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Dati da inserire" sheetId="5" r:id="rId1"/>
    <sheet name="Mod Ispanico" sheetId="7" r:id="rId2"/>
    <sheet name="Mattarellum con Premio" sheetId="10" r:id="rId3"/>
    <sheet name="Dati collegi Camera" sheetId="4" r:id="rId4"/>
  </sheets>
  <externalReferences>
    <externalReference r:id="rId5"/>
  </externalReferences>
  <definedNames>
    <definedName name="_xlnm._FilterDatabase" localSheetId="3" hidden="1">'Dati collegi Camera'!$A$3:$Z$477</definedName>
    <definedName name="_xlnm._FilterDatabase" localSheetId="1" hidden="1">'Mod Ispanico'!$A$2:$O$479</definedName>
  </definedName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E99" i="10"/>
  <c r="E100"/>
  <c r="E101"/>
  <c r="E98"/>
  <c r="D88"/>
  <c r="D87"/>
  <c r="D86"/>
  <c r="D85"/>
  <c r="I484" i="7"/>
  <c r="I485"/>
  <c r="I486"/>
  <c r="I487"/>
  <c r="A475"/>
  <c r="A474"/>
  <c r="A473"/>
  <c r="A471"/>
  <c r="A470"/>
  <c r="A469"/>
  <c r="A467"/>
  <c r="A466"/>
  <c r="A465"/>
  <c r="A463"/>
  <c r="A462"/>
  <c r="A461"/>
  <c r="A459"/>
  <c r="A458"/>
  <c r="A457"/>
  <c r="A455"/>
  <c r="A454"/>
  <c r="A453"/>
  <c r="A451"/>
  <c r="A450"/>
  <c r="A449"/>
  <c r="A447"/>
  <c r="A446"/>
  <c r="A445"/>
  <c r="A443"/>
  <c r="A442"/>
  <c r="A441"/>
  <c r="A439"/>
  <c r="A438"/>
  <c r="A437"/>
  <c r="A435"/>
  <c r="A434"/>
  <c r="A433"/>
  <c r="A431"/>
  <c r="A430"/>
  <c r="A429"/>
  <c r="A427"/>
  <c r="A426"/>
  <c r="A425"/>
  <c r="A423"/>
  <c r="A422"/>
  <c r="A421"/>
  <c r="A419"/>
  <c r="A418"/>
  <c r="A417"/>
  <c r="A415"/>
  <c r="A414"/>
  <c r="A413"/>
  <c r="A411"/>
  <c r="A410"/>
  <c r="A409"/>
  <c r="A407"/>
  <c r="A406"/>
  <c r="A405"/>
  <c r="A403"/>
  <c r="A402"/>
  <c r="A401"/>
  <c r="A399"/>
  <c r="A398"/>
  <c r="A397"/>
  <c r="A395"/>
  <c r="A394"/>
  <c r="A393"/>
  <c r="A391"/>
  <c r="A390"/>
  <c r="A389"/>
  <c r="A387"/>
  <c r="A386"/>
  <c r="A385"/>
  <c r="A383"/>
  <c r="A382"/>
  <c r="A381"/>
  <c r="A379"/>
  <c r="A378"/>
  <c r="A377"/>
  <c r="A375"/>
  <c r="A374"/>
  <c r="A373"/>
  <c r="A371"/>
  <c r="A370"/>
  <c r="A369"/>
  <c r="A367"/>
  <c r="A366"/>
  <c r="A365"/>
  <c r="A363"/>
  <c r="A362"/>
  <c r="A361"/>
  <c r="A359"/>
  <c r="A358"/>
  <c r="A357"/>
  <c r="A355"/>
  <c r="A354"/>
  <c r="A353"/>
  <c r="A351"/>
  <c r="A350"/>
  <c r="A349"/>
  <c r="A347"/>
  <c r="A346"/>
  <c r="A345"/>
  <c r="A343"/>
  <c r="A342"/>
  <c r="A341"/>
  <c r="A339"/>
  <c r="A338"/>
  <c r="A337"/>
  <c r="A335"/>
  <c r="A334"/>
  <c r="A333"/>
  <c r="A331"/>
  <c r="A330"/>
  <c r="A329"/>
  <c r="A327"/>
  <c r="A326"/>
  <c r="A325"/>
  <c r="A323"/>
  <c r="A322"/>
  <c r="A321"/>
  <c r="A319"/>
  <c r="A318"/>
  <c r="A317"/>
  <c r="A315"/>
  <c r="A314"/>
  <c r="A313"/>
  <c r="A311"/>
  <c r="A310"/>
  <c r="A309"/>
  <c r="A307"/>
  <c r="A306"/>
  <c r="A305"/>
  <c r="A303"/>
  <c r="A302"/>
  <c r="A301"/>
  <c r="A299"/>
  <c r="A298"/>
  <c r="A297"/>
  <c r="A295"/>
  <c r="A294"/>
  <c r="A293"/>
  <c r="A291"/>
  <c r="A290"/>
  <c r="A289"/>
  <c r="A287"/>
  <c r="A286"/>
  <c r="A285"/>
  <c r="A283"/>
  <c r="A282"/>
  <c r="A281"/>
  <c r="A279"/>
  <c r="A278"/>
  <c r="A277"/>
  <c r="A275"/>
  <c r="A274"/>
  <c r="A273"/>
  <c r="A271"/>
  <c r="A270"/>
  <c r="A269"/>
  <c r="A267"/>
  <c r="A266"/>
  <c r="A265"/>
  <c r="A263"/>
  <c r="A262"/>
  <c r="A261"/>
  <c r="A259"/>
  <c r="A258"/>
  <c r="A257"/>
  <c r="A255"/>
  <c r="A254"/>
  <c r="A253"/>
  <c r="A251"/>
  <c r="A250"/>
  <c r="A249"/>
  <c r="A247"/>
  <c r="A246"/>
  <c r="A245"/>
  <c r="A243"/>
  <c r="A242"/>
  <c r="A241"/>
  <c r="A239"/>
  <c r="A238"/>
  <c r="A237"/>
  <c r="A235"/>
  <c r="A234"/>
  <c r="A233"/>
  <c r="A231"/>
  <c r="A230"/>
  <c r="A229"/>
  <c r="A227"/>
  <c r="A226"/>
  <c r="A225"/>
  <c r="A223"/>
  <c r="A222"/>
  <c r="A221"/>
  <c r="A219"/>
  <c r="A218"/>
  <c r="A217"/>
  <c r="A215"/>
  <c r="A214"/>
  <c r="A213"/>
  <c r="A211"/>
  <c r="A210"/>
  <c r="A209"/>
  <c r="A207"/>
  <c r="A206"/>
  <c r="A205"/>
  <c r="A203"/>
  <c r="A202"/>
  <c r="A201"/>
  <c r="A199"/>
  <c r="A198"/>
  <c r="A197"/>
  <c r="A195"/>
  <c r="A194"/>
  <c r="A193"/>
  <c r="A191"/>
  <c r="A190"/>
  <c r="A189"/>
  <c r="A187"/>
  <c r="A186"/>
  <c r="A185"/>
  <c r="A183"/>
  <c r="A182"/>
  <c r="A181"/>
  <c r="A179"/>
  <c r="A178"/>
  <c r="A177"/>
  <c r="A175"/>
  <c r="A174"/>
  <c r="A173"/>
  <c r="A171"/>
  <c r="A170"/>
  <c r="A169"/>
  <c r="A167"/>
  <c r="A166"/>
  <c r="A165"/>
  <c r="A163"/>
  <c r="A162"/>
  <c r="A161"/>
  <c r="A159"/>
  <c r="A158"/>
  <c r="A157"/>
  <c r="A155"/>
  <c r="A154"/>
  <c r="A153"/>
  <c r="A151"/>
  <c r="A150"/>
  <c r="A149"/>
  <c r="A147"/>
  <c r="A146"/>
  <c r="A145"/>
  <c r="A143"/>
  <c r="A142"/>
  <c r="A141"/>
  <c r="A139"/>
  <c r="A138"/>
  <c r="A137"/>
  <c r="A135"/>
  <c r="A134"/>
  <c r="A133"/>
  <c r="A131"/>
  <c r="A130"/>
  <c r="A129"/>
  <c r="A127"/>
  <c r="A126"/>
  <c r="A125"/>
  <c r="A123"/>
  <c r="A122"/>
  <c r="A121"/>
  <c r="A119"/>
  <c r="A118"/>
  <c r="A117"/>
  <c r="A115"/>
  <c r="A114"/>
  <c r="A113"/>
  <c r="A111"/>
  <c r="A110"/>
  <c r="A109"/>
  <c r="A107"/>
  <c r="A106"/>
  <c r="A105"/>
  <c r="A103"/>
  <c r="A102"/>
  <c r="A101"/>
  <c r="A99"/>
  <c r="A98"/>
  <c r="A97"/>
  <c r="A95"/>
  <c r="A94"/>
  <c r="A93"/>
  <c r="A91"/>
  <c r="A90"/>
  <c r="A89"/>
  <c r="A87"/>
  <c r="A86"/>
  <c r="A85"/>
  <c r="A83"/>
  <c r="A82"/>
  <c r="A81"/>
  <c r="A79"/>
  <c r="A78"/>
  <c r="A77"/>
  <c r="A75"/>
  <c r="A74"/>
  <c r="A73"/>
  <c r="A71"/>
  <c r="A70"/>
  <c r="A69"/>
  <c r="A67"/>
  <c r="A66"/>
  <c r="A65"/>
  <c r="A63"/>
  <c r="A62"/>
  <c r="A61"/>
  <c r="A59"/>
  <c r="A58"/>
  <c r="A57"/>
  <c r="A55"/>
  <c r="A54"/>
  <c r="A53"/>
  <c r="A51"/>
  <c r="A50"/>
  <c r="A49"/>
  <c r="A47"/>
  <c r="A46"/>
  <c r="A45"/>
  <c r="A43"/>
  <c r="A42"/>
  <c r="A41"/>
  <c r="A39"/>
  <c r="A38"/>
  <c r="A37"/>
  <c r="A35"/>
  <c r="A34"/>
  <c r="A33"/>
  <c r="A31"/>
  <c r="A30"/>
  <c r="A29"/>
  <c r="A27"/>
  <c r="A26"/>
  <c r="A25"/>
  <c r="A23"/>
  <c r="A22"/>
  <c r="A21"/>
  <c r="A19"/>
  <c r="A18"/>
  <c r="A17"/>
  <c r="A15"/>
  <c r="A14"/>
  <c r="A13"/>
  <c r="A11"/>
  <c r="A10"/>
  <c r="A9"/>
  <c r="A7"/>
  <c r="A6"/>
  <c r="A5"/>
  <c r="E102" i="10" l="1"/>
  <c r="E87" s="1"/>
  <c r="E86"/>
  <c r="Q9" i="7"/>
  <c r="Q13" s="1"/>
  <c r="Q17" s="1"/>
  <c r="Q21" s="1"/>
  <c r="Q25" s="1"/>
  <c r="Q29" s="1"/>
  <c r="Q33" s="1"/>
  <c r="Q37" s="1"/>
  <c r="Q41" s="1"/>
  <c r="Q45" s="1"/>
  <c r="Q49" s="1"/>
  <c r="Q53" s="1"/>
  <c r="Q57" s="1"/>
  <c r="Q61" s="1"/>
  <c r="Q65" s="1"/>
  <c r="Q69" s="1"/>
  <c r="Q73" s="1"/>
  <c r="Q77" s="1"/>
  <c r="Q81" s="1"/>
  <c r="Q85" s="1"/>
  <c r="Q89" s="1"/>
  <c r="Q93" s="1"/>
  <c r="Q97" s="1"/>
  <c r="Q101" s="1"/>
  <c r="Q105" s="1"/>
  <c r="Q109" s="1"/>
  <c r="Q113" s="1"/>
  <c r="Q117" s="1"/>
  <c r="Q121" s="1"/>
  <c r="Q125" s="1"/>
  <c r="Q129" s="1"/>
  <c r="Q133" s="1"/>
  <c r="Q137" s="1"/>
  <c r="Q141" s="1"/>
  <c r="Q145" s="1"/>
  <c r="Q149" s="1"/>
  <c r="Q153" s="1"/>
  <c r="Q157" s="1"/>
  <c r="Q161" s="1"/>
  <c r="Q165" s="1"/>
  <c r="Q169" s="1"/>
  <c r="Q173" s="1"/>
  <c r="Q177" s="1"/>
  <c r="Q181" s="1"/>
  <c r="Q185" s="1"/>
  <c r="Q189" s="1"/>
  <c r="Q193" s="1"/>
  <c r="Q197" s="1"/>
  <c r="Q201" s="1"/>
  <c r="Q205" s="1"/>
  <c r="Q209" s="1"/>
  <c r="Q213" s="1"/>
  <c r="Q217" s="1"/>
  <c r="Q221" s="1"/>
  <c r="Q225" s="1"/>
  <c r="Q229" s="1"/>
  <c r="Q233" s="1"/>
  <c r="Q237" s="1"/>
  <c r="Q241" s="1"/>
  <c r="Q245" s="1"/>
  <c r="Q249" s="1"/>
  <c r="Q253" s="1"/>
  <c r="Q257" s="1"/>
  <c r="Q261" s="1"/>
  <c r="Q265" s="1"/>
  <c r="Q269" s="1"/>
  <c r="Q273" s="1"/>
  <c r="Q277" s="1"/>
  <c r="Q281" s="1"/>
  <c r="Q285" s="1"/>
  <c r="Q289" s="1"/>
  <c r="Q293" s="1"/>
  <c r="Q297" s="1"/>
  <c r="Q301" s="1"/>
  <c r="Q305" s="1"/>
  <c r="Q309" s="1"/>
  <c r="Q313" s="1"/>
  <c r="Q317" s="1"/>
  <c r="Q321" s="1"/>
  <c r="Q325" s="1"/>
  <c r="Q329" s="1"/>
  <c r="Q333" s="1"/>
  <c r="Q337" s="1"/>
  <c r="Q341" s="1"/>
  <c r="Q345" s="1"/>
  <c r="Q349" s="1"/>
  <c r="Q353" s="1"/>
  <c r="Q357" s="1"/>
  <c r="Q361" s="1"/>
  <c r="Q365" s="1"/>
  <c r="Q369" s="1"/>
  <c r="Q373" s="1"/>
  <c r="Q377" s="1"/>
  <c r="Q381" s="1"/>
  <c r="Q385" s="1"/>
  <c r="Q389" s="1"/>
  <c r="Q393" s="1"/>
  <c r="Q397" s="1"/>
  <c r="Q401" s="1"/>
  <c r="Q405" s="1"/>
  <c r="Q409" s="1"/>
  <c r="Q413" s="1"/>
  <c r="Q417" s="1"/>
  <c r="Q421" s="1"/>
  <c r="Q425" s="1"/>
  <c r="Q429" s="1"/>
  <c r="Q433" s="1"/>
  <c r="Q437" s="1"/>
  <c r="Q441" s="1"/>
  <c r="Q445" s="1"/>
  <c r="Q449" s="1"/>
  <c r="Q453" s="1"/>
  <c r="Q457" s="1"/>
  <c r="Q461" s="1"/>
  <c r="Q465" s="1"/>
  <c r="Q469" s="1"/>
  <c r="Q473" s="1"/>
  <c r="Q10"/>
  <c r="Q14" s="1"/>
  <c r="Q18" s="1"/>
  <c r="Q22" s="1"/>
  <c r="Q26" s="1"/>
  <c r="Q30" s="1"/>
  <c r="Q34" s="1"/>
  <c r="Q38" s="1"/>
  <c r="Q42" s="1"/>
  <c r="Q46" s="1"/>
  <c r="Q50" s="1"/>
  <c r="Q54" s="1"/>
  <c r="Q58" s="1"/>
  <c r="Q62" s="1"/>
  <c r="Q66" s="1"/>
  <c r="Q70" s="1"/>
  <c r="Q74" s="1"/>
  <c r="Q78" s="1"/>
  <c r="Q82" s="1"/>
  <c r="Q86" s="1"/>
  <c r="Q90" s="1"/>
  <c r="Q94" s="1"/>
  <c r="Q98" s="1"/>
  <c r="Q102" s="1"/>
  <c r="Q106" s="1"/>
  <c r="Q110" s="1"/>
  <c r="Q114" s="1"/>
  <c r="Q118" s="1"/>
  <c r="Q122" s="1"/>
  <c r="Q126" s="1"/>
  <c r="Q130" s="1"/>
  <c r="Q134" s="1"/>
  <c r="Q138" s="1"/>
  <c r="Q142" s="1"/>
  <c r="Q146" s="1"/>
  <c r="Q150" s="1"/>
  <c r="Q154" s="1"/>
  <c r="Q158" s="1"/>
  <c r="Q162" s="1"/>
  <c r="Q166" s="1"/>
  <c r="Q170" s="1"/>
  <c r="Q174" s="1"/>
  <c r="Q178" s="1"/>
  <c r="Q182" s="1"/>
  <c r="Q186" s="1"/>
  <c r="Q190" s="1"/>
  <c r="Q194" s="1"/>
  <c r="Q198" s="1"/>
  <c r="Q202" s="1"/>
  <c r="Q206" s="1"/>
  <c r="Q210" s="1"/>
  <c r="Q214" s="1"/>
  <c r="Q218" s="1"/>
  <c r="Q222" s="1"/>
  <c r="Q226" s="1"/>
  <c r="Q230" s="1"/>
  <c r="Q234" s="1"/>
  <c r="Q238" s="1"/>
  <c r="Q242" s="1"/>
  <c r="Q246" s="1"/>
  <c r="Q250" s="1"/>
  <c r="Q254" s="1"/>
  <c r="Q258" s="1"/>
  <c r="Q262" s="1"/>
  <c r="Q266" s="1"/>
  <c r="Q270" s="1"/>
  <c r="Q274" s="1"/>
  <c r="Q278" s="1"/>
  <c r="Q282" s="1"/>
  <c r="Q286" s="1"/>
  <c r="Q290" s="1"/>
  <c r="Q294" s="1"/>
  <c r="Q298" s="1"/>
  <c r="Q302" s="1"/>
  <c r="Q306" s="1"/>
  <c r="Q310" s="1"/>
  <c r="Q314" s="1"/>
  <c r="Q318" s="1"/>
  <c r="Q322" s="1"/>
  <c r="Q326" s="1"/>
  <c r="Q330" s="1"/>
  <c r="Q334" s="1"/>
  <c r="Q338" s="1"/>
  <c r="Q342" s="1"/>
  <c r="Q346" s="1"/>
  <c r="Q350" s="1"/>
  <c r="Q354" s="1"/>
  <c r="Q358" s="1"/>
  <c r="Q362" s="1"/>
  <c r="Q366" s="1"/>
  <c r="Q370" s="1"/>
  <c r="Q374" s="1"/>
  <c r="Q378" s="1"/>
  <c r="Q382" s="1"/>
  <c r="Q386" s="1"/>
  <c r="Q390" s="1"/>
  <c r="Q394" s="1"/>
  <c r="Q398" s="1"/>
  <c r="Q402" s="1"/>
  <c r="Q406" s="1"/>
  <c r="Q410" s="1"/>
  <c r="Q414" s="1"/>
  <c r="Q418" s="1"/>
  <c r="Q422" s="1"/>
  <c r="Q426" s="1"/>
  <c r="Q430" s="1"/>
  <c r="Q434" s="1"/>
  <c r="Q438" s="1"/>
  <c r="Q442" s="1"/>
  <c r="Q446" s="1"/>
  <c r="Q450" s="1"/>
  <c r="Q454" s="1"/>
  <c r="Q458" s="1"/>
  <c r="Q462" s="1"/>
  <c r="Q466" s="1"/>
  <c r="Q470" s="1"/>
  <c r="Q474" s="1"/>
  <c r="Q11"/>
  <c r="Q15" s="1"/>
  <c r="Q19" s="1"/>
  <c r="Q23" s="1"/>
  <c r="Q27" s="1"/>
  <c r="Q31" s="1"/>
  <c r="Q35" s="1"/>
  <c r="Q39" s="1"/>
  <c r="Q43" s="1"/>
  <c r="Q47" s="1"/>
  <c r="Q51" s="1"/>
  <c r="Q55" s="1"/>
  <c r="Q59" s="1"/>
  <c r="Q63" s="1"/>
  <c r="Q67" s="1"/>
  <c r="Q71" s="1"/>
  <c r="Q75" s="1"/>
  <c r="Q79" s="1"/>
  <c r="Q83" s="1"/>
  <c r="Q87" s="1"/>
  <c r="Q91" s="1"/>
  <c r="Q95" s="1"/>
  <c r="Q99" s="1"/>
  <c r="Q103" s="1"/>
  <c r="Q107" s="1"/>
  <c r="Q111" s="1"/>
  <c r="Q115" s="1"/>
  <c r="Q119" s="1"/>
  <c r="Q123" s="1"/>
  <c r="Q127" s="1"/>
  <c r="Q131" s="1"/>
  <c r="Q135" s="1"/>
  <c r="Q139" s="1"/>
  <c r="Q143" s="1"/>
  <c r="Q147" s="1"/>
  <c r="Q151" s="1"/>
  <c r="Q155" s="1"/>
  <c r="Q159" s="1"/>
  <c r="Q163" s="1"/>
  <c r="Q167" s="1"/>
  <c r="Q171" s="1"/>
  <c r="Q175" s="1"/>
  <c r="Q179" s="1"/>
  <c r="Q183" s="1"/>
  <c r="Q187" s="1"/>
  <c r="Q191" s="1"/>
  <c r="Q195" s="1"/>
  <c r="Q199" s="1"/>
  <c r="Q203" s="1"/>
  <c r="Q207" s="1"/>
  <c r="Q211" s="1"/>
  <c r="Q215" s="1"/>
  <c r="Q219" s="1"/>
  <c r="Q223" s="1"/>
  <c r="Q227" s="1"/>
  <c r="Q231" s="1"/>
  <c r="Q235" s="1"/>
  <c r="Q239" s="1"/>
  <c r="Q243" s="1"/>
  <c r="Q247" s="1"/>
  <c r="Q251" s="1"/>
  <c r="Q255" s="1"/>
  <c r="Q259" s="1"/>
  <c r="Q263" s="1"/>
  <c r="Q267" s="1"/>
  <c r="Q271" s="1"/>
  <c r="Q275" s="1"/>
  <c r="Q279" s="1"/>
  <c r="Q283" s="1"/>
  <c r="Q287" s="1"/>
  <c r="Q291" s="1"/>
  <c r="Q295" s="1"/>
  <c r="Q299" s="1"/>
  <c r="Q303" s="1"/>
  <c r="Q307" s="1"/>
  <c r="Q311" s="1"/>
  <c r="Q315" s="1"/>
  <c r="Q319" s="1"/>
  <c r="Q323" s="1"/>
  <c r="Q327" s="1"/>
  <c r="Q331" s="1"/>
  <c r="Q335" s="1"/>
  <c r="Q339" s="1"/>
  <c r="Q343" s="1"/>
  <c r="Q347" s="1"/>
  <c r="Q351" s="1"/>
  <c r="Q355" s="1"/>
  <c r="Q359" s="1"/>
  <c r="Q363" s="1"/>
  <c r="Q367" s="1"/>
  <c r="Q371" s="1"/>
  <c r="Q375" s="1"/>
  <c r="Q379" s="1"/>
  <c r="Q383" s="1"/>
  <c r="Q387" s="1"/>
  <c r="Q391" s="1"/>
  <c r="Q395" s="1"/>
  <c r="Q399" s="1"/>
  <c r="Q403" s="1"/>
  <c r="Q407" s="1"/>
  <c r="Q411" s="1"/>
  <c r="Q415" s="1"/>
  <c r="Q419" s="1"/>
  <c r="Q423" s="1"/>
  <c r="Q427" s="1"/>
  <c r="Q431" s="1"/>
  <c r="Q435" s="1"/>
  <c r="Q439" s="1"/>
  <c r="Q443" s="1"/>
  <c r="Q447" s="1"/>
  <c r="Q451" s="1"/>
  <c r="Q455" s="1"/>
  <c r="Q459" s="1"/>
  <c r="Q463" s="1"/>
  <c r="Q467" s="1"/>
  <c r="Q471" s="1"/>
  <c r="Q475" s="1"/>
  <c r="Q8"/>
  <c r="Q12" s="1"/>
  <c r="Q16" s="1"/>
  <c r="Q20" s="1"/>
  <c r="Q24" s="1"/>
  <c r="Q28" s="1"/>
  <c r="Q32" s="1"/>
  <c r="Q36" s="1"/>
  <c r="Q40" s="1"/>
  <c r="Q44" s="1"/>
  <c r="Q48" s="1"/>
  <c r="Q52" s="1"/>
  <c r="Q56" s="1"/>
  <c r="Q60" s="1"/>
  <c r="Q64" s="1"/>
  <c r="Q68" s="1"/>
  <c r="Q72" s="1"/>
  <c r="Q76" s="1"/>
  <c r="Q80" s="1"/>
  <c r="Q84" s="1"/>
  <c r="Q88" s="1"/>
  <c r="Q92" s="1"/>
  <c r="Q96" s="1"/>
  <c r="Q100" s="1"/>
  <c r="Q104" s="1"/>
  <c r="Q108" s="1"/>
  <c r="Q112" s="1"/>
  <c r="Q116" s="1"/>
  <c r="Q120" s="1"/>
  <c r="Q124" s="1"/>
  <c r="Q128" s="1"/>
  <c r="Q132" s="1"/>
  <c r="Q136" s="1"/>
  <c r="Q140" s="1"/>
  <c r="Q144" s="1"/>
  <c r="Q148" s="1"/>
  <c r="Q152" s="1"/>
  <c r="Q156" s="1"/>
  <c r="Q160" s="1"/>
  <c r="Q164" s="1"/>
  <c r="Q168" s="1"/>
  <c r="Q172" s="1"/>
  <c r="Q176" s="1"/>
  <c r="Q180" s="1"/>
  <c r="Q184" s="1"/>
  <c r="Q188" s="1"/>
  <c r="Q192" s="1"/>
  <c r="Q196" s="1"/>
  <c r="Q200" s="1"/>
  <c r="Q204" s="1"/>
  <c r="Q208" s="1"/>
  <c r="Q212" s="1"/>
  <c r="Q216" s="1"/>
  <c r="Q220" s="1"/>
  <c r="Q224" s="1"/>
  <c r="Q228" s="1"/>
  <c r="Q232" s="1"/>
  <c r="Q236" s="1"/>
  <c r="Q240" s="1"/>
  <c r="Q244" s="1"/>
  <c r="Q248" s="1"/>
  <c r="Q252" s="1"/>
  <c r="Q256" s="1"/>
  <c r="Q260" s="1"/>
  <c r="Q264" s="1"/>
  <c r="Q268" s="1"/>
  <c r="Q272" s="1"/>
  <c r="Q276" s="1"/>
  <c r="Q280" s="1"/>
  <c r="Q284" s="1"/>
  <c r="Q288" s="1"/>
  <c r="Q292" s="1"/>
  <c r="Q296" s="1"/>
  <c r="Q300" s="1"/>
  <c r="Q304" s="1"/>
  <c r="Q308" s="1"/>
  <c r="Q312" s="1"/>
  <c r="Q316" s="1"/>
  <c r="Q320" s="1"/>
  <c r="Q324" s="1"/>
  <c r="Q328" s="1"/>
  <c r="Q332" s="1"/>
  <c r="Q336" s="1"/>
  <c r="Q340" s="1"/>
  <c r="Q344" s="1"/>
  <c r="Q348" s="1"/>
  <c r="Q352" s="1"/>
  <c r="Q356" s="1"/>
  <c r="Q360" s="1"/>
  <c r="Q364" s="1"/>
  <c r="Q368" s="1"/>
  <c r="Q372" s="1"/>
  <c r="Q376" s="1"/>
  <c r="Q380" s="1"/>
  <c r="Q384" s="1"/>
  <c r="Q388" s="1"/>
  <c r="Q392" s="1"/>
  <c r="Q396" s="1"/>
  <c r="Q400" s="1"/>
  <c r="Q404" s="1"/>
  <c r="Q408" s="1"/>
  <c r="Q412" s="1"/>
  <c r="Q416" s="1"/>
  <c r="Q420" s="1"/>
  <c r="Q424" s="1"/>
  <c r="Q428" s="1"/>
  <c r="Q432" s="1"/>
  <c r="Q436" s="1"/>
  <c r="Q440" s="1"/>
  <c r="Q444" s="1"/>
  <c r="Q448" s="1"/>
  <c r="Q452" s="1"/>
  <c r="Q456" s="1"/>
  <c r="Q460" s="1"/>
  <c r="Q464" s="1"/>
  <c r="Q468" s="1"/>
  <c r="Q472" s="1"/>
  <c r="H92" i="10"/>
  <c r="G92"/>
  <c r="J91"/>
  <c r="I91"/>
  <c r="J90"/>
  <c r="I90"/>
  <c r="J89"/>
  <c r="I89"/>
  <c r="C88"/>
  <c r="C87"/>
  <c r="C86"/>
  <c r="D92"/>
  <c r="C85"/>
  <c r="C92" s="1"/>
  <c r="G72"/>
  <c r="H49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F2" i="4"/>
  <c r="L491" i="7"/>
  <c r="K491"/>
  <c r="N490"/>
  <c r="M490"/>
  <c r="N489"/>
  <c r="M489"/>
  <c r="N488"/>
  <c r="M488"/>
  <c r="I491"/>
  <c r="E85" i="10" l="1"/>
  <c r="E88"/>
  <c r="C78"/>
  <c r="C79" s="1"/>
  <c r="E78"/>
  <c r="E79" s="1"/>
  <c r="D78"/>
  <c r="D79" s="1"/>
  <c r="F78"/>
  <c r="F79" s="1"/>
  <c r="F80" s="1"/>
  <c r="G49"/>
  <c r="I49" s="1"/>
  <c r="E5" i="7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"/>
  <c r="E8" i="5"/>
  <c r="E10" s="1"/>
  <c r="E2" i="4" s="1"/>
  <c r="V41" s="1"/>
  <c r="C8" i="5"/>
  <c r="C10" s="1"/>
  <c r="C2" i="4" s="1"/>
  <c r="T31" s="1"/>
  <c r="H7" i="5"/>
  <c r="G4"/>
  <c r="D4"/>
  <c r="B4"/>
  <c r="H3"/>
  <c r="G8" s="1"/>
  <c r="G10" s="1"/>
  <c r="G2"/>
  <c r="R3" i="4"/>
  <c r="Q3"/>
  <c r="P3"/>
  <c r="O3"/>
  <c r="K3"/>
  <c r="J3"/>
  <c r="I3"/>
  <c r="H3"/>
  <c r="G3"/>
  <c r="E92" i="10" l="1"/>
  <c r="G78"/>
  <c r="F81" s="1"/>
  <c r="F82" s="1"/>
  <c r="F88" s="1"/>
  <c r="D80"/>
  <c r="D81" s="1"/>
  <c r="D82" s="1"/>
  <c r="F86" s="1"/>
  <c r="E80"/>
  <c r="E81" s="1"/>
  <c r="E82" s="1"/>
  <c r="F87" s="1"/>
  <c r="C80"/>
  <c r="C81" s="1"/>
  <c r="C82" s="1"/>
  <c r="F85" s="1"/>
  <c r="I4" i="7"/>
  <c r="H4"/>
  <c r="G4"/>
  <c r="F4"/>
  <c r="I475"/>
  <c r="H475"/>
  <c r="G475"/>
  <c r="I473"/>
  <c r="H473"/>
  <c r="G473"/>
  <c r="I471"/>
  <c r="H471"/>
  <c r="G471"/>
  <c r="I469"/>
  <c r="H469"/>
  <c r="G469"/>
  <c r="I467"/>
  <c r="H467"/>
  <c r="G467"/>
  <c r="I465"/>
  <c r="H465"/>
  <c r="G465"/>
  <c r="I463"/>
  <c r="H463"/>
  <c r="G463"/>
  <c r="I461"/>
  <c r="H461"/>
  <c r="G461"/>
  <c r="I459"/>
  <c r="H459"/>
  <c r="G459"/>
  <c r="I457"/>
  <c r="H457"/>
  <c r="G457"/>
  <c r="I455"/>
  <c r="H455"/>
  <c r="G455"/>
  <c r="I453"/>
  <c r="H453"/>
  <c r="G453"/>
  <c r="I451"/>
  <c r="H451"/>
  <c r="G451"/>
  <c r="I449"/>
  <c r="H449"/>
  <c r="G449"/>
  <c r="I447"/>
  <c r="H447"/>
  <c r="G447"/>
  <c r="I445"/>
  <c r="H445"/>
  <c r="G445"/>
  <c r="I443"/>
  <c r="H443"/>
  <c r="G443"/>
  <c r="I441"/>
  <c r="H441"/>
  <c r="G441"/>
  <c r="I439"/>
  <c r="H439"/>
  <c r="G439"/>
  <c r="I437"/>
  <c r="H437"/>
  <c r="G437"/>
  <c r="I435"/>
  <c r="H435"/>
  <c r="G435"/>
  <c r="I433"/>
  <c r="H433"/>
  <c r="G433"/>
  <c r="I431"/>
  <c r="H431"/>
  <c r="G431"/>
  <c r="I429"/>
  <c r="H429"/>
  <c r="G429"/>
  <c r="I427"/>
  <c r="H427"/>
  <c r="G427"/>
  <c r="I425"/>
  <c r="H425"/>
  <c r="G425"/>
  <c r="I423"/>
  <c r="H423"/>
  <c r="G423"/>
  <c r="I421"/>
  <c r="H421"/>
  <c r="G421"/>
  <c r="I419"/>
  <c r="H419"/>
  <c r="G419"/>
  <c r="I417"/>
  <c r="H417"/>
  <c r="G417"/>
  <c r="I415"/>
  <c r="H415"/>
  <c r="G415"/>
  <c r="I413"/>
  <c r="H413"/>
  <c r="G413"/>
  <c r="I411"/>
  <c r="H411"/>
  <c r="G411"/>
  <c r="I409"/>
  <c r="H409"/>
  <c r="G409"/>
  <c r="I407"/>
  <c r="H407"/>
  <c r="G407"/>
  <c r="I405"/>
  <c r="H405"/>
  <c r="G405"/>
  <c r="I403"/>
  <c r="H403"/>
  <c r="G403"/>
  <c r="I401"/>
  <c r="H401"/>
  <c r="G401"/>
  <c r="I399"/>
  <c r="H399"/>
  <c r="G399"/>
  <c r="I397"/>
  <c r="H397"/>
  <c r="G397"/>
  <c r="I395"/>
  <c r="H395"/>
  <c r="G395"/>
  <c r="I393"/>
  <c r="H393"/>
  <c r="G393"/>
  <c r="I391"/>
  <c r="H391"/>
  <c r="G391"/>
  <c r="I389"/>
  <c r="H389"/>
  <c r="G389"/>
  <c r="I387"/>
  <c r="H387"/>
  <c r="G387"/>
  <c r="I385"/>
  <c r="H385"/>
  <c r="G385"/>
  <c r="I383"/>
  <c r="H383"/>
  <c r="G383"/>
  <c r="I381"/>
  <c r="H381"/>
  <c r="G381"/>
  <c r="I379"/>
  <c r="H379"/>
  <c r="G379"/>
  <c r="I377"/>
  <c r="H377"/>
  <c r="G377"/>
  <c r="I375"/>
  <c r="H375"/>
  <c r="G375"/>
  <c r="I373"/>
  <c r="H373"/>
  <c r="G373"/>
  <c r="I371"/>
  <c r="H371"/>
  <c r="G371"/>
  <c r="I369"/>
  <c r="H369"/>
  <c r="G369"/>
  <c r="I367"/>
  <c r="H367"/>
  <c r="G367"/>
  <c r="I365"/>
  <c r="H365"/>
  <c r="G365"/>
  <c r="I363"/>
  <c r="H363"/>
  <c r="G363"/>
  <c r="I361"/>
  <c r="H361"/>
  <c r="G361"/>
  <c r="I359"/>
  <c r="H359"/>
  <c r="G359"/>
  <c r="I357"/>
  <c r="H357"/>
  <c r="G357"/>
  <c r="I355"/>
  <c r="H355"/>
  <c r="G355"/>
  <c r="I353"/>
  <c r="H353"/>
  <c r="G353"/>
  <c r="I351"/>
  <c r="H351"/>
  <c r="G351"/>
  <c r="I349"/>
  <c r="H349"/>
  <c r="G349"/>
  <c r="I347"/>
  <c r="H347"/>
  <c r="G347"/>
  <c r="I345"/>
  <c r="H345"/>
  <c r="G345"/>
  <c r="I343"/>
  <c r="H343"/>
  <c r="G343"/>
  <c r="I341"/>
  <c r="H341"/>
  <c r="G341"/>
  <c r="I339"/>
  <c r="H339"/>
  <c r="G339"/>
  <c r="I337"/>
  <c r="H337"/>
  <c r="G337"/>
  <c r="I335"/>
  <c r="H335"/>
  <c r="G335"/>
  <c r="I333"/>
  <c r="H333"/>
  <c r="G333"/>
  <c r="I331"/>
  <c r="H331"/>
  <c r="G331"/>
  <c r="I329"/>
  <c r="H329"/>
  <c r="G329"/>
  <c r="I327"/>
  <c r="H327"/>
  <c r="G327"/>
  <c r="I325"/>
  <c r="H325"/>
  <c r="G325"/>
  <c r="I323"/>
  <c r="H323"/>
  <c r="G323"/>
  <c r="I321"/>
  <c r="H321"/>
  <c r="G321"/>
  <c r="I319"/>
  <c r="H319"/>
  <c r="G319"/>
  <c r="I317"/>
  <c r="H317"/>
  <c r="G317"/>
  <c r="I315"/>
  <c r="H315"/>
  <c r="G315"/>
  <c r="I313"/>
  <c r="H313"/>
  <c r="G313"/>
  <c r="I311"/>
  <c r="H311"/>
  <c r="G311"/>
  <c r="I309"/>
  <c r="H309"/>
  <c r="G309"/>
  <c r="I307"/>
  <c r="H307"/>
  <c r="G307"/>
  <c r="I305"/>
  <c r="H305"/>
  <c r="G305"/>
  <c r="I303"/>
  <c r="H303"/>
  <c r="G303"/>
  <c r="I301"/>
  <c r="H301"/>
  <c r="G301"/>
  <c r="I299"/>
  <c r="H299"/>
  <c r="G299"/>
  <c r="I297"/>
  <c r="H297"/>
  <c r="G297"/>
  <c r="I295"/>
  <c r="H295"/>
  <c r="G295"/>
  <c r="I293"/>
  <c r="H293"/>
  <c r="G293"/>
  <c r="I291"/>
  <c r="H291"/>
  <c r="G291"/>
  <c r="I289"/>
  <c r="H289"/>
  <c r="G289"/>
  <c r="I287"/>
  <c r="H287"/>
  <c r="G287"/>
  <c r="I285"/>
  <c r="H285"/>
  <c r="G285"/>
  <c r="I283"/>
  <c r="H283"/>
  <c r="G283"/>
  <c r="I281"/>
  <c r="H281"/>
  <c r="G281"/>
  <c r="I279"/>
  <c r="H279"/>
  <c r="G279"/>
  <c r="I277"/>
  <c r="H277"/>
  <c r="G277"/>
  <c r="I275"/>
  <c r="H275"/>
  <c r="G275"/>
  <c r="I273"/>
  <c r="H273"/>
  <c r="G273"/>
  <c r="I271"/>
  <c r="H271"/>
  <c r="G271"/>
  <c r="I269"/>
  <c r="H269"/>
  <c r="G269"/>
  <c r="I267"/>
  <c r="H267"/>
  <c r="G267"/>
  <c r="I265"/>
  <c r="H265"/>
  <c r="G265"/>
  <c r="I263"/>
  <c r="H263"/>
  <c r="G263"/>
  <c r="I261"/>
  <c r="H261"/>
  <c r="G261"/>
  <c r="I259"/>
  <c r="H259"/>
  <c r="G259"/>
  <c r="I257"/>
  <c r="H257"/>
  <c r="G257"/>
  <c r="I255"/>
  <c r="H255"/>
  <c r="G255"/>
  <c r="I253"/>
  <c r="H253"/>
  <c r="G253"/>
  <c r="I251"/>
  <c r="H251"/>
  <c r="G251"/>
  <c r="I249"/>
  <c r="H249"/>
  <c r="G249"/>
  <c r="I247"/>
  <c r="H247"/>
  <c r="G247"/>
  <c r="I245"/>
  <c r="H245"/>
  <c r="G245"/>
  <c r="I243"/>
  <c r="H243"/>
  <c r="G243"/>
  <c r="I241"/>
  <c r="H241"/>
  <c r="G241"/>
  <c r="I239"/>
  <c r="H239"/>
  <c r="G239"/>
  <c r="I237"/>
  <c r="H237"/>
  <c r="G237"/>
  <c r="I235"/>
  <c r="H235"/>
  <c r="G235"/>
  <c r="I233"/>
  <c r="H233"/>
  <c r="G233"/>
  <c r="I231"/>
  <c r="H231"/>
  <c r="G231"/>
  <c r="I229"/>
  <c r="H229"/>
  <c r="G229"/>
  <c r="I227"/>
  <c r="H227"/>
  <c r="G227"/>
  <c r="I225"/>
  <c r="H225"/>
  <c r="G225"/>
  <c r="I223"/>
  <c r="H223"/>
  <c r="G223"/>
  <c r="I221"/>
  <c r="H221"/>
  <c r="G221"/>
  <c r="I219"/>
  <c r="H219"/>
  <c r="G219"/>
  <c r="I217"/>
  <c r="H217"/>
  <c r="G217"/>
  <c r="I215"/>
  <c r="H215"/>
  <c r="G215"/>
  <c r="I213"/>
  <c r="H213"/>
  <c r="G213"/>
  <c r="I211"/>
  <c r="H211"/>
  <c r="G211"/>
  <c r="I209"/>
  <c r="H209"/>
  <c r="G209"/>
  <c r="I207"/>
  <c r="H207"/>
  <c r="G207"/>
  <c r="I205"/>
  <c r="H205"/>
  <c r="G205"/>
  <c r="I203"/>
  <c r="H203"/>
  <c r="G203"/>
  <c r="I201"/>
  <c r="H201"/>
  <c r="G201"/>
  <c r="I199"/>
  <c r="H199"/>
  <c r="G199"/>
  <c r="I197"/>
  <c r="H197"/>
  <c r="G197"/>
  <c r="I195"/>
  <c r="H195"/>
  <c r="G195"/>
  <c r="I193"/>
  <c r="H193"/>
  <c r="G193"/>
  <c r="I191"/>
  <c r="H191"/>
  <c r="G191"/>
  <c r="I189"/>
  <c r="H189"/>
  <c r="G189"/>
  <c r="I187"/>
  <c r="H187"/>
  <c r="G187"/>
  <c r="I185"/>
  <c r="H185"/>
  <c r="G185"/>
  <c r="I183"/>
  <c r="H183"/>
  <c r="G183"/>
  <c r="I181"/>
  <c r="H181"/>
  <c r="G181"/>
  <c r="I179"/>
  <c r="H179"/>
  <c r="G179"/>
  <c r="I177"/>
  <c r="H177"/>
  <c r="G177"/>
  <c r="F177"/>
  <c r="I175"/>
  <c r="H175"/>
  <c r="G175"/>
  <c r="F175"/>
  <c r="I173"/>
  <c r="H173"/>
  <c r="G173"/>
  <c r="F173"/>
  <c r="I171"/>
  <c r="H171"/>
  <c r="G171"/>
  <c r="F171"/>
  <c r="I169"/>
  <c r="H169"/>
  <c r="G169"/>
  <c r="F169"/>
  <c r="I167"/>
  <c r="H167"/>
  <c r="G167"/>
  <c r="F167"/>
  <c r="I165"/>
  <c r="H165"/>
  <c r="G165"/>
  <c r="F165"/>
  <c r="I163"/>
  <c r="H163"/>
  <c r="G163"/>
  <c r="F163"/>
  <c r="I161"/>
  <c r="H161"/>
  <c r="G161"/>
  <c r="F161"/>
  <c r="I159"/>
  <c r="H159"/>
  <c r="G159"/>
  <c r="F159"/>
  <c r="I157"/>
  <c r="H157"/>
  <c r="G157"/>
  <c r="F157"/>
  <c r="I155"/>
  <c r="H155"/>
  <c r="G155"/>
  <c r="F155"/>
  <c r="I153"/>
  <c r="H153"/>
  <c r="G153"/>
  <c r="F153"/>
  <c r="I151"/>
  <c r="H151"/>
  <c r="G151"/>
  <c r="F151"/>
  <c r="I149"/>
  <c r="H149"/>
  <c r="G149"/>
  <c r="F149"/>
  <c r="I147"/>
  <c r="H147"/>
  <c r="G147"/>
  <c r="F147"/>
  <c r="I145"/>
  <c r="H145"/>
  <c r="G145"/>
  <c r="F145"/>
  <c r="I143"/>
  <c r="H143"/>
  <c r="G143"/>
  <c r="F143"/>
  <c r="I141"/>
  <c r="H141"/>
  <c r="G141"/>
  <c r="F141"/>
  <c r="I139"/>
  <c r="H139"/>
  <c r="G139"/>
  <c r="F139"/>
  <c r="I137"/>
  <c r="H137"/>
  <c r="G137"/>
  <c r="F137"/>
  <c r="I135"/>
  <c r="H135"/>
  <c r="G135"/>
  <c r="F135"/>
  <c r="I133"/>
  <c r="H133"/>
  <c r="G133"/>
  <c r="F133"/>
  <c r="I131"/>
  <c r="H131"/>
  <c r="G131"/>
  <c r="F131"/>
  <c r="I129"/>
  <c r="H129"/>
  <c r="G129"/>
  <c r="F129"/>
  <c r="I127"/>
  <c r="H127"/>
  <c r="G127"/>
  <c r="F127"/>
  <c r="I125"/>
  <c r="H125"/>
  <c r="G125"/>
  <c r="F125"/>
  <c r="I123"/>
  <c r="H123"/>
  <c r="G123"/>
  <c r="F123"/>
  <c r="I121"/>
  <c r="H121"/>
  <c r="G121"/>
  <c r="F121"/>
  <c r="I119"/>
  <c r="H119"/>
  <c r="G119"/>
  <c r="F119"/>
  <c r="I117"/>
  <c r="H117"/>
  <c r="G117"/>
  <c r="F117"/>
  <c r="I115"/>
  <c r="H115"/>
  <c r="G115"/>
  <c r="F115"/>
  <c r="I113"/>
  <c r="H113"/>
  <c r="G113"/>
  <c r="F113"/>
  <c r="I111"/>
  <c r="H111"/>
  <c r="G111"/>
  <c r="F111"/>
  <c r="I109"/>
  <c r="H109"/>
  <c r="G109"/>
  <c r="F109"/>
  <c r="I107"/>
  <c r="H107"/>
  <c r="G107"/>
  <c r="F107"/>
  <c r="I105"/>
  <c r="H105"/>
  <c r="G105"/>
  <c r="F105"/>
  <c r="I103"/>
  <c r="H103"/>
  <c r="G103"/>
  <c r="F103"/>
  <c r="I101"/>
  <c r="H101"/>
  <c r="G101"/>
  <c r="F101"/>
  <c r="I99"/>
  <c r="H99"/>
  <c r="G99"/>
  <c r="F99"/>
  <c r="I97"/>
  <c r="H97"/>
  <c r="G97"/>
  <c r="F97"/>
  <c r="I95"/>
  <c r="H95"/>
  <c r="G95"/>
  <c r="F95"/>
  <c r="I93"/>
  <c r="H93"/>
  <c r="G93"/>
  <c r="F93"/>
  <c r="I91"/>
  <c r="H91"/>
  <c r="G91"/>
  <c r="F91"/>
  <c r="I89"/>
  <c r="H89"/>
  <c r="G89"/>
  <c r="F89"/>
  <c r="I87"/>
  <c r="H87"/>
  <c r="G87"/>
  <c r="F87"/>
  <c r="I85"/>
  <c r="H85"/>
  <c r="G85"/>
  <c r="F85"/>
  <c r="I83"/>
  <c r="H83"/>
  <c r="G83"/>
  <c r="F83"/>
  <c r="I81"/>
  <c r="H81"/>
  <c r="G81"/>
  <c r="F81"/>
  <c r="I79"/>
  <c r="H79"/>
  <c r="G79"/>
  <c r="F79"/>
  <c r="I77"/>
  <c r="H77"/>
  <c r="G77"/>
  <c r="F77"/>
  <c r="I75"/>
  <c r="H75"/>
  <c r="G75"/>
  <c r="F75"/>
  <c r="I73"/>
  <c r="H73"/>
  <c r="G73"/>
  <c r="F73"/>
  <c r="I71"/>
  <c r="H71"/>
  <c r="G71"/>
  <c r="F71"/>
  <c r="I69"/>
  <c r="H69"/>
  <c r="G69"/>
  <c r="F69"/>
  <c r="I67"/>
  <c r="H67"/>
  <c r="G67"/>
  <c r="F67"/>
  <c r="I65"/>
  <c r="H65"/>
  <c r="G65"/>
  <c r="F65"/>
  <c r="I63"/>
  <c r="H63"/>
  <c r="G63"/>
  <c r="F63"/>
  <c r="I61"/>
  <c r="H61"/>
  <c r="G61"/>
  <c r="F61"/>
  <c r="I59"/>
  <c r="H59"/>
  <c r="G59"/>
  <c r="F59"/>
  <c r="I57"/>
  <c r="H57"/>
  <c r="G57"/>
  <c r="F57"/>
  <c r="I55"/>
  <c r="H55"/>
  <c r="G55"/>
  <c r="F55"/>
  <c r="I53"/>
  <c r="H53"/>
  <c r="G53"/>
  <c r="F53"/>
  <c r="I51"/>
  <c r="H51"/>
  <c r="G51"/>
  <c r="F51"/>
  <c r="I49"/>
  <c r="H49"/>
  <c r="G49"/>
  <c r="F49"/>
  <c r="I47"/>
  <c r="H47"/>
  <c r="G47"/>
  <c r="F47"/>
  <c r="I45"/>
  <c r="H45"/>
  <c r="G45"/>
  <c r="F45"/>
  <c r="I43"/>
  <c r="H43"/>
  <c r="G43"/>
  <c r="F43"/>
  <c r="I41"/>
  <c r="H41"/>
  <c r="G41"/>
  <c r="F41"/>
  <c r="I39"/>
  <c r="H39"/>
  <c r="G39"/>
  <c r="F39"/>
  <c r="I37"/>
  <c r="H37"/>
  <c r="G37"/>
  <c r="F37"/>
  <c r="I35"/>
  <c r="H35"/>
  <c r="G35"/>
  <c r="F35"/>
  <c r="I33"/>
  <c r="H33"/>
  <c r="G33"/>
  <c r="F33"/>
  <c r="I31"/>
  <c r="H31"/>
  <c r="G31"/>
  <c r="F31"/>
  <c r="I29"/>
  <c r="H29"/>
  <c r="G29"/>
  <c r="F29"/>
  <c r="I27"/>
  <c r="H27"/>
  <c r="G27"/>
  <c r="F27"/>
  <c r="I25"/>
  <c r="H25"/>
  <c r="G25"/>
  <c r="F25"/>
  <c r="I23"/>
  <c r="H23"/>
  <c r="G23"/>
  <c r="F23"/>
  <c r="I21"/>
  <c r="H21"/>
  <c r="G21"/>
  <c r="F21"/>
  <c r="I19"/>
  <c r="H19"/>
  <c r="G19"/>
  <c r="F19"/>
  <c r="I17"/>
  <c r="H17"/>
  <c r="G17"/>
  <c r="F17"/>
  <c r="I15"/>
  <c r="H15"/>
  <c r="G15"/>
  <c r="F15"/>
  <c r="I13"/>
  <c r="H13"/>
  <c r="G13"/>
  <c r="F13"/>
  <c r="I11"/>
  <c r="H11"/>
  <c r="G11"/>
  <c r="F11"/>
  <c r="I9"/>
  <c r="H9"/>
  <c r="G9"/>
  <c r="F9"/>
  <c r="I7"/>
  <c r="H7"/>
  <c r="G7"/>
  <c r="F7"/>
  <c r="I5"/>
  <c r="H5"/>
  <c r="G5"/>
  <c r="F5"/>
  <c r="F475"/>
  <c r="F473"/>
  <c r="F471"/>
  <c r="F469"/>
  <c r="F467"/>
  <c r="F465"/>
  <c r="F463"/>
  <c r="F461"/>
  <c r="F459"/>
  <c r="F457"/>
  <c r="F455"/>
  <c r="F453"/>
  <c r="F451"/>
  <c r="F449"/>
  <c r="F447"/>
  <c r="F445"/>
  <c r="F443"/>
  <c r="F441"/>
  <c r="F439"/>
  <c r="F437"/>
  <c r="F435"/>
  <c r="F433"/>
  <c r="F431"/>
  <c r="F429"/>
  <c r="F427"/>
  <c r="F425"/>
  <c r="F423"/>
  <c r="F421"/>
  <c r="F419"/>
  <c r="F417"/>
  <c r="F415"/>
  <c r="F413"/>
  <c r="F411"/>
  <c r="F409"/>
  <c r="F407"/>
  <c r="F405"/>
  <c r="F403"/>
  <c r="F401"/>
  <c r="F399"/>
  <c r="F397"/>
  <c r="F395"/>
  <c r="F393"/>
  <c r="F391"/>
  <c r="F389"/>
  <c r="F387"/>
  <c r="F385"/>
  <c r="F383"/>
  <c r="F381"/>
  <c r="F379"/>
  <c r="F377"/>
  <c r="F375"/>
  <c r="F373"/>
  <c r="F371"/>
  <c r="F369"/>
  <c r="F367"/>
  <c r="F365"/>
  <c r="F363"/>
  <c r="F361"/>
  <c r="F359"/>
  <c r="F357"/>
  <c r="F355"/>
  <c r="F353"/>
  <c r="F351"/>
  <c r="F349"/>
  <c r="F347"/>
  <c r="F345"/>
  <c r="F343"/>
  <c r="F341"/>
  <c r="F339"/>
  <c r="F337"/>
  <c r="F335"/>
  <c r="F333"/>
  <c r="F331"/>
  <c r="F329"/>
  <c r="F327"/>
  <c r="F325"/>
  <c r="F323"/>
  <c r="F321"/>
  <c r="F319"/>
  <c r="F317"/>
  <c r="F315"/>
  <c r="F313"/>
  <c r="F311"/>
  <c r="F309"/>
  <c r="F307"/>
  <c r="F305"/>
  <c r="F303"/>
  <c r="F301"/>
  <c r="F299"/>
  <c r="F297"/>
  <c r="F295"/>
  <c r="F293"/>
  <c r="F291"/>
  <c r="F289"/>
  <c r="F287"/>
  <c r="F285"/>
  <c r="F283"/>
  <c r="F281"/>
  <c r="F279"/>
  <c r="F277"/>
  <c r="F275"/>
  <c r="F273"/>
  <c r="F271"/>
  <c r="F269"/>
  <c r="F267"/>
  <c r="F265"/>
  <c r="F263"/>
  <c r="F261"/>
  <c r="F259"/>
  <c r="F257"/>
  <c r="F255"/>
  <c r="F253"/>
  <c r="F251"/>
  <c r="F249"/>
  <c r="F247"/>
  <c r="F245"/>
  <c r="F243"/>
  <c r="F241"/>
  <c r="F239"/>
  <c r="F237"/>
  <c r="F235"/>
  <c r="F233"/>
  <c r="F231"/>
  <c r="F229"/>
  <c r="F227"/>
  <c r="F225"/>
  <c r="F223"/>
  <c r="F221"/>
  <c r="F219"/>
  <c r="F217"/>
  <c r="F215"/>
  <c r="F213"/>
  <c r="F211"/>
  <c r="F209"/>
  <c r="F207"/>
  <c r="F205"/>
  <c r="F203"/>
  <c r="F201"/>
  <c r="F199"/>
  <c r="F197"/>
  <c r="F195"/>
  <c r="F193"/>
  <c r="F191"/>
  <c r="F187"/>
  <c r="F183"/>
  <c r="F179"/>
  <c r="I474"/>
  <c r="H474"/>
  <c r="G474"/>
  <c r="I472"/>
  <c r="H472"/>
  <c r="G472"/>
  <c r="I470"/>
  <c r="H470"/>
  <c r="G470"/>
  <c r="I468"/>
  <c r="H468"/>
  <c r="G468"/>
  <c r="I466"/>
  <c r="H466"/>
  <c r="G466"/>
  <c r="I464"/>
  <c r="H464"/>
  <c r="G464"/>
  <c r="I462"/>
  <c r="H462"/>
  <c r="G462"/>
  <c r="I460"/>
  <c r="H460"/>
  <c r="G460"/>
  <c r="I458"/>
  <c r="H458"/>
  <c r="G458"/>
  <c r="I456"/>
  <c r="H456"/>
  <c r="G456"/>
  <c r="I454"/>
  <c r="H454"/>
  <c r="G454"/>
  <c r="I452"/>
  <c r="H452"/>
  <c r="G452"/>
  <c r="I450"/>
  <c r="H450"/>
  <c r="G450"/>
  <c r="I448"/>
  <c r="H448"/>
  <c r="G448"/>
  <c r="I446"/>
  <c r="H446"/>
  <c r="G446"/>
  <c r="I444"/>
  <c r="H444"/>
  <c r="G444"/>
  <c r="I442"/>
  <c r="H442"/>
  <c r="G442"/>
  <c r="I440"/>
  <c r="H440"/>
  <c r="G440"/>
  <c r="I438"/>
  <c r="H438"/>
  <c r="G438"/>
  <c r="I436"/>
  <c r="H436"/>
  <c r="G436"/>
  <c r="I434"/>
  <c r="H434"/>
  <c r="G434"/>
  <c r="I432"/>
  <c r="H432"/>
  <c r="G432"/>
  <c r="I430"/>
  <c r="H430"/>
  <c r="G430"/>
  <c r="I428"/>
  <c r="H428"/>
  <c r="G428"/>
  <c r="I426"/>
  <c r="H426"/>
  <c r="G426"/>
  <c r="I424"/>
  <c r="H424"/>
  <c r="G424"/>
  <c r="I422"/>
  <c r="H422"/>
  <c r="G422"/>
  <c r="I420"/>
  <c r="H420"/>
  <c r="G420"/>
  <c r="I418"/>
  <c r="H418"/>
  <c r="G418"/>
  <c r="I416"/>
  <c r="H416"/>
  <c r="G416"/>
  <c r="I414"/>
  <c r="H414"/>
  <c r="G414"/>
  <c r="I412"/>
  <c r="H412"/>
  <c r="G412"/>
  <c r="I410"/>
  <c r="H410"/>
  <c r="G410"/>
  <c r="I408"/>
  <c r="H408"/>
  <c r="G408"/>
  <c r="I406"/>
  <c r="H406"/>
  <c r="G406"/>
  <c r="I404"/>
  <c r="H404"/>
  <c r="G404"/>
  <c r="I402"/>
  <c r="H402"/>
  <c r="G402"/>
  <c r="I400"/>
  <c r="H400"/>
  <c r="G400"/>
  <c r="I398"/>
  <c r="H398"/>
  <c r="G398"/>
  <c r="I396"/>
  <c r="H396"/>
  <c r="G396"/>
  <c r="I394"/>
  <c r="H394"/>
  <c r="G394"/>
  <c r="I392"/>
  <c r="H392"/>
  <c r="G392"/>
  <c r="I390"/>
  <c r="H390"/>
  <c r="G390"/>
  <c r="I388"/>
  <c r="H388"/>
  <c r="G388"/>
  <c r="I386"/>
  <c r="H386"/>
  <c r="G386"/>
  <c r="I384"/>
  <c r="H384"/>
  <c r="G384"/>
  <c r="I382"/>
  <c r="H382"/>
  <c r="G382"/>
  <c r="I380"/>
  <c r="H380"/>
  <c r="G380"/>
  <c r="I378"/>
  <c r="H378"/>
  <c r="G378"/>
  <c r="I376"/>
  <c r="H376"/>
  <c r="G376"/>
  <c r="I374"/>
  <c r="H374"/>
  <c r="G374"/>
  <c r="I372"/>
  <c r="H372"/>
  <c r="G372"/>
  <c r="I370"/>
  <c r="H370"/>
  <c r="G370"/>
  <c r="I368"/>
  <c r="H368"/>
  <c r="G368"/>
  <c r="I366"/>
  <c r="H366"/>
  <c r="G366"/>
  <c r="I364"/>
  <c r="H364"/>
  <c r="G364"/>
  <c r="I362"/>
  <c r="H362"/>
  <c r="G362"/>
  <c r="I360"/>
  <c r="H360"/>
  <c r="G360"/>
  <c r="I358"/>
  <c r="H358"/>
  <c r="G358"/>
  <c r="I356"/>
  <c r="H356"/>
  <c r="G356"/>
  <c r="I354"/>
  <c r="H354"/>
  <c r="G354"/>
  <c r="I352"/>
  <c r="H352"/>
  <c r="G352"/>
  <c r="I350"/>
  <c r="H350"/>
  <c r="G350"/>
  <c r="I348"/>
  <c r="H348"/>
  <c r="G348"/>
  <c r="I346"/>
  <c r="H346"/>
  <c r="G346"/>
  <c r="I344"/>
  <c r="H344"/>
  <c r="G344"/>
  <c r="I342"/>
  <c r="H342"/>
  <c r="G342"/>
  <c r="I340"/>
  <c r="H340"/>
  <c r="G340"/>
  <c r="I338"/>
  <c r="H338"/>
  <c r="G338"/>
  <c r="I336"/>
  <c r="H336"/>
  <c r="G336"/>
  <c r="I334"/>
  <c r="H334"/>
  <c r="G334"/>
  <c r="I332"/>
  <c r="H332"/>
  <c r="G332"/>
  <c r="I330"/>
  <c r="H330"/>
  <c r="G330"/>
  <c r="I328"/>
  <c r="H328"/>
  <c r="G328"/>
  <c r="I326"/>
  <c r="H326"/>
  <c r="G326"/>
  <c r="I324"/>
  <c r="H324"/>
  <c r="G324"/>
  <c r="I322"/>
  <c r="H322"/>
  <c r="G322"/>
  <c r="I320"/>
  <c r="H320"/>
  <c r="G320"/>
  <c r="I318"/>
  <c r="H318"/>
  <c r="G318"/>
  <c r="I316"/>
  <c r="H316"/>
  <c r="G316"/>
  <c r="I314"/>
  <c r="H314"/>
  <c r="G314"/>
  <c r="I312"/>
  <c r="H312"/>
  <c r="G312"/>
  <c r="I310"/>
  <c r="H310"/>
  <c r="G310"/>
  <c r="I308"/>
  <c r="H308"/>
  <c r="G308"/>
  <c r="I306"/>
  <c r="H306"/>
  <c r="G306"/>
  <c r="I304"/>
  <c r="H304"/>
  <c r="G304"/>
  <c r="I302"/>
  <c r="H302"/>
  <c r="G302"/>
  <c r="I300"/>
  <c r="H300"/>
  <c r="G300"/>
  <c r="I298"/>
  <c r="H298"/>
  <c r="G298"/>
  <c r="I296"/>
  <c r="H296"/>
  <c r="G296"/>
  <c r="I294"/>
  <c r="H294"/>
  <c r="G294"/>
  <c r="I292"/>
  <c r="H292"/>
  <c r="G292"/>
  <c r="I290"/>
  <c r="H290"/>
  <c r="G290"/>
  <c r="I288"/>
  <c r="H288"/>
  <c r="G288"/>
  <c r="I286"/>
  <c r="H286"/>
  <c r="G286"/>
  <c r="I284"/>
  <c r="H284"/>
  <c r="G284"/>
  <c r="I282"/>
  <c r="H282"/>
  <c r="G282"/>
  <c r="I280"/>
  <c r="H280"/>
  <c r="G280"/>
  <c r="I278"/>
  <c r="H278"/>
  <c r="G278"/>
  <c r="I276"/>
  <c r="H276"/>
  <c r="G276"/>
  <c r="I274"/>
  <c r="H274"/>
  <c r="G274"/>
  <c r="I272"/>
  <c r="H272"/>
  <c r="G272"/>
  <c r="I270"/>
  <c r="H270"/>
  <c r="G270"/>
  <c r="I268"/>
  <c r="H268"/>
  <c r="G268"/>
  <c r="I266"/>
  <c r="H266"/>
  <c r="G266"/>
  <c r="I264"/>
  <c r="H264"/>
  <c r="G264"/>
  <c r="I262"/>
  <c r="H262"/>
  <c r="G262"/>
  <c r="I260"/>
  <c r="H260"/>
  <c r="G260"/>
  <c r="I258"/>
  <c r="H258"/>
  <c r="G258"/>
  <c r="I256"/>
  <c r="H256"/>
  <c r="G256"/>
  <c r="I254"/>
  <c r="H254"/>
  <c r="G254"/>
  <c r="I252"/>
  <c r="H252"/>
  <c r="G252"/>
  <c r="I250"/>
  <c r="H250"/>
  <c r="G250"/>
  <c r="I248"/>
  <c r="H248"/>
  <c r="G248"/>
  <c r="I246"/>
  <c r="H246"/>
  <c r="G246"/>
  <c r="I244"/>
  <c r="H244"/>
  <c r="G244"/>
  <c r="I242"/>
  <c r="H242"/>
  <c r="G242"/>
  <c r="I240"/>
  <c r="H240"/>
  <c r="G240"/>
  <c r="I238"/>
  <c r="H238"/>
  <c r="G238"/>
  <c r="I236"/>
  <c r="H236"/>
  <c r="G236"/>
  <c r="I234"/>
  <c r="H234"/>
  <c r="G234"/>
  <c r="I232"/>
  <c r="H232"/>
  <c r="G232"/>
  <c r="I230"/>
  <c r="H230"/>
  <c r="G230"/>
  <c r="I228"/>
  <c r="H228"/>
  <c r="G228"/>
  <c r="I226"/>
  <c r="H226"/>
  <c r="G226"/>
  <c r="I224"/>
  <c r="H224"/>
  <c r="G224"/>
  <c r="I222"/>
  <c r="H222"/>
  <c r="G222"/>
  <c r="I220"/>
  <c r="H220"/>
  <c r="G220"/>
  <c r="I218"/>
  <c r="H218"/>
  <c r="G218"/>
  <c r="I216"/>
  <c r="H216"/>
  <c r="G216"/>
  <c r="I214"/>
  <c r="H214"/>
  <c r="G214"/>
  <c r="I212"/>
  <c r="H212"/>
  <c r="G212"/>
  <c r="I210"/>
  <c r="H210"/>
  <c r="G210"/>
  <c r="I208"/>
  <c r="H208"/>
  <c r="G208"/>
  <c r="I206"/>
  <c r="H206"/>
  <c r="G206"/>
  <c r="I204"/>
  <c r="H204"/>
  <c r="G204"/>
  <c r="I202"/>
  <c r="H202"/>
  <c r="G202"/>
  <c r="I200"/>
  <c r="H200"/>
  <c r="G200"/>
  <c r="I198"/>
  <c r="H198"/>
  <c r="G198"/>
  <c r="I196"/>
  <c r="H196"/>
  <c r="G196"/>
  <c r="I194"/>
  <c r="H194"/>
  <c r="G194"/>
  <c r="I192"/>
  <c r="H192"/>
  <c r="G192"/>
  <c r="I190"/>
  <c r="H190"/>
  <c r="G190"/>
  <c r="F190"/>
  <c r="I188"/>
  <c r="H188"/>
  <c r="G188"/>
  <c r="F188"/>
  <c r="I186"/>
  <c r="H186"/>
  <c r="G186"/>
  <c r="F186"/>
  <c r="I184"/>
  <c r="H184"/>
  <c r="G184"/>
  <c r="F184"/>
  <c r="I182"/>
  <c r="H182"/>
  <c r="G182"/>
  <c r="F182"/>
  <c r="I180"/>
  <c r="H180"/>
  <c r="G180"/>
  <c r="F180"/>
  <c r="I178"/>
  <c r="H178"/>
  <c r="G178"/>
  <c r="F178"/>
  <c r="I176"/>
  <c r="H176"/>
  <c r="G176"/>
  <c r="F176"/>
  <c r="I174"/>
  <c r="H174"/>
  <c r="G174"/>
  <c r="F174"/>
  <c r="I172"/>
  <c r="H172"/>
  <c r="G172"/>
  <c r="F172"/>
  <c r="I170"/>
  <c r="H170"/>
  <c r="G170"/>
  <c r="F170"/>
  <c r="I168"/>
  <c r="H168"/>
  <c r="G168"/>
  <c r="F168"/>
  <c r="I166"/>
  <c r="H166"/>
  <c r="G166"/>
  <c r="F166"/>
  <c r="I164"/>
  <c r="H164"/>
  <c r="G164"/>
  <c r="F164"/>
  <c r="I162"/>
  <c r="H162"/>
  <c r="G162"/>
  <c r="F162"/>
  <c r="I160"/>
  <c r="H160"/>
  <c r="G160"/>
  <c r="F160"/>
  <c r="I158"/>
  <c r="H158"/>
  <c r="G158"/>
  <c r="F158"/>
  <c r="I156"/>
  <c r="H156"/>
  <c r="G156"/>
  <c r="F156"/>
  <c r="I154"/>
  <c r="H154"/>
  <c r="G154"/>
  <c r="F154"/>
  <c r="I152"/>
  <c r="H152"/>
  <c r="G152"/>
  <c r="F152"/>
  <c r="I150"/>
  <c r="H150"/>
  <c r="G150"/>
  <c r="F150"/>
  <c r="I148"/>
  <c r="H148"/>
  <c r="G148"/>
  <c r="F148"/>
  <c r="I146"/>
  <c r="H146"/>
  <c r="G146"/>
  <c r="F146"/>
  <c r="I144"/>
  <c r="H144"/>
  <c r="G144"/>
  <c r="F144"/>
  <c r="I142"/>
  <c r="H142"/>
  <c r="G142"/>
  <c r="F142"/>
  <c r="I140"/>
  <c r="H140"/>
  <c r="G140"/>
  <c r="F140"/>
  <c r="I138"/>
  <c r="H138"/>
  <c r="G138"/>
  <c r="F138"/>
  <c r="I136"/>
  <c r="H136"/>
  <c r="G136"/>
  <c r="F136"/>
  <c r="I134"/>
  <c r="H134"/>
  <c r="G134"/>
  <c r="F134"/>
  <c r="I132"/>
  <c r="H132"/>
  <c r="G132"/>
  <c r="F132"/>
  <c r="I130"/>
  <c r="H130"/>
  <c r="G130"/>
  <c r="F130"/>
  <c r="I128"/>
  <c r="H128"/>
  <c r="G128"/>
  <c r="F128"/>
  <c r="I126"/>
  <c r="H126"/>
  <c r="G126"/>
  <c r="F126"/>
  <c r="I124"/>
  <c r="H124"/>
  <c r="G124"/>
  <c r="F124"/>
  <c r="I122"/>
  <c r="H122"/>
  <c r="G122"/>
  <c r="F122"/>
  <c r="I120"/>
  <c r="H120"/>
  <c r="G120"/>
  <c r="F120"/>
  <c r="I118"/>
  <c r="H118"/>
  <c r="G118"/>
  <c r="F118"/>
  <c r="I116"/>
  <c r="H116"/>
  <c r="G116"/>
  <c r="F116"/>
  <c r="I114"/>
  <c r="H114"/>
  <c r="G114"/>
  <c r="F114"/>
  <c r="I112"/>
  <c r="H112"/>
  <c r="G112"/>
  <c r="F112"/>
  <c r="I110"/>
  <c r="H110"/>
  <c r="G110"/>
  <c r="F110"/>
  <c r="I108"/>
  <c r="H108"/>
  <c r="G108"/>
  <c r="F108"/>
  <c r="I106"/>
  <c r="H106"/>
  <c r="G106"/>
  <c r="F106"/>
  <c r="I104"/>
  <c r="H104"/>
  <c r="G104"/>
  <c r="F104"/>
  <c r="I102"/>
  <c r="H102"/>
  <c r="G102"/>
  <c r="F102"/>
  <c r="I100"/>
  <c r="H100"/>
  <c r="G100"/>
  <c r="F100"/>
  <c r="I98"/>
  <c r="H98"/>
  <c r="G98"/>
  <c r="F98"/>
  <c r="I96"/>
  <c r="H96"/>
  <c r="G96"/>
  <c r="F96"/>
  <c r="I94"/>
  <c r="H94"/>
  <c r="G94"/>
  <c r="F94"/>
  <c r="I92"/>
  <c r="H92"/>
  <c r="G92"/>
  <c r="F92"/>
  <c r="I90"/>
  <c r="H90"/>
  <c r="G90"/>
  <c r="F90"/>
  <c r="I88"/>
  <c r="H88"/>
  <c r="G88"/>
  <c r="F88"/>
  <c r="I86"/>
  <c r="H86"/>
  <c r="G86"/>
  <c r="F86"/>
  <c r="I84"/>
  <c r="H84"/>
  <c r="G84"/>
  <c r="F84"/>
  <c r="I82"/>
  <c r="H82"/>
  <c r="G82"/>
  <c r="F82"/>
  <c r="I80"/>
  <c r="H80"/>
  <c r="G80"/>
  <c r="F80"/>
  <c r="I78"/>
  <c r="H78"/>
  <c r="G78"/>
  <c r="F78"/>
  <c r="I76"/>
  <c r="H76"/>
  <c r="G76"/>
  <c r="F76"/>
  <c r="I74"/>
  <c r="H74"/>
  <c r="G74"/>
  <c r="F74"/>
  <c r="I72"/>
  <c r="H72"/>
  <c r="G72"/>
  <c r="F72"/>
  <c r="I70"/>
  <c r="H70"/>
  <c r="G70"/>
  <c r="F70"/>
  <c r="I68"/>
  <c r="H68"/>
  <c r="G68"/>
  <c r="F68"/>
  <c r="I66"/>
  <c r="H66"/>
  <c r="G66"/>
  <c r="F66"/>
  <c r="I64"/>
  <c r="H64"/>
  <c r="G64"/>
  <c r="F64"/>
  <c r="I62"/>
  <c r="H62"/>
  <c r="G62"/>
  <c r="F62"/>
  <c r="I60"/>
  <c r="H60"/>
  <c r="G60"/>
  <c r="F60"/>
  <c r="I58"/>
  <c r="H58"/>
  <c r="G58"/>
  <c r="F58"/>
  <c r="I56"/>
  <c r="H56"/>
  <c r="G56"/>
  <c r="F56"/>
  <c r="I54"/>
  <c r="H54"/>
  <c r="G54"/>
  <c r="F54"/>
  <c r="I52"/>
  <c r="H52"/>
  <c r="G52"/>
  <c r="F52"/>
  <c r="I50"/>
  <c r="H50"/>
  <c r="G50"/>
  <c r="F50"/>
  <c r="I48"/>
  <c r="H48"/>
  <c r="G48"/>
  <c r="F48"/>
  <c r="I46"/>
  <c r="H46"/>
  <c r="G46"/>
  <c r="F46"/>
  <c r="I44"/>
  <c r="H44"/>
  <c r="G44"/>
  <c r="F44"/>
  <c r="I42"/>
  <c r="H42"/>
  <c r="G42"/>
  <c r="F42"/>
  <c r="I40"/>
  <c r="H40"/>
  <c r="G40"/>
  <c r="F40"/>
  <c r="I38"/>
  <c r="H38"/>
  <c r="G38"/>
  <c r="F38"/>
  <c r="I36"/>
  <c r="H36"/>
  <c r="G36"/>
  <c r="F36"/>
  <c r="I34"/>
  <c r="H34"/>
  <c r="G34"/>
  <c r="F34"/>
  <c r="I32"/>
  <c r="H32"/>
  <c r="G32"/>
  <c r="F32"/>
  <c r="I30"/>
  <c r="H30"/>
  <c r="G30"/>
  <c r="F30"/>
  <c r="I28"/>
  <c r="H28"/>
  <c r="G28"/>
  <c r="F28"/>
  <c r="I26"/>
  <c r="H26"/>
  <c r="G26"/>
  <c r="F26"/>
  <c r="I24"/>
  <c r="H24"/>
  <c r="G24"/>
  <c r="F24"/>
  <c r="I22"/>
  <c r="H22"/>
  <c r="G22"/>
  <c r="F22"/>
  <c r="I20"/>
  <c r="H20"/>
  <c r="G20"/>
  <c r="F20"/>
  <c r="I18"/>
  <c r="H18"/>
  <c r="G18"/>
  <c r="F18"/>
  <c r="I16"/>
  <c r="H16"/>
  <c r="G16"/>
  <c r="F16"/>
  <c r="I14"/>
  <c r="H14"/>
  <c r="G14"/>
  <c r="F14"/>
  <c r="I12"/>
  <c r="H12"/>
  <c r="G12"/>
  <c r="F12"/>
  <c r="I10"/>
  <c r="H10"/>
  <c r="G10"/>
  <c r="F10"/>
  <c r="I8"/>
  <c r="H8"/>
  <c r="G8"/>
  <c r="F8"/>
  <c r="I6"/>
  <c r="H6"/>
  <c r="G6"/>
  <c r="F6"/>
  <c r="F474"/>
  <c r="F472"/>
  <c r="F470"/>
  <c r="F468"/>
  <c r="F466"/>
  <c r="F464"/>
  <c r="F462"/>
  <c r="F460"/>
  <c r="F458"/>
  <c r="F456"/>
  <c r="F454"/>
  <c r="F452"/>
  <c r="F450"/>
  <c r="F448"/>
  <c r="F446"/>
  <c r="F444"/>
  <c r="F442"/>
  <c r="F440"/>
  <c r="F438"/>
  <c r="F436"/>
  <c r="F434"/>
  <c r="F432"/>
  <c r="F430"/>
  <c r="F428"/>
  <c r="F426"/>
  <c r="F424"/>
  <c r="F422"/>
  <c r="F420"/>
  <c r="F418"/>
  <c r="F416"/>
  <c r="F414"/>
  <c r="F412"/>
  <c r="F410"/>
  <c r="F408"/>
  <c r="F406"/>
  <c r="F404"/>
  <c r="F402"/>
  <c r="F400"/>
  <c r="F398"/>
  <c r="F396"/>
  <c r="F394"/>
  <c r="F392"/>
  <c r="F390"/>
  <c r="F388"/>
  <c r="F386"/>
  <c r="F384"/>
  <c r="F382"/>
  <c r="F380"/>
  <c r="F378"/>
  <c r="F376"/>
  <c r="F374"/>
  <c r="F372"/>
  <c r="F370"/>
  <c r="F368"/>
  <c r="F366"/>
  <c r="F364"/>
  <c r="F362"/>
  <c r="F360"/>
  <c r="F358"/>
  <c r="F356"/>
  <c r="F354"/>
  <c r="F352"/>
  <c r="F350"/>
  <c r="F348"/>
  <c r="F346"/>
  <c r="F344"/>
  <c r="F342"/>
  <c r="F340"/>
  <c r="F338"/>
  <c r="F336"/>
  <c r="F334"/>
  <c r="F332"/>
  <c r="F330"/>
  <c r="F328"/>
  <c r="F326"/>
  <c r="F324"/>
  <c r="F322"/>
  <c r="F320"/>
  <c r="F318"/>
  <c r="F316"/>
  <c r="F314"/>
  <c r="F312"/>
  <c r="F310"/>
  <c r="F308"/>
  <c r="F306"/>
  <c r="F304"/>
  <c r="F302"/>
  <c r="F300"/>
  <c r="F298"/>
  <c r="F296"/>
  <c r="F294"/>
  <c r="F292"/>
  <c r="F290"/>
  <c r="F288"/>
  <c r="F286"/>
  <c r="F284"/>
  <c r="F282"/>
  <c r="F280"/>
  <c r="F278"/>
  <c r="F276"/>
  <c r="F274"/>
  <c r="F272"/>
  <c r="F270"/>
  <c r="F268"/>
  <c r="F266"/>
  <c r="F264"/>
  <c r="F262"/>
  <c r="F260"/>
  <c r="F258"/>
  <c r="F256"/>
  <c r="F254"/>
  <c r="F252"/>
  <c r="F250"/>
  <c r="F248"/>
  <c r="F246"/>
  <c r="F244"/>
  <c r="F242"/>
  <c r="F240"/>
  <c r="F238"/>
  <c r="F236"/>
  <c r="F234"/>
  <c r="F232"/>
  <c r="F230"/>
  <c r="F228"/>
  <c r="F226"/>
  <c r="F224"/>
  <c r="F222"/>
  <c r="F220"/>
  <c r="F218"/>
  <c r="F216"/>
  <c r="F214"/>
  <c r="F212"/>
  <c r="F210"/>
  <c r="F208"/>
  <c r="F206"/>
  <c r="F204"/>
  <c r="F202"/>
  <c r="F200"/>
  <c r="F198"/>
  <c r="F196"/>
  <c r="F194"/>
  <c r="F192"/>
  <c r="F189"/>
  <c r="F185"/>
  <c r="F181"/>
  <c r="C4" i="5"/>
  <c r="E4"/>
  <c r="H4"/>
  <c r="B8"/>
  <c r="D8"/>
  <c r="D10" s="1"/>
  <c r="D2" i="4" s="1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T4"/>
  <c r="V4"/>
  <c r="T5"/>
  <c r="V5"/>
  <c r="T6"/>
  <c r="V6"/>
  <c r="T7"/>
  <c r="V7"/>
  <c r="T8"/>
  <c r="V8"/>
  <c r="T9"/>
  <c r="V9"/>
  <c r="T10"/>
  <c r="V10"/>
  <c r="T11"/>
  <c r="V11"/>
  <c r="T12"/>
  <c r="V12"/>
  <c r="T13"/>
  <c r="V13"/>
  <c r="T14"/>
  <c r="V14"/>
  <c r="T15"/>
  <c r="V15"/>
  <c r="T16"/>
  <c r="V16"/>
  <c r="T17"/>
  <c r="V17"/>
  <c r="T18"/>
  <c r="V18"/>
  <c r="T19"/>
  <c r="V19"/>
  <c r="T20"/>
  <c r="V20"/>
  <c r="T21"/>
  <c r="V21"/>
  <c r="T22"/>
  <c r="V22"/>
  <c r="T23"/>
  <c r="V23"/>
  <c r="T24"/>
  <c r="V24"/>
  <c r="T25"/>
  <c r="V25"/>
  <c r="T26"/>
  <c r="V26"/>
  <c r="T27"/>
  <c r="V27"/>
  <c r="T28"/>
  <c r="V28"/>
  <c r="T29"/>
  <c r="V29"/>
  <c r="T30"/>
  <c r="V30"/>
  <c r="V31"/>
  <c r="V32"/>
  <c r="V33"/>
  <c r="V34"/>
  <c r="V35"/>
  <c r="V36"/>
  <c r="V37"/>
  <c r="V38"/>
  <c r="V39"/>
  <c r="V40"/>
  <c r="T477"/>
  <c r="T476"/>
  <c r="T475"/>
  <c r="T474"/>
  <c r="T473"/>
  <c r="T472"/>
  <c r="T471"/>
  <c r="T470"/>
  <c r="T469"/>
  <c r="T468"/>
  <c r="T467"/>
  <c r="T466"/>
  <c r="T465"/>
  <c r="T464"/>
  <c r="T463"/>
  <c r="T462"/>
  <c r="T461"/>
  <c r="T460"/>
  <c r="T459"/>
  <c r="T458"/>
  <c r="T457"/>
  <c r="T456"/>
  <c r="T455"/>
  <c r="T454"/>
  <c r="T453"/>
  <c r="T452"/>
  <c r="T451"/>
  <c r="T445"/>
  <c r="T444"/>
  <c r="T443"/>
  <c r="T442"/>
  <c r="T441"/>
  <c r="T440"/>
  <c r="T439"/>
  <c r="T438"/>
  <c r="T437"/>
  <c r="T436"/>
  <c r="T435"/>
  <c r="T434"/>
  <c r="T433"/>
  <c r="T432"/>
  <c r="T431"/>
  <c r="T430"/>
  <c r="T429"/>
  <c r="T428"/>
  <c r="T427"/>
  <c r="T426"/>
  <c r="T425"/>
  <c r="T424"/>
  <c r="T423"/>
  <c r="T422"/>
  <c r="T421"/>
  <c r="T420"/>
  <c r="T419"/>
  <c r="T418"/>
  <c r="T417"/>
  <c r="T416"/>
  <c r="T450"/>
  <c r="T449"/>
  <c r="T448"/>
  <c r="T447"/>
  <c r="T446"/>
  <c r="T415"/>
  <c r="T414"/>
  <c r="T413"/>
  <c r="T412"/>
  <c r="T411"/>
  <c r="T410"/>
  <c r="T409"/>
  <c r="T408"/>
  <c r="T407"/>
  <c r="T406"/>
  <c r="T405"/>
  <c r="T404"/>
  <c r="T403"/>
  <c r="T402"/>
  <c r="T401"/>
  <c r="T400"/>
  <c r="T399"/>
  <c r="T398"/>
  <c r="T397"/>
  <c r="T396"/>
  <c r="T395"/>
  <c r="T394"/>
  <c r="T393"/>
  <c r="T392"/>
  <c r="T391"/>
  <c r="T390"/>
  <c r="T389"/>
  <c r="T388"/>
  <c r="T387"/>
  <c r="T386"/>
  <c r="T385"/>
  <c r="T384"/>
  <c r="T383"/>
  <c r="T382"/>
  <c r="T381"/>
  <c r="T380"/>
  <c r="T379"/>
  <c r="T378"/>
  <c r="T377"/>
  <c r="T376"/>
  <c r="T375"/>
  <c r="T374"/>
  <c r="T373"/>
  <c r="T372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356"/>
  <c r="V355"/>
  <c r="V354"/>
  <c r="V353"/>
  <c r="V352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U4"/>
  <c r="X4"/>
  <c r="U5"/>
  <c r="X5"/>
  <c r="U6"/>
  <c r="X6"/>
  <c r="U7"/>
  <c r="X7"/>
  <c r="U8"/>
  <c r="X8"/>
  <c r="U9"/>
  <c r="X9"/>
  <c r="U10"/>
  <c r="X10"/>
  <c r="U11"/>
  <c r="X11"/>
  <c r="U12"/>
  <c r="X12"/>
  <c r="U13"/>
  <c r="X13"/>
  <c r="U14"/>
  <c r="X14"/>
  <c r="U15"/>
  <c r="X15"/>
  <c r="U16"/>
  <c r="X16"/>
  <c r="U17"/>
  <c r="X17"/>
  <c r="U18"/>
  <c r="X18"/>
  <c r="U19"/>
  <c r="X19"/>
  <c r="U20"/>
  <c r="X20"/>
  <c r="U21"/>
  <c r="X21"/>
  <c r="U22"/>
  <c r="X22"/>
  <c r="U23"/>
  <c r="X23"/>
  <c r="U24"/>
  <c r="X24"/>
  <c r="U25"/>
  <c r="X25"/>
  <c r="U26"/>
  <c r="X26"/>
  <c r="U27"/>
  <c r="X27"/>
  <c r="U28"/>
  <c r="X28"/>
  <c r="U29"/>
  <c r="X29"/>
  <c r="U30"/>
  <c r="X30"/>
  <c r="U31"/>
  <c r="T32"/>
  <c r="T33"/>
  <c r="T34"/>
  <c r="T35"/>
  <c r="T36"/>
  <c r="T37"/>
  <c r="T38"/>
  <c r="T39"/>
  <c r="T40"/>
  <c r="T41"/>
  <c r="J88" i="10" l="1"/>
  <c r="I88"/>
  <c r="F92"/>
  <c r="J85"/>
  <c r="I85"/>
  <c r="I86"/>
  <c r="J86"/>
  <c r="I87"/>
  <c r="J87"/>
  <c r="G81"/>
  <c r="G82"/>
  <c r="B10" i="5"/>
  <c r="B2" i="4" s="1"/>
  <c r="H8" i="5"/>
  <c r="H10" s="1"/>
  <c r="I92" i="10" l="1"/>
  <c r="J92"/>
  <c r="S476" i="4"/>
  <c r="S474"/>
  <c r="S472"/>
  <c r="S470"/>
  <c r="S468"/>
  <c r="S466"/>
  <c r="S464"/>
  <c r="S462"/>
  <c r="S460"/>
  <c r="S458"/>
  <c r="S456"/>
  <c r="S454"/>
  <c r="S452"/>
  <c r="S450"/>
  <c r="S448"/>
  <c r="S446"/>
  <c r="S444"/>
  <c r="S442"/>
  <c r="S440"/>
  <c r="S438"/>
  <c r="S436"/>
  <c r="S434"/>
  <c r="S432"/>
  <c r="S430"/>
  <c r="S428"/>
  <c r="S426"/>
  <c r="S424"/>
  <c r="S422"/>
  <c r="S420"/>
  <c r="S418"/>
  <c r="S416"/>
  <c r="S414"/>
  <c r="S412"/>
  <c r="S410"/>
  <c r="S408"/>
  <c r="S406"/>
  <c r="S404"/>
  <c r="S402"/>
  <c r="S400"/>
  <c r="S398"/>
  <c r="S396"/>
  <c r="S394"/>
  <c r="S392"/>
  <c r="S390"/>
  <c r="S388"/>
  <c r="S386"/>
  <c r="S384"/>
  <c r="S382"/>
  <c r="S380"/>
  <c r="S378"/>
  <c r="S376"/>
  <c r="S374"/>
  <c r="S372"/>
  <c r="S370"/>
  <c r="S368"/>
  <c r="S366"/>
  <c r="S364"/>
  <c r="S362"/>
  <c r="S360"/>
  <c r="S358"/>
  <c r="S356"/>
  <c r="S354"/>
  <c r="S352"/>
  <c r="S350"/>
  <c r="S348"/>
  <c r="S346"/>
  <c r="S344"/>
  <c r="S342"/>
  <c r="S340"/>
  <c r="S338"/>
  <c r="S336"/>
  <c r="S334"/>
  <c r="S332"/>
  <c r="S330"/>
  <c r="S328"/>
  <c r="S326"/>
  <c r="S324"/>
  <c r="S322"/>
  <c r="S320"/>
  <c r="S318"/>
  <c r="S316"/>
  <c r="S314"/>
  <c r="S312"/>
  <c r="S310"/>
  <c r="S308"/>
  <c r="S306"/>
  <c r="S304"/>
  <c r="S302"/>
  <c r="S300"/>
  <c r="S298"/>
  <c r="S296"/>
  <c r="S294"/>
  <c r="S292"/>
  <c r="S290"/>
  <c r="S288"/>
  <c r="S286"/>
  <c r="S284"/>
  <c r="S282"/>
  <c r="S280"/>
  <c r="S278"/>
  <c r="S276"/>
  <c r="S274"/>
  <c r="S272"/>
  <c r="S270"/>
  <c r="S268"/>
  <c r="S266"/>
  <c r="S264"/>
  <c r="S262"/>
  <c r="S260"/>
  <c r="S258"/>
  <c r="S256"/>
  <c r="S254"/>
  <c r="S252"/>
  <c r="S250"/>
  <c r="S248"/>
  <c r="S246"/>
  <c r="S244"/>
  <c r="S242"/>
  <c r="S240"/>
  <c r="S238"/>
  <c r="S236"/>
  <c r="S234"/>
  <c r="S232"/>
  <c r="S230"/>
  <c r="S228"/>
  <c r="S226"/>
  <c r="S224"/>
  <c r="S222"/>
  <c r="S220"/>
  <c r="S218"/>
  <c r="S216"/>
  <c r="S214"/>
  <c r="S212"/>
  <c r="S210"/>
  <c r="S208"/>
  <c r="S206"/>
  <c r="S204"/>
  <c r="S202"/>
  <c r="S200"/>
  <c r="S198"/>
  <c r="S196"/>
  <c r="S194"/>
  <c r="S192"/>
  <c r="S190"/>
  <c r="S188"/>
  <c r="S186"/>
  <c r="S184"/>
  <c r="S182"/>
  <c r="S180"/>
  <c r="S178"/>
  <c r="S176"/>
  <c r="S174"/>
  <c r="S172"/>
  <c r="S170"/>
  <c r="S168"/>
  <c r="S166"/>
  <c r="S164"/>
  <c r="S162"/>
  <c r="S160"/>
  <c r="S158"/>
  <c r="S156"/>
  <c r="S154"/>
  <c r="S152"/>
  <c r="S150"/>
  <c r="S148"/>
  <c r="S146"/>
  <c r="S144"/>
  <c r="S142"/>
  <c r="S140"/>
  <c r="S138"/>
  <c r="S136"/>
  <c r="S134"/>
  <c r="S132"/>
  <c r="S130"/>
  <c r="S128"/>
  <c r="S126"/>
  <c r="S124"/>
  <c r="S122"/>
  <c r="S120"/>
  <c r="S118"/>
  <c r="S116"/>
  <c r="S114"/>
  <c r="S112"/>
  <c r="S110"/>
  <c r="S108"/>
  <c r="S106"/>
  <c r="S104"/>
  <c r="S102"/>
  <c r="S100"/>
  <c r="S98"/>
  <c r="S96"/>
  <c r="S94"/>
  <c r="S92"/>
  <c r="S90"/>
  <c r="S88"/>
  <c r="S86"/>
  <c r="S84"/>
  <c r="S82"/>
  <c r="S80"/>
  <c r="S78"/>
  <c r="S76"/>
  <c r="S74"/>
  <c r="S72"/>
  <c r="S70"/>
  <c r="S68"/>
  <c r="S66"/>
  <c r="S64"/>
  <c r="S62"/>
  <c r="S60"/>
  <c r="S58"/>
  <c r="S56"/>
  <c r="S54"/>
  <c r="S52"/>
  <c r="S50"/>
  <c r="S48"/>
  <c r="S46"/>
  <c r="S44"/>
  <c r="S42"/>
  <c r="S40"/>
  <c r="S38"/>
  <c r="S36"/>
  <c r="S34"/>
  <c r="S32"/>
  <c r="S477"/>
  <c r="S475"/>
  <c r="S473"/>
  <c r="S471"/>
  <c r="S469"/>
  <c r="S467"/>
  <c r="S465"/>
  <c r="S463"/>
  <c r="S461"/>
  <c r="S459"/>
  <c r="S457"/>
  <c r="S455"/>
  <c r="S453"/>
  <c r="S451"/>
  <c r="S449"/>
  <c r="S447"/>
  <c r="S445"/>
  <c r="S443"/>
  <c r="S441"/>
  <c r="S439"/>
  <c r="S437"/>
  <c r="S435"/>
  <c r="S433"/>
  <c r="S431"/>
  <c r="S429"/>
  <c r="S427"/>
  <c r="S425"/>
  <c r="S423"/>
  <c r="S421"/>
  <c r="S419"/>
  <c r="S417"/>
  <c r="S415"/>
  <c r="S413"/>
  <c r="S411"/>
  <c r="S409"/>
  <c r="S407"/>
  <c r="S405"/>
  <c r="S403"/>
  <c r="S401"/>
  <c r="S399"/>
  <c r="S397"/>
  <c r="S395"/>
  <c r="S393"/>
  <c r="S391"/>
  <c r="S389"/>
  <c r="S387"/>
  <c r="S385"/>
  <c r="S383"/>
  <c r="S381"/>
  <c r="S379"/>
  <c r="S377"/>
  <c r="S375"/>
  <c r="S373"/>
  <c r="S371"/>
  <c r="S369"/>
  <c r="S367"/>
  <c r="S365"/>
  <c r="S363"/>
  <c r="S361"/>
  <c r="S359"/>
  <c r="S357"/>
  <c r="S355"/>
  <c r="S353"/>
  <c r="S351"/>
  <c r="S349"/>
  <c r="S347"/>
  <c r="S345"/>
  <c r="S343"/>
  <c r="S341"/>
  <c r="S339"/>
  <c r="S337"/>
  <c r="S335"/>
  <c r="S333"/>
  <c r="S331"/>
  <c r="S329"/>
  <c r="S327"/>
  <c r="S325"/>
  <c r="S323"/>
  <c r="S321"/>
  <c r="S319"/>
  <c r="S317"/>
  <c r="S315"/>
  <c r="S313"/>
  <c r="S311"/>
  <c r="S309"/>
  <c r="S307"/>
  <c r="S305"/>
  <c r="S303"/>
  <c r="S301"/>
  <c r="S299"/>
  <c r="S297"/>
  <c r="S295"/>
  <c r="S293"/>
  <c r="S291"/>
  <c r="S289"/>
  <c r="S287"/>
  <c r="S285"/>
  <c r="S283"/>
  <c r="S281"/>
  <c r="S279"/>
  <c r="S277"/>
  <c r="S275"/>
  <c r="S273"/>
  <c r="S271"/>
  <c r="S269"/>
  <c r="S267"/>
  <c r="S265"/>
  <c r="S263"/>
  <c r="S261"/>
  <c r="S259"/>
  <c r="S257"/>
  <c r="S255"/>
  <c r="S253"/>
  <c r="S251"/>
  <c r="S249"/>
  <c r="S247"/>
  <c r="S245"/>
  <c r="S243"/>
  <c r="S241"/>
  <c r="S239"/>
  <c r="S237"/>
  <c r="S235"/>
  <c r="S233"/>
  <c r="S231"/>
  <c r="S229"/>
  <c r="S227"/>
  <c r="S225"/>
  <c r="S223"/>
  <c r="S221"/>
  <c r="S219"/>
  <c r="S217"/>
  <c r="S215"/>
  <c r="S213"/>
  <c r="S211"/>
  <c r="S209"/>
  <c r="S207"/>
  <c r="S205"/>
  <c r="S203"/>
  <c r="S201"/>
  <c r="S199"/>
  <c r="S197"/>
  <c r="S195"/>
  <c r="S193"/>
  <c r="S191"/>
  <c r="S189"/>
  <c r="S187"/>
  <c r="S185"/>
  <c r="S183"/>
  <c r="S181"/>
  <c r="S179"/>
  <c r="S177"/>
  <c r="S175"/>
  <c r="S173"/>
  <c r="S171"/>
  <c r="S169"/>
  <c r="S167"/>
  <c r="S165"/>
  <c r="S163"/>
  <c r="S161"/>
  <c r="S159"/>
  <c r="S157"/>
  <c r="S155"/>
  <c r="S153"/>
  <c r="S151"/>
  <c r="S149"/>
  <c r="S147"/>
  <c r="S145"/>
  <c r="S143"/>
  <c r="S141"/>
  <c r="S139"/>
  <c r="S137"/>
  <c r="S135"/>
  <c r="S133"/>
  <c r="S131"/>
  <c r="S129"/>
  <c r="S127"/>
  <c r="S125"/>
  <c r="S123"/>
  <c r="S121"/>
  <c r="S119"/>
  <c r="S117"/>
  <c r="S115"/>
  <c r="S113"/>
  <c r="S111"/>
  <c r="S109"/>
  <c r="S107"/>
  <c r="S105"/>
  <c r="S103"/>
  <c r="S101"/>
  <c r="S99"/>
  <c r="S97"/>
  <c r="S95"/>
  <c r="S93"/>
  <c r="S91"/>
  <c r="S89"/>
  <c r="S87"/>
  <c r="S85"/>
  <c r="S83"/>
  <c r="S81"/>
  <c r="S79"/>
  <c r="S77"/>
  <c r="S75"/>
  <c r="S73"/>
  <c r="S71"/>
  <c r="S69"/>
  <c r="S67"/>
  <c r="S65"/>
  <c r="S63"/>
  <c r="S61"/>
  <c r="S59"/>
  <c r="S57"/>
  <c r="S55"/>
  <c r="S53"/>
  <c r="S51"/>
  <c r="S49"/>
  <c r="S47"/>
  <c r="S45"/>
  <c r="S43"/>
  <c r="S41"/>
  <c r="S39"/>
  <c r="S37"/>
  <c r="S35"/>
  <c r="S33"/>
  <c r="S4"/>
  <c r="S6"/>
  <c r="S8"/>
  <c r="S10"/>
  <c r="S12"/>
  <c r="S14"/>
  <c r="S16"/>
  <c r="S18"/>
  <c r="S20"/>
  <c r="S22"/>
  <c r="S24"/>
  <c r="S26"/>
  <c r="S28"/>
  <c r="S30"/>
  <c r="S5"/>
  <c r="S7"/>
  <c r="S9"/>
  <c r="S11"/>
  <c r="S13"/>
  <c r="S15"/>
  <c r="S17"/>
  <c r="S19"/>
  <c r="S21"/>
  <c r="S23"/>
  <c r="S25"/>
  <c r="S27"/>
  <c r="S29"/>
  <c r="S31"/>
  <c r="I27" l="1"/>
  <c r="Q27" s="1"/>
  <c r="Y27"/>
  <c r="Z27" s="1"/>
  <c r="G27"/>
  <c r="O27" s="1"/>
  <c r="K27"/>
  <c r="J27"/>
  <c r="R27" s="1"/>
  <c r="H27"/>
  <c r="P27" s="1"/>
  <c r="I19"/>
  <c r="Q19" s="1"/>
  <c r="Y19"/>
  <c r="Z19" s="1"/>
  <c r="G19"/>
  <c r="O19" s="1"/>
  <c r="K19"/>
  <c r="J19"/>
  <c r="R19" s="1"/>
  <c r="H19"/>
  <c r="P19" s="1"/>
  <c r="I15"/>
  <c r="Q15" s="1"/>
  <c r="Y15"/>
  <c r="Z15" s="1"/>
  <c r="G15"/>
  <c r="O15" s="1"/>
  <c r="K15"/>
  <c r="J15"/>
  <c r="R15" s="1"/>
  <c r="H15"/>
  <c r="P15" s="1"/>
  <c r="I7"/>
  <c r="Q7" s="1"/>
  <c r="Y7"/>
  <c r="Z7" s="1"/>
  <c r="G7"/>
  <c r="O7" s="1"/>
  <c r="K7"/>
  <c r="J7"/>
  <c r="R7" s="1"/>
  <c r="H7"/>
  <c r="P7" s="1"/>
  <c r="J26"/>
  <c r="R26" s="1"/>
  <c r="I26"/>
  <c r="Q26" s="1"/>
  <c r="Y26"/>
  <c r="Z26" s="1"/>
  <c r="G26"/>
  <c r="O26" s="1"/>
  <c r="K26"/>
  <c r="H26"/>
  <c r="P26" s="1"/>
  <c r="J18"/>
  <c r="R18" s="1"/>
  <c r="I18"/>
  <c r="Q18" s="1"/>
  <c r="Y18"/>
  <c r="Z18" s="1"/>
  <c r="G18"/>
  <c r="O18" s="1"/>
  <c r="K18"/>
  <c r="H18"/>
  <c r="P18" s="1"/>
  <c r="J10"/>
  <c r="R10" s="1"/>
  <c r="I10"/>
  <c r="Q10" s="1"/>
  <c r="Y10"/>
  <c r="Z10" s="1"/>
  <c r="G10"/>
  <c r="O10" s="1"/>
  <c r="K10"/>
  <c r="H10"/>
  <c r="P10" s="1"/>
  <c r="H33"/>
  <c r="P33" s="1"/>
  <c r="Y33"/>
  <c r="Z33" s="1"/>
  <c r="G33"/>
  <c r="O33" s="1"/>
  <c r="K33"/>
  <c r="I33"/>
  <c r="Q33" s="1"/>
  <c r="J33"/>
  <c r="R33" s="1"/>
  <c r="H41"/>
  <c r="P41" s="1"/>
  <c r="Y41"/>
  <c r="Z41" s="1"/>
  <c r="G41"/>
  <c r="O41" s="1"/>
  <c r="K41"/>
  <c r="I41"/>
  <c r="Q41" s="1"/>
  <c r="J41"/>
  <c r="R41" s="1"/>
  <c r="J45"/>
  <c r="R45" s="1"/>
  <c r="Y45"/>
  <c r="Z45" s="1"/>
  <c r="G45"/>
  <c r="O45" s="1"/>
  <c r="K45"/>
  <c r="I45"/>
  <c r="Q45" s="1"/>
  <c r="H45"/>
  <c r="P45" s="1"/>
  <c r="J53"/>
  <c r="R53" s="1"/>
  <c r="Y53"/>
  <c r="Z53" s="1"/>
  <c r="G53"/>
  <c r="O53" s="1"/>
  <c r="K53"/>
  <c r="I53"/>
  <c r="Q53" s="1"/>
  <c r="H53"/>
  <c r="P53" s="1"/>
  <c r="J61"/>
  <c r="R61" s="1"/>
  <c r="Y61"/>
  <c r="Z61" s="1"/>
  <c r="G61"/>
  <c r="O61" s="1"/>
  <c r="K61"/>
  <c r="I61"/>
  <c r="Q61" s="1"/>
  <c r="H61"/>
  <c r="P61" s="1"/>
  <c r="J65"/>
  <c r="R65" s="1"/>
  <c r="Y65"/>
  <c r="Z65" s="1"/>
  <c r="G65"/>
  <c r="O65" s="1"/>
  <c r="K65"/>
  <c r="I65"/>
  <c r="Q65" s="1"/>
  <c r="H65"/>
  <c r="P65" s="1"/>
  <c r="J73"/>
  <c r="R73" s="1"/>
  <c r="Y73"/>
  <c r="Z73" s="1"/>
  <c r="G73"/>
  <c r="O73" s="1"/>
  <c r="K73"/>
  <c r="I73"/>
  <c r="Q73" s="1"/>
  <c r="H73"/>
  <c r="P73" s="1"/>
  <c r="J81"/>
  <c r="R81" s="1"/>
  <c r="Y81"/>
  <c r="Z81" s="1"/>
  <c r="G81"/>
  <c r="O81" s="1"/>
  <c r="K81"/>
  <c r="I81"/>
  <c r="Q81" s="1"/>
  <c r="H81"/>
  <c r="P81" s="1"/>
  <c r="J89"/>
  <c r="R89" s="1"/>
  <c r="Y89"/>
  <c r="Z89" s="1"/>
  <c r="G89"/>
  <c r="O89" s="1"/>
  <c r="K89"/>
  <c r="I89"/>
  <c r="Q89" s="1"/>
  <c r="H89"/>
  <c r="P89" s="1"/>
  <c r="J101"/>
  <c r="R101" s="1"/>
  <c r="Y101"/>
  <c r="Z101" s="1"/>
  <c r="G101"/>
  <c r="O101" s="1"/>
  <c r="K101"/>
  <c r="I101"/>
  <c r="Q101" s="1"/>
  <c r="H101"/>
  <c r="P101" s="1"/>
  <c r="J113"/>
  <c r="R113" s="1"/>
  <c r="Y113"/>
  <c r="Z113" s="1"/>
  <c r="G113"/>
  <c r="O113" s="1"/>
  <c r="K113"/>
  <c r="I113"/>
  <c r="Q113" s="1"/>
  <c r="H113"/>
  <c r="P113" s="1"/>
  <c r="I29"/>
  <c r="Q29" s="1"/>
  <c r="K29"/>
  <c r="G29"/>
  <c r="O29" s="1"/>
  <c r="Y29"/>
  <c r="Z29" s="1"/>
  <c r="J29"/>
  <c r="R29" s="1"/>
  <c r="H29"/>
  <c r="P29" s="1"/>
  <c r="I25"/>
  <c r="Q25" s="1"/>
  <c r="K25"/>
  <c r="Y25"/>
  <c r="Z25" s="1"/>
  <c r="G25"/>
  <c r="O25" s="1"/>
  <c r="J25"/>
  <c r="R25" s="1"/>
  <c r="H25"/>
  <c r="P25" s="1"/>
  <c r="I21"/>
  <c r="Q21" s="1"/>
  <c r="K21"/>
  <c r="G21"/>
  <c r="O21" s="1"/>
  <c r="Y21"/>
  <c r="Z21" s="1"/>
  <c r="J21"/>
  <c r="R21" s="1"/>
  <c r="H21"/>
  <c r="P21" s="1"/>
  <c r="I17"/>
  <c r="Q17" s="1"/>
  <c r="K17"/>
  <c r="Y17"/>
  <c r="Z17" s="1"/>
  <c r="G17"/>
  <c r="O17" s="1"/>
  <c r="J17"/>
  <c r="R17" s="1"/>
  <c r="H17"/>
  <c r="P17" s="1"/>
  <c r="I13"/>
  <c r="Q13" s="1"/>
  <c r="K13"/>
  <c r="G13"/>
  <c r="O13" s="1"/>
  <c r="Y13"/>
  <c r="Z13" s="1"/>
  <c r="J13"/>
  <c r="R13" s="1"/>
  <c r="H13"/>
  <c r="P13" s="1"/>
  <c r="I9"/>
  <c r="Q9" s="1"/>
  <c r="K9"/>
  <c r="Y9"/>
  <c r="Z9" s="1"/>
  <c r="G9"/>
  <c r="O9" s="1"/>
  <c r="J9"/>
  <c r="R9" s="1"/>
  <c r="H9"/>
  <c r="P9" s="1"/>
  <c r="K5"/>
  <c r="G5"/>
  <c r="O5" s="1"/>
  <c r="I5"/>
  <c r="Q5" s="1"/>
  <c r="Y5"/>
  <c r="Z5" s="1"/>
  <c r="J5"/>
  <c r="R5" s="1"/>
  <c r="H5"/>
  <c r="P5" s="1"/>
  <c r="I28"/>
  <c r="Q28" s="1"/>
  <c r="J28"/>
  <c r="R28" s="1"/>
  <c r="K28"/>
  <c r="Y28"/>
  <c r="Z28" s="1"/>
  <c r="G28"/>
  <c r="O28" s="1"/>
  <c r="H28"/>
  <c r="P28" s="1"/>
  <c r="I24"/>
  <c r="Q24" s="1"/>
  <c r="J24"/>
  <c r="R24" s="1"/>
  <c r="K24"/>
  <c r="Y24"/>
  <c r="Z24" s="1"/>
  <c r="G24"/>
  <c r="O24" s="1"/>
  <c r="H24"/>
  <c r="P24" s="1"/>
  <c r="I20"/>
  <c r="Q20" s="1"/>
  <c r="J20"/>
  <c r="R20" s="1"/>
  <c r="K20"/>
  <c r="Y20"/>
  <c r="Z20" s="1"/>
  <c r="G20"/>
  <c r="O20" s="1"/>
  <c r="H20"/>
  <c r="P20" s="1"/>
  <c r="I16"/>
  <c r="Q16" s="1"/>
  <c r="J16"/>
  <c r="R16" s="1"/>
  <c r="K16"/>
  <c r="Y16"/>
  <c r="Z16" s="1"/>
  <c r="G16"/>
  <c r="O16" s="1"/>
  <c r="H16"/>
  <c r="P16" s="1"/>
  <c r="I12"/>
  <c r="Q12" s="1"/>
  <c r="J12"/>
  <c r="R12" s="1"/>
  <c r="K12"/>
  <c r="Y12"/>
  <c r="Z12" s="1"/>
  <c r="G12"/>
  <c r="O12" s="1"/>
  <c r="H12"/>
  <c r="P12" s="1"/>
  <c r="I8"/>
  <c r="Q8" s="1"/>
  <c r="J8"/>
  <c r="R8" s="1"/>
  <c r="K8"/>
  <c r="Y8"/>
  <c r="Z8" s="1"/>
  <c r="G8"/>
  <c r="O8" s="1"/>
  <c r="H8"/>
  <c r="P8" s="1"/>
  <c r="I4"/>
  <c r="Q4" s="1"/>
  <c r="J4"/>
  <c r="R4" s="1"/>
  <c r="K4"/>
  <c r="Y4"/>
  <c r="Z4" s="1"/>
  <c r="G4"/>
  <c r="O4" s="1"/>
  <c r="H4"/>
  <c r="P4" s="1"/>
  <c r="H35"/>
  <c r="P35" s="1"/>
  <c r="K35"/>
  <c r="Y35"/>
  <c r="Z35" s="1"/>
  <c r="I35"/>
  <c r="Q35" s="1"/>
  <c r="G35"/>
  <c r="O35" s="1"/>
  <c r="J35"/>
  <c r="R35" s="1"/>
  <c r="H39"/>
  <c r="P39" s="1"/>
  <c r="K39"/>
  <c r="I39"/>
  <c r="Q39" s="1"/>
  <c r="Y39"/>
  <c r="Z39" s="1"/>
  <c r="G39"/>
  <c r="O39" s="1"/>
  <c r="J39"/>
  <c r="R39" s="1"/>
  <c r="J43"/>
  <c r="R43" s="1"/>
  <c r="K43"/>
  <c r="I43"/>
  <c r="Q43" s="1"/>
  <c r="Y43"/>
  <c r="Z43" s="1"/>
  <c r="G43"/>
  <c r="O43" s="1"/>
  <c r="H43"/>
  <c r="P43" s="1"/>
  <c r="J47"/>
  <c r="R47" s="1"/>
  <c r="K47"/>
  <c r="I47"/>
  <c r="Q47" s="1"/>
  <c r="Y47"/>
  <c r="Z47" s="1"/>
  <c r="G47"/>
  <c r="O47" s="1"/>
  <c r="H47"/>
  <c r="P47" s="1"/>
  <c r="J51"/>
  <c r="R51" s="1"/>
  <c r="K51"/>
  <c r="I51"/>
  <c r="Q51" s="1"/>
  <c r="Y51"/>
  <c r="Z51" s="1"/>
  <c r="G51"/>
  <c r="O51" s="1"/>
  <c r="H51"/>
  <c r="P51" s="1"/>
  <c r="J55"/>
  <c r="R55" s="1"/>
  <c r="K55"/>
  <c r="I55"/>
  <c r="Q55" s="1"/>
  <c r="Y55"/>
  <c r="Z55" s="1"/>
  <c r="G55"/>
  <c r="O55" s="1"/>
  <c r="H55"/>
  <c r="P55" s="1"/>
  <c r="J59"/>
  <c r="R59" s="1"/>
  <c r="K59"/>
  <c r="I59"/>
  <c r="Q59" s="1"/>
  <c r="Y59"/>
  <c r="Z59" s="1"/>
  <c r="G59"/>
  <c r="O59" s="1"/>
  <c r="H59"/>
  <c r="P59" s="1"/>
  <c r="J63"/>
  <c r="R63" s="1"/>
  <c r="K63"/>
  <c r="I63"/>
  <c r="Q63" s="1"/>
  <c r="Y63"/>
  <c r="Z63" s="1"/>
  <c r="G63"/>
  <c r="O63" s="1"/>
  <c r="H63"/>
  <c r="P63" s="1"/>
  <c r="J67"/>
  <c r="R67" s="1"/>
  <c r="K67"/>
  <c r="I67"/>
  <c r="Q67" s="1"/>
  <c r="Y67"/>
  <c r="Z67" s="1"/>
  <c r="G67"/>
  <c r="O67" s="1"/>
  <c r="H67"/>
  <c r="P67" s="1"/>
  <c r="J71"/>
  <c r="R71" s="1"/>
  <c r="K71"/>
  <c r="I71"/>
  <c r="Q71" s="1"/>
  <c r="Y71"/>
  <c r="Z71" s="1"/>
  <c r="G71"/>
  <c r="O71" s="1"/>
  <c r="H71"/>
  <c r="P71" s="1"/>
  <c r="J75"/>
  <c r="R75" s="1"/>
  <c r="K75"/>
  <c r="I75"/>
  <c r="Q75" s="1"/>
  <c r="Y75"/>
  <c r="Z75" s="1"/>
  <c r="G75"/>
  <c r="O75" s="1"/>
  <c r="H75"/>
  <c r="P75" s="1"/>
  <c r="J79"/>
  <c r="R79" s="1"/>
  <c r="K79"/>
  <c r="I79"/>
  <c r="Q79" s="1"/>
  <c r="Y79"/>
  <c r="Z79" s="1"/>
  <c r="G79"/>
  <c r="O79" s="1"/>
  <c r="H79"/>
  <c r="P79" s="1"/>
  <c r="J83"/>
  <c r="R83" s="1"/>
  <c r="K83"/>
  <c r="I83"/>
  <c r="Q83" s="1"/>
  <c r="Y83"/>
  <c r="Z83" s="1"/>
  <c r="G83"/>
  <c r="O83" s="1"/>
  <c r="H83"/>
  <c r="P83" s="1"/>
  <c r="J87"/>
  <c r="R87" s="1"/>
  <c r="K87"/>
  <c r="I87"/>
  <c r="Q87" s="1"/>
  <c r="Y87"/>
  <c r="Z87" s="1"/>
  <c r="G87"/>
  <c r="O87" s="1"/>
  <c r="H87"/>
  <c r="P87" s="1"/>
  <c r="J91"/>
  <c r="R91" s="1"/>
  <c r="K91"/>
  <c r="I91"/>
  <c r="Q91" s="1"/>
  <c r="Y91"/>
  <c r="Z91" s="1"/>
  <c r="G91"/>
  <c r="O91" s="1"/>
  <c r="H91"/>
  <c r="P91" s="1"/>
  <c r="J95"/>
  <c r="R95" s="1"/>
  <c r="K95"/>
  <c r="I95"/>
  <c r="Q95" s="1"/>
  <c r="Y95"/>
  <c r="Z95" s="1"/>
  <c r="G95"/>
  <c r="O95" s="1"/>
  <c r="H95"/>
  <c r="P95" s="1"/>
  <c r="J99"/>
  <c r="R99" s="1"/>
  <c r="K99"/>
  <c r="I99"/>
  <c r="Q99" s="1"/>
  <c r="Y99"/>
  <c r="Z99" s="1"/>
  <c r="G99"/>
  <c r="O99" s="1"/>
  <c r="H99"/>
  <c r="P99" s="1"/>
  <c r="J103"/>
  <c r="R103" s="1"/>
  <c r="K103"/>
  <c r="I103"/>
  <c r="Q103" s="1"/>
  <c r="Y103"/>
  <c r="Z103" s="1"/>
  <c r="G103"/>
  <c r="O103" s="1"/>
  <c r="H103"/>
  <c r="P103" s="1"/>
  <c r="J107"/>
  <c r="R107" s="1"/>
  <c r="K107"/>
  <c r="I107"/>
  <c r="Q107" s="1"/>
  <c r="Y107"/>
  <c r="Z107" s="1"/>
  <c r="G107"/>
  <c r="O107" s="1"/>
  <c r="H107"/>
  <c r="P107" s="1"/>
  <c r="J111"/>
  <c r="R111" s="1"/>
  <c r="K111"/>
  <c r="I111"/>
  <c r="Q111" s="1"/>
  <c r="Y111"/>
  <c r="Z111" s="1"/>
  <c r="G111"/>
  <c r="O111" s="1"/>
  <c r="H111"/>
  <c r="P111" s="1"/>
  <c r="J115"/>
  <c r="R115" s="1"/>
  <c r="K115"/>
  <c r="I115"/>
  <c r="Q115" s="1"/>
  <c r="Y115"/>
  <c r="Z115" s="1"/>
  <c r="G115"/>
  <c r="O115" s="1"/>
  <c r="H115"/>
  <c r="P115" s="1"/>
  <c r="J119"/>
  <c r="R119" s="1"/>
  <c r="K119"/>
  <c r="I119"/>
  <c r="Q119" s="1"/>
  <c r="Y119"/>
  <c r="Z119" s="1"/>
  <c r="G119"/>
  <c r="O119" s="1"/>
  <c r="H119"/>
  <c r="P119" s="1"/>
  <c r="J123"/>
  <c r="R123" s="1"/>
  <c r="K123"/>
  <c r="I123"/>
  <c r="Q123" s="1"/>
  <c r="Y123"/>
  <c r="Z123" s="1"/>
  <c r="G123"/>
  <c r="O123" s="1"/>
  <c r="H123"/>
  <c r="P123" s="1"/>
  <c r="J127"/>
  <c r="R127" s="1"/>
  <c r="K127"/>
  <c r="I127"/>
  <c r="Q127" s="1"/>
  <c r="Y127"/>
  <c r="Z127" s="1"/>
  <c r="G127"/>
  <c r="O127" s="1"/>
  <c r="H127"/>
  <c r="P127" s="1"/>
  <c r="J131"/>
  <c r="R131" s="1"/>
  <c r="K131"/>
  <c r="I131"/>
  <c r="Q131" s="1"/>
  <c r="Y131"/>
  <c r="Z131" s="1"/>
  <c r="G131"/>
  <c r="O131" s="1"/>
  <c r="H131"/>
  <c r="P131" s="1"/>
  <c r="J135"/>
  <c r="R135" s="1"/>
  <c r="K135"/>
  <c r="I135"/>
  <c r="Q135" s="1"/>
  <c r="Y135"/>
  <c r="Z135" s="1"/>
  <c r="G135"/>
  <c r="O135" s="1"/>
  <c r="H135"/>
  <c r="P135" s="1"/>
  <c r="J139"/>
  <c r="R139" s="1"/>
  <c r="K139"/>
  <c r="I139"/>
  <c r="Q139" s="1"/>
  <c r="Y139"/>
  <c r="Z139" s="1"/>
  <c r="G139"/>
  <c r="O139" s="1"/>
  <c r="H139"/>
  <c r="P139" s="1"/>
  <c r="J143"/>
  <c r="R143" s="1"/>
  <c r="K143"/>
  <c r="I143"/>
  <c r="Q143" s="1"/>
  <c r="Y143"/>
  <c r="Z143" s="1"/>
  <c r="G143"/>
  <c r="O143" s="1"/>
  <c r="H143"/>
  <c r="P143" s="1"/>
  <c r="J147"/>
  <c r="R147" s="1"/>
  <c r="K147"/>
  <c r="I147"/>
  <c r="Q147" s="1"/>
  <c r="Y147"/>
  <c r="Z147" s="1"/>
  <c r="G147"/>
  <c r="O147" s="1"/>
  <c r="H147"/>
  <c r="P147" s="1"/>
  <c r="J151"/>
  <c r="R151" s="1"/>
  <c r="K151"/>
  <c r="I151"/>
  <c r="Q151" s="1"/>
  <c r="Y151"/>
  <c r="Z151" s="1"/>
  <c r="G151"/>
  <c r="O151" s="1"/>
  <c r="H151"/>
  <c r="P151" s="1"/>
  <c r="J155"/>
  <c r="R155" s="1"/>
  <c r="K155"/>
  <c r="I155"/>
  <c r="Q155" s="1"/>
  <c r="Y155"/>
  <c r="Z155" s="1"/>
  <c r="G155"/>
  <c r="O155" s="1"/>
  <c r="H155"/>
  <c r="P155" s="1"/>
  <c r="J159"/>
  <c r="R159" s="1"/>
  <c r="K159"/>
  <c r="I159"/>
  <c r="Q159" s="1"/>
  <c r="Y159"/>
  <c r="Z159" s="1"/>
  <c r="G159"/>
  <c r="O159" s="1"/>
  <c r="H159"/>
  <c r="P159" s="1"/>
  <c r="J163"/>
  <c r="R163" s="1"/>
  <c r="Y163"/>
  <c r="Z163" s="1"/>
  <c r="I163"/>
  <c r="Q163" s="1"/>
  <c r="K163"/>
  <c r="G163"/>
  <c r="O163" s="1"/>
  <c r="H163"/>
  <c r="P163" s="1"/>
  <c r="J167"/>
  <c r="R167" s="1"/>
  <c r="G167"/>
  <c r="O167" s="1"/>
  <c r="I167"/>
  <c r="Q167" s="1"/>
  <c r="K167"/>
  <c r="Y167"/>
  <c r="Z167" s="1"/>
  <c r="H167"/>
  <c r="P167" s="1"/>
  <c r="J171"/>
  <c r="R171" s="1"/>
  <c r="G171"/>
  <c r="O171" s="1"/>
  <c r="I171"/>
  <c r="Q171" s="1"/>
  <c r="K171"/>
  <c r="Y171"/>
  <c r="Z171" s="1"/>
  <c r="H171"/>
  <c r="P171" s="1"/>
  <c r="J175"/>
  <c r="R175" s="1"/>
  <c r="G175"/>
  <c r="O175" s="1"/>
  <c r="I175"/>
  <c r="Q175" s="1"/>
  <c r="K175"/>
  <c r="Y175"/>
  <c r="Z175" s="1"/>
  <c r="H175"/>
  <c r="P175" s="1"/>
  <c r="J179"/>
  <c r="R179" s="1"/>
  <c r="K179"/>
  <c r="I179"/>
  <c r="Q179" s="1"/>
  <c r="Y179"/>
  <c r="Z179" s="1"/>
  <c r="G179"/>
  <c r="O179" s="1"/>
  <c r="H179"/>
  <c r="P179" s="1"/>
  <c r="J183"/>
  <c r="R183" s="1"/>
  <c r="K183"/>
  <c r="Y183"/>
  <c r="Z183" s="1"/>
  <c r="G183"/>
  <c r="O183" s="1"/>
  <c r="I183"/>
  <c r="Q183" s="1"/>
  <c r="H183"/>
  <c r="P183" s="1"/>
  <c r="J187"/>
  <c r="R187" s="1"/>
  <c r="K187"/>
  <c r="Y187"/>
  <c r="Z187" s="1"/>
  <c r="G187"/>
  <c r="O187" s="1"/>
  <c r="I187"/>
  <c r="Q187" s="1"/>
  <c r="H187"/>
  <c r="P187" s="1"/>
  <c r="J191"/>
  <c r="R191" s="1"/>
  <c r="K191"/>
  <c r="Y191"/>
  <c r="Z191" s="1"/>
  <c r="G191"/>
  <c r="O191" s="1"/>
  <c r="I191"/>
  <c r="Q191" s="1"/>
  <c r="H191"/>
  <c r="P191" s="1"/>
  <c r="J195"/>
  <c r="R195" s="1"/>
  <c r="K195"/>
  <c r="Y195"/>
  <c r="Z195" s="1"/>
  <c r="G195"/>
  <c r="O195" s="1"/>
  <c r="I195"/>
  <c r="Q195" s="1"/>
  <c r="H195"/>
  <c r="P195" s="1"/>
  <c r="J199"/>
  <c r="R199" s="1"/>
  <c r="K199"/>
  <c r="Y199"/>
  <c r="Z199" s="1"/>
  <c r="G199"/>
  <c r="O199" s="1"/>
  <c r="I199"/>
  <c r="Q199" s="1"/>
  <c r="H199"/>
  <c r="P199" s="1"/>
  <c r="J203"/>
  <c r="R203" s="1"/>
  <c r="K203"/>
  <c r="Y203"/>
  <c r="Z203" s="1"/>
  <c r="G203"/>
  <c r="O203" s="1"/>
  <c r="I203"/>
  <c r="Q203" s="1"/>
  <c r="H203"/>
  <c r="P203" s="1"/>
  <c r="J207"/>
  <c r="R207" s="1"/>
  <c r="K207"/>
  <c r="Y207"/>
  <c r="Z207" s="1"/>
  <c r="G207"/>
  <c r="O207" s="1"/>
  <c r="I207"/>
  <c r="Q207" s="1"/>
  <c r="H207"/>
  <c r="P207" s="1"/>
  <c r="J211"/>
  <c r="R211" s="1"/>
  <c r="K211"/>
  <c r="Y211"/>
  <c r="Z211" s="1"/>
  <c r="G211"/>
  <c r="O211" s="1"/>
  <c r="I211"/>
  <c r="Q211" s="1"/>
  <c r="H211"/>
  <c r="P211" s="1"/>
  <c r="J215"/>
  <c r="R215" s="1"/>
  <c r="K215"/>
  <c r="Y215"/>
  <c r="Z215" s="1"/>
  <c r="G215"/>
  <c r="O215" s="1"/>
  <c r="I215"/>
  <c r="Q215" s="1"/>
  <c r="H215"/>
  <c r="P215" s="1"/>
  <c r="J219"/>
  <c r="R219" s="1"/>
  <c r="K219"/>
  <c r="Y219"/>
  <c r="Z219" s="1"/>
  <c r="G219"/>
  <c r="O219" s="1"/>
  <c r="I219"/>
  <c r="Q219" s="1"/>
  <c r="H219"/>
  <c r="P219" s="1"/>
  <c r="J223"/>
  <c r="R223" s="1"/>
  <c r="K223"/>
  <c r="Y223"/>
  <c r="Z223" s="1"/>
  <c r="G223"/>
  <c r="O223" s="1"/>
  <c r="I223"/>
  <c r="Q223" s="1"/>
  <c r="H223"/>
  <c r="P223" s="1"/>
  <c r="J227"/>
  <c r="R227" s="1"/>
  <c r="K227"/>
  <c r="Y227"/>
  <c r="Z227" s="1"/>
  <c r="G227"/>
  <c r="O227" s="1"/>
  <c r="I227"/>
  <c r="Q227" s="1"/>
  <c r="H227"/>
  <c r="P227" s="1"/>
  <c r="J231"/>
  <c r="R231" s="1"/>
  <c r="K231"/>
  <c r="Y231"/>
  <c r="Z231" s="1"/>
  <c r="G231"/>
  <c r="O231" s="1"/>
  <c r="I231"/>
  <c r="Q231" s="1"/>
  <c r="H231"/>
  <c r="P231" s="1"/>
  <c r="J235"/>
  <c r="R235" s="1"/>
  <c r="K235"/>
  <c r="Y235"/>
  <c r="Z235" s="1"/>
  <c r="G235"/>
  <c r="O235" s="1"/>
  <c r="I235"/>
  <c r="Q235" s="1"/>
  <c r="H235"/>
  <c r="P235" s="1"/>
  <c r="J239"/>
  <c r="R239" s="1"/>
  <c r="K239"/>
  <c r="Y239"/>
  <c r="Z239" s="1"/>
  <c r="G239"/>
  <c r="O239" s="1"/>
  <c r="I239"/>
  <c r="Q239" s="1"/>
  <c r="H239"/>
  <c r="P239" s="1"/>
  <c r="J243"/>
  <c r="R243" s="1"/>
  <c r="K243"/>
  <c r="Y243"/>
  <c r="Z243" s="1"/>
  <c r="G243"/>
  <c r="O243" s="1"/>
  <c r="I243"/>
  <c r="Q243" s="1"/>
  <c r="H243"/>
  <c r="P243" s="1"/>
  <c r="J247"/>
  <c r="R247" s="1"/>
  <c r="K247"/>
  <c r="Y247"/>
  <c r="Z247" s="1"/>
  <c r="G247"/>
  <c r="O247" s="1"/>
  <c r="I247"/>
  <c r="Q247" s="1"/>
  <c r="H247"/>
  <c r="P247" s="1"/>
  <c r="J251"/>
  <c r="R251" s="1"/>
  <c r="K251"/>
  <c r="Y251"/>
  <c r="Z251" s="1"/>
  <c r="G251"/>
  <c r="O251" s="1"/>
  <c r="I251"/>
  <c r="Q251" s="1"/>
  <c r="H251"/>
  <c r="P251" s="1"/>
  <c r="J255"/>
  <c r="R255" s="1"/>
  <c r="K255"/>
  <c r="Y255"/>
  <c r="Z255" s="1"/>
  <c r="G255"/>
  <c r="O255" s="1"/>
  <c r="I255"/>
  <c r="Q255" s="1"/>
  <c r="H255"/>
  <c r="P255" s="1"/>
  <c r="J259"/>
  <c r="R259" s="1"/>
  <c r="K259"/>
  <c r="Y259"/>
  <c r="Z259" s="1"/>
  <c r="G259"/>
  <c r="O259" s="1"/>
  <c r="I259"/>
  <c r="Q259" s="1"/>
  <c r="H259"/>
  <c r="P259" s="1"/>
  <c r="J263"/>
  <c r="R263" s="1"/>
  <c r="K263"/>
  <c r="Y263"/>
  <c r="Z263" s="1"/>
  <c r="G263"/>
  <c r="O263" s="1"/>
  <c r="I263"/>
  <c r="Q263" s="1"/>
  <c r="H263"/>
  <c r="P263" s="1"/>
  <c r="J267"/>
  <c r="R267" s="1"/>
  <c r="K267"/>
  <c r="Y267"/>
  <c r="Z267" s="1"/>
  <c r="G267"/>
  <c r="O267" s="1"/>
  <c r="I267"/>
  <c r="Q267" s="1"/>
  <c r="H267"/>
  <c r="P267" s="1"/>
  <c r="J271"/>
  <c r="R271" s="1"/>
  <c r="K271"/>
  <c r="Y271"/>
  <c r="Z271" s="1"/>
  <c r="G271"/>
  <c r="O271" s="1"/>
  <c r="I271"/>
  <c r="Q271" s="1"/>
  <c r="H271"/>
  <c r="P271" s="1"/>
  <c r="J275"/>
  <c r="R275" s="1"/>
  <c r="K275"/>
  <c r="Y275"/>
  <c r="Z275" s="1"/>
  <c r="G275"/>
  <c r="O275" s="1"/>
  <c r="I275"/>
  <c r="Q275" s="1"/>
  <c r="H275"/>
  <c r="P275" s="1"/>
  <c r="J279"/>
  <c r="R279" s="1"/>
  <c r="K279"/>
  <c r="Y279"/>
  <c r="Z279" s="1"/>
  <c r="G279"/>
  <c r="O279" s="1"/>
  <c r="I279"/>
  <c r="Q279" s="1"/>
  <c r="H279"/>
  <c r="P279" s="1"/>
  <c r="J283"/>
  <c r="R283" s="1"/>
  <c r="K283"/>
  <c r="Y283"/>
  <c r="Z283" s="1"/>
  <c r="G283"/>
  <c r="O283" s="1"/>
  <c r="I283"/>
  <c r="Q283" s="1"/>
  <c r="H283"/>
  <c r="P283" s="1"/>
  <c r="J287"/>
  <c r="R287" s="1"/>
  <c r="K287"/>
  <c r="Y287"/>
  <c r="Z287" s="1"/>
  <c r="G287"/>
  <c r="O287" s="1"/>
  <c r="I287"/>
  <c r="Q287" s="1"/>
  <c r="H287"/>
  <c r="P287" s="1"/>
  <c r="J291"/>
  <c r="R291" s="1"/>
  <c r="K291"/>
  <c r="Y291"/>
  <c r="Z291" s="1"/>
  <c r="G291"/>
  <c r="O291" s="1"/>
  <c r="I291"/>
  <c r="Q291" s="1"/>
  <c r="H291"/>
  <c r="P291" s="1"/>
  <c r="J295"/>
  <c r="R295" s="1"/>
  <c r="K295"/>
  <c r="Y295"/>
  <c r="Z295" s="1"/>
  <c r="G295"/>
  <c r="O295" s="1"/>
  <c r="I295"/>
  <c r="Q295" s="1"/>
  <c r="H295"/>
  <c r="P295" s="1"/>
  <c r="J299"/>
  <c r="R299" s="1"/>
  <c r="K299"/>
  <c r="Y299"/>
  <c r="Z299" s="1"/>
  <c r="G299"/>
  <c r="O299" s="1"/>
  <c r="I299"/>
  <c r="Q299" s="1"/>
  <c r="H299"/>
  <c r="P299" s="1"/>
  <c r="J303"/>
  <c r="R303" s="1"/>
  <c r="K303"/>
  <c r="Y303"/>
  <c r="Z303" s="1"/>
  <c r="G303"/>
  <c r="O303" s="1"/>
  <c r="I303"/>
  <c r="Q303" s="1"/>
  <c r="H303"/>
  <c r="P303" s="1"/>
  <c r="J307"/>
  <c r="R307" s="1"/>
  <c r="K307"/>
  <c r="Y307"/>
  <c r="Z307" s="1"/>
  <c r="G307"/>
  <c r="O307" s="1"/>
  <c r="I307"/>
  <c r="Q307" s="1"/>
  <c r="H307"/>
  <c r="P307" s="1"/>
  <c r="J311"/>
  <c r="R311" s="1"/>
  <c r="K311"/>
  <c r="Y311"/>
  <c r="Z311" s="1"/>
  <c r="G311"/>
  <c r="O311" s="1"/>
  <c r="I311"/>
  <c r="Q311" s="1"/>
  <c r="H311"/>
  <c r="P311" s="1"/>
  <c r="J315"/>
  <c r="R315" s="1"/>
  <c r="K315"/>
  <c r="Y315"/>
  <c r="Z315" s="1"/>
  <c r="G315"/>
  <c r="O315" s="1"/>
  <c r="I315"/>
  <c r="Q315" s="1"/>
  <c r="H315"/>
  <c r="P315" s="1"/>
  <c r="J319"/>
  <c r="R319" s="1"/>
  <c r="K319"/>
  <c r="Y319"/>
  <c r="Z319" s="1"/>
  <c r="G319"/>
  <c r="O319" s="1"/>
  <c r="I319"/>
  <c r="Q319" s="1"/>
  <c r="H319"/>
  <c r="P319" s="1"/>
  <c r="J323"/>
  <c r="R323" s="1"/>
  <c r="K323"/>
  <c r="Y323"/>
  <c r="Z323" s="1"/>
  <c r="G323"/>
  <c r="O323" s="1"/>
  <c r="I323"/>
  <c r="Q323" s="1"/>
  <c r="H323"/>
  <c r="P323" s="1"/>
  <c r="J327"/>
  <c r="R327" s="1"/>
  <c r="K327"/>
  <c r="Y327"/>
  <c r="Z327" s="1"/>
  <c r="G327"/>
  <c r="O327" s="1"/>
  <c r="I327"/>
  <c r="Q327" s="1"/>
  <c r="H327"/>
  <c r="P327" s="1"/>
  <c r="J331"/>
  <c r="R331" s="1"/>
  <c r="K331"/>
  <c r="Y331"/>
  <c r="Z331" s="1"/>
  <c r="G331"/>
  <c r="O331" s="1"/>
  <c r="I331"/>
  <c r="Q331" s="1"/>
  <c r="H331"/>
  <c r="P331" s="1"/>
  <c r="J335"/>
  <c r="R335" s="1"/>
  <c r="K335"/>
  <c r="Y335"/>
  <c r="Z335" s="1"/>
  <c r="G335"/>
  <c r="O335" s="1"/>
  <c r="I335"/>
  <c r="Q335" s="1"/>
  <c r="H335"/>
  <c r="P335" s="1"/>
  <c r="J339"/>
  <c r="R339" s="1"/>
  <c r="K339"/>
  <c r="Y339"/>
  <c r="Z339" s="1"/>
  <c r="G339"/>
  <c r="O339" s="1"/>
  <c r="I339"/>
  <c r="Q339" s="1"/>
  <c r="H339"/>
  <c r="P339" s="1"/>
  <c r="J343"/>
  <c r="R343" s="1"/>
  <c r="K343"/>
  <c r="Y343"/>
  <c r="Z343" s="1"/>
  <c r="G343"/>
  <c r="O343" s="1"/>
  <c r="I343"/>
  <c r="Q343" s="1"/>
  <c r="H343"/>
  <c r="P343" s="1"/>
  <c r="J347"/>
  <c r="R347" s="1"/>
  <c r="K347"/>
  <c r="Y347"/>
  <c r="Z347" s="1"/>
  <c r="G347"/>
  <c r="O347" s="1"/>
  <c r="I347"/>
  <c r="Q347" s="1"/>
  <c r="H347"/>
  <c r="P347" s="1"/>
  <c r="J351"/>
  <c r="R351" s="1"/>
  <c r="K351"/>
  <c r="Y351"/>
  <c r="Z351" s="1"/>
  <c r="G351"/>
  <c r="O351" s="1"/>
  <c r="I351"/>
  <c r="Q351" s="1"/>
  <c r="H351"/>
  <c r="P351" s="1"/>
  <c r="J355"/>
  <c r="R355" s="1"/>
  <c r="K355"/>
  <c r="Y355"/>
  <c r="Z355" s="1"/>
  <c r="G355"/>
  <c r="O355" s="1"/>
  <c r="I355"/>
  <c r="Q355" s="1"/>
  <c r="H355"/>
  <c r="P355" s="1"/>
  <c r="J359"/>
  <c r="R359" s="1"/>
  <c r="K359"/>
  <c r="Y359"/>
  <c r="Z359" s="1"/>
  <c r="G359"/>
  <c r="O359" s="1"/>
  <c r="I359"/>
  <c r="Q359" s="1"/>
  <c r="H359"/>
  <c r="P359" s="1"/>
  <c r="J363"/>
  <c r="R363" s="1"/>
  <c r="K363"/>
  <c r="Y363"/>
  <c r="Z363" s="1"/>
  <c r="G363"/>
  <c r="O363" s="1"/>
  <c r="I363"/>
  <c r="Q363" s="1"/>
  <c r="H363"/>
  <c r="P363" s="1"/>
  <c r="J367"/>
  <c r="R367" s="1"/>
  <c r="K367"/>
  <c r="Y367"/>
  <c r="Z367" s="1"/>
  <c r="G367"/>
  <c r="O367" s="1"/>
  <c r="I367"/>
  <c r="Q367" s="1"/>
  <c r="H367"/>
  <c r="P367" s="1"/>
  <c r="J371"/>
  <c r="R371" s="1"/>
  <c r="K371"/>
  <c r="Y371"/>
  <c r="Z371" s="1"/>
  <c r="G371"/>
  <c r="O371" s="1"/>
  <c r="I371"/>
  <c r="Q371" s="1"/>
  <c r="H371"/>
  <c r="P371" s="1"/>
  <c r="J375"/>
  <c r="R375" s="1"/>
  <c r="K375"/>
  <c r="Y375"/>
  <c r="Z375" s="1"/>
  <c r="G375"/>
  <c r="O375" s="1"/>
  <c r="I375"/>
  <c r="Q375" s="1"/>
  <c r="H375"/>
  <c r="P375" s="1"/>
  <c r="J379"/>
  <c r="R379" s="1"/>
  <c r="K379"/>
  <c r="Y379"/>
  <c r="Z379" s="1"/>
  <c r="G379"/>
  <c r="O379" s="1"/>
  <c r="I379"/>
  <c r="Q379" s="1"/>
  <c r="H379"/>
  <c r="P379" s="1"/>
  <c r="J383"/>
  <c r="R383" s="1"/>
  <c r="K383"/>
  <c r="Y383"/>
  <c r="Z383" s="1"/>
  <c r="G383"/>
  <c r="O383" s="1"/>
  <c r="I383"/>
  <c r="Q383" s="1"/>
  <c r="H383"/>
  <c r="P383" s="1"/>
  <c r="J387"/>
  <c r="R387" s="1"/>
  <c r="K387"/>
  <c r="Y387"/>
  <c r="Z387" s="1"/>
  <c r="G387"/>
  <c r="O387" s="1"/>
  <c r="I387"/>
  <c r="Q387" s="1"/>
  <c r="H387"/>
  <c r="P387" s="1"/>
  <c r="J391"/>
  <c r="R391" s="1"/>
  <c r="K391"/>
  <c r="Y391"/>
  <c r="Z391" s="1"/>
  <c r="G391"/>
  <c r="O391" s="1"/>
  <c r="I391"/>
  <c r="Q391" s="1"/>
  <c r="H391"/>
  <c r="P391" s="1"/>
  <c r="J395"/>
  <c r="R395" s="1"/>
  <c r="K395"/>
  <c r="Y395"/>
  <c r="Z395" s="1"/>
  <c r="G395"/>
  <c r="O395" s="1"/>
  <c r="I395"/>
  <c r="Q395" s="1"/>
  <c r="H395"/>
  <c r="P395" s="1"/>
  <c r="J399"/>
  <c r="R399" s="1"/>
  <c r="K399"/>
  <c r="Y399"/>
  <c r="Z399" s="1"/>
  <c r="G399"/>
  <c r="O399" s="1"/>
  <c r="I399"/>
  <c r="Q399" s="1"/>
  <c r="H399"/>
  <c r="P399" s="1"/>
  <c r="J403"/>
  <c r="R403" s="1"/>
  <c r="K403"/>
  <c r="Y403"/>
  <c r="Z403" s="1"/>
  <c r="G403"/>
  <c r="O403" s="1"/>
  <c r="I403"/>
  <c r="Q403" s="1"/>
  <c r="H403"/>
  <c r="P403" s="1"/>
  <c r="J407"/>
  <c r="R407" s="1"/>
  <c r="K407"/>
  <c r="Y407"/>
  <c r="Z407" s="1"/>
  <c r="G407"/>
  <c r="O407" s="1"/>
  <c r="I407"/>
  <c r="Q407" s="1"/>
  <c r="H407"/>
  <c r="P407" s="1"/>
  <c r="J411"/>
  <c r="R411" s="1"/>
  <c r="K411"/>
  <c r="Y411"/>
  <c r="Z411" s="1"/>
  <c r="G411"/>
  <c r="O411" s="1"/>
  <c r="I411"/>
  <c r="Q411" s="1"/>
  <c r="H411"/>
  <c r="P411" s="1"/>
  <c r="J415"/>
  <c r="R415" s="1"/>
  <c r="K415"/>
  <c r="Y415"/>
  <c r="Z415" s="1"/>
  <c r="G415"/>
  <c r="O415" s="1"/>
  <c r="I415"/>
  <c r="Q415" s="1"/>
  <c r="H415"/>
  <c r="P415" s="1"/>
  <c r="J419"/>
  <c r="R419" s="1"/>
  <c r="K419"/>
  <c r="H419"/>
  <c r="P419" s="1"/>
  <c r="Y419"/>
  <c r="Z419" s="1"/>
  <c r="G419"/>
  <c r="O419" s="1"/>
  <c r="I419"/>
  <c r="Q419" s="1"/>
  <c r="J423"/>
  <c r="R423" s="1"/>
  <c r="K423"/>
  <c r="H423"/>
  <c r="P423" s="1"/>
  <c r="Y423"/>
  <c r="Z423" s="1"/>
  <c r="G423"/>
  <c r="O423" s="1"/>
  <c r="I423"/>
  <c r="Q423" s="1"/>
  <c r="J427"/>
  <c r="R427" s="1"/>
  <c r="K427"/>
  <c r="H427"/>
  <c r="P427" s="1"/>
  <c r="Y427"/>
  <c r="Z427" s="1"/>
  <c r="G427"/>
  <c r="O427" s="1"/>
  <c r="I427"/>
  <c r="Q427" s="1"/>
  <c r="J431"/>
  <c r="R431" s="1"/>
  <c r="K431"/>
  <c r="H431"/>
  <c r="P431" s="1"/>
  <c r="Y431"/>
  <c r="Z431" s="1"/>
  <c r="G431"/>
  <c r="O431" s="1"/>
  <c r="I431"/>
  <c r="Q431" s="1"/>
  <c r="J435"/>
  <c r="R435" s="1"/>
  <c r="K435"/>
  <c r="H435"/>
  <c r="P435" s="1"/>
  <c r="Y435"/>
  <c r="Z435" s="1"/>
  <c r="G435"/>
  <c r="O435" s="1"/>
  <c r="I435"/>
  <c r="Q435" s="1"/>
  <c r="J439"/>
  <c r="R439" s="1"/>
  <c r="K439"/>
  <c r="H439"/>
  <c r="P439" s="1"/>
  <c r="Y439"/>
  <c r="Z439" s="1"/>
  <c r="G439"/>
  <c r="O439" s="1"/>
  <c r="I439"/>
  <c r="Q439" s="1"/>
  <c r="J443"/>
  <c r="R443" s="1"/>
  <c r="K443"/>
  <c r="H443"/>
  <c r="P443" s="1"/>
  <c r="Y443"/>
  <c r="Z443" s="1"/>
  <c r="G443"/>
  <c r="O443" s="1"/>
  <c r="I443"/>
  <c r="Q443" s="1"/>
  <c r="J447"/>
  <c r="R447" s="1"/>
  <c r="G447"/>
  <c r="O447" s="1"/>
  <c r="Y447"/>
  <c r="Z447" s="1"/>
  <c r="K447"/>
  <c r="I447"/>
  <c r="Q447" s="1"/>
  <c r="H447"/>
  <c r="P447" s="1"/>
  <c r="J451"/>
  <c r="R451" s="1"/>
  <c r="K451"/>
  <c r="Y451"/>
  <c r="Z451" s="1"/>
  <c r="G451"/>
  <c r="O451" s="1"/>
  <c r="I451"/>
  <c r="Q451" s="1"/>
  <c r="H451"/>
  <c r="P451" s="1"/>
  <c r="J455"/>
  <c r="R455" s="1"/>
  <c r="K455"/>
  <c r="G455"/>
  <c r="O455" s="1"/>
  <c r="Y455"/>
  <c r="Z455" s="1"/>
  <c r="I455"/>
  <c r="Q455" s="1"/>
  <c r="H455"/>
  <c r="P455" s="1"/>
  <c r="J459"/>
  <c r="R459" s="1"/>
  <c r="K459"/>
  <c r="Y459"/>
  <c r="Z459" s="1"/>
  <c r="G459"/>
  <c r="O459" s="1"/>
  <c r="I459"/>
  <c r="Q459" s="1"/>
  <c r="H459"/>
  <c r="P459" s="1"/>
  <c r="J463"/>
  <c r="R463" s="1"/>
  <c r="K463"/>
  <c r="G463"/>
  <c r="O463" s="1"/>
  <c r="Y463"/>
  <c r="Z463" s="1"/>
  <c r="I463"/>
  <c r="Q463" s="1"/>
  <c r="H463"/>
  <c r="P463" s="1"/>
  <c r="J467"/>
  <c r="R467" s="1"/>
  <c r="K467"/>
  <c r="Y467"/>
  <c r="Z467" s="1"/>
  <c r="G467"/>
  <c r="O467" s="1"/>
  <c r="I467"/>
  <c r="Q467" s="1"/>
  <c r="H467"/>
  <c r="P467" s="1"/>
  <c r="J471"/>
  <c r="R471" s="1"/>
  <c r="K471"/>
  <c r="G471"/>
  <c r="O471" s="1"/>
  <c r="Y471"/>
  <c r="Z471" s="1"/>
  <c r="I471"/>
  <c r="Q471" s="1"/>
  <c r="H471"/>
  <c r="P471" s="1"/>
  <c r="J475"/>
  <c r="R475" s="1"/>
  <c r="K475"/>
  <c r="Y475"/>
  <c r="Z475" s="1"/>
  <c r="G475"/>
  <c r="O475" s="1"/>
  <c r="I475"/>
  <c r="Q475" s="1"/>
  <c r="H475"/>
  <c r="P475" s="1"/>
  <c r="H32"/>
  <c r="P32" s="1"/>
  <c r="Y32"/>
  <c r="Z32" s="1"/>
  <c r="G32"/>
  <c r="O32" s="1"/>
  <c r="J32"/>
  <c r="R32" s="1"/>
  <c r="K32"/>
  <c r="I32"/>
  <c r="Q32" s="1"/>
  <c r="H36"/>
  <c r="P36" s="1"/>
  <c r="J36"/>
  <c r="R36" s="1"/>
  <c r="Y36"/>
  <c r="Z36" s="1"/>
  <c r="G36"/>
  <c r="O36" s="1"/>
  <c r="K36"/>
  <c r="I36"/>
  <c r="Q36" s="1"/>
  <c r="H40"/>
  <c r="P40" s="1"/>
  <c r="Y40"/>
  <c r="Z40" s="1"/>
  <c r="G40"/>
  <c r="O40" s="1"/>
  <c r="J40"/>
  <c r="R40" s="1"/>
  <c r="K40"/>
  <c r="I40"/>
  <c r="Q40" s="1"/>
  <c r="J44"/>
  <c r="R44" s="1"/>
  <c r="H44"/>
  <c r="P44" s="1"/>
  <c r="Y44"/>
  <c r="Z44" s="1"/>
  <c r="G44"/>
  <c r="O44" s="1"/>
  <c r="K44"/>
  <c r="I44"/>
  <c r="Q44" s="1"/>
  <c r="J48"/>
  <c r="R48" s="1"/>
  <c r="H48"/>
  <c r="P48" s="1"/>
  <c r="Y48"/>
  <c r="Z48" s="1"/>
  <c r="G48"/>
  <c r="O48" s="1"/>
  <c r="K48"/>
  <c r="I48"/>
  <c r="Q48" s="1"/>
  <c r="J52"/>
  <c r="R52" s="1"/>
  <c r="H52"/>
  <c r="P52" s="1"/>
  <c r="Y52"/>
  <c r="Z52" s="1"/>
  <c r="G52"/>
  <c r="O52" s="1"/>
  <c r="K52"/>
  <c r="I52"/>
  <c r="Q52" s="1"/>
  <c r="J56"/>
  <c r="R56" s="1"/>
  <c r="H56"/>
  <c r="P56" s="1"/>
  <c r="Y56"/>
  <c r="Z56" s="1"/>
  <c r="G56"/>
  <c r="O56" s="1"/>
  <c r="K56"/>
  <c r="I56"/>
  <c r="Q56" s="1"/>
  <c r="J60"/>
  <c r="R60" s="1"/>
  <c r="H60"/>
  <c r="P60" s="1"/>
  <c r="Y60"/>
  <c r="Z60" s="1"/>
  <c r="G60"/>
  <c r="O60" s="1"/>
  <c r="K60"/>
  <c r="I60"/>
  <c r="Q60" s="1"/>
  <c r="J64"/>
  <c r="R64" s="1"/>
  <c r="H64"/>
  <c r="P64" s="1"/>
  <c r="Y64"/>
  <c r="Z64" s="1"/>
  <c r="G64"/>
  <c r="O64" s="1"/>
  <c r="K64"/>
  <c r="I64"/>
  <c r="Q64" s="1"/>
  <c r="J68"/>
  <c r="R68" s="1"/>
  <c r="H68"/>
  <c r="P68" s="1"/>
  <c r="Y68"/>
  <c r="Z68" s="1"/>
  <c r="G68"/>
  <c r="O68" s="1"/>
  <c r="K68"/>
  <c r="I68"/>
  <c r="Q68" s="1"/>
  <c r="J72"/>
  <c r="R72" s="1"/>
  <c r="H72"/>
  <c r="P72" s="1"/>
  <c r="Y72"/>
  <c r="Z72" s="1"/>
  <c r="G72"/>
  <c r="O72" s="1"/>
  <c r="K72"/>
  <c r="I72"/>
  <c r="Q72" s="1"/>
  <c r="J76"/>
  <c r="R76" s="1"/>
  <c r="H76"/>
  <c r="P76" s="1"/>
  <c r="Y76"/>
  <c r="Z76" s="1"/>
  <c r="G76"/>
  <c r="O76" s="1"/>
  <c r="K76"/>
  <c r="I76"/>
  <c r="Q76" s="1"/>
  <c r="J80"/>
  <c r="R80" s="1"/>
  <c r="H80"/>
  <c r="P80" s="1"/>
  <c r="Y80"/>
  <c r="Z80" s="1"/>
  <c r="G80"/>
  <c r="O80" s="1"/>
  <c r="K80"/>
  <c r="I80"/>
  <c r="Q80" s="1"/>
  <c r="J84"/>
  <c r="R84" s="1"/>
  <c r="H84"/>
  <c r="P84" s="1"/>
  <c r="Y84"/>
  <c r="Z84" s="1"/>
  <c r="G84"/>
  <c r="O84" s="1"/>
  <c r="K84"/>
  <c r="I84"/>
  <c r="Q84" s="1"/>
  <c r="J88"/>
  <c r="R88" s="1"/>
  <c r="H88"/>
  <c r="P88" s="1"/>
  <c r="Y88"/>
  <c r="Z88" s="1"/>
  <c r="G88"/>
  <c r="O88" s="1"/>
  <c r="K88"/>
  <c r="I88"/>
  <c r="Q88" s="1"/>
  <c r="J92"/>
  <c r="R92" s="1"/>
  <c r="H92"/>
  <c r="P92" s="1"/>
  <c r="Y92"/>
  <c r="Z92" s="1"/>
  <c r="G92"/>
  <c r="O92" s="1"/>
  <c r="K92"/>
  <c r="I92"/>
  <c r="Q92" s="1"/>
  <c r="J96"/>
  <c r="R96" s="1"/>
  <c r="H96"/>
  <c r="P96" s="1"/>
  <c r="Y96"/>
  <c r="Z96" s="1"/>
  <c r="G96"/>
  <c r="O96" s="1"/>
  <c r="K96"/>
  <c r="I96"/>
  <c r="Q96" s="1"/>
  <c r="J100"/>
  <c r="R100" s="1"/>
  <c r="H100"/>
  <c r="P100" s="1"/>
  <c r="Y100"/>
  <c r="Z100" s="1"/>
  <c r="G100"/>
  <c r="O100" s="1"/>
  <c r="K100"/>
  <c r="I100"/>
  <c r="Q100" s="1"/>
  <c r="J104"/>
  <c r="R104" s="1"/>
  <c r="H104"/>
  <c r="P104" s="1"/>
  <c r="Y104"/>
  <c r="Z104" s="1"/>
  <c r="G104"/>
  <c r="O104" s="1"/>
  <c r="K104"/>
  <c r="I104"/>
  <c r="Q104" s="1"/>
  <c r="J108"/>
  <c r="R108" s="1"/>
  <c r="H108"/>
  <c r="P108" s="1"/>
  <c r="Y108"/>
  <c r="Z108" s="1"/>
  <c r="G108"/>
  <c r="O108" s="1"/>
  <c r="K108"/>
  <c r="I108"/>
  <c r="Q108" s="1"/>
  <c r="J112"/>
  <c r="R112" s="1"/>
  <c r="H112"/>
  <c r="P112" s="1"/>
  <c r="Y112"/>
  <c r="Z112" s="1"/>
  <c r="G112"/>
  <c r="O112" s="1"/>
  <c r="K112"/>
  <c r="I112"/>
  <c r="Q112" s="1"/>
  <c r="J116"/>
  <c r="R116" s="1"/>
  <c r="H116"/>
  <c r="P116" s="1"/>
  <c r="Y116"/>
  <c r="Z116" s="1"/>
  <c r="G116"/>
  <c r="O116" s="1"/>
  <c r="K116"/>
  <c r="I116"/>
  <c r="Q116" s="1"/>
  <c r="J120"/>
  <c r="R120" s="1"/>
  <c r="H120"/>
  <c r="P120" s="1"/>
  <c r="Y120"/>
  <c r="Z120" s="1"/>
  <c r="G120"/>
  <c r="O120" s="1"/>
  <c r="K120"/>
  <c r="I120"/>
  <c r="Q120" s="1"/>
  <c r="J124"/>
  <c r="R124" s="1"/>
  <c r="H124"/>
  <c r="P124" s="1"/>
  <c r="Y124"/>
  <c r="Z124" s="1"/>
  <c r="G124"/>
  <c r="O124" s="1"/>
  <c r="K124"/>
  <c r="I124"/>
  <c r="Q124" s="1"/>
  <c r="J128"/>
  <c r="R128" s="1"/>
  <c r="H128"/>
  <c r="P128" s="1"/>
  <c r="Y128"/>
  <c r="Z128" s="1"/>
  <c r="G128"/>
  <c r="O128" s="1"/>
  <c r="K128"/>
  <c r="I128"/>
  <c r="Q128" s="1"/>
  <c r="J132"/>
  <c r="R132" s="1"/>
  <c r="H132"/>
  <c r="P132" s="1"/>
  <c r="Y132"/>
  <c r="Z132" s="1"/>
  <c r="G132"/>
  <c r="O132" s="1"/>
  <c r="K132"/>
  <c r="I132"/>
  <c r="Q132" s="1"/>
  <c r="J136"/>
  <c r="R136" s="1"/>
  <c r="H136"/>
  <c r="P136" s="1"/>
  <c r="Y136"/>
  <c r="Z136" s="1"/>
  <c r="G136"/>
  <c r="O136" s="1"/>
  <c r="K136"/>
  <c r="I136"/>
  <c r="Q136" s="1"/>
  <c r="J140"/>
  <c r="R140" s="1"/>
  <c r="H140"/>
  <c r="P140" s="1"/>
  <c r="Y140"/>
  <c r="Z140" s="1"/>
  <c r="G140"/>
  <c r="O140" s="1"/>
  <c r="K140"/>
  <c r="I140"/>
  <c r="Q140" s="1"/>
  <c r="J144"/>
  <c r="R144" s="1"/>
  <c r="H144"/>
  <c r="P144" s="1"/>
  <c r="Y144"/>
  <c r="Z144" s="1"/>
  <c r="G144"/>
  <c r="O144" s="1"/>
  <c r="K144"/>
  <c r="I144"/>
  <c r="Q144" s="1"/>
  <c r="J148"/>
  <c r="R148" s="1"/>
  <c r="H148"/>
  <c r="P148" s="1"/>
  <c r="Y148"/>
  <c r="Z148" s="1"/>
  <c r="G148"/>
  <c r="O148" s="1"/>
  <c r="K148"/>
  <c r="I148"/>
  <c r="Q148" s="1"/>
  <c r="J152"/>
  <c r="R152" s="1"/>
  <c r="H152"/>
  <c r="P152" s="1"/>
  <c r="Y152"/>
  <c r="Z152" s="1"/>
  <c r="G152"/>
  <c r="O152" s="1"/>
  <c r="K152"/>
  <c r="I152"/>
  <c r="Q152" s="1"/>
  <c r="J156"/>
  <c r="R156" s="1"/>
  <c r="H156"/>
  <c r="P156" s="1"/>
  <c r="Y156"/>
  <c r="Z156" s="1"/>
  <c r="G156"/>
  <c r="O156" s="1"/>
  <c r="K156"/>
  <c r="I156"/>
  <c r="Q156" s="1"/>
  <c r="J160"/>
  <c r="R160" s="1"/>
  <c r="H160"/>
  <c r="P160" s="1"/>
  <c r="Y160"/>
  <c r="Z160" s="1"/>
  <c r="G160"/>
  <c r="O160" s="1"/>
  <c r="K160"/>
  <c r="I160"/>
  <c r="Q160" s="1"/>
  <c r="J164"/>
  <c r="R164" s="1"/>
  <c r="H164"/>
  <c r="P164" s="1"/>
  <c r="K164"/>
  <c r="Y164"/>
  <c r="Z164" s="1"/>
  <c r="G164"/>
  <c r="O164" s="1"/>
  <c r="I164"/>
  <c r="Q164" s="1"/>
  <c r="J168"/>
  <c r="R168" s="1"/>
  <c r="H168"/>
  <c r="P168" s="1"/>
  <c r="K168"/>
  <c r="Y168"/>
  <c r="Z168" s="1"/>
  <c r="G168"/>
  <c r="O168" s="1"/>
  <c r="I168"/>
  <c r="Q168" s="1"/>
  <c r="J172"/>
  <c r="R172" s="1"/>
  <c r="H172"/>
  <c r="P172" s="1"/>
  <c r="K172"/>
  <c r="Y172"/>
  <c r="Z172" s="1"/>
  <c r="G172"/>
  <c r="O172" s="1"/>
  <c r="I172"/>
  <c r="Q172" s="1"/>
  <c r="J176"/>
  <c r="R176" s="1"/>
  <c r="H176"/>
  <c r="P176" s="1"/>
  <c r="Y176"/>
  <c r="Z176" s="1"/>
  <c r="G176"/>
  <c r="O176" s="1"/>
  <c r="K176"/>
  <c r="I176"/>
  <c r="Q176" s="1"/>
  <c r="J180"/>
  <c r="R180" s="1"/>
  <c r="H180"/>
  <c r="P180" s="1"/>
  <c r="Y180"/>
  <c r="Z180" s="1"/>
  <c r="G180"/>
  <c r="O180" s="1"/>
  <c r="K180"/>
  <c r="I180"/>
  <c r="Q180" s="1"/>
  <c r="J184"/>
  <c r="R184" s="1"/>
  <c r="H184"/>
  <c r="P184" s="1"/>
  <c r="Y184"/>
  <c r="Z184" s="1"/>
  <c r="G184"/>
  <c r="O184" s="1"/>
  <c r="K184"/>
  <c r="I184"/>
  <c r="Q184" s="1"/>
  <c r="J188"/>
  <c r="R188" s="1"/>
  <c r="H188"/>
  <c r="P188" s="1"/>
  <c r="Y188"/>
  <c r="Z188" s="1"/>
  <c r="G188"/>
  <c r="O188" s="1"/>
  <c r="K188"/>
  <c r="I188"/>
  <c r="Q188" s="1"/>
  <c r="J192"/>
  <c r="R192" s="1"/>
  <c r="H192"/>
  <c r="P192" s="1"/>
  <c r="Y192"/>
  <c r="Z192" s="1"/>
  <c r="G192"/>
  <c r="O192" s="1"/>
  <c r="K192"/>
  <c r="I192"/>
  <c r="Q192" s="1"/>
  <c r="J196"/>
  <c r="R196" s="1"/>
  <c r="H196"/>
  <c r="P196" s="1"/>
  <c r="Y196"/>
  <c r="Z196" s="1"/>
  <c r="G196"/>
  <c r="O196" s="1"/>
  <c r="K196"/>
  <c r="I196"/>
  <c r="Q196" s="1"/>
  <c r="J200"/>
  <c r="R200" s="1"/>
  <c r="H200"/>
  <c r="P200" s="1"/>
  <c r="Y200"/>
  <c r="Z200" s="1"/>
  <c r="G200"/>
  <c r="O200" s="1"/>
  <c r="K200"/>
  <c r="I200"/>
  <c r="Q200" s="1"/>
  <c r="J204"/>
  <c r="R204" s="1"/>
  <c r="H204"/>
  <c r="P204" s="1"/>
  <c r="Y204"/>
  <c r="Z204" s="1"/>
  <c r="G204"/>
  <c r="O204" s="1"/>
  <c r="K204"/>
  <c r="I204"/>
  <c r="Q204" s="1"/>
  <c r="J208"/>
  <c r="R208" s="1"/>
  <c r="H208"/>
  <c r="P208" s="1"/>
  <c r="Y208"/>
  <c r="Z208" s="1"/>
  <c r="G208"/>
  <c r="O208" s="1"/>
  <c r="K208"/>
  <c r="I208"/>
  <c r="Q208" s="1"/>
  <c r="J212"/>
  <c r="R212" s="1"/>
  <c r="H212"/>
  <c r="P212" s="1"/>
  <c r="Y212"/>
  <c r="Z212" s="1"/>
  <c r="G212"/>
  <c r="O212" s="1"/>
  <c r="K212"/>
  <c r="I212"/>
  <c r="Q212" s="1"/>
  <c r="J216"/>
  <c r="R216" s="1"/>
  <c r="H216"/>
  <c r="P216" s="1"/>
  <c r="Y216"/>
  <c r="Z216" s="1"/>
  <c r="G216"/>
  <c r="O216" s="1"/>
  <c r="K216"/>
  <c r="I216"/>
  <c r="Q216" s="1"/>
  <c r="J220"/>
  <c r="R220" s="1"/>
  <c r="H220"/>
  <c r="P220" s="1"/>
  <c r="Y220"/>
  <c r="Z220" s="1"/>
  <c r="G220"/>
  <c r="O220" s="1"/>
  <c r="K220"/>
  <c r="I220"/>
  <c r="Q220" s="1"/>
  <c r="J224"/>
  <c r="R224" s="1"/>
  <c r="H224"/>
  <c r="P224" s="1"/>
  <c r="Y224"/>
  <c r="Z224" s="1"/>
  <c r="G224"/>
  <c r="O224" s="1"/>
  <c r="K224"/>
  <c r="I224"/>
  <c r="Q224" s="1"/>
  <c r="J228"/>
  <c r="R228" s="1"/>
  <c r="H228"/>
  <c r="P228" s="1"/>
  <c r="Y228"/>
  <c r="Z228" s="1"/>
  <c r="G228"/>
  <c r="O228" s="1"/>
  <c r="K228"/>
  <c r="I228"/>
  <c r="Q228" s="1"/>
  <c r="J232"/>
  <c r="R232" s="1"/>
  <c r="H232"/>
  <c r="P232" s="1"/>
  <c r="Y232"/>
  <c r="Z232" s="1"/>
  <c r="G232"/>
  <c r="O232" s="1"/>
  <c r="K232"/>
  <c r="I232"/>
  <c r="Q232" s="1"/>
  <c r="J236"/>
  <c r="R236" s="1"/>
  <c r="H236"/>
  <c r="P236" s="1"/>
  <c r="Y236"/>
  <c r="Z236" s="1"/>
  <c r="G236"/>
  <c r="O236" s="1"/>
  <c r="K236"/>
  <c r="I236"/>
  <c r="Q236" s="1"/>
  <c r="J240"/>
  <c r="R240" s="1"/>
  <c r="H240"/>
  <c r="P240" s="1"/>
  <c r="Y240"/>
  <c r="Z240" s="1"/>
  <c r="G240"/>
  <c r="O240" s="1"/>
  <c r="K240"/>
  <c r="I240"/>
  <c r="Q240" s="1"/>
  <c r="J244"/>
  <c r="R244" s="1"/>
  <c r="H244"/>
  <c r="P244" s="1"/>
  <c r="Y244"/>
  <c r="Z244" s="1"/>
  <c r="G244"/>
  <c r="O244" s="1"/>
  <c r="K244"/>
  <c r="I244"/>
  <c r="Q244" s="1"/>
  <c r="J248"/>
  <c r="R248" s="1"/>
  <c r="H248"/>
  <c r="P248" s="1"/>
  <c r="Y248"/>
  <c r="Z248" s="1"/>
  <c r="G248"/>
  <c r="O248" s="1"/>
  <c r="K248"/>
  <c r="I248"/>
  <c r="Q248" s="1"/>
  <c r="J252"/>
  <c r="R252" s="1"/>
  <c r="H252"/>
  <c r="P252" s="1"/>
  <c r="Y252"/>
  <c r="Z252" s="1"/>
  <c r="G252"/>
  <c r="O252" s="1"/>
  <c r="K252"/>
  <c r="I252"/>
  <c r="Q252" s="1"/>
  <c r="J256"/>
  <c r="R256" s="1"/>
  <c r="H256"/>
  <c r="P256" s="1"/>
  <c r="Y256"/>
  <c r="Z256" s="1"/>
  <c r="G256"/>
  <c r="O256" s="1"/>
  <c r="K256"/>
  <c r="I256"/>
  <c r="Q256" s="1"/>
  <c r="J260"/>
  <c r="R260" s="1"/>
  <c r="H260"/>
  <c r="P260" s="1"/>
  <c r="Y260"/>
  <c r="Z260" s="1"/>
  <c r="G260"/>
  <c r="O260" s="1"/>
  <c r="K260"/>
  <c r="I260"/>
  <c r="Q260" s="1"/>
  <c r="J264"/>
  <c r="R264" s="1"/>
  <c r="H264"/>
  <c r="P264" s="1"/>
  <c r="Y264"/>
  <c r="Z264" s="1"/>
  <c r="G264"/>
  <c r="O264" s="1"/>
  <c r="K264"/>
  <c r="I264"/>
  <c r="Q264" s="1"/>
  <c r="J268"/>
  <c r="R268" s="1"/>
  <c r="H268"/>
  <c r="P268" s="1"/>
  <c r="Y268"/>
  <c r="Z268" s="1"/>
  <c r="G268"/>
  <c r="O268" s="1"/>
  <c r="K268"/>
  <c r="I268"/>
  <c r="Q268" s="1"/>
  <c r="J272"/>
  <c r="R272" s="1"/>
  <c r="H272"/>
  <c r="P272" s="1"/>
  <c r="Y272"/>
  <c r="Z272" s="1"/>
  <c r="G272"/>
  <c r="O272" s="1"/>
  <c r="K272"/>
  <c r="I272"/>
  <c r="Q272" s="1"/>
  <c r="J276"/>
  <c r="R276" s="1"/>
  <c r="H276"/>
  <c r="P276" s="1"/>
  <c r="Y276"/>
  <c r="Z276" s="1"/>
  <c r="G276"/>
  <c r="O276" s="1"/>
  <c r="K276"/>
  <c r="I276"/>
  <c r="Q276" s="1"/>
  <c r="J280"/>
  <c r="R280" s="1"/>
  <c r="H280"/>
  <c r="P280" s="1"/>
  <c r="Y280"/>
  <c r="Z280" s="1"/>
  <c r="G280"/>
  <c r="O280" s="1"/>
  <c r="K280"/>
  <c r="I280"/>
  <c r="Q280" s="1"/>
  <c r="J284"/>
  <c r="R284" s="1"/>
  <c r="H284"/>
  <c r="P284" s="1"/>
  <c r="Y284"/>
  <c r="Z284" s="1"/>
  <c r="G284"/>
  <c r="O284" s="1"/>
  <c r="K284"/>
  <c r="I284"/>
  <c r="Q284" s="1"/>
  <c r="J288"/>
  <c r="R288" s="1"/>
  <c r="H288"/>
  <c r="P288" s="1"/>
  <c r="Y288"/>
  <c r="Z288" s="1"/>
  <c r="G288"/>
  <c r="O288" s="1"/>
  <c r="K288"/>
  <c r="I288"/>
  <c r="Q288" s="1"/>
  <c r="J292"/>
  <c r="R292" s="1"/>
  <c r="H292"/>
  <c r="P292" s="1"/>
  <c r="Y292"/>
  <c r="Z292" s="1"/>
  <c r="G292"/>
  <c r="O292" s="1"/>
  <c r="K292"/>
  <c r="I292"/>
  <c r="Q292" s="1"/>
  <c r="J296"/>
  <c r="R296" s="1"/>
  <c r="H296"/>
  <c r="P296" s="1"/>
  <c r="Y296"/>
  <c r="Z296" s="1"/>
  <c r="G296"/>
  <c r="O296" s="1"/>
  <c r="K296"/>
  <c r="I296"/>
  <c r="Q296" s="1"/>
  <c r="J300"/>
  <c r="R300" s="1"/>
  <c r="H300"/>
  <c r="P300" s="1"/>
  <c r="Y300"/>
  <c r="Z300" s="1"/>
  <c r="G300"/>
  <c r="O300" s="1"/>
  <c r="K300"/>
  <c r="I300"/>
  <c r="Q300" s="1"/>
  <c r="J304"/>
  <c r="R304" s="1"/>
  <c r="H304"/>
  <c r="P304" s="1"/>
  <c r="Y304"/>
  <c r="Z304" s="1"/>
  <c r="G304"/>
  <c r="O304" s="1"/>
  <c r="K304"/>
  <c r="I304"/>
  <c r="Q304" s="1"/>
  <c r="J308"/>
  <c r="R308" s="1"/>
  <c r="H308"/>
  <c r="P308" s="1"/>
  <c r="Y308"/>
  <c r="Z308" s="1"/>
  <c r="G308"/>
  <c r="O308" s="1"/>
  <c r="K308"/>
  <c r="I308"/>
  <c r="Q308" s="1"/>
  <c r="J312"/>
  <c r="R312" s="1"/>
  <c r="H312"/>
  <c r="P312" s="1"/>
  <c r="Y312"/>
  <c r="Z312" s="1"/>
  <c r="G312"/>
  <c r="O312" s="1"/>
  <c r="K312"/>
  <c r="I312"/>
  <c r="Q312" s="1"/>
  <c r="J316"/>
  <c r="R316" s="1"/>
  <c r="H316"/>
  <c r="P316" s="1"/>
  <c r="Y316"/>
  <c r="Z316" s="1"/>
  <c r="G316"/>
  <c r="O316" s="1"/>
  <c r="K316"/>
  <c r="I316"/>
  <c r="Q316" s="1"/>
  <c r="J320"/>
  <c r="R320" s="1"/>
  <c r="H320"/>
  <c r="P320" s="1"/>
  <c r="Y320"/>
  <c r="Z320" s="1"/>
  <c r="G320"/>
  <c r="O320" s="1"/>
  <c r="K320"/>
  <c r="I320"/>
  <c r="Q320" s="1"/>
  <c r="J324"/>
  <c r="R324" s="1"/>
  <c r="H324"/>
  <c r="P324" s="1"/>
  <c r="Y324"/>
  <c r="Z324" s="1"/>
  <c r="G324"/>
  <c r="O324" s="1"/>
  <c r="K324"/>
  <c r="I324"/>
  <c r="Q324" s="1"/>
  <c r="J328"/>
  <c r="R328" s="1"/>
  <c r="H328"/>
  <c r="P328" s="1"/>
  <c r="Y328"/>
  <c r="Z328" s="1"/>
  <c r="G328"/>
  <c r="O328" s="1"/>
  <c r="K328"/>
  <c r="I328"/>
  <c r="Q328" s="1"/>
  <c r="J332"/>
  <c r="R332" s="1"/>
  <c r="H332"/>
  <c r="P332" s="1"/>
  <c r="Y332"/>
  <c r="Z332" s="1"/>
  <c r="G332"/>
  <c r="O332" s="1"/>
  <c r="K332"/>
  <c r="I332"/>
  <c r="Q332" s="1"/>
  <c r="J336"/>
  <c r="R336" s="1"/>
  <c r="H336"/>
  <c r="P336" s="1"/>
  <c r="Y336"/>
  <c r="Z336" s="1"/>
  <c r="G336"/>
  <c r="O336" s="1"/>
  <c r="K336"/>
  <c r="I336"/>
  <c r="Q336" s="1"/>
  <c r="J340"/>
  <c r="R340" s="1"/>
  <c r="H340"/>
  <c r="P340" s="1"/>
  <c r="Y340"/>
  <c r="Z340" s="1"/>
  <c r="G340"/>
  <c r="O340" s="1"/>
  <c r="K340"/>
  <c r="I340"/>
  <c r="Q340" s="1"/>
  <c r="J344"/>
  <c r="R344" s="1"/>
  <c r="H344"/>
  <c r="P344" s="1"/>
  <c r="Y344"/>
  <c r="Z344" s="1"/>
  <c r="G344"/>
  <c r="O344" s="1"/>
  <c r="K344"/>
  <c r="I344"/>
  <c r="Q344" s="1"/>
  <c r="J348"/>
  <c r="R348" s="1"/>
  <c r="H348"/>
  <c r="P348" s="1"/>
  <c r="Y348"/>
  <c r="Z348" s="1"/>
  <c r="G348"/>
  <c r="O348" s="1"/>
  <c r="K348"/>
  <c r="I348"/>
  <c r="Q348" s="1"/>
  <c r="J352"/>
  <c r="R352" s="1"/>
  <c r="H352"/>
  <c r="P352" s="1"/>
  <c r="Y352"/>
  <c r="Z352" s="1"/>
  <c r="G352"/>
  <c r="O352" s="1"/>
  <c r="K352"/>
  <c r="I352"/>
  <c r="Q352" s="1"/>
  <c r="J356"/>
  <c r="R356" s="1"/>
  <c r="H356"/>
  <c r="P356" s="1"/>
  <c r="Y356"/>
  <c r="Z356" s="1"/>
  <c r="G356"/>
  <c r="O356" s="1"/>
  <c r="K356"/>
  <c r="I356"/>
  <c r="Q356" s="1"/>
  <c r="J360"/>
  <c r="R360" s="1"/>
  <c r="H360"/>
  <c r="P360" s="1"/>
  <c r="Y360"/>
  <c r="Z360" s="1"/>
  <c r="G360"/>
  <c r="O360" s="1"/>
  <c r="K360"/>
  <c r="I360"/>
  <c r="Q360" s="1"/>
  <c r="J364"/>
  <c r="R364" s="1"/>
  <c r="H364"/>
  <c r="P364" s="1"/>
  <c r="Y364"/>
  <c r="Z364" s="1"/>
  <c r="G364"/>
  <c r="O364" s="1"/>
  <c r="K364"/>
  <c r="I364"/>
  <c r="Q364" s="1"/>
  <c r="J368"/>
  <c r="R368" s="1"/>
  <c r="H368"/>
  <c r="P368" s="1"/>
  <c r="Y368"/>
  <c r="Z368" s="1"/>
  <c r="G368"/>
  <c r="O368" s="1"/>
  <c r="K368"/>
  <c r="I368"/>
  <c r="Q368" s="1"/>
  <c r="J372"/>
  <c r="R372" s="1"/>
  <c r="H372"/>
  <c r="P372" s="1"/>
  <c r="Y372"/>
  <c r="Z372" s="1"/>
  <c r="G372"/>
  <c r="O372" s="1"/>
  <c r="K372"/>
  <c r="I372"/>
  <c r="Q372" s="1"/>
  <c r="J376"/>
  <c r="R376" s="1"/>
  <c r="H376"/>
  <c r="P376" s="1"/>
  <c r="Y376"/>
  <c r="Z376" s="1"/>
  <c r="G376"/>
  <c r="O376" s="1"/>
  <c r="K376"/>
  <c r="I376"/>
  <c r="Q376" s="1"/>
  <c r="J380"/>
  <c r="R380" s="1"/>
  <c r="H380"/>
  <c r="P380" s="1"/>
  <c r="Y380"/>
  <c r="Z380" s="1"/>
  <c r="G380"/>
  <c r="O380" s="1"/>
  <c r="K380"/>
  <c r="I380"/>
  <c r="Q380" s="1"/>
  <c r="J384"/>
  <c r="R384" s="1"/>
  <c r="H384"/>
  <c r="P384" s="1"/>
  <c r="Y384"/>
  <c r="Z384" s="1"/>
  <c r="G384"/>
  <c r="O384" s="1"/>
  <c r="K384"/>
  <c r="I384"/>
  <c r="Q384" s="1"/>
  <c r="J388"/>
  <c r="R388" s="1"/>
  <c r="H388"/>
  <c r="P388" s="1"/>
  <c r="Y388"/>
  <c r="Z388" s="1"/>
  <c r="G388"/>
  <c r="O388" s="1"/>
  <c r="K388"/>
  <c r="I388"/>
  <c r="Q388" s="1"/>
  <c r="J392"/>
  <c r="R392" s="1"/>
  <c r="H392"/>
  <c r="P392" s="1"/>
  <c r="Y392"/>
  <c r="Z392" s="1"/>
  <c r="G392"/>
  <c r="O392" s="1"/>
  <c r="K392"/>
  <c r="I392"/>
  <c r="Q392" s="1"/>
  <c r="J396"/>
  <c r="R396" s="1"/>
  <c r="H396"/>
  <c r="P396" s="1"/>
  <c r="Y396"/>
  <c r="Z396" s="1"/>
  <c r="G396"/>
  <c r="O396" s="1"/>
  <c r="K396"/>
  <c r="I396"/>
  <c r="Q396" s="1"/>
  <c r="J400"/>
  <c r="R400" s="1"/>
  <c r="H400"/>
  <c r="P400" s="1"/>
  <c r="Y400"/>
  <c r="Z400" s="1"/>
  <c r="G400"/>
  <c r="O400" s="1"/>
  <c r="K400"/>
  <c r="I400"/>
  <c r="Q400" s="1"/>
  <c r="J404"/>
  <c r="R404" s="1"/>
  <c r="H404"/>
  <c r="P404" s="1"/>
  <c r="Y404"/>
  <c r="Z404" s="1"/>
  <c r="G404"/>
  <c r="O404" s="1"/>
  <c r="K404"/>
  <c r="I404"/>
  <c r="Q404" s="1"/>
  <c r="J408"/>
  <c r="R408" s="1"/>
  <c r="H408"/>
  <c r="P408" s="1"/>
  <c r="Y408"/>
  <c r="Z408" s="1"/>
  <c r="G408"/>
  <c r="O408" s="1"/>
  <c r="K408"/>
  <c r="I408"/>
  <c r="Q408" s="1"/>
  <c r="J412"/>
  <c r="R412" s="1"/>
  <c r="H412"/>
  <c r="P412" s="1"/>
  <c r="Y412"/>
  <c r="Z412" s="1"/>
  <c r="G412"/>
  <c r="O412" s="1"/>
  <c r="K412"/>
  <c r="I412"/>
  <c r="Q412" s="1"/>
  <c r="J416"/>
  <c r="R416" s="1"/>
  <c r="Y416"/>
  <c r="Z416" s="1"/>
  <c r="G416"/>
  <c r="O416" s="1"/>
  <c r="K416"/>
  <c r="H416"/>
  <c r="P416" s="1"/>
  <c r="I416"/>
  <c r="Q416" s="1"/>
  <c r="J420"/>
  <c r="R420" s="1"/>
  <c r="Y420"/>
  <c r="Z420" s="1"/>
  <c r="G420"/>
  <c r="O420" s="1"/>
  <c r="K420"/>
  <c r="H420"/>
  <c r="P420" s="1"/>
  <c r="I420"/>
  <c r="Q420" s="1"/>
  <c r="J424"/>
  <c r="R424" s="1"/>
  <c r="Y424"/>
  <c r="Z424" s="1"/>
  <c r="G424"/>
  <c r="O424" s="1"/>
  <c r="K424"/>
  <c r="H424"/>
  <c r="P424" s="1"/>
  <c r="I424"/>
  <c r="Q424" s="1"/>
  <c r="J428"/>
  <c r="R428" s="1"/>
  <c r="Y428"/>
  <c r="Z428" s="1"/>
  <c r="G428"/>
  <c r="O428" s="1"/>
  <c r="K428"/>
  <c r="H428"/>
  <c r="P428" s="1"/>
  <c r="I428"/>
  <c r="Q428" s="1"/>
  <c r="J432"/>
  <c r="R432" s="1"/>
  <c r="Y432"/>
  <c r="Z432" s="1"/>
  <c r="G432"/>
  <c r="O432" s="1"/>
  <c r="K432"/>
  <c r="H432"/>
  <c r="P432" s="1"/>
  <c r="I432"/>
  <c r="Q432" s="1"/>
  <c r="J436"/>
  <c r="R436" s="1"/>
  <c r="Y436"/>
  <c r="Z436" s="1"/>
  <c r="G436"/>
  <c r="O436" s="1"/>
  <c r="K436"/>
  <c r="H436"/>
  <c r="P436" s="1"/>
  <c r="I436"/>
  <c r="Q436" s="1"/>
  <c r="J440"/>
  <c r="R440" s="1"/>
  <c r="Y440"/>
  <c r="Z440" s="1"/>
  <c r="G440"/>
  <c r="O440" s="1"/>
  <c r="K440"/>
  <c r="H440"/>
  <c r="P440" s="1"/>
  <c r="I440"/>
  <c r="Q440" s="1"/>
  <c r="J444"/>
  <c r="R444" s="1"/>
  <c r="Y444"/>
  <c r="Z444" s="1"/>
  <c r="G444"/>
  <c r="O444" s="1"/>
  <c r="K444"/>
  <c r="H444"/>
  <c r="P444" s="1"/>
  <c r="I444"/>
  <c r="Q444" s="1"/>
  <c r="J448"/>
  <c r="R448" s="1"/>
  <c r="H448"/>
  <c r="P448" s="1"/>
  <c r="K448"/>
  <c r="Y448"/>
  <c r="Z448" s="1"/>
  <c r="G448"/>
  <c r="O448" s="1"/>
  <c r="I448"/>
  <c r="Q448" s="1"/>
  <c r="J452"/>
  <c r="R452" s="1"/>
  <c r="H452"/>
  <c r="P452" s="1"/>
  <c r="Y452"/>
  <c r="Z452" s="1"/>
  <c r="G452"/>
  <c r="O452" s="1"/>
  <c r="K452"/>
  <c r="I452"/>
  <c r="Q452" s="1"/>
  <c r="J456"/>
  <c r="R456" s="1"/>
  <c r="H456"/>
  <c r="P456" s="1"/>
  <c r="Y456"/>
  <c r="Z456" s="1"/>
  <c r="G456"/>
  <c r="O456" s="1"/>
  <c r="I456"/>
  <c r="Q456" s="1"/>
  <c r="K456"/>
  <c r="J460"/>
  <c r="R460" s="1"/>
  <c r="H460"/>
  <c r="P460" s="1"/>
  <c r="Y460"/>
  <c r="Z460" s="1"/>
  <c r="G460"/>
  <c r="O460" s="1"/>
  <c r="K460"/>
  <c r="I460"/>
  <c r="Q460" s="1"/>
  <c r="J464"/>
  <c r="R464" s="1"/>
  <c r="H464"/>
  <c r="P464" s="1"/>
  <c r="Y464"/>
  <c r="Z464" s="1"/>
  <c r="G464"/>
  <c r="O464" s="1"/>
  <c r="I464"/>
  <c r="Q464" s="1"/>
  <c r="K464"/>
  <c r="J468"/>
  <c r="R468" s="1"/>
  <c r="H468"/>
  <c r="P468" s="1"/>
  <c r="Y468"/>
  <c r="Z468" s="1"/>
  <c r="G468"/>
  <c r="O468" s="1"/>
  <c r="K468"/>
  <c r="I468"/>
  <c r="Q468" s="1"/>
  <c r="J472"/>
  <c r="R472" s="1"/>
  <c r="H472"/>
  <c r="P472" s="1"/>
  <c r="Y472"/>
  <c r="Z472" s="1"/>
  <c r="G472"/>
  <c r="O472" s="1"/>
  <c r="I472"/>
  <c r="Q472" s="1"/>
  <c r="K472"/>
  <c r="J476"/>
  <c r="R476" s="1"/>
  <c r="H476"/>
  <c r="P476" s="1"/>
  <c r="Y476"/>
  <c r="Z476" s="1"/>
  <c r="G476"/>
  <c r="O476" s="1"/>
  <c r="K476"/>
  <c r="I476"/>
  <c r="Q476" s="1"/>
  <c r="I31"/>
  <c r="Q31" s="1"/>
  <c r="Y31"/>
  <c r="Z31" s="1"/>
  <c r="G31"/>
  <c r="O31" s="1"/>
  <c r="K31"/>
  <c r="H31"/>
  <c r="P31" s="1"/>
  <c r="J31"/>
  <c r="R31" s="1"/>
  <c r="I23"/>
  <c r="Q23" s="1"/>
  <c r="Y23"/>
  <c r="Z23" s="1"/>
  <c r="G23"/>
  <c r="O23" s="1"/>
  <c r="K23"/>
  <c r="J23"/>
  <c r="R23" s="1"/>
  <c r="H23"/>
  <c r="P23" s="1"/>
  <c r="I11"/>
  <c r="Q11" s="1"/>
  <c r="Y11"/>
  <c r="Z11" s="1"/>
  <c r="G11"/>
  <c r="O11" s="1"/>
  <c r="K11"/>
  <c r="J11"/>
  <c r="R11" s="1"/>
  <c r="H11"/>
  <c r="P11" s="1"/>
  <c r="J30"/>
  <c r="R30" s="1"/>
  <c r="Y30"/>
  <c r="Z30" s="1"/>
  <c r="G30"/>
  <c r="O30" s="1"/>
  <c r="I30"/>
  <c r="Q30" s="1"/>
  <c r="K30"/>
  <c r="H30"/>
  <c r="P30" s="1"/>
  <c r="J22"/>
  <c r="R22" s="1"/>
  <c r="Y22"/>
  <c r="Z22" s="1"/>
  <c r="G22"/>
  <c r="O22" s="1"/>
  <c r="I22"/>
  <c r="Q22" s="1"/>
  <c r="K22"/>
  <c r="H22"/>
  <c r="P22" s="1"/>
  <c r="J14"/>
  <c r="R14" s="1"/>
  <c r="Y14"/>
  <c r="Z14" s="1"/>
  <c r="G14"/>
  <c r="O14" s="1"/>
  <c r="I14"/>
  <c r="Q14" s="1"/>
  <c r="K14"/>
  <c r="H14"/>
  <c r="P14" s="1"/>
  <c r="J6"/>
  <c r="R6" s="1"/>
  <c r="Y6"/>
  <c r="Z6" s="1"/>
  <c r="G6"/>
  <c r="O6" s="1"/>
  <c r="I6"/>
  <c r="Q6" s="1"/>
  <c r="K6"/>
  <c r="H6"/>
  <c r="P6" s="1"/>
  <c r="H37"/>
  <c r="P37" s="1"/>
  <c r="Y37"/>
  <c r="Z37" s="1"/>
  <c r="G37"/>
  <c r="O37" s="1"/>
  <c r="K37"/>
  <c r="I37"/>
  <c r="Q37" s="1"/>
  <c r="J37"/>
  <c r="R37" s="1"/>
  <c r="J49"/>
  <c r="R49" s="1"/>
  <c r="Y49"/>
  <c r="Z49" s="1"/>
  <c r="G49"/>
  <c r="O49" s="1"/>
  <c r="K49"/>
  <c r="I49"/>
  <c r="Q49" s="1"/>
  <c r="H49"/>
  <c r="P49" s="1"/>
  <c r="J57"/>
  <c r="R57" s="1"/>
  <c r="Y57"/>
  <c r="Z57" s="1"/>
  <c r="G57"/>
  <c r="O57" s="1"/>
  <c r="K57"/>
  <c r="I57"/>
  <c r="Q57" s="1"/>
  <c r="H57"/>
  <c r="P57" s="1"/>
  <c r="J69"/>
  <c r="R69" s="1"/>
  <c r="Y69"/>
  <c r="Z69" s="1"/>
  <c r="G69"/>
  <c r="O69" s="1"/>
  <c r="K69"/>
  <c r="I69"/>
  <c r="Q69" s="1"/>
  <c r="H69"/>
  <c r="P69" s="1"/>
  <c r="J77"/>
  <c r="R77" s="1"/>
  <c r="Y77"/>
  <c r="Z77" s="1"/>
  <c r="G77"/>
  <c r="O77" s="1"/>
  <c r="K77"/>
  <c r="I77"/>
  <c r="Q77" s="1"/>
  <c r="H77"/>
  <c r="P77" s="1"/>
  <c r="J85"/>
  <c r="R85" s="1"/>
  <c r="Y85"/>
  <c r="Z85" s="1"/>
  <c r="G85"/>
  <c r="O85" s="1"/>
  <c r="K85"/>
  <c r="I85"/>
  <c r="Q85" s="1"/>
  <c r="H85"/>
  <c r="P85" s="1"/>
  <c r="J93"/>
  <c r="R93" s="1"/>
  <c r="Y93"/>
  <c r="Z93" s="1"/>
  <c r="G93"/>
  <c r="O93" s="1"/>
  <c r="K93"/>
  <c r="I93"/>
  <c r="Q93" s="1"/>
  <c r="H93"/>
  <c r="P93" s="1"/>
  <c r="J97"/>
  <c r="R97" s="1"/>
  <c r="Y97"/>
  <c r="Z97" s="1"/>
  <c r="G97"/>
  <c r="O97" s="1"/>
  <c r="K97"/>
  <c r="I97"/>
  <c r="Q97" s="1"/>
  <c r="H97"/>
  <c r="P97" s="1"/>
  <c r="J105"/>
  <c r="R105" s="1"/>
  <c r="Y105"/>
  <c r="Z105" s="1"/>
  <c r="G105"/>
  <c r="O105" s="1"/>
  <c r="K105"/>
  <c r="I105"/>
  <c r="Q105" s="1"/>
  <c r="H105"/>
  <c r="P105" s="1"/>
  <c r="J109"/>
  <c r="R109" s="1"/>
  <c r="Y109"/>
  <c r="Z109" s="1"/>
  <c r="G109"/>
  <c r="O109" s="1"/>
  <c r="K109"/>
  <c r="I109"/>
  <c r="Q109" s="1"/>
  <c r="H109"/>
  <c r="P109" s="1"/>
  <c r="J117"/>
  <c r="R117" s="1"/>
  <c r="Y117"/>
  <c r="Z117" s="1"/>
  <c r="G117"/>
  <c r="O117" s="1"/>
  <c r="K117"/>
  <c r="I117"/>
  <c r="Q117" s="1"/>
  <c r="H117"/>
  <c r="P117" s="1"/>
  <c r="J121"/>
  <c r="R121" s="1"/>
  <c r="Y121"/>
  <c r="Z121" s="1"/>
  <c r="G121"/>
  <c r="O121" s="1"/>
  <c r="K121"/>
  <c r="I121"/>
  <c r="Q121" s="1"/>
  <c r="H121"/>
  <c r="P121" s="1"/>
  <c r="J125"/>
  <c r="R125" s="1"/>
  <c r="Y125"/>
  <c r="Z125" s="1"/>
  <c r="G125"/>
  <c r="O125" s="1"/>
  <c r="K125"/>
  <c r="I125"/>
  <c r="Q125" s="1"/>
  <c r="H125"/>
  <c r="P125" s="1"/>
  <c r="J129"/>
  <c r="R129" s="1"/>
  <c r="Y129"/>
  <c r="Z129" s="1"/>
  <c r="G129"/>
  <c r="O129" s="1"/>
  <c r="K129"/>
  <c r="I129"/>
  <c r="Q129" s="1"/>
  <c r="H129"/>
  <c r="P129" s="1"/>
  <c r="J133"/>
  <c r="R133" s="1"/>
  <c r="Y133"/>
  <c r="Z133" s="1"/>
  <c r="G133"/>
  <c r="O133" s="1"/>
  <c r="K133"/>
  <c r="I133"/>
  <c r="Q133" s="1"/>
  <c r="H133"/>
  <c r="P133" s="1"/>
  <c r="J137"/>
  <c r="R137" s="1"/>
  <c r="Y137"/>
  <c r="Z137" s="1"/>
  <c r="G137"/>
  <c r="O137" s="1"/>
  <c r="K137"/>
  <c r="I137"/>
  <c r="Q137" s="1"/>
  <c r="H137"/>
  <c r="P137" s="1"/>
  <c r="J141"/>
  <c r="R141" s="1"/>
  <c r="Y141"/>
  <c r="Z141" s="1"/>
  <c r="G141"/>
  <c r="O141" s="1"/>
  <c r="K141"/>
  <c r="I141"/>
  <c r="Q141" s="1"/>
  <c r="H141"/>
  <c r="P141" s="1"/>
  <c r="J145"/>
  <c r="R145" s="1"/>
  <c r="Y145"/>
  <c r="Z145" s="1"/>
  <c r="G145"/>
  <c r="O145" s="1"/>
  <c r="K145"/>
  <c r="I145"/>
  <c r="Q145" s="1"/>
  <c r="H145"/>
  <c r="P145" s="1"/>
  <c r="J149"/>
  <c r="R149" s="1"/>
  <c r="Y149"/>
  <c r="Z149" s="1"/>
  <c r="G149"/>
  <c r="O149" s="1"/>
  <c r="K149"/>
  <c r="I149"/>
  <c r="Q149" s="1"/>
  <c r="H149"/>
  <c r="P149" s="1"/>
  <c r="J153"/>
  <c r="R153" s="1"/>
  <c r="Y153"/>
  <c r="Z153" s="1"/>
  <c r="G153"/>
  <c r="O153" s="1"/>
  <c r="K153"/>
  <c r="I153"/>
  <c r="Q153" s="1"/>
  <c r="H153"/>
  <c r="P153" s="1"/>
  <c r="J157"/>
  <c r="R157" s="1"/>
  <c r="Y157"/>
  <c r="Z157" s="1"/>
  <c r="G157"/>
  <c r="O157" s="1"/>
  <c r="K157"/>
  <c r="I157"/>
  <c r="Q157" s="1"/>
  <c r="H157"/>
  <c r="P157" s="1"/>
  <c r="J161"/>
  <c r="R161" s="1"/>
  <c r="Y161"/>
  <c r="Z161" s="1"/>
  <c r="G161"/>
  <c r="O161" s="1"/>
  <c r="K161"/>
  <c r="I161"/>
  <c r="Q161" s="1"/>
  <c r="H161"/>
  <c r="P161" s="1"/>
  <c r="J165"/>
  <c r="R165" s="1"/>
  <c r="K165"/>
  <c r="Y165"/>
  <c r="Z165" s="1"/>
  <c r="G165"/>
  <c r="O165" s="1"/>
  <c r="I165"/>
  <c r="Q165" s="1"/>
  <c r="H165"/>
  <c r="P165" s="1"/>
  <c r="J169"/>
  <c r="R169" s="1"/>
  <c r="K169"/>
  <c r="Y169"/>
  <c r="Z169" s="1"/>
  <c r="G169"/>
  <c r="O169" s="1"/>
  <c r="I169"/>
  <c r="Q169" s="1"/>
  <c r="H169"/>
  <c r="P169" s="1"/>
  <c r="J173"/>
  <c r="R173" s="1"/>
  <c r="K173"/>
  <c r="Y173"/>
  <c r="Z173" s="1"/>
  <c r="G173"/>
  <c r="O173" s="1"/>
  <c r="I173"/>
  <c r="Q173" s="1"/>
  <c r="H173"/>
  <c r="P173" s="1"/>
  <c r="J177"/>
  <c r="R177" s="1"/>
  <c r="Y177"/>
  <c r="Z177" s="1"/>
  <c r="G177"/>
  <c r="O177" s="1"/>
  <c r="K177"/>
  <c r="I177"/>
  <c r="Q177" s="1"/>
  <c r="H177"/>
  <c r="P177" s="1"/>
  <c r="J181"/>
  <c r="R181" s="1"/>
  <c r="Y181"/>
  <c r="Z181" s="1"/>
  <c r="G181"/>
  <c r="O181" s="1"/>
  <c r="K181"/>
  <c r="I181"/>
  <c r="Q181" s="1"/>
  <c r="H181"/>
  <c r="P181" s="1"/>
  <c r="J185"/>
  <c r="R185" s="1"/>
  <c r="Y185"/>
  <c r="Z185" s="1"/>
  <c r="G185"/>
  <c r="O185" s="1"/>
  <c r="K185"/>
  <c r="I185"/>
  <c r="Q185" s="1"/>
  <c r="H185"/>
  <c r="P185" s="1"/>
  <c r="J189"/>
  <c r="R189" s="1"/>
  <c r="Y189"/>
  <c r="Z189" s="1"/>
  <c r="G189"/>
  <c r="O189" s="1"/>
  <c r="K189"/>
  <c r="I189"/>
  <c r="Q189" s="1"/>
  <c r="H189"/>
  <c r="P189" s="1"/>
  <c r="J193"/>
  <c r="R193" s="1"/>
  <c r="Y193"/>
  <c r="Z193" s="1"/>
  <c r="G193"/>
  <c r="O193" s="1"/>
  <c r="K193"/>
  <c r="I193"/>
  <c r="Q193" s="1"/>
  <c r="H193"/>
  <c r="P193" s="1"/>
  <c r="J197"/>
  <c r="R197" s="1"/>
  <c r="Y197"/>
  <c r="Z197" s="1"/>
  <c r="G197"/>
  <c r="O197" s="1"/>
  <c r="K197"/>
  <c r="I197"/>
  <c r="Q197" s="1"/>
  <c r="H197"/>
  <c r="P197" s="1"/>
  <c r="J201"/>
  <c r="R201" s="1"/>
  <c r="Y201"/>
  <c r="Z201" s="1"/>
  <c r="G201"/>
  <c r="O201" s="1"/>
  <c r="K201"/>
  <c r="I201"/>
  <c r="Q201" s="1"/>
  <c r="H201"/>
  <c r="P201" s="1"/>
  <c r="J205"/>
  <c r="R205" s="1"/>
  <c r="Y205"/>
  <c r="Z205" s="1"/>
  <c r="G205"/>
  <c r="O205" s="1"/>
  <c r="K205"/>
  <c r="I205"/>
  <c r="Q205" s="1"/>
  <c r="H205"/>
  <c r="P205" s="1"/>
  <c r="J209"/>
  <c r="R209" s="1"/>
  <c r="Y209"/>
  <c r="Z209" s="1"/>
  <c r="G209"/>
  <c r="O209" s="1"/>
  <c r="K209"/>
  <c r="I209"/>
  <c r="Q209" s="1"/>
  <c r="H209"/>
  <c r="P209" s="1"/>
  <c r="J213"/>
  <c r="R213" s="1"/>
  <c r="Y213"/>
  <c r="Z213" s="1"/>
  <c r="G213"/>
  <c r="O213" s="1"/>
  <c r="K213"/>
  <c r="I213"/>
  <c r="Q213" s="1"/>
  <c r="H213"/>
  <c r="P213" s="1"/>
  <c r="J217"/>
  <c r="R217" s="1"/>
  <c r="Y217"/>
  <c r="Z217" s="1"/>
  <c r="G217"/>
  <c r="O217" s="1"/>
  <c r="K217"/>
  <c r="I217"/>
  <c r="Q217" s="1"/>
  <c r="H217"/>
  <c r="P217" s="1"/>
  <c r="J221"/>
  <c r="R221" s="1"/>
  <c r="Y221"/>
  <c r="Z221" s="1"/>
  <c r="G221"/>
  <c r="O221" s="1"/>
  <c r="K221"/>
  <c r="I221"/>
  <c r="Q221" s="1"/>
  <c r="H221"/>
  <c r="P221" s="1"/>
  <c r="J225"/>
  <c r="R225" s="1"/>
  <c r="Y225"/>
  <c r="Z225" s="1"/>
  <c r="G225"/>
  <c r="O225" s="1"/>
  <c r="K225"/>
  <c r="I225"/>
  <c r="Q225" s="1"/>
  <c r="H225"/>
  <c r="P225" s="1"/>
  <c r="J229"/>
  <c r="R229" s="1"/>
  <c r="Y229"/>
  <c r="Z229" s="1"/>
  <c r="G229"/>
  <c r="O229" s="1"/>
  <c r="K229"/>
  <c r="I229"/>
  <c r="Q229" s="1"/>
  <c r="H229"/>
  <c r="P229" s="1"/>
  <c r="J233"/>
  <c r="R233" s="1"/>
  <c r="Y233"/>
  <c r="Z233" s="1"/>
  <c r="G233"/>
  <c r="O233" s="1"/>
  <c r="K233"/>
  <c r="I233"/>
  <c r="Q233" s="1"/>
  <c r="H233"/>
  <c r="P233" s="1"/>
  <c r="J237"/>
  <c r="R237" s="1"/>
  <c r="Y237"/>
  <c r="Z237" s="1"/>
  <c r="G237"/>
  <c r="O237" s="1"/>
  <c r="K237"/>
  <c r="I237"/>
  <c r="Q237" s="1"/>
  <c r="H237"/>
  <c r="P237" s="1"/>
  <c r="J241"/>
  <c r="R241" s="1"/>
  <c r="Y241"/>
  <c r="Z241" s="1"/>
  <c r="G241"/>
  <c r="O241" s="1"/>
  <c r="K241"/>
  <c r="I241"/>
  <c r="Q241" s="1"/>
  <c r="H241"/>
  <c r="P241" s="1"/>
  <c r="J245"/>
  <c r="R245" s="1"/>
  <c r="Y245"/>
  <c r="Z245" s="1"/>
  <c r="G245"/>
  <c r="O245" s="1"/>
  <c r="K245"/>
  <c r="I245"/>
  <c r="Q245" s="1"/>
  <c r="H245"/>
  <c r="P245" s="1"/>
  <c r="J249"/>
  <c r="R249" s="1"/>
  <c r="Y249"/>
  <c r="Z249" s="1"/>
  <c r="G249"/>
  <c r="O249" s="1"/>
  <c r="K249"/>
  <c r="I249"/>
  <c r="Q249" s="1"/>
  <c r="H249"/>
  <c r="P249" s="1"/>
  <c r="J253"/>
  <c r="R253" s="1"/>
  <c r="Y253"/>
  <c r="Z253" s="1"/>
  <c r="G253"/>
  <c r="O253" s="1"/>
  <c r="K253"/>
  <c r="I253"/>
  <c r="Q253" s="1"/>
  <c r="H253"/>
  <c r="P253" s="1"/>
  <c r="J257"/>
  <c r="R257" s="1"/>
  <c r="Y257"/>
  <c r="Z257" s="1"/>
  <c r="G257"/>
  <c r="O257" s="1"/>
  <c r="K257"/>
  <c r="I257"/>
  <c r="Q257" s="1"/>
  <c r="H257"/>
  <c r="P257" s="1"/>
  <c r="J261"/>
  <c r="R261" s="1"/>
  <c r="Y261"/>
  <c r="Z261" s="1"/>
  <c r="G261"/>
  <c r="O261" s="1"/>
  <c r="K261"/>
  <c r="I261"/>
  <c r="Q261" s="1"/>
  <c r="H261"/>
  <c r="P261" s="1"/>
  <c r="J265"/>
  <c r="R265" s="1"/>
  <c r="Y265"/>
  <c r="Z265" s="1"/>
  <c r="G265"/>
  <c r="O265" s="1"/>
  <c r="K265"/>
  <c r="I265"/>
  <c r="Q265" s="1"/>
  <c r="H265"/>
  <c r="P265" s="1"/>
  <c r="J269"/>
  <c r="R269" s="1"/>
  <c r="Y269"/>
  <c r="Z269" s="1"/>
  <c r="G269"/>
  <c r="O269" s="1"/>
  <c r="K269"/>
  <c r="I269"/>
  <c r="Q269" s="1"/>
  <c r="H269"/>
  <c r="P269" s="1"/>
  <c r="J273"/>
  <c r="R273" s="1"/>
  <c r="Y273"/>
  <c r="Z273" s="1"/>
  <c r="G273"/>
  <c r="O273" s="1"/>
  <c r="K273"/>
  <c r="I273"/>
  <c r="Q273" s="1"/>
  <c r="H273"/>
  <c r="P273" s="1"/>
  <c r="J277"/>
  <c r="R277" s="1"/>
  <c r="Y277"/>
  <c r="Z277" s="1"/>
  <c r="G277"/>
  <c r="O277" s="1"/>
  <c r="K277"/>
  <c r="I277"/>
  <c r="Q277" s="1"/>
  <c r="H277"/>
  <c r="P277" s="1"/>
  <c r="J281"/>
  <c r="R281" s="1"/>
  <c r="Y281"/>
  <c r="Z281" s="1"/>
  <c r="G281"/>
  <c r="O281" s="1"/>
  <c r="K281"/>
  <c r="I281"/>
  <c r="Q281" s="1"/>
  <c r="H281"/>
  <c r="P281" s="1"/>
  <c r="J285"/>
  <c r="R285" s="1"/>
  <c r="Y285"/>
  <c r="Z285" s="1"/>
  <c r="G285"/>
  <c r="O285" s="1"/>
  <c r="K285"/>
  <c r="I285"/>
  <c r="Q285" s="1"/>
  <c r="H285"/>
  <c r="P285" s="1"/>
  <c r="J289"/>
  <c r="R289" s="1"/>
  <c r="Y289"/>
  <c r="Z289" s="1"/>
  <c r="G289"/>
  <c r="O289" s="1"/>
  <c r="K289"/>
  <c r="I289"/>
  <c r="Q289" s="1"/>
  <c r="H289"/>
  <c r="P289" s="1"/>
  <c r="J293"/>
  <c r="R293" s="1"/>
  <c r="Y293"/>
  <c r="Z293" s="1"/>
  <c r="G293"/>
  <c r="O293" s="1"/>
  <c r="K293"/>
  <c r="I293"/>
  <c r="Q293" s="1"/>
  <c r="H293"/>
  <c r="P293" s="1"/>
  <c r="J297"/>
  <c r="R297" s="1"/>
  <c r="Y297"/>
  <c r="Z297" s="1"/>
  <c r="G297"/>
  <c r="O297" s="1"/>
  <c r="K297"/>
  <c r="I297"/>
  <c r="Q297" s="1"/>
  <c r="H297"/>
  <c r="P297" s="1"/>
  <c r="J301"/>
  <c r="R301" s="1"/>
  <c r="Y301"/>
  <c r="Z301" s="1"/>
  <c r="G301"/>
  <c r="O301" s="1"/>
  <c r="K301"/>
  <c r="I301"/>
  <c r="Q301" s="1"/>
  <c r="H301"/>
  <c r="P301" s="1"/>
  <c r="J305"/>
  <c r="R305" s="1"/>
  <c r="Y305"/>
  <c r="Z305" s="1"/>
  <c r="G305"/>
  <c r="O305" s="1"/>
  <c r="K305"/>
  <c r="I305"/>
  <c r="Q305" s="1"/>
  <c r="H305"/>
  <c r="P305" s="1"/>
  <c r="J309"/>
  <c r="R309" s="1"/>
  <c r="Y309"/>
  <c r="Z309" s="1"/>
  <c r="G309"/>
  <c r="O309" s="1"/>
  <c r="K309"/>
  <c r="I309"/>
  <c r="Q309" s="1"/>
  <c r="H309"/>
  <c r="P309" s="1"/>
  <c r="J313"/>
  <c r="R313" s="1"/>
  <c r="Y313"/>
  <c r="Z313" s="1"/>
  <c r="G313"/>
  <c r="O313" s="1"/>
  <c r="K313"/>
  <c r="I313"/>
  <c r="Q313" s="1"/>
  <c r="H313"/>
  <c r="P313" s="1"/>
  <c r="J317"/>
  <c r="R317" s="1"/>
  <c r="Y317"/>
  <c r="Z317" s="1"/>
  <c r="G317"/>
  <c r="O317" s="1"/>
  <c r="K317"/>
  <c r="I317"/>
  <c r="Q317" s="1"/>
  <c r="H317"/>
  <c r="P317" s="1"/>
  <c r="J321"/>
  <c r="R321" s="1"/>
  <c r="Y321"/>
  <c r="Z321" s="1"/>
  <c r="G321"/>
  <c r="O321" s="1"/>
  <c r="K321"/>
  <c r="I321"/>
  <c r="Q321" s="1"/>
  <c r="H321"/>
  <c r="P321" s="1"/>
  <c r="J325"/>
  <c r="R325" s="1"/>
  <c r="Y325"/>
  <c r="Z325" s="1"/>
  <c r="G325"/>
  <c r="O325" s="1"/>
  <c r="K325"/>
  <c r="I325"/>
  <c r="Q325" s="1"/>
  <c r="H325"/>
  <c r="P325" s="1"/>
  <c r="J329"/>
  <c r="R329" s="1"/>
  <c r="Y329"/>
  <c r="Z329" s="1"/>
  <c r="G329"/>
  <c r="O329" s="1"/>
  <c r="K329"/>
  <c r="I329"/>
  <c r="Q329" s="1"/>
  <c r="H329"/>
  <c r="P329" s="1"/>
  <c r="J333"/>
  <c r="R333" s="1"/>
  <c r="Y333"/>
  <c r="Z333" s="1"/>
  <c r="G333"/>
  <c r="O333" s="1"/>
  <c r="K333"/>
  <c r="I333"/>
  <c r="Q333" s="1"/>
  <c r="H333"/>
  <c r="P333" s="1"/>
  <c r="J337"/>
  <c r="R337" s="1"/>
  <c r="Y337"/>
  <c r="Z337" s="1"/>
  <c r="G337"/>
  <c r="O337" s="1"/>
  <c r="K337"/>
  <c r="I337"/>
  <c r="Q337" s="1"/>
  <c r="H337"/>
  <c r="P337" s="1"/>
  <c r="J341"/>
  <c r="R341" s="1"/>
  <c r="Y341"/>
  <c r="Z341" s="1"/>
  <c r="G341"/>
  <c r="O341" s="1"/>
  <c r="K341"/>
  <c r="I341"/>
  <c r="Q341" s="1"/>
  <c r="H341"/>
  <c r="P341" s="1"/>
  <c r="J345"/>
  <c r="R345" s="1"/>
  <c r="Y345"/>
  <c r="Z345" s="1"/>
  <c r="G345"/>
  <c r="O345" s="1"/>
  <c r="K345"/>
  <c r="I345"/>
  <c r="Q345" s="1"/>
  <c r="H345"/>
  <c r="P345" s="1"/>
  <c r="J349"/>
  <c r="R349" s="1"/>
  <c r="Y349"/>
  <c r="Z349" s="1"/>
  <c r="G349"/>
  <c r="O349" s="1"/>
  <c r="K349"/>
  <c r="I349"/>
  <c r="Q349" s="1"/>
  <c r="H349"/>
  <c r="P349" s="1"/>
  <c r="J353"/>
  <c r="R353" s="1"/>
  <c r="Y353"/>
  <c r="Z353" s="1"/>
  <c r="G353"/>
  <c r="O353" s="1"/>
  <c r="K353"/>
  <c r="I353"/>
  <c r="Q353" s="1"/>
  <c r="H353"/>
  <c r="P353" s="1"/>
  <c r="J357"/>
  <c r="R357" s="1"/>
  <c r="Y357"/>
  <c r="Z357" s="1"/>
  <c r="G357"/>
  <c r="O357" s="1"/>
  <c r="K357"/>
  <c r="I357"/>
  <c r="Q357" s="1"/>
  <c r="H357"/>
  <c r="P357" s="1"/>
  <c r="J361"/>
  <c r="R361" s="1"/>
  <c r="Y361"/>
  <c r="Z361" s="1"/>
  <c r="G361"/>
  <c r="O361" s="1"/>
  <c r="K361"/>
  <c r="I361"/>
  <c r="Q361" s="1"/>
  <c r="H361"/>
  <c r="P361" s="1"/>
  <c r="J365"/>
  <c r="R365" s="1"/>
  <c r="Y365"/>
  <c r="Z365" s="1"/>
  <c r="G365"/>
  <c r="O365" s="1"/>
  <c r="K365"/>
  <c r="I365"/>
  <c r="Q365" s="1"/>
  <c r="H365"/>
  <c r="P365" s="1"/>
  <c r="J369"/>
  <c r="R369" s="1"/>
  <c r="Y369"/>
  <c r="Z369" s="1"/>
  <c r="G369"/>
  <c r="O369" s="1"/>
  <c r="K369"/>
  <c r="I369"/>
  <c r="Q369" s="1"/>
  <c r="H369"/>
  <c r="P369" s="1"/>
  <c r="J373"/>
  <c r="R373" s="1"/>
  <c r="Y373"/>
  <c r="Z373" s="1"/>
  <c r="G373"/>
  <c r="O373" s="1"/>
  <c r="K373"/>
  <c r="I373"/>
  <c r="Q373" s="1"/>
  <c r="H373"/>
  <c r="P373" s="1"/>
  <c r="J377"/>
  <c r="R377" s="1"/>
  <c r="Y377"/>
  <c r="Z377" s="1"/>
  <c r="G377"/>
  <c r="O377" s="1"/>
  <c r="K377"/>
  <c r="I377"/>
  <c r="Q377" s="1"/>
  <c r="H377"/>
  <c r="P377" s="1"/>
  <c r="J381"/>
  <c r="R381" s="1"/>
  <c r="Y381"/>
  <c r="Z381" s="1"/>
  <c r="G381"/>
  <c r="O381" s="1"/>
  <c r="K381"/>
  <c r="I381"/>
  <c r="Q381" s="1"/>
  <c r="H381"/>
  <c r="P381" s="1"/>
  <c r="J385"/>
  <c r="R385" s="1"/>
  <c r="Y385"/>
  <c r="Z385" s="1"/>
  <c r="G385"/>
  <c r="O385" s="1"/>
  <c r="K385"/>
  <c r="I385"/>
  <c r="Q385" s="1"/>
  <c r="H385"/>
  <c r="P385" s="1"/>
  <c r="J389"/>
  <c r="R389" s="1"/>
  <c r="Y389"/>
  <c r="Z389" s="1"/>
  <c r="G389"/>
  <c r="O389" s="1"/>
  <c r="K389"/>
  <c r="I389"/>
  <c r="Q389" s="1"/>
  <c r="H389"/>
  <c r="P389" s="1"/>
  <c r="J393"/>
  <c r="R393" s="1"/>
  <c r="Y393"/>
  <c r="Z393" s="1"/>
  <c r="G393"/>
  <c r="O393" s="1"/>
  <c r="K393"/>
  <c r="I393"/>
  <c r="Q393" s="1"/>
  <c r="H393"/>
  <c r="P393" s="1"/>
  <c r="J397"/>
  <c r="R397" s="1"/>
  <c r="Y397"/>
  <c r="Z397" s="1"/>
  <c r="G397"/>
  <c r="O397" s="1"/>
  <c r="K397"/>
  <c r="I397"/>
  <c r="Q397" s="1"/>
  <c r="H397"/>
  <c r="P397" s="1"/>
  <c r="J401"/>
  <c r="R401" s="1"/>
  <c r="Y401"/>
  <c r="Z401" s="1"/>
  <c r="G401"/>
  <c r="O401" s="1"/>
  <c r="K401"/>
  <c r="I401"/>
  <c r="Q401" s="1"/>
  <c r="H401"/>
  <c r="P401" s="1"/>
  <c r="J405"/>
  <c r="R405" s="1"/>
  <c r="Y405"/>
  <c r="Z405" s="1"/>
  <c r="G405"/>
  <c r="O405" s="1"/>
  <c r="K405"/>
  <c r="I405"/>
  <c r="Q405" s="1"/>
  <c r="H405"/>
  <c r="P405" s="1"/>
  <c r="J409"/>
  <c r="R409" s="1"/>
  <c r="Y409"/>
  <c r="Z409" s="1"/>
  <c r="G409"/>
  <c r="O409" s="1"/>
  <c r="K409"/>
  <c r="I409"/>
  <c r="Q409" s="1"/>
  <c r="H409"/>
  <c r="P409" s="1"/>
  <c r="J413"/>
  <c r="R413" s="1"/>
  <c r="Y413"/>
  <c r="Z413" s="1"/>
  <c r="G413"/>
  <c r="O413" s="1"/>
  <c r="K413"/>
  <c r="I413"/>
  <c r="Q413" s="1"/>
  <c r="H413"/>
  <c r="P413" s="1"/>
  <c r="J417"/>
  <c r="R417" s="1"/>
  <c r="Y417"/>
  <c r="Z417" s="1"/>
  <c r="G417"/>
  <c r="O417" s="1"/>
  <c r="K417"/>
  <c r="I417"/>
  <c r="Q417" s="1"/>
  <c r="H417"/>
  <c r="P417" s="1"/>
  <c r="J421"/>
  <c r="R421" s="1"/>
  <c r="Y421"/>
  <c r="Z421" s="1"/>
  <c r="G421"/>
  <c r="O421" s="1"/>
  <c r="K421"/>
  <c r="H421"/>
  <c r="P421" s="1"/>
  <c r="I421"/>
  <c r="Q421" s="1"/>
  <c r="J425"/>
  <c r="R425" s="1"/>
  <c r="Y425"/>
  <c r="Z425" s="1"/>
  <c r="G425"/>
  <c r="O425" s="1"/>
  <c r="K425"/>
  <c r="I425"/>
  <c r="Q425" s="1"/>
  <c r="H425"/>
  <c r="P425" s="1"/>
  <c r="J429"/>
  <c r="R429" s="1"/>
  <c r="Y429"/>
  <c r="Z429" s="1"/>
  <c r="G429"/>
  <c r="O429" s="1"/>
  <c r="K429"/>
  <c r="H429"/>
  <c r="P429" s="1"/>
  <c r="I429"/>
  <c r="Q429" s="1"/>
  <c r="J433"/>
  <c r="R433" s="1"/>
  <c r="Y433"/>
  <c r="Z433" s="1"/>
  <c r="G433"/>
  <c r="O433" s="1"/>
  <c r="K433"/>
  <c r="I433"/>
  <c r="Q433" s="1"/>
  <c r="H433"/>
  <c r="P433" s="1"/>
  <c r="J437"/>
  <c r="R437" s="1"/>
  <c r="Y437"/>
  <c r="Z437" s="1"/>
  <c r="G437"/>
  <c r="O437" s="1"/>
  <c r="K437"/>
  <c r="H437"/>
  <c r="P437" s="1"/>
  <c r="I437"/>
  <c r="Q437" s="1"/>
  <c r="J441"/>
  <c r="R441" s="1"/>
  <c r="Y441"/>
  <c r="Z441" s="1"/>
  <c r="G441"/>
  <c r="O441" s="1"/>
  <c r="K441"/>
  <c r="I441"/>
  <c r="Q441" s="1"/>
  <c r="H441"/>
  <c r="P441" s="1"/>
  <c r="J445"/>
  <c r="R445" s="1"/>
  <c r="Y445"/>
  <c r="Z445" s="1"/>
  <c r="G445"/>
  <c r="O445" s="1"/>
  <c r="K445"/>
  <c r="H445"/>
  <c r="P445" s="1"/>
  <c r="I445"/>
  <c r="Q445" s="1"/>
  <c r="J449"/>
  <c r="R449" s="1"/>
  <c r="K449"/>
  <c r="Y449"/>
  <c r="Z449" s="1"/>
  <c r="I449"/>
  <c r="Q449" s="1"/>
  <c r="G449"/>
  <c r="O449" s="1"/>
  <c r="H449"/>
  <c r="P449" s="1"/>
  <c r="J453"/>
  <c r="R453" s="1"/>
  <c r="Y453"/>
  <c r="Z453" s="1"/>
  <c r="G453"/>
  <c r="O453" s="1"/>
  <c r="K453"/>
  <c r="I453"/>
  <c r="Q453" s="1"/>
  <c r="H453"/>
  <c r="P453" s="1"/>
  <c r="J457"/>
  <c r="R457" s="1"/>
  <c r="Y457"/>
  <c r="Z457" s="1"/>
  <c r="G457"/>
  <c r="O457" s="1"/>
  <c r="I457"/>
  <c r="Q457" s="1"/>
  <c r="K457"/>
  <c r="H457"/>
  <c r="P457" s="1"/>
  <c r="J461"/>
  <c r="R461" s="1"/>
  <c r="Y461"/>
  <c r="Z461" s="1"/>
  <c r="G461"/>
  <c r="O461" s="1"/>
  <c r="K461"/>
  <c r="I461"/>
  <c r="Q461" s="1"/>
  <c r="H461"/>
  <c r="P461" s="1"/>
  <c r="J465"/>
  <c r="R465" s="1"/>
  <c r="Y465"/>
  <c r="Z465" s="1"/>
  <c r="G465"/>
  <c r="O465" s="1"/>
  <c r="I465"/>
  <c r="Q465" s="1"/>
  <c r="K465"/>
  <c r="H465"/>
  <c r="P465" s="1"/>
  <c r="J469"/>
  <c r="R469" s="1"/>
  <c r="Y469"/>
  <c r="Z469" s="1"/>
  <c r="G469"/>
  <c r="O469" s="1"/>
  <c r="K469"/>
  <c r="I469"/>
  <c r="Q469" s="1"/>
  <c r="H469"/>
  <c r="P469" s="1"/>
  <c r="J473"/>
  <c r="R473" s="1"/>
  <c r="Y473"/>
  <c r="Z473" s="1"/>
  <c r="G473"/>
  <c r="O473" s="1"/>
  <c r="I473"/>
  <c r="Q473" s="1"/>
  <c r="K473"/>
  <c r="H473"/>
  <c r="P473" s="1"/>
  <c r="J477"/>
  <c r="R477" s="1"/>
  <c r="Y477"/>
  <c r="Z477" s="1"/>
  <c r="G477"/>
  <c r="O477" s="1"/>
  <c r="K477"/>
  <c r="I477"/>
  <c r="Q477" s="1"/>
  <c r="H477"/>
  <c r="P477" s="1"/>
  <c r="H34"/>
  <c r="P34" s="1"/>
  <c r="J34"/>
  <c r="R34" s="1"/>
  <c r="K34"/>
  <c r="Y34"/>
  <c r="Z34" s="1"/>
  <c r="G34"/>
  <c r="O34" s="1"/>
  <c r="I34"/>
  <c r="Q34" s="1"/>
  <c r="H38"/>
  <c r="P38" s="1"/>
  <c r="J38"/>
  <c r="R38" s="1"/>
  <c r="K38"/>
  <c r="Y38"/>
  <c r="Z38" s="1"/>
  <c r="G38"/>
  <c r="O38" s="1"/>
  <c r="I38"/>
  <c r="Q38" s="1"/>
  <c r="J42"/>
  <c r="R42" s="1"/>
  <c r="H42"/>
  <c r="P42" s="1"/>
  <c r="K42"/>
  <c r="Y42"/>
  <c r="Z42" s="1"/>
  <c r="G42"/>
  <c r="O42" s="1"/>
  <c r="I42"/>
  <c r="Q42" s="1"/>
  <c r="J46"/>
  <c r="R46" s="1"/>
  <c r="K46"/>
  <c r="H46"/>
  <c r="P46" s="1"/>
  <c r="Y46"/>
  <c r="Z46" s="1"/>
  <c r="G46"/>
  <c r="O46" s="1"/>
  <c r="I46"/>
  <c r="Q46" s="1"/>
  <c r="J50"/>
  <c r="R50" s="1"/>
  <c r="H50"/>
  <c r="P50" s="1"/>
  <c r="K50"/>
  <c r="Y50"/>
  <c r="Z50" s="1"/>
  <c r="G50"/>
  <c r="O50" s="1"/>
  <c r="I50"/>
  <c r="Q50" s="1"/>
  <c r="J54"/>
  <c r="R54" s="1"/>
  <c r="K54"/>
  <c r="H54"/>
  <c r="P54" s="1"/>
  <c r="Y54"/>
  <c r="Z54" s="1"/>
  <c r="G54"/>
  <c r="O54" s="1"/>
  <c r="I54"/>
  <c r="Q54" s="1"/>
  <c r="J58"/>
  <c r="R58" s="1"/>
  <c r="H58"/>
  <c r="P58" s="1"/>
  <c r="K58"/>
  <c r="Y58"/>
  <c r="Z58" s="1"/>
  <c r="G58"/>
  <c r="O58" s="1"/>
  <c r="I58"/>
  <c r="Q58" s="1"/>
  <c r="J62"/>
  <c r="R62" s="1"/>
  <c r="K62"/>
  <c r="H62"/>
  <c r="P62" s="1"/>
  <c r="Y62"/>
  <c r="Z62" s="1"/>
  <c r="G62"/>
  <c r="O62" s="1"/>
  <c r="I62"/>
  <c r="Q62" s="1"/>
  <c r="J66"/>
  <c r="R66" s="1"/>
  <c r="H66"/>
  <c r="P66" s="1"/>
  <c r="K66"/>
  <c r="Y66"/>
  <c r="Z66" s="1"/>
  <c r="G66"/>
  <c r="O66" s="1"/>
  <c r="I66"/>
  <c r="Q66" s="1"/>
  <c r="J70"/>
  <c r="R70" s="1"/>
  <c r="K70"/>
  <c r="H70"/>
  <c r="P70" s="1"/>
  <c r="Y70"/>
  <c r="Z70" s="1"/>
  <c r="G70"/>
  <c r="O70" s="1"/>
  <c r="I70"/>
  <c r="Q70" s="1"/>
  <c r="J74"/>
  <c r="R74" s="1"/>
  <c r="H74"/>
  <c r="P74" s="1"/>
  <c r="K74"/>
  <c r="Y74"/>
  <c r="Z74" s="1"/>
  <c r="G74"/>
  <c r="O74" s="1"/>
  <c r="I74"/>
  <c r="Q74" s="1"/>
  <c r="J78"/>
  <c r="R78" s="1"/>
  <c r="K78"/>
  <c r="H78"/>
  <c r="P78" s="1"/>
  <c r="Y78"/>
  <c r="Z78" s="1"/>
  <c r="G78"/>
  <c r="O78" s="1"/>
  <c r="I78"/>
  <c r="Q78" s="1"/>
  <c r="J82"/>
  <c r="R82" s="1"/>
  <c r="H82"/>
  <c r="P82" s="1"/>
  <c r="K82"/>
  <c r="Y82"/>
  <c r="Z82" s="1"/>
  <c r="G82"/>
  <c r="O82" s="1"/>
  <c r="I82"/>
  <c r="Q82" s="1"/>
  <c r="J86"/>
  <c r="R86" s="1"/>
  <c r="K86"/>
  <c r="H86"/>
  <c r="P86" s="1"/>
  <c r="Y86"/>
  <c r="Z86" s="1"/>
  <c r="G86"/>
  <c r="O86" s="1"/>
  <c r="I86"/>
  <c r="Q86" s="1"/>
  <c r="J90"/>
  <c r="R90" s="1"/>
  <c r="H90"/>
  <c r="P90" s="1"/>
  <c r="K90"/>
  <c r="Y90"/>
  <c r="Z90" s="1"/>
  <c r="G90"/>
  <c r="O90" s="1"/>
  <c r="I90"/>
  <c r="Q90" s="1"/>
  <c r="J94"/>
  <c r="R94" s="1"/>
  <c r="K94"/>
  <c r="H94"/>
  <c r="P94" s="1"/>
  <c r="Y94"/>
  <c r="Z94" s="1"/>
  <c r="G94"/>
  <c r="O94" s="1"/>
  <c r="I94"/>
  <c r="Q94" s="1"/>
  <c r="J98"/>
  <c r="R98" s="1"/>
  <c r="H98"/>
  <c r="P98" s="1"/>
  <c r="K98"/>
  <c r="Y98"/>
  <c r="Z98" s="1"/>
  <c r="G98"/>
  <c r="O98" s="1"/>
  <c r="I98"/>
  <c r="Q98" s="1"/>
  <c r="J102"/>
  <c r="R102" s="1"/>
  <c r="K102"/>
  <c r="H102"/>
  <c r="P102" s="1"/>
  <c r="Y102"/>
  <c r="Z102" s="1"/>
  <c r="G102"/>
  <c r="O102" s="1"/>
  <c r="I102"/>
  <c r="Q102" s="1"/>
  <c r="J106"/>
  <c r="R106" s="1"/>
  <c r="H106"/>
  <c r="P106" s="1"/>
  <c r="K106"/>
  <c r="Y106"/>
  <c r="Z106" s="1"/>
  <c r="G106"/>
  <c r="O106" s="1"/>
  <c r="I106"/>
  <c r="Q106" s="1"/>
  <c r="J110"/>
  <c r="R110" s="1"/>
  <c r="K110"/>
  <c r="H110"/>
  <c r="P110" s="1"/>
  <c r="Y110"/>
  <c r="Z110" s="1"/>
  <c r="G110"/>
  <c r="O110" s="1"/>
  <c r="I110"/>
  <c r="Q110" s="1"/>
  <c r="J114"/>
  <c r="R114" s="1"/>
  <c r="H114"/>
  <c r="P114" s="1"/>
  <c r="K114"/>
  <c r="Y114"/>
  <c r="Z114" s="1"/>
  <c r="G114"/>
  <c r="O114" s="1"/>
  <c r="I114"/>
  <c r="Q114" s="1"/>
  <c r="J118"/>
  <c r="R118" s="1"/>
  <c r="K118"/>
  <c r="H118"/>
  <c r="P118" s="1"/>
  <c r="Y118"/>
  <c r="Z118" s="1"/>
  <c r="G118"/>
  <c r="O118" s="1"/>
  <c r="I118"/>
  <c r="Q118" s="1"/>
  <c r="J122"/>
  <c r="R122" s="1"/>
  <c r="H122"/>
  <c r="P122" s="1"/>
  <c r="K122"/>
  <c r="Y122"/>
  <c r="Z122" s="1"/>
  <c r="G122"/>
  <c r="O122" s="1"/>
  <c r="I122"/>
  <c r="Q122" s="1"/>
  <c r="J126"/>
  <c r="R126" s="1"/>
  <c r="K126"/>
  <c r="H126"/>
  <c r="P126" s="1"/>
  <c r="Y126"/>
  <c r="Z126" s="1"/>
  <c r="G126"/>
  <c r="O126" s="1"/>
  <c r="I126"/>
  <c r="Q126" s="1"/>
  <c r="J130"/>
  <c r="R130" s="1"/>
  <c r="H130"/>
  <c r="P130" s="1"/>
  <c r="K130"/>
  <c r="Y130"/>
  <c r="Z130" s="1"/>
  <c r="G130"/>
  <c r="O130" s="1"/>
  <c r="I130"/>
  <c r="Q130" s="1"/>
  <c r="J134"/>
  <c r="R134" s="1"/>
  <c r="K134"/>
  <c r="H134"/>
  <c r="P134" s="1"/>
  <c r="Y134"/>
  <c r="Z134" s="1"/>
  <c r="G134"/>
  <c r="O134" s="1"/>
  <c r="I134"/>
  <c r="Q134" s="1"/>
  <c r="J138"/>
  <c r="R138" s="1"/>
  <c r="H138"/>
  <c r="P138" s="1"/>
  <c r="K138"/>
  <c r="Y138"/>
  <c r="Z138" s="1"/>
  <c r="G138"/>
  <c r="O138" s="1"/>
  <c r="I138"/>
  <c r="Q138" s="1"/>
  <c r="J142"/>
  <c r="R142" s="1"/>
  <c r="K142"/>
  <c r="H142"/>
  <c r="P142" s="1"/>
  <c r="Y142"/>
  <c r="Z142" s="1"/>
  <c r="G142"/>
  <c r="O142" s="1"/>
  <c r="I142"/>
  <c r="Q142" s="1"/>
  <c r="J146"/>
  <c r="R146" s="1"/>
  <c r="H146"/>
  <c r="P146" s="1"/>
  <c r="K146"/>
  <c r="Y146"/>
  <c r="Z146" s="1"/>
  <c r="G146"/>
  <c r="O146" s="1"/>
  <c r="I146"/>
  <c r="Q146" s="1"/>
  <c r="J150"/>
  <c r="R150" s="1"/>
  <c r="K150"/>
  <c r="H150"/>
  <c r="P150" s="1"/>
  <c r="Y150"/>
  <c r="Z150" s="1"/>
  <c r="G150"/>
  <c r="O150" s="1"/>
  <c r="I150"/>
  <c r="Q150" s="1"/>
  <c r="J154"/>
  <c r="R154" s="1"/>
  <c r="H154"/>
  <c r="P154" s="1"/>
  <c r="K154"/>
  <c r="Y154"/>
  <c r="Z154" s="1"/>
  <c r="G154"/>
  <c r="O154" s="1"/>
  <c r="I154"/>
  <c r="Q154" s="1"/>
  <c r="J158"/>
  <c r="R158" s="1"/>
  <c r="K158"/>
  <c r="H158"/>
  <c r="P158" s="1"/>
  <c r="Y158"/>
  <c r="Z158" s="1"/>
  <c r="G158"/>
  <c r="O158" s="1"/>
  <c r="I158"/>
  <c r="Q158" s="1"/>
  <c r="J162"/>
  <c r="R162" s="1"/>
  <c r="H162"/>
  <c r="P162" s="1"/>
  <c r="K162"/>
  <c r="Y162"/>
  <c r="Z162" s="1"/>
  <c r="G162"/>
  <c r="O162" s="1"/>
  <c r="I162"/>
  <c r="Q162" s="1"/>
  <c r="J166"/>
  <c r="R166" s="1"/>
  <c r="G166"/>
  <c r="O166" s="1"/>
  <c r="H166"/>
  <c r="P166" s="1"/>
  <c r="K166"/>
  <c r="Y166"/>
  <c r="Z166" s="1"/>
  <c r="I166"/>
  <c r="Q166" s="1"/>
  <c r="J170"/>
  <c r="R170" s="1"/>
  <c r="H170"/>
  <c r="P170" s="1"/>
  <c r="G170"/>
  <c r="O170" s="1"/>
  <c r="K170"/>
  <c r="Y170"/>
  <c r="Z170" s="1"/>
  <c r="I170"/>
  <c r="Q170" s="1"/>
  <c r="J174"/>
  <c r="R174" s="1"/>
  <c r="G174"/>
  <c r="O174" s="1"/>
  <c r="H174"/>
  <c r="P174" s="1"/>
  <c r="K174"/>
  <c r="Y174"/>
  <c r="Z174" s="1"/>
  <c r="I174"/>
  <c r="Q174" s="1"/>
  <c r="J178"/>
  <c r="R178" s="1"/>
  <c r="H178"/>
  <c r="P178" s="1"/>
  <c r="K178"/>
  <c r="Y178"/>
  <c r="Z178" s="1"/>
  <c r="G178"/>
  <c r="O178" s="1"/>
  <c r="I178"/>
  <c r="Q178" s="1"/>
  <c r="J182"/>
  <c r="R182" s="1"/>
  <c r="K182"/>
  <c r="H182"/>
  <c r="P182" s="1"/>
  <c r="Y182"/>
  <c r="Z182" s="1"/>
  <c r="G182"/>
  <c r="O182" s="1"/>
  <c r="I182"/>
  <c r="Q182" s="1"/>
  <c r="J186"/>
  <c r="R186" s="1"/>
  <c r="H186"/>
  <c r="P186" s="1"/>
  <c r="K186"/>
  <c r="Y186"/>
  <c r="Z186" s="1"/>
  <c r="G186"/>
  <c r="O186" s="1"/>
  <c r="I186"/>
  <c r="Q186" s="1"/>
  <c r="J190"/>
  <c r="R190" s="1"/>
  <c r="K190"/>
  <c r="H190"/>
  <c r="P190" s="1"/>
  <c r="Y190"/>
  <c r="Z190" s="1"/>
  <c r="G190"/>
  <c r="O190" s="1"/>
  <c r="I190"/>
  <c r="Q190" s="1"/>
  <c r="J194"/>
  <c r="R194" s="1"/>
  <c r="H194"/>
  <c r="P194" s="1"/>
  <c r="K194"/>
  <c r="Y194"/>
  <c r="Z194" s="1"/>
  <c r="G194"/>
  <c r="O194" s="1"/>
  <c r="I194"/>
  <c r="Q194" s="1"/>
  <c r="J198"/>
  <c r="R198" s="1"/>
  <c r="K198"/>
  <c r="H198"/>
  <c r="P198" s="1"/>
  <c r="Y198"/>
  <c r="Z198" s="1"/>
  <c r="G198"/>
  <c r="O198" s="1"/>
  <c r="I198"/>
  <c r="Q198" s="1"/>
  <c r="J202"/>
  <c r="R202" s="1"/>
  <c r="H202"/>
  <c r="P202" s="1"/>
  <c r="K202"/>
  <c r="Y202"/>
  <c r="Z202" s="1"/>
  <c r="G202"/>
  <c r="O202" s="1"/>
  <c r="I202"/>
  <c r="Q202" s="1"/>
  <c r="J206"/>
  <c r="R206" s="1"/>
  <c r="K206"/>
  <c r="H206"/>
  <c r="P206" s="1"/>
  <c r="Y206"/>
  <c r="Z206" s="1"/>
  <c r="G206"/>
  <c r="O206" s="1"/>
  <c r="I206"/>
  <c r="Q206" s="1"/>
  <c r="J210"/>
  <c r="R210" s="1"/>
  <c r="H210"/>
  <c r="P210" s="1"/>
  <c r="K210"/>
  <c r="Y210"/>
  <c r="Z210" s="1"/>
  <c r="G210"/>
  <c r="O210" s="1"/>
  <c r="I210"/>
  <c r="Q210" s="1"/>
  <c r="J214"/>
  <c r="R214" s="1"/>
  <c r="K214"/>
  <c r="H214"/>
  <c r="P214" s="1"/>
  <c r="Y214"/>
  <c r="Z214" s="1"/>
  <c r="G214"/>
  <c r="O214" s="1"/>
  <c r="I214"/>
  <c r="Q214" s="1"/>
  <c r="J218"/>
  <c r="R218" s="1"/>
  <c r="H218"/>
  <c r="P218" s="1"/>
  <c r="K218"/>
  <c r="Y218"/>
  <c r="Z218" s="1"/>
  <c r="G218"/>
  <c r="O218" s="1"/>
  <c r="I218"/>
  <c r="Q218" s="1"/>
  <c r="J222"/>
  <c r="R222" s="1"/>
  <c r="K222"/>
  <c r="H222"/>
  <c r="P222" s="1"/>
  <c r="Y222"/>
  <c r="Z222" s="1"/>
  <c r="G222"/>
  <c r="O222" s="1"/>
  <c r="I222"/>
  <c r="Q222" s="1"/>
  <c r="J226"/>
  <c r="R226" s="1"/>
  <c r="H226"/>
  <c r="P226" s="1"/>
  <c r="K226"/>
  <c r="Y226"/>
  <c r="Z226" s="1"/>
  <c r="G226"/>
  <c r="O226" s="1"/>
  <c r="I226"/>
  <c r="Q226" s="1"/>
  <c r="J230"/>
  <c r="R230" s="1"/>
  <c r="K230"/>
  <c r="H230"/>
  <c r="P230" s="1"/>
  <c r="Y230"/>
  <c r="Z230" s="1"/>
  <c r="G230"/>
  <c r="O230" s="1"/>
  <c r="I230"/>
  <c r="Q230" s="1"/>
  <c r="J234"/>
  <c r="R234" s="1"/>
  <c r="H234"/>
  <c r="P234" s="1"/>
  <c r="K234"/>
  <c r="Y234"/>
  <c r="Z234" s="1"/>
  <c r="G234"/>
  <c r="O234" s="1"/>
  <c r="I234"/>
  <c r="Q234" s="1"/>
  <c r="J238"/>
  <c r="R238" s="1"/>
  <c r="K238"/>
  <c r="H238"/>
  <c r="P238" s="1"/>
  <c r="Y238"/>
  <c r="Z238" s="1"/>
  <c r="G238"/>
  <c r="O238" s="1"/>
  <c r="I238"/>
  <c r="Q238" s="1"/>
  <c r="J242"/>
  <c r="R242" s="1"/>
  <c r="H242"/>
  <c r="P242" s="1"/>
  <c r="K242"/>
  <c r="Y242"/>
  <c r="Z242" s="1"/>
  <c r="G242"/>
  <c r="O242" s="1"/>
  <c r="I242"/>
  <c r="Q242" s="1"/>
  <c r="J246"/>
  <c r="R246" s="1"/>
  <c r="K246"/>
  <c r="H246"/>
  <c r="P246" s="1"/>
  <c r="Y246"/>
  <c r="Z246" s="1"/>
  <c r="G246"/>
  <c r="O246" s="1"/>
  <c r="I246"/>
  <c r="Q246" s="1"/>
  <c r="J250"/>
  <c r="R250" s="1"/>
  <c r="H250"/>
  <c r="P250" s="1"/>
  <c r="K250"/>
  <c r="Y250"/>
  <c r="Z250" s="1"/>
  <c r="G250"/>
  <c r="O250" s="1"/>
  <c r="I250"/>
  <c r="Q250" s="1"/>
  <c r="J254"/>
  <c r="R254" s="1"/>
  <c r="K254"/>
  <c r="H254"/>
  <c r="P254" s="1"/>
  <c r="Y254"/>
  <c r="Z254" s="1"/>
  <c r="G254"/>
  <c r="O254" s="1"/>
  <c r="I254"/>
  <c r="Q254" s="1"/>
  <c r="J258"/>
  <c r="R258" s="1"/>
  <c r="H258"/>
  <c r="P258" s="1"/>
  <c r="K258"/>
  <c r="Y258"/>
  <c r="Z258" s="1"/>
  <c r="G258"/>
  <c r="O258" s="1"/>
  <c r="I258"/>
  <c r="Q258" s="1"/>
  <c r="J262"/>
  <c r="R262" s="1"/>
  <c r="K262"/>
  <c r="H262"/>
  <c r="P262" s="1"/>
  <c r="Y262"/>
  <c r="Z262" s="1"/>
  <c r="G262"/>
  <c r="O262" s="1"/>
  <c r="I262"/>
  <c r="Q262" s="1"/>
  <c r="J266"/>
  <c r="R266" s="1"/>
  <c r="H266"/>
  <c r="P266" s="1"/>
  <c r="K266"/>
  <c r="Y266"/>
  <c r="Z266" s="1"/>
  <c r="G266"/>
  <c r="O266" s="1"/>
  <c r="I266"/>
  <c r="Q266" s="1"/>
  <c r="J270"/>
  <c r="R270" s="1"/>
  <c r="K270"/>
  <c r="H270"/>
  <c r="P270" s="1"/>
  <c r="Y270"/>
  <c r="Z270" s="1"/>
  <c r="G270"/>
  <c r="O270" s="1"/>
  <c r="I270"/>
  <c r="Q270" s="1"/>
  <c r="J274"/>
  <c r="R274" s="1"/>
  <c r="H274"/>
  <c r="P274" s="1"/>
  <c r="K274"/>
  <c r="Y274"/>
  <c r="Z274" s="1"/>
  <c r="G274"/>
  <c r="O274" s="1"/>
  <c r="I274"/>
  <c r="Q274" s="1"/>
  <c r="J278"/>
  <c r="R278" s="1"/>
  <c r="K278"/>
  <c r="H278"/>
  <c r="P278" s="1"/>
  <c r="Y278"/>
  <c r="Z278" s="1"/>
  <c r="G278"/>
  <c r="O278" s="1"/>
  <c r="I278"/>
  <c r="Q278" s="1"/>
  <c r="J282"/>
  <c r="R282" s="1"/>
  <c r="H282"/>
  <c r="P282" s="1"/>
  <c r="K282"/>
  <c r="Y282"/>
  <c r="Z282" s="1"/>
  <c r="G282"/>
  <c r="O282" s="1"/>
  <c r="I282"/>
  <c r="Q282" s="1"/>
  <c r="J286"/>
  <c r="R286" s="1"/>
  <c r="K286"/>
  <c r="H286"/>
  <c r="P286" s="1"/>
  <c r="Y286"/>
  <c r="Z286" s="1"/>
  <c r="G286"/>
  <c r="O286" s="1"/>
  <c r="I286"/>
  <c r="Q286" s="1"/>
  <c r="J290"/>
  <c r="R290" s="1"/>
  <c r="H290"/>
  <c r="P290" s="1"/>
  <c r="K290"/>
  <c r="Y290"/>
  <c r="Z290" s="1"/>
  <c r="G290"/>
  <c r="O290" s="1"/>
  <c r="I290"/>
  <c r="Q290" s="1"/>
  <c r="J294"/>
  <c r="R294" s="1"/>
  <c r="K294"/>
  <c r="H294"/>
  <c r="P294" s="1"/>
  <c r="Y294"/>
  <c r="Z294" s="1"/>
  <c r="G294"/>
  <c r="O294" s="1"/>
  <c r="I294"/>
  <c r="Q294" s="1"/>
  <c r="J298"/>
  <c r="R298" s="1"/>
  <c r="H298"/>
  <c r="P298" s="1"/>
  <c r="K298"/>
  <c r="Y298"/>
  <c r="Z298" s="1"/>
  <c r="G298"/>
  <c r="O298" s="1"/>
  <c r="I298"/>
  <c r="Q298" s="1"/>
  <c r="J302"/>
  <c r="R302" s="1"/>
  <c r="K302"/>
  <c r="H302"/>
  <c r="P302" s="1"/>
  <c r="Y302"/>
  <c r="Z302" s="1"/>
  <c r="G302"/>
  <c r="O302" s="1"/>
  <c r="I302"/>
  <c r="Q302" s="1"/>
  <c r="J306"/>
  <c r="R306" s="1"/>
  <c r="H306"/>
  <c r="P306" s="1"/>
  <c r="K306"/>
  <c r="Y306"/>
  <c r="Z306" s="1"/>
  <c r="G306"/>
  <c r="O306" s="1"/>
  <c r="I306"/>
  <c r="Q306" s="1"/>
  <c r="J310"/>
  <c r="R310" s="1"/>
  <c r="K310"/>
  <c r="H310"/>
  <c r="P310" s="1"/>
  <c r="Y310"/>
  <c r="Z310" s="1"/>
  <c r="G310"/>
  <c r="O310" s="1"/>
  <c r="I310"/>
  <c r="Q310" s="1"/>
  <c r="J314"/>
  <c r="R314" s="1"/>
  <c r="H314"/>
  <c r="P314" s="1"/>
  <c r="K314"/>
  <c r="Y314"/>
  <c r="Z314" s="1"/>
  <c r="G314"/>
  <c r="O314" s="1"/>
  <c r="I314"/>
  <c r="Q314" s="1"/>
  <c r="J318"/>
  <c r="R318" s="1"/>
  <c r="K318"/>
  <c r="H318"/>
  <c r="P318" s="1"/>
  <c r="Y318"/>
  <c r="Z318" s="1"/>
  <c r="G318"/>
  <c r="O318" s="1"/>
  <c r="I318"/>
  <c r="Q318" s="1"/>
  <c r="J322"/>
  <c r="R322" s="1"/>
  <c r="H322"/>
  <c r="P322" s="1"/>
  <c r="K322"/>
  <c r="Y322"/>
  <c r="Z322" s="1"/>
  <c r="G322"/>
  <c r="O322" s="1"/>
  <c r="I322"/>
  <c r="Q322" s="1"/>
  <c r="J326"/>
  <c r="R326" s="1"/>
  <c r="K326"/>
  <c r="H326"/>
  <c r="P326" s="1"/>
  <c r="Y326"/>
  <c r="Z326" s="1"/>
  <c r="G326"/>
  <c r="O326" s="1"/>
  <c r="I326"/>
  <c r="Q326" s="1"/>
  <c r="J330"/>
  <c r="R330" s="1"/>
  <c r="H330"/>
  <c r="P330" s="1"/>
  <c r="K330"/>
  <c r="Y330"/>
  <c r="Z330" s="1"/>
  <c r="G330"/>
  <c r="O330" s="1"/>
  <c r="I330"/>
  <c r="Q330" s="1"/>
  <c r="J334"/>
  <c r="R334" s="1"/>
  <c r="K334"/>
  <c r="H334"/>
  <c r="P334" s="1"/>
  <c r="Y334"/>
  <c r="Z334" s="1"/>
  <c r="G334"/>
  <c r="O334" s="1"/>
  <c r="I334"/>
  <c r="Q334" s="1"/>
  <c r="J338"/>
  <c r="R338" s="1"/>
  <c r="H338"/>
  <c r="P338" s="1"/>
  <c r="K338"/>
  <c r="Y338"/>
  <c r="Z338" s="1"/>
  <c r="G338"/>
  <c r="O338" s="1"/>
  <c r="I338"/>
  <c r="Q338" s="1"/>
  <c r="J342"/>
  <c r="R342" s="1"/>
  <c r="K342"/>
  <c r="H342"/>
  <c r="P342" s="1"/>
  <c r="Y342"/>
  <c r="Z342" s="1"/>
  <c r="G342"/>
  <c r="O342" s="1"/>
  <c r="I342"/>
  <c r="Q342" s="1"/>
  <c r="J346"/>
  <c r="R346" s="1"/>
  <c r="H346"/>
  <c r="P346" s="1"/>
  <c r="K346"/>
  <c r="Y346"/>
  <c r="Z346" s="1"/>
  <c r="G346"/>
  <c r="O346" s="1"/>
  <c r="I346"/>
  <c r="Q346" s="1"/>
  <c r="J350"/>
  <c r="R350" s="1"/>
  <c r="K350"/>
  <c r="H350"/>
  <c r="P350" s="1"/>
  <c r="Y350"/>
  <c r="Z350" s="1"/>
  <c r="G350"/>
  <c r="O350" s="1"/>
  <c r="I350"/>
  <c r="Q350" s="1"/>
  <c r="J354"/>
  <c r="R354" s="1"/>
  <c r="H354"/>
  <c r="P354" s="1"/>
  <c r="K354"/>
  <c r="Y354"/>
  <c r="Z354" s="1"/>
  <c r="G354"/>
  <c r="O354" s="1"/>
  <c r="I354"/>
  <c r="Q354" s="1"/>
  <c r="J358"/>
  <c r="R358" s="1"/>
  <c r="K358"/>
  <c r="H358"/>
  <c r="P358" s="1"/>
  <c r="Y358"/>
  <c r="Z358" s="1"/>
  <c r="G358"/>
  <c r="O358" s="1"/>
  <c r="I358"/>
  <c r="Q358" s="1"/>
  <c r="J362"/>
  <c r="R362" s="1"/>
  <c r="H362"/>
  <c r="P362" s="1"/>
  <c r="K362"/>
  <c r="Y362"/>
  <c r="Z362" s="1"/>
  <c r="G362"/>
  <c r="O362" s="1"/>
  <c r="I362"/>
  <c r="Q362" s="1"/>
  <c r="J366"/>
  <c r="R366" s="1"/>
  <c r="K366"/>
  <c r="H366"/>
  <c r="P366" s="1"/>
  <c r="Y366"/>
  <c r="Z366" s="1"/>
  <c r="G366"/>
  <c r="O366" s="1"/>
  <c r="I366"/>
  <c r="Q366" s="1"/>
  <c r="J370"/>
  <c r="R370" s="1"/>
  <c r="H370"/>
  <c r="P370" s="1"/>
  <c r="K370"/>
  <c r="Y370"/>
  <c r="Z370" s="1"/>
  <c r="G370"/>
  <c r="O370" s="1"/>
  <c r="I370"/>
  <c r="Q370" s="1"/>
  <c r="J374"/>
  <c r="R374" s="1"/>
  <c r="K374"/>
  <c r="H374"/>
  <c r="P374" s="1"/>
  <c r="Y374"/>
  <c r="Z374" s="1"/>
  <c r="G374"/>
  <c r="O374" s="1"/>
  <c r="I374"/>
  <c r="Q374" s="1"/>
  <c r="J378"/>
  <c r="R378" s="1"/>
  <c r="H378"/>
  <c r="P378" s="1"/>
  <c r="K378"/>
  <c r="Y378"/>
  <c r="Z378" s="1"/>
  <c r="G378"/>
  <c r="O378" s="1"/>
  <c r="I378"/>
  <c r="Q378" s="1"/>
  <c r="J382"/>
  <c r="R382" s="1"/>
  <c r="K382"/>
  <c r="H382"/>
  <c r="P382" s="1"/>
  <c r="Y382"/>
  <c r="Z382" s="1"/>
  <c r="G382"/>
  <c r="O382" s="1"/>
  <c r="I382"/>
  <c r="Q382" s="1"/>
  <c r="J386"/>
  <c r="R386" s="1"/>
  <c r="H386"/>
  <c r="P386" s="1"/>
  <c r="K386"/>
  <c r="Y386"/>
  <c r="Z386" s="1"/>
  <c r="G386"/>
  <c r="O386" s="1"/>
  <c r="I386"/>
  <c r="Q386" s="1"/>
  <c r="J390"/>
  <c r="R390" s="1"/>
  <c r="K390"/>
  <c r="H390"/>
  <c r="P390" s="1"/>
  <c r="Y390"/>
  <c r="Z390" s="1"/>
  <c r="G390"/>
  <c r="O390" s="1"/>
  <c r="I390"/>
  <c r="Q390" s="1"/>
  <c r="J394"/>
  <c r="R394" s="1"/>
  <c r="H394"/>
  <c r="P394" s="1"/>
  <c r="K394"/>
  <c r="Y394"/>
  <c r="Z394" s="1"/>
  <c r="G394"/>
  <c r="O394" s="1"/>
  <c r="I394"/>
  <c r="Q394" s="1"/>
  <c r="J398"/>
  <c r="R398" s="1"/>
  <c r="K398"/>
  <c r="H398"/>
  <c r="P398" s="1"/>
  <c r="Y398"/>
  <c r="Z398" s="1"/>
  <c r="G398"/>
  <c r="O398" s="1"/>
  <c r="I398"/>
  <c r="Q398" s="1"/>
  <c r="J402"/>
  <c r="R402" s="1"/>
  <c r="H402"/>
  <c r="P402" s="1"/>
  <c r="K402"/>
  <c r="Y402"/>
  <c r="Z402" s="1"/>
  <c r="G402"/>
  <c r="O402" s="1"/>
  <c r="I402"/>
  <c r="Q402" s="1"/>
  <c r="J406"/>
  <c r="R406" s="1"/>
  <c r="K406"/>
  <c r="H406"/>
  <c r="P406" s="1"/>
  <c r="Y406"/>
  <c r="Z406" s="1"/>
  <c r="G406"/>
  <c r="O406" s="1"/>
  <c r="I406"/>
  <c r="Q406" s="1"/>
  <c r="J410"/>
  <c r="R410" s="1"/>
  <c r="H410"/>
  <c r="P410" s="1"/>
  <c r="K410"/>
  <c r="Y410"/>
  <c r="Z410" s="1"/>
  <c r="G410"/>
  <c r="O410" s="1"/>
  <c r="I410"/>
  <c r="Q410" s="1"/>
  <c r="J414"/>
  <c r="R414" s="1"/>
  <c r="K414"/>
  <c r="H414"/>
  <c r="P414" s="1"/>
  <c r="Y414"/>
  <c r="Z414" s="1"/>
  <c r="G414"/>
  <c r="O414" s="1"/>
  <c r="I414"/>
  <c r="Q414" s="1"/>
  <c r="J418"/>
  <c r="R418" s="1"/>
  <c r="K418"/>
  <c r="Y418"/>
  <c r="Z418" s="1"/>
  <c r="G418"/>
  <c r="O418" s="1"/>
  <c r="I418"/>
  <c r="Q418" s="1"/>
  <c r="H418"/>
  <c r="P418" s="1"/>
  <c r="J422"/>
  <c r="R422" s="1"/>
  <c r="K422"/>
  <c r="Y422"/>
  <c r="Z422" s="1"/>
  <c r="G422"/>
  <c r="O422" s="1"/>
  <c r="I422"/>
  <c r="Q422" s="1"/>
  <c r="H422"/>
  <c r="P422" s="1"/>
  <c r="J426"/>
  <c r="R426" s="1"/>
  <c r="K426"/>
  <c r="Y426"/>
  <c r="Z426" s="1"/>
  <c r="G426"/>
  <c r="O426" s="1"/>
  <c r="I426"/>
  <c r="Q426" s="1"/>
  <c r="H426"/>
  <c r="P426" s="1"/>
  <c r="J430"/>
  <c r="R430" s="1"/>
  <c r="K430"/>
  <c r="Y430"/>
  <c r="Z430" s="1"/>
  <c r="G430"/>
  <c r="O430" s="1"/>
  <c r="I430"/>
  <c r="Q430" s="1"/>
  <c r="H430"/>
  <c r="P430" s="1"/>
  <c r="J434"/>
  <c r="R434" s="1"/>
  <c r="K434"/>
  <c r="Y434"/>
  <c r="Z434" s="1"/>
  <c r="G434"/>
  <c r="O434" s="1"/>
  <c r="I434"/>
  <c r="Q434" s="1"/>
  <c r="H434"/>
  <c r="P434" s="1"/>
  <c r="J438"/>
  <c r="R438" s="1"/>
  <c r="K438"/>
  <c r="Y438"/>
  <c r="Z438" s="1"/>
  <c r="G438"/>
  <c r="O438" s="1"/>
  <c r="I438"/>
  <c r="Q438" s="1"/>
  <c r="H438"/>
  <c r="P438" s="1"/>
  <c r="J442"/>
  <c r="R442" s="1"/>
  <c r="K442"/>
  <c r="Y442"/>
  <c r="Z442" s="1"/>
  <c r="G442"/>
  <c r="O442" s="1"/>
  <c r="I442"/>
  <c r="Q442" s="1"/>
  <c r="H442"/>
  <c r="P442" s="1"/>
  <c r="J446"/>
  <c r="R446" s="1"/>
  <c r="H446"/>
  <c r="P446" s="1"/>
  <c r="G446"/>
  <c r="O446" s="1"/>
  <c r="K446"/>
  <c r="Y446"/>
  <c r="Z446" s="1"/>
  <c r="I446"/>
  <c r="Q446" s="1"/>
  <c r="J450"/>
  <c r="R450" s="1"/>
  <c r="H450"/>
  <c r="P450" s="1"/>
  <c r="G450"/>
  <c r="O450" s="1"/>
  <c r="K450"/>
  <c r="Y450"/>
  <c r="Z450" s="1"/>
  <c r="I450"/>
  <c r="Q450" s="1"/>
  <c r="J454"/>
  <c r="R454" s="1"/>
  <c r="K454"/>
  <c r="H454"/>
  <c r="P454" s="1"/>
  <c r="Y454"/>
  <c r="Z454" s="1"/>
  <c r="G454"/>
  <c r="O454" s="1"/>
  <c r="I454"/>
  <c r="Q454" s="1"/>
  <c r="J458"/>
  <c r="R458" s="1"/>
  <c r="H458"/>
  <c r="P458" s="1"/>
  <c r="K458"/>
  <c r="I458"/>
  <c r="Q458" s="1"/>
  <c r="Y458"/>
  <c r="Z458" s="1"/>
  <c r="G458"/>
  <c r="O458" s="1"/>
  <c r="J462"/>
  <c r="R462" s="1"/>
  <c r="H462"/>
  <c r="P462" s="1"/>
  <c r="K462"/>
  <c r="I462"/>
  <c r="Q462" s="1"/>
  <c r="Y462"/>
  <c r="Z462" s="1"/>
  <c r="G462"/>
  <c r="O462" s="1"/>
  <c r="J466"/>
  <c r="R466" s="1"/>
  <c r="H466"/>
  <c r="P466" s="1"/>
  <c r="K466"/>
  <c r="I466"/>
  <c r="Q466" s="1"/>
  <c r="Y466"/>
  <c r="Z466" s="1"/>
  <c r="G466"/>
  <c r="O466" s="1"/>
  <c r="J470"/>
  <c r="R470" s="1"/>
  <c r="H470"/>
  <c r="P470" s="1"/>
  <c r="K470"/>
  <c r="I470"/>
  <c r="Q470" s="1"/>
  <c r="Y470"/>
  <c r="Z470" s="1"/>
  <c r="G470"/>
  <c r="O470" s="1"/>
  <c r="J474"/>
  <c r="R474" s="1"/>
  <c r="H474"/>
  <c r="P474" s="1"/>
  <c r="K474"/>
  <c r="I474"/>
  <c r="Q474" s="1"/>
  <c r="Y474"/>
  <c r="Z474" s="1"/>
  <c r="G474"/>
  <c r="O474" s="1"/>
  <c r="M227" i="7"/>
  <c r="N227"/>
  <c r="N175"/>
  <c r="K177"/>
  <c r="L311"/>
  <c r="L259"/>
  <c r="M75"/>
  <c r="M326"/>
  <c r="M297"/>
  <c r="M245"/>
  <c r="M397"/>
  <c r="L396"/>
  <c r="K73"/>
  <c r="M322"/>
  <c r="L71"/>
  <c r="J22"/>
  <c r="M217"/>
  <c r="K169"/>
  <c r="M237"/>
  <c r="L316"/>
  <c r="N223"/>
  <c r="M374"/>
  <c r="L312"/>
  <c r="J17"/>
  <c r="N231"/>
  <c r="N312"/>
  <c r="M314"/>
  <c r="J16"/>
  <c r="J261"/>
  <c r="M270"/>
  <c r="N31"/>
  <c r="K460"/>
  <c r="L249"/>
  <c r="M249"/>
  <c r="L197"/>
  <c r="M197"/>
  <c r="M353"/>
  <c r="M301"/>
  <c r="M91"/>
  <c r="L348"/>
  <c r="N339"/>
  <c r="N287"/>
  <c r="N149"/>
  <c r="M438"/>
  <c r="K89"/>
  <c r="L344"/>
  <c r="L87"/>
  <c r="K36"/>
  <c r="N259"/>
  <c r="N207"/>
  <c r="L323"/>
  <c r="M358"/>
  <c r="M309"/>
  <c r="L460"/>
  <c r="M354"/>
  <c r="J40"/>
  <c r="M317"/>
  <c r="L356"/>
  <c r="N356"/>
  <c r="K44"/>
  <c r="J275"/>
  <c r="L292"/>
  <c r="N47"/>
  <c r="J473"/>
  <c r="N269"/>
  <c r="L271"/>
  <c r="N217"/>
  <c r="L219"/>
  <c r="N395"/>
  <c r="N343"/>
  <c r="M107"/>
  <c r="N368"/>
  <c r="L383"/>
  <c r="L331"/>
  <c r="N225"/>
  <c r="K201"/>
  <c r="K105"/>
  <c r="N364"/>
  <c r="L103"/>
  <c r="J49"/>
  <c r="L303"/>
  <c r="L251"/>
  <c r="N407"/>
  <c r="N400"/>
  <c r="L395"/>
  <c r="K393"/>
  <c r="N396"/>
  <c r="K68"/>
  <c r="L403"/>
  <c r="M398"/>
  <c r="L400"/>
  <c r="J71"/>
  <c r="J284"/>
  <c r="M316"/>
  <c r="N63"/>
  <c r="J19"/>
  <c r="M291"/>
  <c r="N291"/>
  <c r="M239"/>
  <c r="N239"/>
  <c r="L439"/>
  <c r="L387"/>
  <c r="M123"/>
  <c r="M390"/>
  <c r="M425"/>
  <c r="M373"/>
  <c r="M311"/>
  <c r="K329"/>
  <c r="K121"/>
  <c r="M386"/>
  <c r="L119"/>
  <c r="J63"/>
  <c r="M345"/>
  <c r="M293"/>
  <c r="N157"/>
  <c r="L444"/>
  <c r="N147"/>
  <c r="M47"/>
  <c r="L440"/>
  <c r="L438"/>
  <c r="N153"/>
  <c r="N440"/>
  <c r="M442"/>
  <c r="M440"/>
  <c r="J298"/>
  <c r="L338"/>
  <c r="N79"/>
  <c r="J28"/>
  <c r="L313"/>
  <c r="M313"/>
  <c r="L261"/>
  <c r="M261"/>
  <c r="L149"/>
  <c r="M429"/>
  <c r="M139"/>
  <c r="L412"/>
  <c r="N467"/>
  <c r="N415"/>
  <c r="L397"/>
  <c r="K457"/>
  <c r="K137"/>
  <c r="L408"/>
  <c r="L135"/>
  <c r="J72"/>
  <c r="N387"/>
  <c r="N335"/>
  <c r="L237"/>
  <c r="K217"/>
  <c r="M223"/>
  <c r="M111"/>
  <c r="K205"/>
  <c r="K199"/>
  <c r="M231"/>
  <c r="K209"/>
  <c r="K213"/>
  <c r="K207"/>
  <c r="K312"/>
  <c r="N358"/>
  <c r="N95"/>
  <c r="J42"/>
  <c r="N333"/>
  <c r="L335"/>
  <c r="N281"/>
  <c r="L283"/>
  <c r="N181"/>
  <c r="N471"/>
  <c r="J91"/>
  <c r="N432"/>
  <c r="L171"/>
  <c r="L459"/>
  <c r="J6"/>
  <c r="M31"/>
  <c r="J86"/>
  <c r="N428"/>
  <c r="M88"/>
  <c r="N426"/>
  <c r="L431"/>
  <c r="L379"/>
  <c r="N321"/>
  <c r="K345"/>
  <c r="L309"/>
  <c r="J107"/>
  <c r="K333"/>
  <c r="K327"/>
  <c r="L317"/>
  <c r="K337"/>
  <c r="K341"/>
  <c r="K335"/>
  <c r="J325"/>
  <c r="M380"/>
  <c r="N111"/>
  <c r="K56"/>
  <c r="M355"/>
  <c r="N355"/>
  <c r="M303"/>
  <c r="N303"/>
  <c r="L225"/>
  <c r="N173"/>
  <c r="J100"/>
  <c r="M454"/>
  <c r="M211"/>
  <c r="N163"/>
  <c r="L279"/>
  <c r="M63"/>
  <c r="K100"/>
  <c r="M450"/>
  <c r="K110"/>
  <c r="M448"/>
  <c r="M473"/>
  <c r="M421"/>
  <c r="M407"/>
  <c r="K473"/>
  <c r="N393"/>
  <c r="J157"/>
  <c r="K461"/>
  <c r="K455"/>
  <c r="N401"/>
  <c r="K465"/>
  <c r="K469"/>
  <c r="K463"/>
  <c r="J339"/>
  <c r="L402"/>
  <c r="N127"/>
  <c r="J69"/>
  <c r="L377"/>
  <c r="M377"/>
  <c r="L325"/>
  <c r="M325"/>
  <c r="M267"/>
  <c r="M215"/>
  <c r="J114"/>
  <c r="K179"/>
  <c r="N253"/>
  <c r="N201"/>
  <c r="N363"/>
  <c r="M95"/>
  <c r="J113"/>
  <c r="L472"/>
  <c r="M130"/>
  <c r="L470"/>
  <c r="L175"/>
  <c r="N463"/>
  <c r="N203"/>
  <c r="M35"/>
  <c r="J5"/>
  <c r="N183"/>
  <c r="K33"/>
  <c r="L31"/>
  <c r="L199"/>
  <c r="M33"/>
  <c r="K35"/>
  <c r="L33"/>
  <c r="J348"/>
  <c r="K6"/>
  <c r="N143"/>
  <c r="J83"/>
  <c r="N397"/>
  <c r="L399"/>
  <c r="N345"/>
  <c r="L347"/>
  <c r="N309"/>
  <c r="N257"/>
  <c r="K128"/>
  <c r="K249"/>
  <c r="L297"/>
  <c r="L245"/>
  <c r="M449"/>
  <c r="M127"/>
  <c r="J127"/>
  <c r="K237"/>
  <c r="M152"/>
  <c r="K231"/>
  <c r="L217"/>
  <c r="N167"/>
  <c r="M289"/>
  <c r="M67"/>
  <c r="N275"/>
  <c r="L355"/>
  <c r="K65"/>
  <c r="L63"/>
  <c r="N283"/>
  <c r="M65"/>
  <c r="K67"/>
  <c r="L65"/>
  <c r="J362"/>
  <c r="M26"/>
  <c r="M100"/>
  <c r="N438"/>
  <c r="M419"/>
  <c r="N419"/>
  <c r="M367"/>
  <c r="N367"/>
  <c r="L353"/>
  <c r="L301"/>
  <c r="J141"/>
  <c r="K313"/>
  <c r="M339"/>
  <c r="M287"/>
  <c r="L193"/>
  <c r="J93"/>
  <c r="J136"/>
  <c r="K301"/>
  <c r="K174"/>
  <c r="K295"/>
  <c r="M259"/>
  <c r="M207"/>
  <c r="L375"/>
  <c r="M99"/>
  <c r="M361"/>
  <c r="M183"/>
  <c r="K97"/>
  <c r="L95"/>
  <c r="M369"/>
  <c r="M97"/>
  <c r="K99"/>
  <c r="L97"/>
  <c r="K376"/>
  <c r="M48"/>
  <c r="K122"/>
  <c r="M460"/>
  <c r="L441"/>
  <c r="M441"/>
  <c r="L389"/>
  <c r="M389"/>
  <c r="M395"/>
  <c r="M343"/>
  <c r="J155"/>
  <c r="K377"/>
  <c r="N381"/>
  <c r="N329"/>
  <c r="N277"/>
  <c r="J116"/>
  <c r="J150"/>
  <c r="K365"/>
  <c r="M194"/>
  <c r="K359"/>
  <c r="N301"/>
  <c r="N249"/>
  <c r="N459"/>
  <c r="M131"/>
  <c r="L447"/>
  <c r="N353"/>
  <c r="K129"/>
  <c r="L127"/>
  <c r="L455"/>
  <c r="M129"/>
  <c r="K131"/>
  <c r="L129"/>
  <c r="J389"/>
  <c r="K70"/>
  <c r="M142"/>
  <c r="K203"/>
  <c r="N461"/>
  <c r="L463"/>
  <c r="N409"/>
  <c r="L411"/>
  <c r="N437"/>
  <c r="N385"/>
  <c r="J164"/>
  <c r="K441"/>
  <c r="L425"/>
  <c r="L373"/>
  <c r="M363"/>
  <c r="K144"/>
  <c r="K164"/>
  <c r="K429"/>
  <c r="L216"/>
  <c r="K423"/>
  <c r="L345"/>
  <c r="L293"/>
  <c r="M203"/>
  <c r="K96"/>
  <c r="N189"/>
  <c r="N235"/>
  <c r="J95"/>
  <c r="M98"/>
  <c r="N197"/>
  <c r="J92"/>
  <c r="J94"/>
  <c r="K102"/>
  <c r="J403"/>
  <c r="J197"/>
  <c r="M164"/>
  <c r="K267"/>
  <c r="J4"/>
  <c r="L151"/>
  <c r="M431"/>
  <c r="N431"/>
  <c r="J7"/>
  <c r="L429"/>
  <c r="J178"/>
  <c r="M11"/>
  <c r="M467"/>
  <c r="M415"/>
  <c r="L449"/>
  <c r="J171"/>
  <c r="J177"/>
  <c r="K9"/>
  <c r="N236"/>
  <c r="L7"/>
  <c r="M387"/>
  <c r="M335"/>
  <c r="L289"/>
  <c r="J123"/>
  <c r="M275"/>
  <c r="L407"/>
  <c r="J118"/>
  <c r="K142"/>
  <c r="M283"/>
  <c r="K120"/>
  <c r="J121"/>
  <c r="M144"/>
  <c r="J412"/>
  <c r="J211"/>
  <c r="K186"/>
  <c r="K331"/>
  <c r="N429"/>
  <c r="L167"/>
  <c r="L453"/>
  <c r="M453"/>
  <c r="L147"/>
  <c r="M471"/>
  <c r="M171"/>
  <c r="M27"/>
  <c r="K149"/>
  <c r="N457"/>
  <c r="M151"/>
  <c r="L191"/>
  <c r="M153"/>
  <c r="K25"/>
  <c r="M258"/>
  <c r="L23"/>
  <c r="J453"/>
  <c r="N377"/>
  <c r="N373"/>
  <c r="J146"/>
  <c r="L361"/>
  <c r="M235"/>
  <c r="J145"/>
  <c r="M184"/>
  <c r="L369"/>
  <c r="J147"/>
  <c r="J144"/>
  <c r="M186"/>
  <c r="J426"/>
  <c r="J220"/>
  <c r="M206"/>
  <c r="K395"/>
  <c r="M451"/>
  <c r="L185"/>
  <c r="N473"/>
  <c r="L475"/>
  <c r="M175"/>
  <c r="M225"/>
  <c r="K175"/>
  <c r="M43"/>
  <c r="M177"/>
  <c r="N211"/>
  <c r="K165"/>
  <c r="L227"/>
  <c r="M310"/>
  <c r="K41"/>
  <c r="L280"/>
  <c r="L39"/>
  <c r="J467"/>
  <c r="L421"/>
  <c r="M459"/>
  <c r="J173"/>
  <c r="N445"/>
  <c r="N405"/>
  <c r="J168"/>
  <c r="M226"/>
  <c r="N453"/>
  <c r="J170"/>
  <c r="K172"/>
  <c r="N228"/>
  <c r="K440"/>
  <c r="J234"/>
  <c r="L228"/>
  <c r="K459"/>
  <c r="L473"/>
  <c r="N205"/>
  <c r="L207"/>
  <c r="N159"/>
  <c r="K161"/>
  <c r="N267"/>
  <c r="N215"/>
  <c r="M59"/>
  <c r="N304"/>
  <c r="L255"/>
  <c r="L203"/>
  <c r="N311"/>
  <c r="N352"/>
  <c r="K57"/>
  <c r="N300"/>
  <c r="L55"/>
  <c r="J8"/>
  <c r="M463"/>
  <c r="M159"/>
  <c r="K159"/>
  <c r="M161"/>
  <c r="M185"/>
  <c r="N187"/>
  <c r="N268"/>
  <c r="J458"/>
  <c r="K155"/>
  <c r="M157"/>
  <c r="L272"/>
  <c r="J461"/>
  <c r="K248"/>
  <c r="N248"/>
  <c r="N15"/>
  <c r="L239"/>
  <c r="L187"/>
  <c r="N279"/>
  <c r="N336"/>
  <c r="L267"/>
  <c r="N416"/>
  <c r="N332"/>
  <c r="J31"/>
  <c r="L275"/>
  <c r="M334"/>
  <c r="L336"/>
  <c r="J30"/>
  <c r="J266"/>
  <c r="N280"/>
  <c r="N39"/>
  <c r="J464"/>
  <c r="L299"/>
  <c r="N448"/>
  <c r="N348"/>
  <c r="J38"/>
  <c r="L452"/>
  <c r="N450"/>
  <c r="N342"/>
  <c r="J35"/>
  <c r="J265"/>
  <c r="M284"/>
  <c r="K470"/>
  <c r="L90"/>
  <c r="N251"/>
  <c r="M53"/>
  <c r="K55"/>
  <c r="L53"/>
  <c r="M66"/>
  <c r="K195"/>
  <c r="K58"/>
  <c r="N250"/>
  <c r="J365"/>
  <c r="M102"/>
  <c r="J358"/>
  <c r="N122"/>
  <c r="K226"/>
  <c r="J189"/>
  <c r="J191"/>
  <c r="N252"/>
  <c r="J451"/>
  <c r="J190"/>
  <c r="J452"/>
  <c r="L244"/>
  <c r="N469"/>
  <c r="K180"/>
  <c r="M242"/>
  <c r="M475"/>
  <c r="J176"/>
  <c r="J442"/>
  <c r="N232"/>
  <c r="J439"/>
  <c r="J233"/>
  <c r="N230"/>
  <c r="K306"/>
  <c r="L50"/>
  <c r="M327"/>
  <c r="K353"/>
  <c r="K357"/>
  <c r="K319"/>
  <c r="M281"/>
  <c r="M229"/>
  <c r="M365"/>
  <c r="L380"/>
  <c r="N351"/>
  <c r="K265"/>
  <c r="L376"/>
  <c r="J54"/>
  <c r="N359"/>
  <c r="N376"/>
  <c r="M378"/>
  <c r="J57"/>
  <c r="K280"/>
  <c r="L306"/>
  <c r="N55"/>
  <c r="J10"/>
  <c r="N383"/>
  <c r="K361"/>
  <c r="L392"/>
  <c r="J65"/>
  <c r="K369"/>
  <c r="K367"/>
  <c r="L386"/>
  <c r="J58"/>
  <c r="J279"/>
  <c r="L302"/>
  <c r="L20"/>
  <c r="L106"/>
  <c r="M337"/>
  <c r="M85"/>
  <c r="K87"/>
  <c r="L85"/>
  <c r="K208"/>
  <c r="K323"/>
  <c r="J200"/>
  <c r="K198"/>
  <c r="J388"/>
  <c r="K146"/>
  <c r="J385"/>
  <c r="N154"/>
  <c r="K386"/>
  <c r="N191"/>
  <c r="M342"/>
  <c r="L296"/>
  <c r="J474"/>
  <c r="N344"/>
  <c r="J39"/>
  <c r="M286"/>
  <c r="K173"/>
  <c r="N320"/>
  <c r="N284"/>
  <c r="J469"/>
  <c r="L324"/>
  <c r="J25"/>
  <c r="L276"/>
  <c r="J462"/>
  <c r="J247"/>
  <c r="M252"/>
  <c r="K374"/>
  <c r="L66"/>
  <c r="L413"/>
  <c r="M5"/>
  <c r="N323"/>
  <c r="N271"/>
  <c r="L451"/>
  <c r="M422"/>
  <c r="M437"/>
  <c r="M15"/>
  <c r="M418"/>
  <c r="J81"/>
  <c r="M445"/>
  <c r="L420"/>
  <c r="N420"/>
  <c r="J80"/>
  <c r="J293"/>
  <c r="N326"/>
  <c r="N71"/>
  <c r="K24"/>
  <c r="M469"/>
  <c r="M39"/>
  <c r="M434"/>
  <c r="M432"/>
  <c r="M41"/>
  <c r="L41"/>
  <c r="M10"/>
  <c r="N422"/>
  <c r="J288"/>
  <c r="N322"/>
  <c r="L36"/>
  <c r="L122"/>
  <c r="L423"/>
  <c r="M117"/>
  <c r="K119"/>
  <c r="L117"/>
  <c r="J235"/>
  <c r="K451"/>
  <c r="K228"/>
  <c r="K278"/>
  <c r="K416"/>
  <c r="M188"/>
  <c r="J408"/>
  <c r="N186"/>
  <c r="N14"/>
  <c r="M277"/>
  <c r="L428"/>
  <c r="M338"/>
  <c r="J33"/>
  <c r="M430"/>
  <c r="L430"/>
  <c r="M332"/>
  <c r="N255"/>
  <c r="M406"/>
  <c r="L328"/>
  <c r="J24"/>
  <c r="N408"/>
  <c r="K76"/>
  <c r="L322"/>
  <c r="J21"/>
  <c r="J256"/>
  <c r="L274"/>
  <c r="K438"/>
  <c r="L82"/>
  <c r="M209"/>
  <c r="M37"/>
  <c r="K39"/>
  <c r="L37"/>
  <c r="L367"/>
  <c r="L315"/>
  <c r="N193"/>
  <c r="N464"/>
  <c r="L181"/>
  <c r="M79"/>
  <c r="N460"/>
  <c r="N458"/>
  <c r="L189"/>
  <c r="M462"/>
  <c r="L464"/>
  <c r="L462"/>
  <c r="J307"/>
  <c r="M348"/>
  <c r="N87"/>
  <c r="J37"/>
  <c r="L213"/>
  <c r="M103"/>
  <c r="K187"/>
  <c r="N474"/>
  <c r="M105"/>
  <c r="L105"/>
  <c r="K54"/>
  <c r="L466"/>
  <c r="J302"/>
  <c r="M344"/>
  <c r="N52"/>
  <c r="L138"/>
  <c r="L169"/>
  <c r="J85"/>
  <c r="J87"/>
  <c r="K86"/>
  <c r="J258"/>
  <c r="N29"/>
  <c r="J255"/>
  <c r="K414"/>
  <c r="J443"/>
  <c r="M230"/>
  <c r="K436"/>
  <c r="M228"/>
  <c r="L48"/>
  <c r="L363"/>
  <c r="K297"/>
  <c r="N380"/>
  <c r="J56"/>
  <c r="K305"/>
  <c r="K303"/>
  <c r="N374"/>
  <c r="M341"/>
  <c r="K233"/>
  <c r="M370"/>
  <c r="K52"/>
  <c r="K241"/>
  <c r="K239"/>
  <c r="M364"/>
  <c r="J44"/>
  <c r="J270"/>
  <c r="N290"/>
  <c r="L12"/>
  <c r="L98"/>
  <c r="L295"/>
  <c r="M69"/>
  <c r="K71"/>
  <c r="L5"/>
  <c r="L409"/>
  <c r="L357"/>
  <c r="M331"/>
  <c r="J132"/>
  <c r="N317"/>
  <c r="L157"/>
  <c r="K132"/>
  <c r="M162"/>
  <c r="N325"/>
  <c r="J133"/>
  <c r="J135"/>
  <c r="K166"/>
  <c r="J421"/>
  <c r="K216"/>
  <c r="L196"/>
  <c r="K363"/>
  <c r="N349"/>
  <c r="N213"/>
  <c r="J143"/>
  <c r="M178"/>
  <c r="M219"/>
  <c r="J103"/>
  <c r="J405"/>
  <c r="K170"/>
  <c r="J416"/>
  <c r="J215"/>
  <c r="N198"/>
  <c r="K258"/>
  <c r="N24"/>
  <c r="M199"/>
  <c r="L468"/>
  <c r="N468"/>
  <c r="J64"/>
  <c r="L314"/>
  <c r="K16"/>
  <c r="M304"/>
  <c r="L108"/>
  <c r="J260"/>
  <c r="N33"/>
  <c r="J257"/>
  <c r="K430"/>
  <c r="L163"/>
  <c r="L461"/>
  <c r="K84"/>
  <c r="M82"/>
  <c r="N465"/>
  <c r="K27"/>
  <c r="J346"/>
  <c r="N4"/>
  <c r="N417"/>
  <c r="K141"/>
  <c r="L139"/>
  <c r="M423"/>
  <c r="K11"/>
  <c r="J341"/>
  <c r="N131"/>
  <c r="J384"/>
  <c r="K66"/>
  <c r="N156"/>
  <c r="N258"/>
  <c r="K394"/>
  <c r="N327"/>
  <c r="N360"/>
  <c r="M362"/>
  <c r="L393"/>
  <c r="M399"/>
  <c r="L417"/>
  <c r="K160"/>
  <c r="M403"/>
  <c r="L321"/>
  <c r="J159"/>
  <c r="N204"/>
  <c r="M411"/>
  <c r="J156"/>
  <c r="J158"/>
  <c r="L208"/>
  <c r="J435"/>
  <c r="J229"/>
  <c r="N216"/>
  <c r="K427"/>
  <c r="M435"/>
  <c r="L385"/>
  <c r="J166"/>
  <c r="N220"/>
  <c r="N389"/>
  <c r="J153"/>
  <c r="J428"/>
  <c r="L212"/>
  <c r="J430"/>
  <c r="J224"/>
  <c r="M220"/>
  <c r="K262"/>
  <c r="L42"/>
  <c r="L285"/>
  <c r="K289"/>
  <c r="K293"/>
  <c r="K191"/>
  <c r="M356"/>
  <c r="J43"/>
  <c r="N346"/>
  <c r="L140"/>
  <c r="K288"/>
  <c r="N65"/>
  <c r="J280"/>
  <c r="L26"/>
  <c r="M243"/>
  <c r="L343"/>
  <c r="J111"/>
  <c r="K126"/>
  <c r="N347"/>
  <c r="K91"/>
  <c r="J373"/>
  <c r="N221"/>
  <c r="N299"/>
  <c r="J102"/>
  <c r="M114"/>
  <c r="M305"/>
  <c r="K75"/>
  <c r="J364"/>
  <c r="K106"/>
  <c r="J398"/>
  <c r="J192"/>
  <c r="N172"/>
  <c r="M280"/>
  <c r="K458"/>
  <c r="M413"/>
  <c r="K4"/>
  <c r="N441"/>
  <c r="J187"/>
  <c r="J188"/>
  <c r="J184"/>
  <c r="J180"/>
  <c r="J182"/>
  <c r="L248"/>
  <c r="J444"/>
  <c r="J186"/>
  <c r="J185"/>
  <c r="M250"/>
  <c r="K448"/>
  <c r="J243"/>
  <c r="M238"/>
  <c r="N7"/>
  <c r="J441"/>
  <c r="M167"/>
  <c r="M169"/>
  <c r="L264"/>
  <c r="K456"/>
  <c r="M173"/>
  <c r="J466"/>
  <c r="M254"/>
  <c r="J448"/>
  <c r="J238"/>
  <c r="L242"/>
  <c r="K342"/>
  <c r="L58"/>
  <c r="N369"/>
  <c r="K417"/>
  <c r="K421"/>
  <c r="K415"/>
  <c r="N398"/>
  <c r="J66"/>
  <c r="L390"/>
  <c r="L172"/>
  <c r="J315"/>
  <c r="N97"/>
  <c r="K308"/>
  <c r="N58"/>
  <c r="L329"/>
  <c r="L173"/>
  <c r="J134"/>
  <c r="M168"/>
  <c r="L177"/>
  <c r="J89"/>
  <c r="J396"/>
  <c r="M307"/>
  <c r="L471"/>
  <c r="J129"/>
  <c r="K158"/>
  <c r="N475"/>
  <c r="K139"/>
  <c r="K392"/>
  <c r="M148"/>
  <c r="K412"/>
  <c r="J206"/>
  <c r="N188"/>
  <c r="K189"/>
  <c r="N16"/>
  <c r="N161"/>
  <c r="M446"/>
  <c r="L448"/>
  <c r="J446"/>
  <c r="N195"/>
  <c r="K153"/>
  <c r="L195"/>
  <c r="M294"/>
  <c r="M181"/>
  <c r="L332"/>
  <c r="M290"/>
  <c r="K472"/>
  <c r="M189"/>
  <c r="M193"/>
  <c r="N292"/>
  <c r="J475"/>
  <c r="J252"/>
  <c r="L260"/>
  <c r="N23"/>
  <c r="J455"/>
  <c r="M213"/>
  <c r="L364"/>
  <c r="M306"/>
  <c r="J15"/>
  <c r="M366"/>
  <c r="J48"/>
  <c r="M300"/>
  <c r="K8"/>
  <c r="K252"/>
  <c r="N262"/>
  <c r="K406"/>
  <c r="L74"/>
  <c r="M455"/>
  <c r="M21"/>
  <c r="K23"/>
  <c r="L21"/>
  <c r="M24"/>
  <c r="M436"/>
  <c r="M14"/>
  <c r="M208"/>
  <c r="J338"/>
  <c r="N129"/>
  <c r="J335"/>
  <c r="N90"/>
  <c r="N413"/>
  <c r="N341"/>
  <c r="J161"/>
  <c r="M210"/>
  <c r="M347"/>
  <c r="K140"/>
  <c r="K424"/>
  <c r="N200"/>
  <c r="M299"/>
  <c r="J152"/>
  <c r="L200"/>
  <c r="L305"/>
  <c r="J126"/>
  <c r="J419"/>
  <c r="M190"/>
  <c r="J425"/>
  <c r="K220"/>
  <c r="L210"/>
  <c r="K202"/>
  <c r="N32"/>
  <c r="N241"/>
  <c r="K225"/>
  <c r="K229"/>
  <c r="J174"/>
  <c r="J372"/>
  <c r="K272"/>
  <c r="L458"/>
  <c r="N237"/>
  <c r="N185"/>
  <c r="N331"/>
  <c r="M83"/>
  <c r="L319"/>
  <c r="N439"/>
  <c r="K81"/>
  <c r="L79"/>
  <c r="L327"/>
  <c r="M81"/>
  <c r="K83"/>
  <c r="L81"/>
  <c r="J371"/>
  <c r="K38"/>
  <c r="M110"/>
  <c r="L450"/>
  <c r="L351"/>
  <c r="N165"/>
  <c r="K93"/>
  <c r="L91"/>
  <c r="N169"/>
  <c r="N452"/>
  <c r="J300"/>
  <c r="N83"/>
  <c r="J366"/>
  <c r="K34"/>
  <c r="N132"/>
  <c r="N226"/>
  <c r="K294"/>
  <c r="N199"/>
  <c r="N296"/>
  <c r="M298"/>
  <c r="J386"/>
  <c r="M140"/>
  <c r="J383"/>
  <c r="N150"/>
  <c r="K370"/>
  <c r="K30"/>
  <c r="L442"/>
  <c r="M20"/>
  <c r="L214"/>
  <c r="M447"/>
  <c r="M155"/>
  <c r="K21"/>
  <c r="L19"/>
  <c r="M163"/>
  <c r="N260"/>
  <c r="J245"/>
  <c r="N425"/>
  <c r="K176"/>
  <c r="K13"/>
  <c r="L11"/>
  <c r="J179"/>
  <c r="L240"/>
  <c r="J236"/>
  <c r="K475"/>
  <c r="J334"/>
  <c r="L398"/>
  <c r="N92"/>
  <c r="L178"/>
  <c r="M379"/>
  <c r="J149"/>
  <c r="J151"/>
  <c r="L192"/>
  <c r="L281"/>
  <c r="L229"/>
  <c r="M417"/>
  <c r="M115"/>
  <c r="N403"/>
  <c r="L269"/>
  <c r="K113"/>
  <c r="L111"/>
  <c r="N411"/>
  <c r="M113"/>
  <c r="K115"/>
  <c r="L113"/>
  <c r="J380"/>
  <c r="M58"/>
  <c r="M132"/>
  <c r="N470"/>
  <c r="N435"/>
  <c r="L333"/>
  <c r="K125"/>
  <c r="L123"/>
  <c r="N337"/>
  <c r="K373"/>
  <c r="K328"/>
  <c r="N115"/>
  <c r="K380"/>
  <c r="M54"/>
  <c r="N148"/>
  <c r="M248"/>
  <c r="K362"/>
  <c r="M285"/>
  <c r="L340"/>
  <c r="N340"/>
  <c r="J413"/>
  <c r="M182"/>
  <c r="J406"/>
  <c r="N182"/>
  <c r="N10"/>
  <c r="M72"/>
  <c r="K211"/>
  <c r="M62"/>
  <c r="M256"/>
  <c r="N243"/>
  <c r="L291"/>
  <c r="K53"/>
  <c r="L51"/>
  <c r="N295"/>
  <c r="M346"/>
  <c r="J268"/>
  <c r="L223"/>
  <c r="N247"/>
  <c r="K45"/>
  <c r="L43"/>
  <c r="M253"/>
  <c r="N324"/>
  <c r="K264"/>
  <c r="N35"/>
  <c r="K348"/>
  <c r="N418"/>
  <c r="N108"/>
  <c r="N194"/>
  <c r="L465"/>
  <c r="J172"/>
  <c r="M323"/>
  <c r="M271"/>
  <c r="L165"/>
  <c r="M147"/>
  <c r="L155"/>
  <c r="M439"/>
  <c r="K145"/>
  <c r="L143"/>
  <c r="L161"/>
  <c r="M145"/>
  <c r="K147"/>
  <c r="L145"/>
  <c r="J394"/>
  <c r="M80"/>
  <c r="K154"/>
  <c r="K235"/>
  <c r="M179"/>
  <c r="L215"/>
  <c r="J88"/>
  <c r="K94"/>
  <c r="N219"/>
  <c r="K43"/>
  <c r="J355"/>
  <c r="M84"/>
  <c r="J393"/>
  <c r="M76"/>
  <c r="N164"/>
  <c r="L270"/>
  <c r="K426"/>
  <c r="L371"/>
  <c r="M382"/>
  <c r="L384"/>
  <c r="J436"/>
  <c r="N224"/>
  <c r="J433"/>
  <c r="N222"/>
  <c r="L44"/>
  <c r="J210"/>
  <c r="K339"/>
  <c r="J207"/>
  <c r="K266"/>
  <c r="M329"/>
  <c r="M461"/>
  <c r="K85"/>
  <c r="L83"/>
  <c r="L467"/>
  <c r="L432"/>
  <c r="K296"/>
  <c r="N307"/>
  <c r="L419"/>
  <c r="K77"/>
  <c r="L75"/>
  <c r="N423"/>
  <c r="M410"/>
  <c r="J291"/>
  <c r="N67"/>
  <c r="J361"/>
  <c r="M22"/>
  <c r="N124"/>
  <c r="M216"/>
  <c r="K242"/>
  <c r="K163"/>
  <c r="M165"/>
  <c r="N276"/>
  <c r="N365"/>
  <c r="N313"/>
  <c r="N245"/>
  <c r="J109"/>
  <c r="L233"/>
  <c r="M321"/>
  <c r="J104"/>
  <c r="M120"/>
  <c r="L241"/>
  <c r="J106"/>
  <c r="K108"/>
  <c r="M122"/>
  <c r="K408"/>
  <c r="J202"/>
  <c r="M174"/>
  <c r="K299"/>
  <c r="L265"/>
  <c r="M385"/>
  <c r="K116"/>
  <c r="M136"/>
  <c r="L391"/>
  <c r="K107"/>
  <c r="J378"/>
  <c r="M126"/>
  <c r="J407"/>
  <c r="J201"/>
  <c r="N180"/>
  <c r="N294"/>
  <c r="N8"/>
  <c r="N455"/>
  <c r="N424"/>
  <c r="M426"/>
  <c r="J14"/>
  <c r="L268"/>
  <c r="J456"/>
  <c r="L266"/>
  <c r="L76"/>
  <c r="J237"/>
  <c r="K467"/>
  <c r="J230"/>
  <c r="K298"/>
  <c r="L415"/>
  <c r="N289"/>
  <c r="K117"/>
  <c r="L115"/>
  <c r="M295"/>
  <c r="K309"/>
  <c r="J323"/>
  <c r="M393"/>
  <c r="M247"/>
  <c r="K109"/>
  <c r="L107"/>
  <c r="L253"/>
  <c r="K245"/>
  <c r="J314"/>
  <c r="N99"/>
  <c r="J375"/>
  <c r="M44"/>
  <c r="N140"/>
  <c r="L238"/>
  <c r="K330"/>
  <c r="L243"/>
  <c r="M318"/>
  <c r="L320"/>
  <c r="K7"/>
  <c r="M409"/>
  <c r="M357"/>
  <c r="M279"/>
  <c r="K281"/>
  <c r="N265"/>
  <c r="M143"/>
  <c r="K269"/>
  <c r="K263"/>
  <c r="N273"/>
  <c r="K273"/>
  <c r="K277"/>
  <c r="K271"/>
  <c r="J316"/>
  <c r="L370"/>
  <c r="N103"/>
  <c r="J51"/>
  <c r="N297"/>
  <c r="J98"/>
  <c r="K317"/>
  <c r="K311"/>
  <c r="J101"/>
  <c r="M112"/>
  <c r="K200"/>
  <c r="K283"/>
  <c r="K316"/>
  <c r="L366"/>
  <c r="N68"/>
  <c r="L154"/>
  <c r="M251"/>
  <c r="J108"/>
  <c r="J110"/>
  <c r="M128"/>
  <c r="J285"/>
  <c r="N61"/>
  <c r="J278"/>
  <c r="L22"/>
  <c r="J23"/>
  <c r="N272"/>
  <c r="J463"/>
  <c r="N270"/>
  <c r="L80"/>
  <c r="N447"/>
  <c r="M23"/>
  <c r="L424"/>
  <c r="L422"/>
  <c r="M25"/>
  <c r="L25"/>
  <c r="L418"/>
  <c r="L427"/>
  <c r="M7"/>
  <c r="N412"/>
  <c r="J79"/>
  <c r="M9"/>
  <c r="L9"/>
  <c r="N406"/>
  <c r="K72"/>
  <c r="K284"/>
  <c r="M312"/>
  <c r="L28"/>
  <c r="L114"/>
  <c r="N379"/>
  <c r="M101"/>
  <c r="K103"/>
  <c r="L101"/>
  <c r="N451"/>
  <c r="N399"/>
  <c r="L365"/>
  <c r="K409"/>
  <c r="M351"/>
  <c r="J130"/>
  <c r="K397"/>
  <c r="K391"/>
  <c r="M359"/>
  <c r="K401"/>
  <c r="K405"/>
  <c r="K399"/>
  <c r="J330"/>
  <c r="N390"/>
  <c r="N119"/>
  <c r="J60"/>
  <c r="M383"/>
  <c r="J148"/>
  <c r="K445"/>
  <c r="K439"/>
  <c r="K152"/>
  <c r="N196"/>
  <c r="J227"/>
  <c r="K411"/>
  <c r="J329"/>
  <c r="N386"/>
  <c r="N84"/>
  <c r="L170"/>
  <c r="L337"/>
  <c r="K136"/>
  <c r="J137"/>
  <c r="M170"/>
  <c r="J308"/>
  <c r="N93"/>
  <c r="J305"/>
  <c r="N54"/>
  <c r="J73"/>
  <c r="N318"/>
  <c r="J18"/>
  <c r="L310"/>
  <c r="L112"/>
  <c r="M191"/>
  <c r="M87"/>
  <c r="M466"/>
  <c r="M464"/>
  <c r="M89"/>
  <c r="L89"/>
  <c r="M42"/>
  <c r="N171"/>
  <c r="M71"/>
  <c r="L456"/>
  <c r="L454"/>
  <c r="M73"/>
  <c r="L73"/>
  <c r="M32"/>
  <c r="M444"/>
  <c r="J297"/>
  <c r="L334"/>
  <c r="N44"/>
  <c r="L130"/>
  <c r="M465"/>
  <c r="M133"/>
  <c r="L159"/>
  <c r="L443"/>
  <c r="N449"/>
  <c r="M19"/>
  <c r="L437"/>
  <c r="K184"/>
  <c r="K17"/>
  <c r="L15"/>
  <c r="L445"/>
  <c r="M17"/>
  <c r="K19"/>
  <c r="L17"/>
  <c r="K344"/>
  <c r="M412"/>
  <c r="N135"/>
  <c r="J74"/>
  <c r="L469"/>
  <c r="K167"/>
  <c r="K29"/>
  <c r="L27"/>
  <c r="K171"/>
  <c r="M282"/>
  <c r="J250"/>
  <c r="N19"/>
  <c r="J343"/>
  <c r="M408"/>
  <c r="N100"/>
  <c r="L186"/>
  <c r="N421"/>
  <c r="J163"/>
  <c r="J160"/>
  <c r="N212"/>
  <c r="K336"/>
  <c r="N125"/>
  <c r="J328"/>
  <c r="N86"/>
  <c r="K223"/>
  <c r="L362"/>
  <c r="J45"/>
  <c r="M352"/>
  <c r="L144"/>
  <c r="L277"/>
  <c r="J84"/>
  <c r="K285"/>
  <c r="K279"/>
  <c r="K88"/>
  <c r="M90"/>
  <c r="J195"/>
  <c r="M255"/>
  <c r="M135"/>
  <c r="K253"/>
  <c r="K247"/>
  <c r="M137"/>
  <c r="L137"/>
  <c r="M74"/>
  <c r="K219"/>
  <c r="J311"/>
  <c r="N354"/>
  <c r="N60"/>
  <c r="L146"/>
  <c r="L209"/>
  <c r="J99"/>
  <c r="J96"/>
  <c r="M106"/>
  <c r="M195"/>
  <c r="N151"/>
  <c r="L247"/>
  <c r="M51"/>
  <c r="M233"/>
  <c r="M269"/>
  <c r="K49"/>
  <c r="L47"/>
  <c r="M241"/>
  <c r="M49"/>
  <c r="K51"/>
  <c r="L49"/>
  <c r="J357"/>
  <c r="M16"/>
  <c r="K90"/>
  <c r="M428"/>
  <c r="M265"/>
  <c r="M333"/>
  <c r="K61"/>
  <c r="L59"/>
  <c r="L339"/>
  <c r="L368"/>
  <c r="J277"/>
  <c r="N51"/>
  <c r="J352"/>
  <c r="M12"/>
  <c r="N116"/>
  <c r="L206"/>
  <c r="N40"/>
  <c r="M149"/>
  <c r="K188"/>
  <c r="L256"/>
  <c r="J363"/>
  <c r="K98"/>
  <c r="K356"/>
  <c r="N118"/>
  <c r="K194"/>
  <c r="M404"/>
  <c r="J68"/>
  <c r="N394"/>
  <c r="L176"/>
  <c r="N361"/>
  <c r="J139"/>
  <c r="K413"/>
  <c r="K407"/>
  <c r="J138"/>
  <c r="M176"/>
  <c r="J218"/>
  <c r="L341"/>
  <c r="J125"/>
  <c r="K381"/>
  <c r="K375"/>
  <c r="J124"/>
  <c r="M154"/>
  <c r="J213"/>
  <c r="K347"/>
  <c r="J320"/>
  <c r="M376"/>
  <c r="N76"/>
  <c r="L162"/>
  <c r="N293"/>
  <c r="J122"/>
  <c r="K124"/>
  <c r="K150"/>
  <c r="M234"/>
  <c r="M118"/>
  <c r="M36"/>
  <c r="L230"/>
  <c r="K352"/>
  <c r="N145"/>
  <c r="J344"/>
  <c r="N106"/>
  <c r="L457"/>
  <c r="M427"/>
  <c r="J175"/>
  <c r="L232"/>
  <c r="L433"/>
  <c r="J167"/>
  <c r="J437"/>
  <c r="M222"/>
  <c r="J281"/>
  <c r="L24"/>
  <c r="L359"/>
  <c r="K95"/>
  <c r="J212"/>
  <c r="J209"/>
  <c r="J397"/>
  <c r="J390"/>
  <c r="K418"/>
  <c r="J222"/>
  <c r="K234"/>
  <c r="M263"/>
  <c r="K261"/>
  <c r="L346"/>
  <c r="M336"/>
  <c r="J283"/>
  <c r="K276"/>
  <c r="N91"/>
  <c r="M38"/>
  <c r="M232"/>
  <c r="M221"/>
  <c r="N308"/>
  <c r="M150"/>
  <c r="N158"/>
  <c r="M40"/>
  <c r="M30"/>
  <c r="K251"/>
  <c r="M360"/>
  <c r="L150"/>
  <c r="K104"/>
  <c r="K118"/>
  <c r="N53"/>
  <c r="L14"/>
  <c r="N430"/>
  <c r="J459"/>
  <c r="M246"/>
  <c r="J447"/>
  <c r="M244"/>
  <c r="L60"/>
  <c r="K224"/>
  <c r="K403"/>
  <c r="J216"/>
  <c r="K181"/>
  <c r="N371"/>
  <c r="L205"/>
  <c r="K101"/>
  <c r="L99"/>
  <c r="N209"/>
  <c r="M474"/>
  <c r="J309"/>
  <c r="N59"/>
  <c r="K18"/>
  <c r="N210"/>
  <c r="N179"/>
  <c r="M266"/>
  <c r="M108"/>
  <c r="N126"/>
  <c r="N414"/>
  <c r="L406"/>
  <c r="N454"/>
  <c r="N338"/>
  <c r="L134"/>
  <c r="M141"/>
  <c r="L141"/>
  <c r="N21"/>
  <c r="K382"/>
  <c r="L220"/>
  <c r="L218"/>
  <c r="J457"/>
  <c r="N246"/>
  <c r="L62"/>
  <c r="K449"/>
  <c r="K447"/>
  <c r="J75"/>
  <c r="L180"/>
  <c r="N105"/>
  <c r="N66"/>
  <c r="J391"/>
  <c r="N160"/>
  <c r="K410"/>
  <c r="L372"/>
  <c r="K432"/>
  <c r="J424"/>
  <c r="N34"/>
  <c r="K307"/>
  <c r="N6"/>
  <c r="K135"/>
  <c r="J322"/>
  <c r="N109"/>
  <c r="J319"/>
  <c r="N70"/>
  <c r="L446"/>
  <c r="M340"/>
  <c r="K32"/>
  <c r="N330"/>
  <c r="L128"/>
  <c r="N233"/>
  <c r="M119"/>
  <c r="K221"/>
  <c r="K215"/>
  <c r="M121"/>
  <c r="L121"/>
  <c r="M64"/>
  <c r="J432"/>
  <c r="L226"/>
  <c r="L46"/>
  <c r="K321"/>
  <c r="K255"/>
  <c r="K48"/>
  <c r="L148"/>
  <c r="N73"/>
  <c r="L34"/>
  <c r="J377"/>
  <c r="N144"/>
  <c r="K346"/>
  <c r="N328"/>
  <c r="J404"/>
  <c r="J401"/>
  <c r="K466"/>
  <c r="L474"/>
  <c r="L246"/>
  <c r="J318"/>
  <c r="N72"/>
  <c r="L273"/>
  <c r="J119"/>
  <c r="J290"/>
  <c r="J287"/>
  <c r="J32"/>
  <c r="K468"/>
  <c r="L88"/>
  <c r="J263"/>
  <c r="K454"/>
  <c r="L231"/>
  <c r="K47"/>
  <c r="M56"/>
  <c r="M46"/>
  <c r="J356"/>
  <c r="K282"/>
  <c r="J194"/>
  <c r="K259"/>
  <c r="M78"/>
  <c r="M272"/>
  <c r="J379"/>
  <c r="M124"/>
  <c r="K372"/>
  <c r="N138"/>
  <c r="K322"/>
  <c r="K157"/>
  <c r="L300"/>
  <c r="M274"/>
  <c r="J460"/>
  <c r="M302"/>
  <c r="K12"/>
  <c r="N264"/>
  <c r="J304"/>
  <c r="N56"/>
  <c r="M187"/>
  <c r="K92"/>
  <c r="J267"/>
  <c r="K260"/>
  <c r="J450"/>
  <c r="J440"/>
  <c r="L56"/>
  <c r="J249"/>
  <c r="K390"/>
  <c r="N433"/>
  <c r="K15"/>
  <c r="K14"/>
  <c r="K185"/>
  <c r="J333"/>
  <c r="J326"/>
  <c r="M158"/>
  <c r="K82"/>
  <c r="N274"/>
  <c r="N391"/>
  <c r="M394"/>
  <c r="L236"/>
  <c r="L234"/>
  <c r="J219"/>
  <c r="K212"/>
  <c r="N11"/>
  <c r="N402"/>
  <c r="L182"/>
  <c r="J154"/>
  <c r="M202"/>
  <c r="N117"/>
  <c r="N78"/>
  <c r="N350"/>
  <c r="L342"/>
  <c r="N25"/>
  <c r="M262"/>
  <c r="M260"/>
  <c r="N288"/>
  <c r="J470"/>
  <c r="N286"/>
  <c r="L92"/>
  <c r="J251"/>
  <c r="N17"/>
  <c r="K244"/>
  <c r="K366"/>
  <c r="M457"/>
  <c r="M375"/>
  <c r="K133"/>
  <c r="L131"/>
  <c r="L381"/>
  <c r="K437"/>
  <c r="J332"/>
  <c r="M94"/>
  <c r="M60"/>
  <c r="L254"/>
  <c r="L307"/>
  <c r="L352"/>
  <c r="N192"/>
  <c r="N190"/>
  <c r="K192"/>
  <c r="K74"/>
  <c r="K379"/>
  <c r="L382"/>
  <c r="L166"/>
  <c r="J131"/>
  <c r="M160"/>
  <c r="N85"/>
  <c r="N46"/>
  <c r="M308"/>
  <c r="N298"/>
  <c r="K40"/>
  <c r="M292"/>
  <c r="L94"/>
  <c r="M61"/>
  <c r="L61"/>
  <c r="K227"/>
  <c r="L262"/>
  <c r="K114"/>
  <c r="N130"/>
  <c r="J414"/>
  <c r="L194"/>
  <c r="N20"/>
  <c r="N456"/>
  <c r="J55"/>
  <c r="J11"/>
  <c r="L100"/>
  <c r="K10"/>
  <c r="J349"/>
  <c r="N141"/>
  <c r="J342"/>
  <c r="N102"/>
  <c r="K351"/>
  <c r="N382"/>
  <c r="J59"/>
  <c r="L374"/>
  <c r="L160"/>
  <c r="M319"/>
  <c r="K112"/>
  <c r="K349"/>
  <c r="K343"/>
  <c r="J115"/>
  <c r="K134"/>
  <c r="J204"/>
  <c r="J12"/>
  <c r="M268"/>
  <c r="L78"/>
  <c r="M29"/>
  <c r="L29"/>
  <c r="N446"/>
  <c r="N218"/>
  <c r="N137"/>
  <c r="N98"/>
  <c r="J400"/>
  <c r="N176"/>
  <c r="K474"/>
  <c r="M414"/>
  <c r="J468"/>
  <c r="K452"/>
  <c r="L68"/>
  <c r="K435"/>
  <c r="K246"/>
  <c r="J345"/>
  <c r="N104"/>
  <c r="M443"/>
  <c r="J169"/>
  <c r="J340"/>
  <c r="J337"/>
  <c r="K287"/>
  <c r="J50"/>
  <c r="L152"/>
  <c r="J286"/>
  <c r="L32"/>
  <c r="M401"/>
  <c r="K111"/>
  <c r="J226"/>
  <c r="J223"/>
  <c r="J411"/>
  <c r="K404"/>
  <c r="J454"/>
  <c r="N404"/>
  <c r="J221"/>
  <c r="K387"/>
  <c r="J214"/>
  <c r="K274"/>
  <c r="J402"/>
  <c r="M166"/>
  <c r="J399"/>
  <c r="N170"/>
  <c r="K450"/>
  <c r="L235"/>
  <c r="N384"/>
  <c r="N316"/>
  <c r="K20"/>
  <c r="L388"/>
  <c r="J62"/>
  <c r="N310"/>
  <c r="K332"/>
  <c r="N88"/>
  <c r="N357"/>
  <c r="J142"/>
  <c r="J317"/>
  <c r="J310"/>
  <c r="M424"/>
  <c r="J27"/>
  <c r="L120"/>
  <c r="J272"/>
  <c r="L16"/>
  <c r="N315"/>
  <c r="K79"/>
  <c r="J203"/>
  <c r="K196"/>
  <c r="K384"/>
  <c r="J376"/>
  <c r="K354"/>
  <c r="J217"/>
  <c r="K310"/>
  <c r="L221"/>
  <c r="K197"/>
  <c r="M324"/>
  <c r="N314"/>
  <c r="J269"/>
  <c r="J262"/>
  <c r="N75"/>
  <c r="M28"/>
  <c r="L222"/>
  <c r="L179"/>
  <c r="L288"/>
  <c r="K130"/>
  <c r="N142"/>
  <c r="M92"/>
  <c r="N434"/>
  <c r="N334"/>
  <c r="J29"/>
  <c r="L326"/>
  <c r="L124"/>
  <c r="J274"/>
  <c r="N49"/>
  <c r="J271"/>
  <c r="L10"/>
  <c r="L201"/>
  <c r="M257"/>
  <c r="J97"/>
  <c r="M104"/>
  <c r="L263"/>
  <c r="K59"/>
  <c r="K360"/>
  <c r="N123"/>
  <c r="K204"/>
  <c r="K230"/>
  <c r="L4"/>
  <c r="N436"/>
  <c r="M278"/>
  <c r="M276"/>
  <c r="J242"/>
  <c r="J239"/>
  <c r="N43"/>
  <c r="M6"/>
  <c r="M200"/>
  <c r="J181"/>
  <c r="N244"/>
  <c r="M86"/>
  <c r="N110"/>
  <c r="L394"/>
  <c r="M384"/>
  <c r="L434"/>
  <c r="M328"/>
  <c r="L126"/>
  <c r="M125"/>
  <c r="L125"/>
  <c r="N5"/>
  <c r="K318"/>
  <c r="M198"/>
  <c r="M196"/>
  <c r="K444"/>
  <c r="M236"/>
  <c r="L54"/>
  <c r="K385"/>
  <c r="K383"/>
  <c r="J61"/>
  <c r="L164"/>
  <c r="N89"/>
  <c r="N50"/>
  <c r="L290"/>
  <c r="K214"/>
  <c r="J295"/>
  <c r="N443"/>
  <c r="K240"/>
  <c r="J420"/>
  <c r="N22"/>
  <c r="K326"/>
  <c r="L349"/>
  <c r="M388"/>
  <c r="J306"/>
  <c r="K256"/>
  <c r="K46"/>
  <c r="J369"/>
  <c r="N134"/>
  <c r="K302"/>
  <c r="M8"/>
  <c r="J82"/>
  <c r="M416"/>
  <c r="M192"/>
  <c r="L405"/>
  <c r="J162"/>
  <c r="K5"/>
  <c r="K471"/>
  <c r="J165"/>
  <c r="M218"/>
  <c r="K232"/>
  <c r="J67"/>
  <c r="N306"/>
  <c r="L110"/>
  <c r="M93"/>
  <c r="L93"/>
  <c r="K355"/>
  <c r="K206"/>
  <c r="M156"/>
  <c r="N162"/>
  <c r="K428"/>
  <c r="N214"/>
  <c r="N36"/>
  <c r="K257"/>
  <c r="M456"/>
  <c r="J34"/>
  <c r="L132"/>
  <c r="N57"/>
  <c r="L18"/>
  <c r="J368"/>
  <c r="N136"/>
  <c r="K314"/>
  <c r="L308"/>
  <c r="J395"/>
  <c r="K388"/>
  <c r="K402"/>
  <c r="M452"/>
  <c r="M224"/>
  <c r="J313"/>
  <c r="N64"/>
  <c r="N229"/>
  <c r="J105"/>
  <c r="J276"/>
  <c r="J273"/>
  <c r="J9"/>
  <c r="N202"/>
  <c r="J244"/>
  <c r="N13"/>
  <c r="J241"/>
  <c r="K350"/>
  <c r="J429"/>
  <c r="N208"/>
  <c r="J422"/>
  <c r="N206"/>
  <c r="N30"/>
  <c r="N319"/>
  <c r="M470"/>
  <c r="L360"/>
  <c r="J47"/>
  <c r="N472"/>
  <c r="M472"/>
  <c r="L354"/>
  <c r="J359"/>
  <c r="N120"/>
  <c r="K210"/>
  <c r="K151"/>
  <c r="K368"/>
  <c r="J360"/>
  <c r="K254"/>
  <c r="J77"/>
  <c r="L184"/>
  <c r="K300"/>
  <c r="N48"/>
  <c r="L153"/>
  <c r="K143"/>
  <c r="J253"/>
  <c r="J246"/>
  <c r="J434"/>
  <c r="J431"/>
  <c r="N38"/>
  <c r="J240"/>
  <c r="K358"/>
  <c r="M391"/>
  <c r="K453"/>
  <c r="L410"/>
  <c r="M400"/>
  <c r="K320"/>
  <c r="J312"/>
  <c r="N139"/>
  <c r="M70"/>
  <c r="M264"/>
  <c r="M349"/>
  <c r="N372"/>
  <c r="M214"/>
  <c r="M212"/>
  <c r="J205"/>
  <c r="J198"/>
  <c r="L72"/>
  <c r="L133"/>
  <c r="L378"/>
  <c r="J52"/>
  <c r="M368"/>
  <c r="L156"/>
  <c r="J301"/>
  <c r="N81"/>
  <c r="J294"/>
  <c r="N42"/>
  <c r="N285"/>
  <c r="N427"/>
  <c r="J120"/>
  <c r="M146"/>
  <c r="M433"/>
  <c r="K123"/>
  <c r="J387"/>
  <c r="K138"/>
  <c r="J231"/>
  <c r="K290"/>
  <c r="N305"/>
  <c r="K325"/>
  <c r="N366"/>
  <c r="L358"/>
  <c r="J292"/>
  <c r="J289"/>
  <c r="N107"/>
  <c r="K50"/>
  <c r="N242"/>
  <c r="N263"/>
  <c r="M330"/>
  <c r="M172"/>
  <c r="N174"/>
  <c r="K62"/>
  <c r="M52"/>
  <c r="K315"/>
  <c r="N370"/>
  <c r="L158"/>
  <c r="J117"/>
  <c r="M138"/>
  <c r="N69"/>
  <c r="L30"/>
  <c r="L284"/>
  <c r="L282"/>
  <c r="J26"/>
  <c r="N278"/>
  <c r="L86"/>
  <c r="M45"/>
  <c r="L45"/>
  <c r="M468"/>
  <c r="M240"/>
  <c r="J353"/>
  <c r="K400"/>
  <c r="K162"/>
  <c r="J392"/>
  <c r="N166"/>
  <c r="K434"/>
  <c r="M50"/>
  <c r="N462"/>
  <c r="K42"/>
  <c r="N234"/>
  <c r="M201"/>
  <c r="M205"/>
  <c r="K37"/>
  <c r="L35"/>
  <c r="L211"/>
  <c r="L304"/>
  <c r="J259"/>
  <c r="K183"/>
  <c r="L350"/>
  <c r="L142"/>
  <c r="J90"/>
  <c r="M96"/>
  <c r="N37"/>
  <c r="K446"/>
  <c r="N240"/>
  <c r="N238"/>
  <c r="J471"/>
  <c r="L258"/>
  <c r="L70"/>
  <c r="M13"/>
  <c r="L13"/>
  <c r="L426"/>
  <c r="L198"/>
  <c r="N121"/>
  <c r="N82"/>
  <c r="K396"/>
  <c r="N168"/>
  <c r="K442"/>
  <c r="N392"/>
  <c r="J445"/>
  <c r="J438"/>
  <c r="L52"/>
  <c r="K371"/>
  <c r="K238"/>
  <c r="J336"/>
  <c r="N96"/>
  <c r="L401"/>
  <c r="K156"/>
  <c r="J331"/>
  <c r="K324"/>
  <c r="N466"/>
  <c r="J36"/>
  <c r="L136"/>
  <c r="K398"/>
  <c r="J248"/>
  <c r="J41"/>
  <c r="N45"/>
  <c r="J264"/>
  <c r="L6"/>
  <c r="K464"/>
  <c r="L252"/>
  <c r="J449"/>
  <c r="L250"/>
  <c r="L64"/>
  <c r="M405"/>
  <c r="K425"/>
  <c r="M402"/>
  <c r="J70"/>
  <c r="K433"/>
  <c r="K431"/>
  <c r="M396"/>
  <c r="J382"/>
  <c r="N152"/>
  <c r="K378"/>
  <c r="M350"/>
  <c r="J418"/>
  <c r="J415"/>
  <c r="N18"/>
  <c r="K243"/>
  <c r="N266"/>
  <c r="J327"/>
  <c r="N80"/>
  <c r="M315"/>
  <c r="J128"/>
  <c r="K304"/>
  <c r="J296"/>
  <c r="K60"/>
  <c r="J13"/>
  <c r="L104"/>
  <c r="K268"/>
  <c r="L8"/>
  <c r="M273"/>
  <c r="K63"/>
  <c r="K78"/>
  <c r="M68"/>
  <c r="J370"/>
  <c r="J367"/>
  <c r="K286"/>
  <c r="J208"/>
  <c r="K222"/>
  <c r="N177"/>
  <c r="M458"/>
  <c r="N302"/>
  <c r="L294"/>
  <c r="M18"/>
  <c r="L69"/>
  <c r="M420"/>
  <c r="K80"/>
  <c r="N410"/>
  <c r="L188"/>
  <c r="J324"/>
  <c r="N113"/>
  <c r="J321"/>
  <c r="N74"/>
  <c r="M371"/>
  <c r="L257"/>
  <c r="K148"/>
  <c r="K190"/>
  <c r="N261"/>
  <c r="J112"/>
  <c r="J410"/>
  <c r="M180"/>
  <c r="J254"/>
  <c r="K422"/>
  <c r="M4"/>
  <c r="K31"/>
  <c r="M34"/>
  <c r="K26"/>
  <c r="J347"/>
  <c r="K340"/>
  <c r="M116"/>
  <c r="J199"/>
  <c r="L286"/>
  <c r="L435"/>
  <c r="L416"/>
  <c r="N256"/>
  <c r="N254"/>
  <c r="J228"/>
  <c r="J225"/>
  <c r="N27"/>
  <c r="L414"/>
  <c r="L190"/>
  <c r="K168"/>
  <c r="L224"/>
  <c r="N133"/>
  <c r="N94"/>
  <c r="M372"/>
  <c r="N362"/>
  <c r="J76"/>
  <c r="L318"/>
  <c r="L118"/>
  <c r="M109"/>
  <c r="L109"/>
  <c r="K419"/>
  <c r="K218"/>
  <c r="K178"/>
  <c r="N178"/>
  <c r="L404"/>
  <c r="J427"/>
  <c r="L204"/>
  <c r="K420"/>
  <c r="L202"/>
  <c r="N26"/>
  <c r="J196"/>
  <c r="K275"/>
  <c r="J193"/>
  <c r="L278"/>
  <c r="L287"/>
  <c r="N375"/>
  <c r="K69"/>
  <c r="L67"/>
  <c r="M381"/>
  <c r="N388"/>
  <c r="J282"/>
  <c r="K443"/>
  <c r="M392"/>
  <c r="L174"/>
  <c r="J140"/>
  <c r="K182"/>
  <c r="N101"/>
  <c r="N62"/>
  <c r="L330"/>
  <c r="M320"/>
  <c r="J53"/>
  <c r="M296"/>
  <c r="L102"/>
  <c r="M77"/>
  <c r="L77"/>
  <c r="K291"/>
  <c r="N282"/>
  <c r="M134"/>
  <c r="N146"/>
  <c r="J423"/>
  <c r="M204"/>
  <c r="N28"/>
  <c r="K193"/>
  <c r="J78"/>
  <c r="J20"/>
  <c r="L116"/>
  <c r="N41"/>
  <c r="K462"/>
  <c r="K364"/>
  <c r="N128"/>
  <c r="K270"/>
  <c r="L183"/>
  <c r="J381"/>
  <c r="J374"/>
  <c r="K338"/>
  <c r="N114"/>
  <c r="J299"/>
  <c r="N77"/>
  <c r="K292"/>
  <c r="L38"/>
  <c r="J46"/>
  <c r="L298"/>
  <c r="J472"/>
  <c r="M288"/>
  <c r="L96"/>
  <c r="N155"/>
  <c r="M55"/>
  <c r="N444"/>
  <c r="N442"/>
  <c r="M57"/>
  <c r="L57"/>
  <c r="K22"/>
  <c r="J409"/>
  <c r="N184"/>
  <c r="N12"/>
  <c r="L436"/>
  <c r="K28"/>
  <c r="J465"/>
  <c r="L84"/>
  <c r="N9"/>
  <c r="K334"/>
  <c r="J350"/>
  <c r="N112"/>
  <c r="K250"/>
  <c r="J183"/>
  <c r="J354"/>
  <c r="J351"/>
  <c r="K64"/>
  <c r="L168"/>
  <c r="L40"/>
  <c r="K127"/>
  <c r="J232"/>
  <c r="J417"/>
  <c r="K236"/>
  <c r="K389"/>
  <c r="N378"/>
  <c r="J303"/>
  <c r="O303" l="1"/>
  <c r="O417"/>
  <c r="O232"/>
  <c r="O351"/>
  <c r="O354"/>
  <c r="O183"/>
  <c r="O350"/>
  <c r="O465"/>
  <c r="O409"/>
  <c r="O472"/>
  <c r="O46"/>
  <c r="O299"/>
  <c r="O374"/>
  <c r="O381"/>
  <c r="O20"/>
  <c r="O78"/>
  <c r="O423"/>
  <c r="O53"/>
  <c r="O140"/>
  <c r="O282"/>
  <c r="O193"/>
  <c r="O196"/>
  <c r="O427"/>
  <c r="O76"/>
  <c r="O225"/>
  <c r="O228"/>
  <c r="O199"/>
  <c r="O347"/>
  <c r="O254"/>
  <c r="O410"/>
  <c r="O112"/>
  <c r="O321"/>
  <c r="O324"/>
  <c r="O208"/>
  <c r="O367"/>
  <c r="O370"/>
  <c r="O13"/>
  <c r="O296"/>
  <c r="O128"/>
  <c r="O327"/>
  <c r="O415"/>
  <c r="O418"/>
  <c r="O382"/>
  <c r="O70"/>
  <c r="O449"/>
  <c r="O264"/>
  <c r="O41"/>
  <c r="O248"/>
  <c r="O36"/>
  <c r="O331"/>
  <c r="O336"/>
  <c r="O438"/>
  <c r="O445"/>
  <c r="O471"/>
  <c r="O90"/>
  <c r="O259"/>
  <c r="O392"/>
  <c r="O353"/>
  <c r="O26"/>
  <c r="O117"/>
  <c r="O289"/>
  <c r="O292"/>
  <c r="O231"/>
  <c r="O387"/>
  <c r="O120"/>
  <c r="O294"/>
  <c r="O301"/>
  <c r="O52"/>
  <c r="O198"/>
  <c r="O205"/>
  <c r="O312"/>
  <c r="O240"/>
  <c r="O431"/>
  <c r="O434"/>
  <c r="O246"/>
  <c r="O253"/>
  <c r="O77"/>
  <c r="O360"/>
  <c r="O359"/>
  <c r="O47"/>
  <c r="O422"/>
  <c r="O429"/>
  <c r="O241"/>
  <c r="O244"/>
  <c r="O9"/>
  <c r="O273"/>
  <c r="O276"/>
  <c r="O105"/>
  <c r="O313"/>
  <c r="O395"/>
  <c r="O368"/>
  <c r="O34"/>
  <c r="O67"/>
  <c r="O165"/>
  <c r="O162"/>
  <c r="O82"/>
  <c r="O369"/>
  <c r="O306"/>
  <c r="O420"/>
  <c r="O295"/>
  <c r="O61"/>
  <c r="O181"/>
  <c r="O239"/>
  <c r="O242"/>
  <c r="O97"/>
  <c r="O271"/>
  <c r="O274"/>
  <c r="O29"/>
  <c r="O262"/>
  <c r="O269"/>
  <c r="O217"/>
  <c r="O376"/>
  <c r="O203"/>
  <c r="O272"/>
  <c r="O27"/>
  <c r="O310"/>
  <c r="O317"/>
  <c r="O142"/>
  <c r="O62"/>
  <c r="O399"/>
  <c r="O402"/>
  <c r="O214"/>
  <c r="O221"/>
  <c r="O454"/>
  <c r="O411"/>
  <c r="O223"/>
  <c r="O226"/>
  <c r="O286"/>
  <c r="O50"/>
  <c r="O337"/>
  <c r="O340"/>
  <c r="O169"/>
  <c r="O345"/>
  <c r="O468"/>
  <c r="O400"/>
  <c r="O12"/>
  <c r="O204"/>
  <c r="O115"/>
  <c r="O59"/>
  <c r="O342"/>
  <c r="O349"/>
  <c r="O11"/>
  <c r="O55"/>
  <c r="O414"/>
  <c r="O131"/>
  <c r="O332"/>
  <c r="O251"/>
  <c r="O470"/>
  <c r="O154"/>
  <c r="O219"/>
  <c r="O326"/>
  <c r="O333"/>
  <c r="O249"/>
  <c r="O440"/>
  <c r="O450"/>
  <c r="O267"/>
  <c r="O304"/>
  <c r="O460"/>
  <c r="O379"/>
  <c r="O194"/>
  <c r="O356"/>
  <c r="O263"/>
  <c r="O32"/>
  <c r="O287"/>
  <c r="O290"/>
  <c r="O119"/>
  <c r="O318"/>
  <c r="O401"/>
  <c r="O404"/>
  <c r="O377"/>
  <c r="O432"/>
  <c r="O319"/>
  <c r="O322"/>
  <c r="O424"/>
  <c r="O391"/>
  <c r="O75"/>
  <c r="O457"/>
  <c r="O309"/>
  <c r="O216"/>
  <c r="O447"/>
  <c r="O459"/>
  <c r="O283"/>
  <c r="O222"/>
  <c r="O390"/>
  <c r="O397"/>
  <c r="O209"/>
  <c r="O212"/>
  <c r="O281"/>
  <c r="O437"/>
  <c r="O167"/>
  <c r="O175"/>
  <c r="O344"/>
  <c r="O122"/>
  <c r="O320"/>
  <c r="O213"/>
  <c r="O124"/>
  <c r="O125"/>
  <c r="O218"/>
  <c r="O138"/>
  <c r="O139"/>
  <c r="O68"/>
  <c r="O363"/>
  <c r="O352"/>
  <c r="O277"/>
  <c r="O357"/>
  <c r="O96"/>
  <c r="O99"/>
  <c r="O311"/>
  <c r="O195"/>
  <c r="O84"/>
  <c r="O45"/>
  <c r="O328"/>
  <c r="O160"/>
  <c r="O163"/>
  <c r="O343"/>
  <c r="O250"/>
  <c r="O74"/>
  <c r="O297"/>
  <c r="O18"/>
  <c r="O73"/>
  <c r="O305"/>
  <c r="O308"/>
  <c r="O137"/>
  <c r="O329"/>
  <c r="O227"/>
  <c r="O148"/>
  <c r="O60"/>
  <c r="O330"/>
  <c r="O130"/>
  <c r="O79"/>
  <c r="O463"/>
  <c r="O23"/>
  <c r="O278"/>
  <c r="O285"/>
  <c r="O110"/>
  <c r="O108"/>
  <c r="O101"/>
  <c r="O98"/>
  <c r="O51"/>
  <c r="O316"/>
  <c r="O375"/>
  <c r="O314"/>
  <c r="O323"/>
  <c r="O230"/>
  <c r="O237"/>
  <c r="O456"/>
  <c r="O14"/>
  <c r="O201"/>
  <c r="O407"/>
  <c r="O378"/>
  <c r="O202"/>
  <c r="O106"/>
  <c r="O104"/>
  <c r="O109"/>
  <c r="O361"/>
  <c r="O291"/>
  <c r="O207"/>
  <c r="O210"/>
  <c r="O433"/>
  <c r="O436"/>
  <c r="O393"/>
  <c r="O355"/>
  <c r="O88"/>
  <c r="O394"/>
  <c r="O172"/>
  <c r="O268"/>
  <c r="O406"/>
  <c r="O413"/>
  <c r="O380"/>
  <c r="O151"/>
  <c r="O149"/>
  <c r="O334"/>
  <c r="O236"/>
  <c r="O179"/>
  <c r="O245"/>
  <c r="O383"/>
  <c r="O386"/>
  <c r="O366"/>
  <c r="O300"/>
  <c r="O371"/>
  <c r="O372"/>
  <c r="O174"/>
  <c r="O425"/>
  <c r="O419"/>
  <c r="O126"/>
  <c r="O152"/>
  <c r="O161"/>
  <c r="O335"/>
  <c r="O338"/>
  <c r="O48"/>
  <c r="O15"/>
  <c r="O455"/>
  <c r="O252"/>
  <c r="O475"/>
  <c r="O446"/>
  <c r="O206"/>
  <c r="O129"/>
  <c r="O396"/>
  <c r="O89"/>
  <c r="O134"/>
  <c r="O315"/>
  <c r="O66"/>
  <c r="O238"/>
  <c r="O448"/>
  <c r="O466"/>
  <c r="O441"/>
  <c r="O243"/>
  <c r="O185"/>
  <c r="O186"/>
  <c r="O444"/>
  <c r="O182"/>
  <c r="O180"/>
  <c r="O184"/>
  <c r="O188"/>
  <c r="O187"/>
  <c r="O192"/>
  <c r="O398"/>
  <c r="O364"/>
  <c r="O102"/>
  <c r="O373"/>
  <c r="O111"/>
  <c r="O280"/>
  <c r="O43"/>
  <c r="O224"/>
  <c r="O430"/>
  <c r="O428"/>
  <c r="O153"/>
  <c r="O166"/>
  <c r="O229"/>
  <c r="O435"/>
  <c r="O158"/>
  <c r="O156"/>
  <c r="O159"/>
  <c r="O384"/>
  <c r="O341"/>
  <c r="O346"/>
  <c r="O257"/>
  <c r="O260"/>
  <c r="O64"/>
  <c r="O215"/>
  <c r="O416"/>
  <c r="O405"/>
  <c r="O103"/>
  <c r="O143"/>
  <c r="O421"/>
  <c r="O135"/>
  <c r="O133"/>
  <c r="O132"/>
  <c r="O270"/>
  <c r="O44"/>
  <c r="O56"/>
  <c r="O443"/>
  <c r="O255"/>
  <c r="O258"/>
  <c r="O87"/>
  <c r="O85"/>
  <c r="O302"/>
  <c r="O37"/>
  <c r="O307"/>
  <c r="O256"/>
  <c r="O21"/>
  <c r="O24"/>
  <c r="O33"/>
  <c r="O408"/>
  <c r="O235"/>
  <c r="O288"/>
  <c r="O293"/>
  <c r="O80"/>
  <c r="O81"/>
  <c r="O247"/>
  <c r="O462"/>
  <c r="O25"/>
  <c r="O469"/>
  <c r="O39"/>
  <c r="O474"/>
  <c r="O385"/>
  <c r="O388"/>
  <c r="O200"/>
  <c r="O279"/>
  <c r="O58"/>
  <c r="O65"/>
  <c r="O10"/>
  <c r="O57"/>
  <c r="O54"/>
  <c r="O233"/>
  <c r="O439"/>
  <c r="O442"/>
  <c r="O176"/>
  <c r="O452"/>
  <c r="O190"/>
  <c r="O451"/>
  <c r="O191"/>
  <c r="O189"/>
  <c r="O358"/>
  <c r="O365"/>
  <c r="O265"/>
  <c r="O35"/>
  <c r="O38"/>
  <c r="O464"/>
  <c r="O266"/>
  <c r="O30"/>
  <c r="O31"/>
  <c r="O461"/>
  <c r="O458"/>
  <c r="O8"/>
  <c r="O234"/>
  <c r="O170"/>
  <c r="O168"/>
  <c r="O173"/>
  <c r="O467"/>
  <c r="O220"/>
  <c r="O426"/>
  <c r="O144"/>
  <c r="O147"/>
  <c r="O145"/>
  <c r="O146"/>
  <c r="O453"/>
  <c r="O211"/>
  <c r="O412"/>
  <c r="O121"/>
  <c r="O118"/>
  <c r="O123"/>
  <c r="O177"/>
  <c r="O171"/>
  <c r="O178"/>
  <c r="O7"/>
  <c r="O4"/>
  <c r="O197"/>
  <c r="O403"/>
  <c r="O94"/>
  <c r="O92"/>
  <c r="O95"/>
  <c r="O164"/>
  <c r="O389"/>
  <c r="O150"/>
  <c r="O116"/>
  <c r="O155"/>
  <c r="O136"/>
  <c r="O93"/>
  <c r="O141"/>
  <c r="O362"/>
  <c r="O127"/>
  <c r="O83"/>
  <c r="O348"/>
  <c r="O5"/>
  <c r="O113"/>
  <c r="O114"/>
  <c r="O69"/>
  <c r="O339"/>
  <c r="O157"/>
  <c r="O100"/>
  <c r="O325"/>
  <c r="O107"/>
  <c r="O86"/>
  <c r="O6"/>
  <c r="O91"/>
  <c r="O42"/>
  <c r="O72"/>
  <c r="O28"/>
  <c r="O298"/>
  <c r="O63"/>
  <c r="O19"/>
  <c r="O284"/>
  <c r="O71"/>
  <c r="O49"/>
  <c r="O473"/>
  <c r="O275"/>
  <c r="O40"/>
  <c r="O261"/>
  <c r="O16"/>
  <c r="O17"/>
  <c r="O22"/>
  <c r="H486" l="1"/>
  <c r="H485"/>
  <c r="H484"/>
  <c r="H487"/>
  <c r="J497" l="1"/>
  <c r="H491"/>
  <c r="M484"/>
  <c r="J499"/>
  <c r="M486"/>
  <c r="J500"/>
  <c r="M487"/>
  <c r="M485"/>
  <c r="J498"/>
  <c r="M491" l="1"/>
  <c r="J501"/>
  <c r="J485" l="1"/>
  <c r="N485" s="1"/>
  <c r="J487"/>
  <c r="N487" s="1"/>
  <c r="J486"/>
  <c r="N486" s="1"/>
  <c r="J484"/>
  <c r="N484" s="1"/>
  <c r="N491" l="1"/>
</calcChain>
</file>

<file path=xl/sharedStrings.xml><?xml version="1.0" encoding="utf-8"?>
<sst xmlns="http://schemas.openxmlformats.org/spreadsheetml/2006/main" count="1676" uniqueCount="656">
  <si>
    <t>COEF</t>
  </si>
  <si>
    <t>Pd&amp;Co</t>
  </si>
  <si>
    <t>Centro</t>
  </si>
  <si>
    <t>M5S</t>
  </si>
  <si>
    <t>Fi&amp;Co</t>
  </si>
  <si>
    <t>Altri</t>
  </si>
  <si>
    <t>Cifre elett. con applicaz scorporo totale</t>
  </si>
  <si>
    <t>Cod_circ</t>
  </si>
  <si>
    <t>Cod_Reg</t>
  </si>
  <si>
    <t>Regione</t>
  </si>
  <si>
    <t>N. coll Mod Ispanico</t>
  </si>
  <si>
    <t>N. coll Mattarellum</t>
  </si>
  <si>
    <t>COLLEGIO Mattarellum</t>
  </si>
  <si>
    <t>x</t>
  </si>
  <si>
    <t>Totale</t>
  </si>
  <si>
    <t>Svp</t>
  </si>
  <si>
    <t>Diff VV su 2013</t>
  </si>
  <si>
    <t>CODCAM</t>
  </si>
  <si>
    <t>PD</t>
  </si>
  <si>
    <t>SEL</t>
  </si>
  <si>
    <t>Centro Dem</t>
  </si>
  <si>
    <t>SVP</t>
  </si>
  <si>
    <t>S Civica Monti</t>
  </si>
  <si>
    <t>UDC</t>
  </si>
  <si>
    <t>FLI</t>
  </si>
  <si>
    <t>M5Stelle</t>
  </si>
  <si>
    <t>PDL</t>
  </si>
  <si>
    <t>Lega Nord</t>
  </si>
  <si>
    <t>Fratelli di It</t>
  </si>
  <si>
    <t>La Destra</t>
  </si>
  <si>
    <t>MIR</t>
  </si>
  <si>
    <t>G Sud-MPA</t>
  </si>
  <si>
    <t>Pensionati</t>
  </si>
  <si>
    <t>Intesa Pop</t>
  </si>
  <si>
    <t>Italia Equa</t>
  </si>
  <si>
    <t>Fare FD Giannino</t>
  </si>
  <si>
    <t>Riv Civile Ingroia</t>
  </si>
  <si>
    <t>Forza Nuova</t>
  </si>
  <si>
    <t>P Com Lavoratori</t>
  </si>
  <si>
    <t>Amnistia GL</t>
  </si>
  <si>
    <t>Die Freiheitlichen</t>
  </si>
  <si>
    <t>Casapaund It</t>
  </si>
  <si>
    <t>Fiamma Tricolore</t>
  </si>
  <si>
    <t>Amo Italia</t>
  </si>
  <si>
    <t>Indipend Veneto</t>
  </si>
  <si>
    <t>Lib Italia PLI</t>
  </si>
  <si>
    <t>P Sardo Az</t>
  </si>
  <si>
    <t>Liga Veneta Rep</t>
  </si>
  <si>
    <t>Voto di protesta</t>
  </si>
  <si>
    <t>Veneto Stato</t>
  </si>
  <si>
    <t>Riform Italiani</t>
  </si>
  <si>
    <t>Indipend Sardegna</t>
  </si>
  <si>
    <t>PRI</t>
  </si>
  <si>
    <t>Meris</t>
  </si>
  <si>
    <t>P Altern Comunista</t>
  </si>
  <si>
    <t>I Pirati</t>
  </si>
  <si>
    <t>Mov Prog It MID</t>
  </si>
  <si>
    <t>Rif Missina It</t>
  </si>
  <si>
    <t>Popolari Uniti</t>
  </si>
  <si>
    <t>Prog Nazionale</t>
  </si>
  <si>
    <t>Mov PPA</t>
  </si>
  <si>
    <t>Tutti Insieme It</t>
  </si>
  <si>
    <t>Unione Pop</t>
  </si>
  <si>
    <t>Dem Atea</t>
  </si>
  <si>
    <t>Staminali di It</t>
  </si>
  <si>
    <t>TOTALI CIRC</t>
  </si>
  <si>
    <t>PIEMONTE</t>
  </si>
  <si>
    <t>TORINO 1</t>
  </si>
  <si>
    <t>TORINO 2</t>
  </si>
  <si>
    <t>TORINO 3</t>
  </si>
  <si>
    <t>TORINO 4</t>
  </si>
  <si>
    <t>TORINO 5</t>
  </si>
  <si>
    <t>TORINO 6</t>
  </si>
  <si>
    <t>TORINO 7</t>
  </si>
  <si>
    <t>TORINO 8</t>
  </si>
  <si>
    <t>IVREA</t>
  </si>
  <si>
    <t>CHIVASSO</t>
  </si>
  <si>
    <t>SETTIMO TORINESE</t>
  </si>
  <si>
    <t>MONCALIERI</t>
  </si>
  <si>
    <t>NICHELINO</t>
  </si>
  <si>
    <t>RIVOLI</t>
  </si>
  <si>
    <t>COLLEGNO</t>
  </si>
  <si>
    <t>VENARIA REALE</t>
  </si>
  <si>
    <t>RIVAROLO CANAVESE</t>
  </si>
  <si>
    <t>GIAVENO</t>
  </si>
  <si>
    <t>PINEROLO</t>
  </si>
  <si>
    <t>ALBA</t>
  </si>
  <si>
    <t>SAVIGLIANO</t>
  </si>
  <si>
    <t>FOSSANO</t>
  </si>
  <si>
    <t>CUNEO</t>
  </si>
  <si>
    <t>CANELLI</t>
  </si>
  <si>
    <t>ASTI</t>
  </si>
  <si>
    <t>CASALE MONFERRATO</t>
  </si>
  <si>
    <t>ALESSANDRIA</t>
  </si>
  <si>
    <t>NOVI LIGURE</t>
  </si>
  <si>
    <t>ACQUI TERME</t>
  </si>
  <si>
    <t>VERCELLI</t>
  </si>
  <si>
    <t>COSSATO</t>
  </si>
  <si>
    <t>BIELLA</t>
  </si>
  <si>
    <t>NOVARA</t>
  </si>
  <si>
    <t>TRECATE</t>
  </si>
  <si>
    <t>BORGOMANERO</t>
  </si>
  <si>
    <t>VERBANIA</t>
  </si>
  <si>
    <t>LOMBARDIA</t>
  </si>
  <si>
    <t>MILANO 1</t>
  </si>
  <si>
    <t>MILANO 2</t>
  </si>
  <si>
    <t>MILANO 3</t>
  </si>
  <si>
    <t>MILANO 4</t>
  </si>
  <si>
    <t>MILANO 5</t>
  </si>
  <si>
    <t>MILANO 6</t>
  </si>
  <si>
    <t>MILANO 7</t>
  </si>
  <si>
    <t>MILANO 8</t>
  </si>
  <si>
    <t>MILANO 9</t>
  </si>
  <si>
    <t>MILANO 10</t>
  </si>
  <si>
    <t>MILANO 11</t>
  </si>
  <si>
    <t>ROZZANO</t>
  </si>
  <si>
    <t>CORSICO</t>
  </si>
  <si>
    <t>ABBIATEGRASSO</t>
  </si>
  <si>
    <t>BUSTO GAROLFO</t>
  </si>
  <si>
    <t>LEGNANO</t>
  </si>
  <si>
    <t>RHO</t>
  </si>
  <si>
    <t>BOLLATE</t>
  </si>
  <si>
    <t>LIMBIATE</t>
  </si>
  <si>
    <t>PADERNO DUGNANO</t>
  </si>
  <si>
    <t>SESTO SAN GIOVANNI</t>
  </si>
  <si>
    <t>CINISELLO BALSAMO</t>
  </si>
  <si>
    <t>DESIO</t>
  </si>
  <si>
    <t>SEREGNO</t>
  </si>
  <si>
    <t>MONZA</t>
  </si>
  <si>
    <t>VIMERCATE</t>
  </si>
  <si>
    <t>AGRATE BRIANZA</t>
  </si>
  <si>
    <t>COLOGNO MONZESE</t>
  </si>
  <si>
    <t>MELZO</t>
  </si>
  <si>
    <t>PIOLTELLO</t>
  </si>
  <si>
    <t>SAN GIULIANO MILANESE</t>
  </si>
  <si>
    <t>VARESE</t>
  </si>
  <si>
    <t>LUINO</t>
  </si>
  <si>
    <t>TRADATE</t>
  </si>
  <si>
    <t>SESTO CALENDE</t>
  </si>
  <si>
    <t>GALLARATE</t>
  </si>
  <si>
    <t>BUSTO ARSIZIO</t>
  </si>
  <si>
    <t>SARONNO</t>
  </si>
  <si>
    <t>COMO</t>
  </si>
  <si>
    <t>CANTU`</t>
  </si>
  <si>
    <t>ERBA</t>
  </si>
  <si>
    <t>OLGIATE COMASCO</t>
  </si>
  <si>
    <t>MORBEGNO</t>
  </si>
  <si>
    <t>SONDRIO</t>
  </si>
  <si>
    <t>LECCO</t>
  </si>
  <si>
    <t>MERATE</t>
  </si>
  <si>
    <t>BERGAMO</t>
  </si>
  <si>
    <t>SERIATE</t>
  </si>
  <si>
    <t>PONTE SAN PIETRO</t>
  </si>
  <si>
    <t>TREVIGLIO</t>
  </si>
  <si>
    <t>ALBINO</t>
  </si>
  <si>
    <t>COSTA VOLPINO</t>
  </si>
  <si>
    <t>DALMINE</t>
  </si>
  <si>
    <t>ZOGNO</t>
  </si>
  <si>
    <t>BRESCIA-FLERO</t>
  </si>
  <si>
    <t>BRESCIA-RONCADELLE</t>
  </si>
  <si>
    <t>REZZATO</t>
  </si>
  <si>
    <t>DESENZANO DEL GARDA</t>
  </si>
  <si>
    <t>GHEDI</t>
  </si>
  <si>
    <t>ORZINUOVI</t>
  </si>
  <si>
    <t>CHIARI</t>
  </si>
  <si>
    <t>LUMEZZANE</t>
  </si>
  <si>
    <t>DARFO BOARIO TERME</t>
  </si>
  <si>
    <t>PAVIA</t>
  </si>
  <si>
    <t>VIGEVANO</t>
  </si>
  <si>
    <t>MORTARA</t>
  </si>
  <si>
    <t>VOGHERA</t>
  </si>
  <si>
    <t>LODI</t>
  </si>
  <si>
    <t>CREMA</t>
  </si>
  <si>
    <t>SORESINA</t>
  </si>
  <si>
    <t>CREMONA</t>
  </si>
  <si>
    <t>CASTIGLIONE DELLE STIVIERE</t>
  </si>
  <si>
    <t>MANTOVA</t>
  </si>
  <si>
    <t>SUZZARA</t>
  </si>
  <si>
    <t>TRENTINO-ALTO ADIGE</t>
  </si>
  <si>
    <t>BOLZANO</t>
  </si>
  <si>
    <t>APPIANO SULLA STRADA DEL VINO</t>
  </si>
  <si>
    <t>MERANO</t>
  </si>
  <si>
    <t>BRESSANONE</t>
  </si>
  <si>
    <t>TRENTO</t>
  </si>
  <si>
    <t>ROVERETO</t>
  </si>
  <si>
    <t>LAVIS</t>
  </si>
  <si>
    <t>PERGINE VALSUGANA</t>
  </si>
  <si>
    <t>VENETO</t>
  </si>
  <si>
    <t>VERONA OVEST</t>
  </si>
  <si>
    <t>VERONA EST</t>
  </si>
  <si>
    <t>BUSSOLENGO</t>
  </si>
  <si>
    <t>SAN MARTINO BUON ALBERGO</t>
  </si>
  <si>
    <t>SAN GIOVANNI LUPATOTO</t>
  </si>
  <si>
    <t>VILLAFRANCA DI VERONA</t>
  </si>
  <si>
    <t>LEGNAGO</t>
  </si>
  <si>
    <t>VICENZA</t>
  </si>
  <si>
    <t>BASSANO DEL GRAPPA</t>
  </si>
  <si>
    <t>THIENE</t>
  </si>
  <si>
    <t>ARZIGNANO</t>
  </si>
  <si>
    <t>SCHIO</t>
  </si>
  <si>
    <t>DUEVILLE</t>
  </si>
  <si>
    <t>PADOVA-SELVAZZANO DENTRO</t>
  </si>
  <si>
    <t>PADOVA-CENTRO STORICO</t>
  </si>
  <si>
    <t>ESTE</t>
  </si>
  <si>
    <t>PIOVE DI SACCO</t>
  </si>
  <si>
    <t>ALBIGNASEGO</t>
  </si>
  <si>
    <t>CITTADELLA</t>
  </si>
  <si>
    <t>VIGONZA</t>
  </si>
  <si>
    <t>ROVIGO</t>
  </si>
  <si>
    <t>ADRIA</t>
  </si>
  <si>
    <t>VENEZIA-SAN MARCO</t>
  </si>
  <si>
    <t>VENEZIA-MESTRE</t>
  </si>
  <si>
    <t>VENEZIA-MIRA</t>
  </si>
  <si>
    <t>MIRANO</t>
  </si>
  <si>
    <t>CHIOGGIA</t>
  </si>
  <si>
    <t>VENEZIA-SAN DONA` DI PIAVE</t>
  </si>
  <si>
    <t>PORTOGRUARO</t>
  </si>
  <si>
    <t>TREVISO</t>
  </si>
  <si>
    <t>VITTORIO VENETO</t>
  </si>
  <si>
    <t>CASTELFRANCO VENETO</t>
  </si>
  <si>
    <t>ODERZO</t>
  </si>
  <si>
    <t>CONEGLIANO</t>
  </si>
  <si>
    <t>BELLUNO</t>
  </si>
  <si>
    <t>FELTRE</t>
  </si>
  <si>
    <t>MONTEBELLUNA</t>
  </si>
  <si>
    <t>FRIULI-VENEZIA GIULIA</t>
  </si>
  <si>
    <t>TRIESTE- CENTRO</t>
  </si>
  <si>
    <t>TRIESTE-MUGGIA</t>
  </si>
  <si>
    <t>GORIZIA</t>
  </si>
  <si>
    <t>CERVIGNANO DEL FRIULI</t>
  </si>
  <si>
    <t>UDINE</t>
  </si>
  <si>
    <t>GEMONA DEL FRIULI</t>
  </si>
  <si>
    <t>CODROIPO</t>
  </si>
  <si>
    <t>CIVIDALE DEL FRIULI</t>
  </si>
  <si>
    <t>SACILE</t>
  </si>
  <si>
    <t>PORDENONE</t>
  </si>
  <si>
    <t>LIGURIA</t>
  </si>
  <si>
    <t>SAN REMO</t>
  </si>
  <si>
    <t>IMPERIA</t>
  </si>
  <si>
    <t>ALBENGA</t>
  </si>
  <si>
    <t>SAVONA</t>
  </si>
  <si>
    <t>GENOVA-VARAZZE</t>
  </si>
  <si>
    <t>GENOVA-SESTRI</t>
  </si>
  <si>
    <t>GENOVA-CAMPOMORONE</t>
  </si>
  <si>
    <t>GENOVA-SAN FRUTTUOSO</t>
  </si>
  <si>
    <t>GENOVA-PARENZO</t>
  </si>
  <si>
    <t>GENOVA-NERVI</t>
  </si>
  <si>
    <t>RAPALLO</t>
  </si>
  <si>
    <t>CHIAVARI</t>
  </si>
  <si>
    <t>SARZANA</t>
  </si>
  <si>
    <t>LA SPEZIA</t>
  </si>
  <si>
    <t>EMILIA-ROMAGNA</t>
  </si>
  <si>
    <t>RIMINI - SANT'ARCANGELO DI ROMAGNA</t>
  </si>
  <si>
    <t>RIMINI - RICCIONE</t>
  </si>
  <si>
    <t>FORLI`</t>
  </si>
  <si>
    <t>CESENA</t>
  </si>
  <si>
    <t>SAVIGNANO SUL RUBICONE</t>
  </si>
  <si>
    <t>RAVENNA - CERVIA</t>
  </si>
  <si>
    <t>FAENZA</t>
  </si>
  <si>
    <t>RAVENNA - LUGO</t>
  </si>
  <si>
    <t>FERRARA-VIA BOLOGNA</t>
  </si>
  <si>
    <t>COMACCHIO</t>
  </si>
  <si>
    <t>FERRARA-CENTO</t>
  </si>
  <si>
    <t>BOLOGNA-MAZZINI</t>
  </si>
  <si>
    <t>BOLOGNA-S. DONATO</t>
  </si>
  <si>
    <t>BOLOGNA-BORGO PANIGALE</t>
  </si>
  <si>
    <t>IMOLA</t>
  </si>
  <si>
    <t>BOLOGNA-PIANORO</t>
  </si>
  <si>
    <t>CASALECCHIO DI RENO</t>
  </si>
  <si>
    <t>SAN GIOVANNI IN PERSICETO</t>
  </si>
  <si>
    <t>SAN LAZZARO DI SAVENA</t>
  </si>
  <si>
    <t>MODENA CENTRO</t>
  </si>
  <si>
    <t>MIRANDOLA</t>
  </si>
  <si>
    <t>VIGNOLA</t>
  </si>
  <si>
    <t>MODENA-SASSUOLO</t>
  </si>
  <si>
    <t>CARPI</t>
  </si>
  <si>
    <t>REGGIO NELL`EMILIA</t>
  </si>
  <si>
    <t>GUASTALLA</t>
  </si>
  <si>
    <t>SCANDIANO</t>
  </si>
  <si>
    <t>PARMA CENTRO</t>
  </si>
  <si>
    <t>PARMA-COLLECCHIO</t>
  </si>
  <si>
    <t>FIDENZA</t>
  </si>
  <si>
    <t>PIACENZA</t>
  </si>
  <si>
    <t>FIORENZUOLA D`ARDA</t>
  </si>
  <si>
    <t>TOSCANA</t>
  </si>
  <si>
    <t>FIRENZE 1</t>
  </si>
  <si>
    <t>FIRENZE 2</t>
  </si>
  <si>
    <t>FIRENZE 3</t>
  </si>
  <si>
    <t>SCANDICCI</t>
  </si>
  <si>
    <t>SESTO FIORENTINO</t>
  </si>
  <si>
    <t>FIRENZE-PONTASSIEVE</t>
  </si>
  <si>
    <t>EMPOLI</t>
  </si>
  <si>
    <t>BAGNO A RIPOLI</t>
  </si>
  <si>
    <t>PRATO-MONTEMURLO</t>
  </si>
  <si>
    <t>PRATO-CARMIGNANO</t>
  </si>
  <si>
    <t>PISTOIA</t>
  </si>
  <si>
    <t>MONTECATINI TERME</t>
  </si>
  <si>
    <t>MONTEVARCHI</t>
  </si>
  <si>
    <t>AREZZO</t>
  </si>
  <si>
    <t>CORTONA</t>
  </si>
  <si>
    <t>SIENA</t>
  </si>
  <si>
    <t>PONTEDERA</t>
  </si>
  <si>
    <t>MASSA MARITTIMA</t>
  </si>
  <si>
    <t>GROSSETO</t>
  </si>
  <si>
    <t>CARRARA</t>
  </si>
  <si>
    <t>MASSA</t>
  </si>
  <si>
    <t>VIAREGGIO</t>
  </si>
  <si>
    <t>LUCCA</t>
  </si>
  <si>
    <t>PISA</t>
  </si>
  <si>
    <t>CAPANNORI</t>
  </si>
  <si>
    <t>CASCINA</t>
  </si>
  <si>
    <t>LIVORNO-COLLESALVETTI</t>
  </si>
  <si>
    <t>LIVORNO-ROSIGNANO MARITTIMO</t>
  </si>
  <si>
    <t>PIOMBINO</t>
  </si>
  <si>
    <t>UMBRIA</t>
  </si>
  <si>
    <t>PERUGIA CENTRO</t>
  </si>
  <si>
    <t>PERUGIA-TODI</t>
  </si>
  <si>
    <t>CITTA` DI CASTELLO</t>
  </si>
  <si>
    <t>GUBBIO</t>
  </si>
  <si>
    <t>FOLIGNO</t>
  </si>
  <si>
    <t>TERNI</t>
  </si>
  <si>
    <t>ORVIETO</t>
  </si>
  <si>
    <t>MARCHE</t>
  </si>
  <si>
    <t>ASCOLI PICENO</t>
  </si>
  <si>
    <t>SAN BENEDETTO DEL TRONTO</t>
  </si>
  <si>
    <t>FERMO</t>
  </si>
  <si>
    <t>MACERATA</t>
  </si>
  <si>
    <t>CIVITANOVA MARCHE</t>
  </si>
  <si>
    <t>OSIMO</t>
  </si>
  <si>
    <t>ANCONA</t>
  </si>
  <si>
    <t>JESI</t>
  </si>
  <si>
    <t>SENIGALLIA</t>
  </si>
  <si>
    <t>PESARO</t>
  </si>
  <si>
    <t>URBINO</t>
  </si>
  <si>
    <t>FANO</t>
  </si>
  <si>
    <t>LAZIO</t>
  </si>
  <si>
    <t>ROMA CENTRO</t>
  </si>
  <si>
    <t>ROMA-TRIESTE</t>
  </si>
  <si>
    <t>ROMA-VAL MELAINA</t>
  </si>
  <si>
    <t>ROMA-MONTE SACRO</t>
  </si>
  <si>
    <t>ROMA-PIETRALATA</t>
  </si>
  <si>
    <t>ROMA-PRENESTINO-LABICANO</t>
  </si>
  <si>
    <t>ROMA-COLLATINO</t>
  </si>
  <si>
    <t>ROMA-TORRE ANGELA</t>
  </si>
  <si>
    <t>ROMA-PRENESTINO-CENTOCELLE</t>
  </si>
  <si>
    <t>ROMA-TUSCOLANO</t>
  </si>
  <si>
    <t>ROMA-DON BOSCO</t>
  </si>
  <si>
    <t>ROMA - CIAMPINO</t>
  </si>
  <si>
    <t>ROMA-APPIO-LATINO</t>
  </si>
  <si>
    <t>ROMA-ARDEATINO</t>
  </si>
  <si>
    <t>ROMA-OSTIENSE</t>
  </si>
  <si>
    <t>ROMA-LIDO DI OSTIA</t>
  </si>
  <si>
    <t>ROMA-FIUMICINO</t>
  </si>
  <si>
    <t>ROMA-PORTUENSE</t>
  </si>
  <si>
    <t>ROMA-ZONA SUB GIANICOLENSE</t>
  </si>
  <si>
    <t>ROMA-GIANICOLENSE</t>
  </si>
  <si>
    <t>ROMA-TRIONFALE</t>
  </si>
  <si>
    <t>ROMA-TOMBA DI NERONE</t>
  </si>
  <si>
    <t>ROMA-PRIMAVALLE</t>
  </si>
  <si>
    <t>ROMA-DELLA VITTORIA</t>
  </si>
  <si>
    <t>CIVITAVECCHIA</t>
  </si>
  <si>
    <t>MONTEROTONDO</t>
  </si>
  <si>
    <t>GUIDONIA MONTECELIO</t>
  </si>
  <si>
    <t>TIVOLI</t>
  </si>
  <si>
    <t>COLLEFERRO</t>
  </si>
  <si>
    <t>MARINO</t>
  </si>
  <si>
    <t>VELLETRI</t>
  </si>
  <si>
    <t>POMEZIA</t>
  </si>
  <si>
    <t>VITERBO</t>
  </si>
  <si>
    <t>TARQUINIA</t>
  </si>
  <si>
    <t>RIETI</t>
  </si>
  <si>
    <t>FROSINONE</t>
  </si>
  <si>
    <t>ALATRI</t>
  </si>
  <si>
    <t>SORA</t>
  </si>
  <si>
    <t>CASSINO</t>
  </si>
  <si>
    <t>LATINA</t>
  </si>
  <si>
    <t>APRILIA</t>
  </si>
  <si>
    <t>TERRACINA</t>
  </si>
  <si>
    <t>FORMIA</t>
  </si>
  <si>
    <t>ABRUZZO</t>
  </si>
  <si>
    <t>L`AQUILA</t>
  </si>
  <si>
    <t>AVEZZANO</t>
  </si>
  <si>
    <t>SULMONA</t>
  </si>
  <si>
    <t>TERAMO</t>
  </si>
  <si>
    <t>GIULIANOVA</t>
  </si>
  <si>
    <t>CHIETI</t>
  </si>
  <si>
    <t>LANCIANO</t>
  </si>
  <si>
    <t>ORTONA</t>
  </si>
  <si>
    <t>VASTO</t>
  </si>
  <si>
    <t>PESCARA</t>
  </si>
  <si>
    <t>MONTESILVANO</t>
  </si>
  <si>
    <t>MOLISE</t>
  </si>
  <si>
    <t>ISERNIA</t>
  </si>
  <si>
    <t>CAMPOBASSO</t>
  </si>
  <si>
    <t>TERMOLI</t>
  </si>
  <si>
    <t>CAMPANIA</t>
  </si>
  <si>
    <t>NAPOLI-ISCHIA</t>
  </si>
  <si>
    <t>NAPOLI-VOMERO</t>
  </si>
  <si>
    <t>NAPOLI-FUORIGROTTA</t>
  </si>
  <si>
    <t>NAPOLI-PIANURA</t>
  </si>
  <si>
    <t>NAPOLI-ARENELLA</t>
  </si>
  <si>
    <t>NAPOLI-SAN LORENZO</t>
  </si>
  <si>
    <t>NAPOLI-SAN CARLO ARENA</t>
  </si>
  <si>
    <t>NAPOLI-SECONDIGLIANO</t>
  </si>
  <si>
    <t>NAPOLI-PONTICELLI</t>
  </si>
  <si>
    <t>POZZUOLI</t>
  </si>
  <si>
    <t>GIUGLIANO IN CAMPANIA</t>
  </si>
  <si>
    <t>MARANO DI NAPOLI</t>
  </si>
  <si>
    <t>ARZANO</t>
  </si>
  <si>
    <t>CASORIA</t>
  </si>
  <si>
    <t>AFRAGOLA</t>
  </si>
  <si>
    <t>ACERRA</t>
  </si>
  <si>
    <t>POMIGLIANO D`ARCO</t>
  </si>
  <si>
    <t>NOLA</t>
  </si>
  <si>
    <t>SAN GIUSEPPE VESUVIANO</t>
  </si>
  <si>
    <t>TORRE ANNUNZIATA</t>
  </si>
  <si>
    <t>CASTELLAMMARE DI STABIA</t>
  </si>
  <si>
    <t>GRAGNANO</t>
  </si>
  <si>
    <t>TORRE DEL GRECO</t>
  </si>
  <si>
    <t>PORTICI</t>
  </si>
  <si>
    <t>SAN GIORGIO A CREMANO</t>
  </si>
  <si>
    <t>CASERTA</t>
  </si>
  <si>
    <t>MADDALONI</t>
  </si>
  <si>
    <t>AVERSA</t>
  </si>
  <si>
    <t>CASAL DI PRINCIPE</t>
  </si>
  <si>
    <t>SANTA MARIA CAPUA VETERE</t>
  </si>
  <si>
    <t>SESSA AURUNCA</t>
  </si>
  <si>
    <t>CAPUA</t>
  </si>
  <si>
    <t>BENEVENTO</t>
  </si>
  <si>
    <t>SANT`AGATA DE` GOTI</t>
  </si>
  <si>
    <t>ARIANO IRPINO</t>
  </si>
  <si>
    <t>AVELLINO</t>
  </si>
  <si>
    <t>ATRIPALDA</t>
  </si>
  <si>
    <t>MIRABELLA ECLANO</t>
  </si>
  <si>
    <t>SALERNO CENTRO</t>
  </si>
  <si>
    <t>SALERNO-MERCATO SAN SEVERINO</t>
  </si>
  <si>
    <t>CAVA DE` TIRRENI</t>
  </si>
  <si>
    <t>SCAFATI</t>
  </si>
  <si>
    <t>NOCERA INFERIORE</t>
  </si>
  <si>
    <t>BATTIPAGLIA</t>
  </si>
  <si>
    <t>EBOLI</t>
  </si>
  <si>
    <t>SALA CONSILINA</t>
  </si>
  <si>
    <t>VALLO DELLA LUCANIA</t>
  </si>
  <si>
    <t>PUGLIA</t>
  </si>
  <si>
    <t>SAN SEVERO</t>
  </si>
  <si>
    <t>SAN GIOVANNI ROTONDO</t>
  </si>
  <si>
    <t>FOGGIA - LUCERA</t>
  </si>
  <si>
    <t>FOGGIA  CENTRO</t>
  </si>
  <si>
    <t>CERIGNOLA</t>
  </si>
  <si>
    <t>MANFREDONIA</t>
  </si>
  <si>
    <t>LECCE</t>
  </si>
  <si>
    <t>SQUINZANO</t>
  </si>
  <si>
    <t>TRICASE</t>
  </si>
  <si>
    <t>MAGLIE</t>
  </si>
  <si>
    <t>CASARANO</t>
  </si>
  <si>
    <t>NARDO`</t>
  </si>
  <si>
    <t>GALATINA</t>
  </si>
  <si>
    <t>TARANTO - SOLITO CORVISEA</t>
  </si>
  <si>
    <t>TARANTO - ITALIA - MONTE GRANARO</t>
  </si>
  <si>
    <t>MANDURIA</t>
  </si>
  <si>
    <t>MARTINA FRANCA</t>
  </si>
  <si>
    <t>MASSAFRA</t>
  </si>
  <si>
    <t>BARI - SAN PAOLO - STANIC</t>
  </si>
  <si>
    <t>BARI - LIBERTA' MARCONI</t>
  </si>
  <si>
    <t>BARI - MOLA DI BARI</t>
  </si>
  <si>
    <t>BARLETTA</t>
  </si>
  <si>
    <t>ANDRIA</t>
  </si>
  <si>
    <t>TRANI</t>
  </si>
  <si>
    <t>MOLFETTA</t>
  </si>
  <si>
    <t>BITONTO</t>
  </si>
  <si>
    <t>ALTAMURA</t>
  </si>
  <si>
    <t>MODUGNO</t>
  </si>
  <si>
    <t>TRIGGIANO</t>
  </si>
  <si>
    <t>PUTIGNANO</t>
  </si>
  <si>
    <t>MONOPOLI</t>
  </si>
  <si>
    <t>BRINDISI</t>
  </si>
  <si>
    <t>MESAGNE</t>
  </si>
  <si>
    <t>FRANCAVILLA FONTANA</t>
  </si>
  <si>
    <t>BASILICATA</t>
  </si>
  <si>
    <t>POTENZA</t>
  </si>
  <si>
    <t>MELFI</t>
  </si>
  <si>
    <t>MATERA</t>
  </si>
  <si>
    <t>PISTICCI</t>
  </si>
  <si>
    <t>LAURIA</t>
  </si>
  <si>
    <t>CALABRIA</t>
  </si>
  <si>
    <t>PAOLA</t>
  </si>
  <si>
    <t>CASTROVILLARI</t>
  </si>
  <si>
    <t>CORIGLIANO CALABRO</t>
  </si>
  <si>
    <t>ROSSANO</t>
  </si>
  <si>
    <t>RENDE</t>
  </si>
  <si>
    <t>COSENZA</t>
  </si>
  <si>
    <t>LAMEZIA TERME</t>
  </si>
  <si>
    <t>CATANZARO</t>
  </si>
  <si>
    <t>ISOLA DI CAPO RIZZUTO</t>
  </si>
  <si>
    <t>CROTONE</t>
  </si>
  <si>
    <t>VIBO VALENTIA</t>
  </si>
  <si>
    <t>SOVERATO</t>
  </si>
  <si>
    <t>SIDERNO</t>
  </si>
  <si>
    <t>LOCRI</t>
  </si>
  <si>
    <t>REGGIO DI CALABRIA - SBARRE</t>
  </si>
  <si>
    <t>REGGIO DI CALABRIA - VILLA SAN GIOVANNI</t>
  </si>
  <si>
    <t>PALMI</t>
  </si>
  <si>
    <t>SICILIA</t>
  </si>
  <si>
    <t>TRAPANI</t>
  </si>
  <si>
    <t>MARSALA</t>
  </si>
  <si>
    <t>MAZARA DEL VALLO</t>
  </si>
  <si>
    <t>ALCAMO</t>
  </si>
  <si>
    <t>CEFALU`</t>
  </si>
  <si>
    <t>TERMINI IMERESE</t>
  </si>
  <si>
    <t>BAGHERIA</t>
  </si>
  <si>
    <t>PARTINICO</t>
  </si>
  <si>
    <t>PALERMO - CAPACI</t>
  </si>
  <si>
    <t>PALERMO - RESUTTANA</t>
  </si>
  <si>
    <t>PALERMO - ZISA</t>
  </si>
  <si>
    <t>PALERMO - LIBERTA'</t>
  </si>
  <si>
    <t>PALERMO - VILLAGRAZIA</t>
  </si>
  <si>
    <t>PALERMO - SETTECANNOLI</t>
  </si>
  <si>
    <t>GELA</t>
  </si>
  <si>
    <t>CALTANISSETTA</t>
  </si>
  <si>
    <t>LICATA</t>
  </si>
  <si>
    <t>AGRIGENTO</t>
  </si>
  <si>
    <t>CANICATTI'</t>
  </si>
  <si>
    <t>SCIACCA</t>
  </si>
  <si>
    <t>MESSINA - CENTRO STORICO</t>
  </si>
  <si>
    <t>MESSINA - MATA E GRIFONE</t>
  </si>
  <si>
    <t>TAORMINA</t>
  </si>
  <si>
    <t>MILAZZO</t>
  </si>
  <si>
    <t>BARCELLONA POZZO DI GOTTO</t>
  </si>
  <si>
    <t>NICOSIA</t>
  </si>
  <si>
    <t>ENNA</t>
  </si>
  <si>
    <t>PATERNO`</t>
  </si>
  <si>
    <t>GIARRE</t>
  </si>
  <si>
    <t>ACIREALE</t>
  </si>
  <si>
    <t>GRAVINA DI CATANIA</t>
  </si>
  <si>
    <t>CATANIA - PICANELLO</t>
  </si>
  <si>
    <t>CATANIA - CARDINALE</t>
  </si>
  <si>
    <t>CATANIA - MISTERBIANCO</t>
  </si>
  <si>
    <t>CALTAGIRONE</t>
  </si>
  <si>
    <t>AUGUSTA</t>
  </si>
  <si>
    <t>SIRACUSA</t>
  </si>
  <si>
    <t>AVOLA</t>
  </si>
  <si>
    <t>MODICA</t>
  </si>
  <si>
    <t>RAGUSA</t>
  </si>
  <si>
    <t>VITTORIA</t>
  </si>
  <si>
    <t>SARDEGNA</t>
  </si>
  <si>
    <t>SASSARI</t>
  </si>
  <si>
    <t>ALGHERO</t>
  </si>
  <si>
    <t>PORTO TORRES</t>
  </si>
  <si>
    <t>OLBIA</t>
  </si>
  <si>
    <t>NUORO</t>
  </si>
  <si>
    <t>TORTOLI`</t>
  </si>
  <si>
    <t>MACOMER</t>
  </si>
  <si>
    <t>ORISTANO</t>
  </si>
  <si>
    <t>IGLESIAS</t>
  </si>
  <si>
    <t>CARBONIA</t>
  </si>
  <si>
    <t>CAGLIARI - ASSEMINI</t>
  </si>
  <si>
    <t>CAGLIARI CENTRO</t>
  </si>
  <si>
    <t>SERRAMANNA</t>
  </si>
  <si>
    <t>QUARTU SANT`ELENA</t>
  </si>
  <si>
    <t>65 collegi da 4 seggi</t>
  </si>
  <si>
    <t>53 collegi da 5 seggi</t>
  </si>
  <si>
    <t>Centristi</t>
  </si>
  <si>
    <t>TOTALE</t>
  </si>
  <si>
    <t>Voti validi elez 2013</t>
  </si>
  <si>
    <t>% elez 2013</t>
  </si>
  <si>
    <t>% sondaggio (ins. dati)---&gt;</t>
  </si>
  <si>
    <t>Voti stimati</t>
  </si>
  <si>
    <t>coef. Di adattamento</t>
  </si>
  <si>
    <t>N.B. Dopo aver inserito le percentuali del sondaggio aggiornare la tabella pivot del foglio "Mod Ispanico" e le 3 tabelle pivot del foglio "Mattarellum con Premio"</t>
  </si>
  <si>
    <t>Totale complessivo</t>
  </si>
  <si>
    <t>Somma di Pd&amp;Co2</t>
  </si>
  <si>
    <t>Valori</t>
  </si>
  <si>
    <t>Somma di Centro2</t>
  </si>
  <si>
    <t>Somma di Centro2 totale</t>
  </si>
  <si>
    <t>Somma di Pd&amp;Co2 totale</t>
  </si>
  <si>
    <t>Somma di M5S2</t>
  </si>
  <si>
    <t>Somma di M5S2 totale</t>
  </si>
  <si>
    <t>Somma di Fi&amp;Co2</t>
  </si>
  <si>
    <t>Somma di Fi&amp;Co2 totale</t>
  </si>
  <si>
    <t>Somma di Altri</t>
  </si>
  <si>
    <t>diviso 1</t>
  </si>
  <si>
    <t>diviso 2</t>
  </si>
  <si>
    <t>diviso 3</t>
  </si>
  <si>
    <t>diviso 4</t>
  </si>
  <si>
    <t>diviso 5</t>
  </si>
  <si>
    <t>Metodo D'Hondt</t>
  </si>
  <si>
    <t>rango</t>
  </si>
  <si>
    <t>N. seggi attribuiti al collegio</t>
  </si>
  <si>
    <t>N. SEGGI</t>
  </si>
  <si>
    <t>Seggi ottenuti nei collegi</t>
  </si>
  <si>
    <t>Premio (ipotesi 1*)</t>
  </si>
  <si>
    <t>Premio (ipotesi 2**)</t>
  </si>
  <si>
    <t>Estero (risultati elez 2013)</t>
  </si>
  <si>
    <t>Valle d'AO (risultati elez 2013)</t>
  </si>
  <si>
    <t>TOT (hp 1)</t>
  </si>
  <si>
    <t>TOT (hp 2)</t>
  </si>
  <si>
    <r>
      <rPr>
        <b/>
        <sz val="11"/>
        <color indexed="8"/>
        <rFont val="Calibri"/>
        <family val="2"/>
      </rPr>
      <t>525 seggi</t>
    </r>
    <r>
      <rPr>
        <sz val="11"/>
        <color theme="1"/>
        <rFont val="Calibri"/>
        <family val="2"/>
        <scheme val="minor"/>
      </rPr>
      <t xml:space="preserve"> assegnati nei 118 collegi plurinominali</t>
    </r>
  </si>
  <si>
    <t>MOV.ASS. ITALIANI ESTERO</t>
  </si>
  <si>
    <t>USEI</t>
  </si>
  <si>
    <t>Union Valdotaine</t>
  </si>
  <si>
    <t>TOT</t>
  </si>
  <si>
    <t>Somma di Totale2</t>
  </si>
  <si>
    <t>PIVOT DA AGGIORNARE</t>
  </si>
  <si>
    <t>TABELLA RIEPILOGO VOTI VALIDI</t>
  </si>
  <si>
    <t>Somma di Pd&amp;Co</t>
  </si>
  <si>
    <t>Somma di Centro</t>
  </si>
  <si>
    <t>Somma di M5S</t>
  </si>
  <si>
    <t>Somma di Fi&amp;Co</t>
  </si>
  <si>
    <t>Tot seggi uninom. per Regione</t>
  </si>
  <si>
    <r>
      <t>Tot seggi Regione</t>
    </r>
    <r>
      <rPr>
        <sz val="8"/>
        <color indexed="8"/>
        <rFont val="Calibri"/>
        <family val="2"/>
      </rPr>
      <t xml:space="preserve"> (Calcolati in base al Censimento)</t>
    </r>
  </si>
  <si>
    <r>
      <t>Seggi ancora da assegnare</t>
    </r>
    <r>
      <rPr>
        <sz val="8"/>
        <color indexed="8"/>
        <rFont val="Calibri"/>
        <family val="2"/>
      </rPr>
      <t xml:space="preserve"> (premio + diritto di tribuna)</t>
    </r>
  </si>
  <si>
    <t>TABELLA VITTORIE NEI COLLEGI UNINOMINALI</t>
  </si>
  <si>
    <t>Somma di Pd&amp;Co(sc)</t>
  </si>
  <si>
    <t>Somma di Centro(sc)</t>
  </si>
  <si>
    <t>Somma di M5S(sc)</t>
  </si>
  <si>
    <t>Somma di Fi&amp;Co(sc)</t>
  </si>
  <si>
    <t>Quoziente</t>
  </si>
  <si>
    <t>Seggi prop.</t>
  </si>
  <si>
    <t>&lt;-- Numero stabilito per legge</t>
  </si>
  <si>
    <t>TABELLA CIFRE ELETTORALI (applicazione "scorporo totale")</t>
  </si>
  <si>
    <t>Tabella ripartizione seggi proporzionali (diritto di tribuna)</t>
  </si>
  <si>
    <t>PD&amp;CO (con SVP)</t>
  </si>
  <si>
    <t>CENTRO</t>
  </si>
  <si>
    <t>FI&amp;CO</t>
  </si>
  <si>
    <t>Seggi interi</t>
  </si>
  <si>
    <t>Parte decimale non utilizzata</t>
  </si>
  <si>
    <t>-</t>
  </si>
  <si>
    <t>Rango</t>
  </si>
  <si>
    <t>Seggi con i resti</t>
  </si>
  <si>
    <t>TOT SEGGI PROPRZIONALI</t>
  </si>
  <si>
    <t>Vittorie nei collegi</t>
  </si>
  <si>
    <t>Premio ipotesi 1*</t>
  </si>
  <si>
    <t>Premio ipotesi 2**</t>
  </si>
  <si>
    <t>Seggi Valle d'Aosta (elez 2013)</t>
  </si>
  <si>
    <t>Seggi estero (elez. 2013)</t>
  </si>
  <si>
    <t>TOT (Hp 1)</t>
  </si>
  <si>
    <t>TOT (Hp 2)</t>
  </si>
  <si>
    <t>Maggioranza: 316</t>
  </si>
  <si>
    <t>N.B. Una volta inseriti i dati del sondaggio nel foglio "Dati da inserire", aggiornare la Pivot qui sopra</t>
  </si>
  <si>
    <t>N.B. Una volta inseriti i dati del sondaggio nel foglio "Dati da inserire", aggiornare le 3 Pivot qui sopra</t>
  </si>
  <si>
    <t>* Premio (ipotesi 1): va alla lista che ottiene la maggioranza relativa dei voti</t>
  </si>
  <si>
    <t>** Premio (ipotesi 2): va alla lista che ottiene la maggioranza relativa dei seggi nei collegi</t>
  </si>
  <si>
    <t>Pd-csx</t>
  </si>
  <si>
    <t>Fi-cdx</t>
  </si>
  <si>
    <r>
      <rPr>
        <b/>
        <sz val="11"/>
        <color theme="1"/>
        <rFont val="Calibri"/>
        <family val="2"/>
        <scheme val="minor"/>
      </rPr>
      <t>Pd-csx</t>
    </r>
    <r>
      <rPr>
        <sz val="11"/>
        <color theme="1"/>
        <rFont val="Calibri"/>
        <family val="2"/>
        <scheme val="minor"/>
      </rPr>
      <t xml:space="preserve"> = PD+SEL+SVP+PSI+Centro Democratico</t>
    </r>
  </si>
  <si>
    <r>
      <rPr>
        <b/>
        <sz val="11"/>
        <color theme="1"/>
        <rFont val="Calibri"/>
        <family val="2"/>
        <scheme val="minor"/>
      </rPr>
      <t>Centristi</t>
    </r>
    <r>
      <rPr>
        <sz val="11"/>
        <color theme="1"/>
        <rFont val="Calibri"/>
        <family val="2"/>
        <scheme val="minor"/>
      </rPr>
      <t>= UDC + Scelta Civica + Per l'Italia (quelli che hanno litigato con Monti)</t>
    </r>
  </si>
  <si>
    <r>
      <rPr>
        <b/>
        <sz val="11"/>
        <color theme="1"/>
        <rFont val="Calibri"/>
        <family val="2"/>
        <scheme val="minor"/>
      </rPr>
      <t>Fi-cdx</t>
    </r>
    <r>
      <rPr>
        <sz val="11"/>
        <color theme="1"/>
        <rFont val="Calibri"/>
        <family val="2"/>
        <scheme val="minor"/>
      </rPr>
      <t xml:space="preserve"> = Forza Italia + Nuovo Centro Destra + Fratelli d'Italia + Lega nord + Movimento per An (Storace)</t>
    </r>
  </si>
  <si>
    <t>appoggio</t>
  </si>
  <si>
    <t>Seggi proporzionali ***</t>
  </si>
  <si>
    <t>*</t>
  </si>
  <si>
    <t>**</t>
  </si>
  <si>
    <t>***</t>
  </si>
  <si>
    <t>Premio (ipotesi 1): va alla lista che ottiene la maggioranza relativa dei voti</t>
  </si>
  <si>
    <t>Premio (ipotesi 2): va alla lista che ottiene la maggioranza relativa dei seggi nei collegi</t>
  </si>
  <si>
    <t>Visto che per la parte proporzionale non è previsto lo sbarramento, potrebbero andare a riparto seggi anche liste minori.</t>
  </si>
  <si>
    <t>Dato il numero esiguo dei seggi in gioco (con i dati del 2013 sarebbero andati 2 seggi a Ingroia e 1 a Giannino), per semplicità ho deciso di non considerarli.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</si>
</sst>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rgb="FFAC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6000"/>
      <name val="Calibri"/>
      <family val="2"/>
      <scheme val="minor"/>
    </font>
    <font>
      <b/>
      <sz val="11"/>
      <color rgb="FFA485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indexed="8"/>
      <name val="Calibri"/>
      <family val="2"/>
    </font>
    <font>
      <b/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180">
    <xf numFmtId="0" fontId="0" fillId="0" borderId="0" xfId="0"/>
    <xf numFmtId="3" fontId="0" fillId="2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6" borderId="0" xfId="0" applyNumberFormat="1" applyFill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0" fillId="9" borderId="0" xfId="0" applyFill="1"/>
    <xf numFmtId="0" fontId="4" fillId="0" borderId="0" xfId="0" applyFont="1" applyAlignment="1">
      <alignment horizontal="center"/>
    </xf>
    <xf numFmtId="10" fontId="3" fillId="0" borderId="0" xfId="4" applyNumberFormat="1" applyFont="1"/>
    <xf numFmtId="0" fontId="4" fillId="0" borderId="0" xfId="0" applyFont="1"/>
    <xf numFmtId="10" fontId="3" fillId="0" borderId="2" xfId="4" applyNumberFormat="1" applyFont="1" applyBorder="1"/>
    <xf numFmtId="10" fontId="3" fillId="0" borderId="3" xfId="4" applyNumberFormat="1" applyFont="1" applyBorder="1"/>
    <xf numFmtId="4" fontId="0" fillId="0" borderId="0" xfId="0" applyNumberFormat="1"/>
    <xf numFmtId="0" fontId="5" fillId="0" borderId="0" xfId="0" applyFont="1"/>
    <xf numFmtId="0" fontId="0" fillId="0" borderId="0" xfId="0" applyNumberFormat="1"/>
    <xf numFmtId="0" fontId="0" fillId="0" borderId="0" xfId="0" pivotButton="1"/>
    <xf numFmtId="43" fontId="0" fillId="0" borderId="0" xfId="0" applyNumberFormat="1"/>
    <xf numFmtId="0" fontId="4" fillId="0" borderId="1" xfId="0" applyFont="1" applyBorder="1" applyAlignment="1">
      <alignment horizontal="centerContinuous"/>
    </xf>
    <xf numFmtId="0" fontId="0" fillId="0" borderId="4" xfId="0" applyBorder="1"/>
    <xf numFmtId="0" fontId="0" fillId="0" borderId="5" xfId="0" applyBorder="1"/>
    <xf numFmtId="0" fontId="4" fillId="0" borderId="5" xfId="0" applyFont="1" applyBorder="1" applyAlignment="1">
      <alignment horizontal="center" wrapText="1"/>
    </xf>
    <xf numFmtId="0" fontId="4" fillId="10" borderId="6" xfId="0" applyFont="1" applyFill="1" applyBorder="1" applyAlignment="1">
      <alignment horizontal="center" wrapText="1"/>
    </xf>
    <xf numFmtId="0" fontId="7" fillId="0" borderId="8" xfId="0" applyFont="1" applyBorder="1"/>
    <xf numFmtId="0" fontId="0" fillId="0" borderId="9" xfId="0" applyBorder="1"/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7" fillId="0" borderId="11" xfId="0" applyFont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8" fillId="0" borderId="14" xfId="0" applyFont="1" applyFill="1" applyBorder="1"/>
    <xf numFmtId="0" fontId="0" fillId="0" borderId="15" xfId="0" applyBorder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0" xfId="0" applyBorder="1"/>
    <xf numFmtId="0" fontId="8" fillId="0" borderId="16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9" fillId="0" borderId="14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0" borderId="19" xfId="0" applyBorder="1"/>
    <xf numFmtId="0" fontId="11" fillId="0" borderId="14" xfId="0" applyFont="1" applyBorder="1"/>
    <xf numFmtId="0" fontId="0" fillId="10" borderId="0" xfId="0" applyFill="1" applyBorder="1"/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0" fillId="0" borderId="1" xfId="0" applyBorder="1"/>
    <xf numFmtId="0" fontId="0" fillId="10" borderId="1" xfId="0" applyFill="1" applyBorder="1"/>
    <xf numFmtId="0" fontId="0" fillId="0" borderId="22" xfId="0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0" borderId="24" xfId="0" applyBorder="1"/>
    <xf numFmtId="0" fontId="4" fillId="0" borderId="25" xfId="0" applyFont="1" applyBorder="1"/>
    <xf numFmtId="0" fontId="0" fillId="0" borderId="26" xfId="0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10" borderId="29" xfId="0" applyFont="1" applyFill="1" applyBorder="1" applyAlignment="1">
      <alignment horizontal="center"/>
    </xf>
    <xf numFmtId="0" fontId="4" fillId="11" borderId="27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13" fillId="8" borderId="0" xfId="0" applyFont="1" applyFill="1"/>
    <xf numFmtId="0" fontId="0" fillId="0" borderId="8" xfId="0" applyBorder="1"/>
    <xf numFmtId="0" fontId="0" fillId="0" borderId="30" xfId="0" applyBorder="1" applyAlignment="1">
      <alignment horizontal="center" wrapText="1"/>
    </xf>
    <xf numFmtId="0" fontId="0" fillId="0" borderId="11" xfId="0" applyBorder="1"/>
    <xf numFmtId="0" fontId="0" fillId="0" borderId="16" xfId="0" applyBorder="1"/>
    <xf numFmtId="0" fontId="0" fillId="0" borderId="22" xfId="0" applyBorder="1"/>
    <xf numFmtId="0" fontId="0" fillId="0" borderId="30" xfId="0" applyBorder="1"/>
    <xf numFmtId="0" fontId="0" fillId="0" borderId="4" xfId="0" applyBorder="1" applyAlignment="1">
      <alignment horizontal="center"/>
    </xf>
    <xf numFmtId="0" fontId="4" fillId="0" borderId="6" xfId="0" applyFont="1" applyBorder="1"/>
    <xf numFmtId="0" fontId="0" fillId="0" borderId="24" xfId="0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5" fillId="8" borderId="0" xfId="0" applyFont="1" applyFill="1"/>
    <xf numFmtId="164" fontId="4" fillId="0" borderId="0" xfId="0" applyNumberFormat="1" applyFont="1" applyBorder="1"/>
    <xf numFmtId="164" fontId="0" fillId="0" borderId="0" xfId="0" applyNumberFormat="1" applyBorder="1"/>
    <xf numFmtId="0" fontId="7" fillId="0" borderId="31" xfId="0" applyFont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6" fillId="0" borderId="14" xfId="0" applyFont="1" applyBorder="1"/>
    <xf numFmtId="0" fontId="16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 applyAlignment="1">
      <alignment wrapText="1"/>
    </xf>
    <xf numFmtId="0" fontId="17" fillId="0" borderId="3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11" borderId="35" xfId="0" applyFont="1" applyFill="1" applyBorder="1" applyAlignment="1">
      <alignment horizontal="center" wrapText="1"/>
    </xf>
    <xf numFmtId="0" fontId="4" fillId="0" borderId="36" xfId="0" applyFont="1" applyBorder="1" applyAlignment="1">
      <alignment horizontal="center"/>
    </xf>
    <xf numFmtId="0" fontId="4" fillId="11" borderId="37" xfId="0" applyFont="1" applyFill="1" applyBorder="1" applyAlignment="1">
      <alignment horizontal="center"/>
    </xf>
    <xf numFmtId="0" fontId="7" fillId="0" borderId="19" xfId="0" applyFont="1" applyBorder="1"/>
    <xf numFmtId="0" fontId="7" fillId="0" borderId="8" xfId="0" applyFont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11" borderId="17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14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8" fillId="11" borderId="17" xfId="0" applyFont="1" applyFill="1" applyBorder="1" applyAlignment="1">
      <alignment horizontal="center"/>
    </xf>
    <xf numFmtId="0" fontId="9" fillId="0" borderId="19" xfId="0" applyFont="1" applyFill="1" applyBorder="1"/>
    <xf numFmtId="0" fontId="9" fillId="0" borderId="14" xfId="0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9" fillId="11" borderId="17" xfId="0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14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11" fillId="0" borderId="19" xfId="0" applyFont="1" applyBorder="1"/>
    <xf numFmtId="0" fontId="0" fillId="0" borderId="14" xfId="0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0" fillId="0" borderId="18" xfId="0" applyBorder="1"/>
    <xf numFmtId="0" fontId="0" fillId="0" borderId="20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1" borderId="23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11" borderId="27" xfId="0" applyFont="1" applyFill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11" borderId="29" xfId="0" applyFont="1" applyFill="1" applyBorder="1" applyAlignment="1">
      <alignment horizontal="center"/>
    </xf>
    <xf numFmtId="0" fontId="0" fillId="0" borderId="31" xfId="0" applyBorder="1"/>
    <xf numFmtId="0" fontId="0" fillId="0" borderId="38" xfId="0" applyBorder="1"/>
    <xf numFmtId="0" fontId="0" fillId="0" borderId="32" xfId="0" applyBorder="1"/>
    <xf numFmtId="0" fontId="4" fillId="0" borderId="3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9" fillId="0" borderId="0" xfId="0" applyFont="1"/>
    <xf numFmtId="43" fontId="0" fillId="0" borderId="0" xfId="0" applyNumberFormat="1" applyBorder="1"/>
    <xf numFmtId="0" fontId="0" fillId="0" borderId="0" xfId="0"/>
    <xf numFmtId="0" fontId="0" fillId="0" borderId="39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8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4" fillId="10" borderId="35" xfId="0" applyFont="1" applyFill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0" xfId="0" applyFill="1" applyBorder="1"/>
    <xf numFmtId="0" fontId="12" fillId="0" borderId="0" xfId="0" applyFont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5">
    <cellStyle name="Migliaia [0] 2" xfId="1"/>
    <cellStyle name="Migliaia 2" xfId="2"/>
    <cellStyle name="Normale" xfId="0" builtinId="0"/>
    <cellStyle name="Normale 2" xfId="3"/>
    <cellStyle name="Percentuale" xfId="4" builtinId="5"/>
  </cellStyles>
  <dxfs count="8">
    <dxf>
      <numFmt numFmtId="35" formatCode="_-* #,##0.00_-;\-* #,##0.00_-;_-* &quot;-&quot;??_-;_-@_-"/>
    </dxf>
    <dxf>
      <alignment wrapText="1" readingOrder="0"/>
    </dxf>
    <dxf>
      <alignment horizontal="center" readingOrder="0"/>
    </dxf>
    <dxf>
      <alignment wrapText="1" readingOrder="0"/>
    </dxf>
    <dxf>
      <numFmt numFmtId="35" formatCode="_-* #,##0.00_-;\-* #,##0.00_-;_-* &quot;-&quot;??_-;_-@_-"/>
    </dxf>
    <dxf>
      <alignment wrapText="1" readingOrder="0"/>
    </dxf>
    <dxf>
      <border>
        <right/>
      </border>
    </dxf>
    <dxf>
      <numFmt numFmtId="35" formatCode="_-* #,##0.00_-;\-* #,##0.00_-;_-* &quot;-&quot;??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-UninominaleBilanciato%20V3%20origina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iparto regionale"/>
      <sheetName val="Pivot"/>
      <sheetName val="Senato"/>
      <sheetName val="Camera"/>
      <sheetName val="Seggi"/>
    </sheetNames>
    <sheetDataSet>
      <sheetData sheetId="0" refreshError="1"/>
      <sheetData sheetId="1" refreshError="1"/>
      <sheetData sheetId="2" refreshError="1"/>
      <sheetData sheetId="3">
        <row r="1">
          <cell r="W1" t="str">
            <v>Altri</v>
          </cell>
        </row>
      </sheetData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1647.450425925927" createdVersion="3" refreshedVersion="3" minRefreshableVersion="3" recordCount="474">
  <cacheSource type="worksheet">
    <worksheetSource ref="A3:Z477" sheet="Dati collegi Camera"/>
  </cacheSource>
  <cacheFields count="26">
    <cacheField name="Cod_circ" numFmtId="0">
      <sharedItems containsSemiMixedTypes="0" containsString="0" containsNumber="1" containsInteger="1" minValue="1" maxValue="26"/>
    </cacheField>
    <cacheField name="Cod_Reg" numFmtId="0">
      <sharedItems containsSemiMixedTypes="0" containsString="0" containsNumber="1" containsInteger="1" minValue="1" maxValue="20" count="19">
        <n v="1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Regione" numFmtId="0">
      <sharedItems/>
    </cacheField>
    <cacheField name="N. coll Mod Ispanico" numFmtId="0">
      <sharedItems containsSemiMixedTypes="0" containsString="0" containsNumber="1" containsInteger="1" minValue="1" maxValue="118" count="118">
        <n v="7"/>
        <n v="8"/>
        <n v="10"/>
        <n v="9"/>
        <n v="11"/>
        <n v="12"/>
        <n v="13"/>
        <n v="2"/>
        <n v="5"/>
        <n v="6"/>
        <n v="15"/>
        <n v="16"/>
        <n v="17"/>
        <n v="14"/>
        <n v="18"/>
        <n v="19"/>
        <n v="20"/>
        <n v="21"/>
        <n v="22"/>
        <n v="23"/>
        <n v="24"/>
        <n v="25"/>
        <n v="26"/>
        <n v="27"/>
        <n v="29"/>
        <n v="28"/>
        <n v="30"/>
        <n v="31"/>
        <n v="34"/>
        <n v="32"/>
        <n v="33"/>
        <n v="35"/>
        <n v="37"/>
        <n v="38"/>
        <n v="39"/>
        <n v="36"/>
        <n v="41"/>
        <n v="42"/>
        <n v="40"/>
        <n v="43"/>
        <n v="44"/>
        <n v="45"/>
        <n v="1"/>
        <n v="3"/>
        <n v="4"/>
        <n v="46"/>
        <n v="47"/>
        <n v="48"/>
        <n v="49"/>
        <n v="50"/>
        <n v="51"/>
        <n v="52"/>
        <n v="53"/>
        <n v="54"/>
        <n v="55"/>
        <n v="56"/>
        <n v="58"/>
        <n v="59"/>
        <n v="60"/>
        <n v="57"/>
        <n v="61"/>
        <n v="62"/>
        <n v="63"/>
        <n v="64"/>
        <n v="65"/>
        <n v="67"/>
        <n v="68"/>
        <n v="69"/>
        <n v="70"/>
        <n v="71"/>
        <n v="72"/>
        <n v="66"/>
        <n v="73"/>
        <n v="75"/>
        <n v="77"/>
        <n v="76"/>
        <n v="81"/>
        <n v="78"/>
        <n v="79"/>
        <n v="74"/>
        <n v="82"/>
        <n v="83"/>
        <n v="87"/>
        <n v="84"/>
        <n v="85"/>
        <n v="86"/>
        <n v="90"/>
        <n v="80"/>
        <n v="88"/>
        <n v="89"/>
        <n v="91"/>
        <n v="92"/>
        <n v="93"/>
        <n v="99"/>
        <n v="98"/>
        <n v="96"/>
        <n v="100"/>
        <n v="95"/>
        <n v="94"/>
        <n v="97"/>
        <n v="101"/>
        <n v="102"/>
        <n v="103"/>
        <n v="104"/>
        <n v="105"/>
        <n v="106"/>
        <n v="109"/>
        <n v="110"/>
        <n v="108"/>
        <n v="107"/>
        <n v="114"/>
        <n v="115"/>
        <n v="112"/>
        <n v="113"/>
        <n v="111"/>
        <n v="116"/>
        <n v="117"/>
        <n v="118"/>
      </sharedItems>
    </cacheField>
    <cacheField name="N. coll Mattarellum" numFmtId="0">
      <sharedItems containsSemiMixedTypes="0" containsString="0" containsNumber="1" containsInteger="1" minValue="1" maxValue="34"/>
    </cacheField>
    <cacheField name="COLLEGIO Mattarellum" numFmtId="0">
      <sharedItems/>
    </cacheField>
    <cacheField name="Pd&amp;Co" numFmtId="0">
      <sharedItems containsSemiMixedTypes="0" containsString="0" containsNumber="1" containsInteger="1" minValue="0" maxValue="1"/>
    </cacheField>
    <cacheField name="Centro" numFmtId="0">
      <sharedItems containsSemiMixedTypes="0" containsString="0" containsNumber="1" containsInteger="1" minValue="0" maxValue="0"/>
    </cacheField>
    <cacheField name="M5S" numFmtId="0">
      <sharedItems containsSemiMixedTypes="0" containsString="0" containsNumber="1" containsInteger="1" minValue="0" maxValue="1"/>
    </cacheField>
    <cacheField name="Fi&amp;Co" numFmtId="0">
      <sharedItems containsSemiMixedTypes="0" containsString="0" containsNumber="1" containsInteger="1" minValue="0" maxValue="1"/>
    </cacheField>
    <cacheField name="Svp" numFmtId="0">
      <sharedItems containsSemiMixedTypes="0" containsString="0" containsNumber="1" containsInteger="1" minValue="0" maxValue="0"/>
    </cacheField>
    <cacheField name="x" numFmtId="0">
      <sharedItems containsNonDate="0" containsString="0" containsBlank="1"/>
    </cacheField>
    <cacheField name="Totale" numFmtId="0">
      <sharedItems containsNonDate="0" containsString="0" containsBlank="1"/>
    </cacheField>
    <cacheField name="x2" numFmtId="0">
      <sharedItems containsNonDate="0" containsString="0" containsBlank="1"/>
    </cacheField>
    <cacheField name="Pd&amp;Co(sc)" numFmtId="3">
      <sharedItems containsSemiMixedTypes="0" containsString="0" containsNumber="1" minValue="0" maxValue="35211.975045353785"/>
    </cacheField>
    <cacheField name="Centro(sc)" numFmtId="3">
      <sharedItems containsSemiMixedTypes="0" containsString="0" containsNumber="1" minValue="1253.0666835935249" maxValue="7257.9434186313865"/>
    </cacheField>
    <cacheField name="M5S(sc)" numFmtId="3">
      <sharedItems containsSemiMixedTypes="0" containsString="0" containsNumber="1" minValue="0" maxValue="32377.584181441871"/>
    </cacheField>
    <cacheField name="Fi&amp;Co(sc)" numFmtId="3">
      <sharedItems containsSemiMixedTypes="0" containsString="0" containsNumber="1" minValue="0" maxValue="33636.464888840819"/>
    </cacheField>
    <cacheField name="Pd&amp;Co2" numFmtId="3">
      <sharedItems containsSemiMixedTypes="0" containsString="0" containsNumber="1" minValue="8378.0587186848752" maxValue="61335.177808062399"/>
    </cacheField>
    <cacheField name="Centro2" numFmtId="3">
      <sharedItems containsSemiMixedTypes="0" containsString="0" containsNumber="1" minValue="1253.0666835935249" maxValue="7257.9434186313865"/>
    </cacheField>
    <cacheField name="M5S2" numFmtId="3">
      <sharedItems containsSemiMixedTypes="0" containsString="0" containsNumber="1" minValue="2427.4273135454532" maxValue="32377.584181441871"/>
    </cacheField>
    <cacheField name="Fi&amp;Co2" numFmtId="3">
      <sharedItems containsSemiMixedTypes="0" containsString="0" containsNumber="1" minValue="4031.6461789566556" maxValue="45517.88230119885"/>
    </cacheField>
    <cacheField name="Svp2" numFmtId="3">
      <sharedItems containsSemiMixedTypes="0" containsString="0" containsNumber="1" containsInteger="1" minValue="0" maxValue="0"/>
    </cacheField>
    <cacheField name="Altri" numFmtId="3">
      <sharedItems containsSemiMixedTypes="0" containsString="0" containsNumber="1" minValue="1580.7413647964286" maxValue="19440.262025493426"/>
    </cacheField>
    <cacheField name="Totale2" numFmtId="3">
      <sharedItems containsSemiMixedTypes="0" containsString="0" containsNumber="1" minValue="43728.755530093287" maxValue="116749.29413056176"/>
    </cacheField>
    <cacheField name="Diff VV su 2013" numFmtId="3">
      <sharedItems containsSemiMixedTypes="0" containsString="0" containsNumber="1" minValue="-4949.6167416390672" maxValue="6820.813708980102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4">
  <r>
    <n v="1"/>
    <x v="0"/>
    <s v="PIEMONTE"/>
    <x v="0"/>
    <n v="1"/>
    <s v="TORINO 1"/>
    <n v="1"/>
    <n v="0"/>
    <n v="0"/>
    <n v="0"/>
    <n v="0"/>
    <m/>
    <m/>
    <m/>
    <n v="0"/>
    <n v="5105.9091872669069"/>
    <n v="11427.332708292499"/>
    <n v="18155.035398690066"/>
    <n v="28109.617312063183"/>
    <n v="5105.9091872669069"/>
    <n v="11427.332708292499"/>
    <n v="18155.035398690066"/>
    <n v="0"/>
    <n v="3869.0073284143909"/>
    <n v="66666.901934727051"/>
    <n v="-1926.0980652729486"/>
  </r>
  <r>
    <n v="1"/>
    <x v="0"/>
    <s v="PIEMONTE"/>
    <x v="0"/>
    <n v="2"/>
    <s v="TORINO 2"/>
    <n v="1"/>
    <n v="0"/>
    <n v="0"/>
    <n v="0"/>
    <n v="0"/>
    <m/>
    <m/>
    <m/>
    <n v="0"/>
    <n v="3615.9053205399528"/>
    <n v="12936.090433430754"/>
    <n v="15620.33301738702"/>
    <n v="25400.544432967476"/>
    <n v="3615.9053205399528"/>
    <n v="12936.090433430754"/>
    <n v="15620.33301738702"/>
    <n v="0"/>
    <n v="2764.3928807253205"/>
    <n v="60337.26608505052"/>
    <n v="-975.73391494948009"/>
  </r>
  <r>
    <n v="1"/>
    <x v="0"/>
    <s v="PIEMONTE"/>
    <x v="0"/>
    <n v="3"/>
    <s v="TORINO 3"/>
    <n v="1"/>
    <n v="0"/>
    <n v="0"/>
    <n v="0"/>
    <n v="0"/>
    <m/>
    <m/>
    <m/>
    <n v="0"/>
    <n v="3079.7478344420629"/>
    <n v="15434.837751991185"/>
    <n v="17405.415536828252"/>
    <n v="25369.488041937278"/>
    <n v="3079.7478344420629"/>
    <n v="15434.837751991185"/>
    <n v="17405.415536828252"/>
    <n v="0"/>
    <n v="2733.9207580304496"/>
    <n v="64023.409923229228"/>
    <n v="-498.5900767707717"/>
  </r>
  <r>
    <n v="1"/>
    <x v="0"/>
    <s v="PIEMONTE"/>
    <x v="0"/>
    <n v="4"/>
    <s v="TORINO 4"/>
    <n v="1"/>
    <n v="0"/>
    <n v="0"/>
    <n v="0"/>
    <n v="0"/>
    <m/>
    <m/>
    <m/>
    <n v="0"/>
    <n v="2524.4263114730866"/>
    <n v="13636.554768399274"/>
    <n v="15657.067834507354"/>
    <n v="22058.39896748697"/>
    <n v="2524.4263114730866"/>
    <n v="13636.554768399274"/>
    <n v="15657.067834507354"/>
    <n v="0"/>
    <n v="2456.8148922739674"/>
    <n v="56333.262774140647"/>
    <n v="-209.7372258593532"/>
  </r>
  <r>
    <n v="1"/>
    <x v="0"/>
    <s v="PIEMONTE"/>
    <x v="1"/>
    <n v="5"/>
    <s v="TORINO 5"/>
    <n v="1"/>
    <n v="0"/>
    <n v="0"/>
    <n v="0"/>
    <n v="0"/>
    <m/>
    <m/>
    <m/>
    <n v="0"/>
    <n v="2240.8856750395153"/>
    <n v="14620.601028070201"/>
    <n v="15746.608951238168"/>
    <n v="23004.424417329916"/>
    <n v="2240.8856750395153"/>
    <n v="14620.601028070201"/>
    <n v="15746.608951238168"/>
    <n v="0"/>
    <n v="2203.5153723728527"/>
    <n v="57816.035444050649"/>
    <n v="161.03544405064895"/>
  </r>
  <r>
    <n v="1"/>
    <x v="0"/>
    <s v="PIEMONTE"/>
    <x v="1"/>
    <n v="6"/>
    <s v="TORINO 6"/>
    <n v="1"/>
    <n v="0"/>
    <n v="0"/>
    <n v="0"/>
    <n v="0"/>
    <m/>
    <m/>
    <m/>
    <n v="0"/>
    <n v="4307.5528330691559"/>
    <n v="12405.435634212177"/>
    <n v="17158.603484301006"/>
    <n v="26357.320172013184"/>
    <n v="4307.5528330691559"/>
    <n v="12405.435634212177"/>
    <n v="17158.603484301006"/>
    <n v="0"/>
    <n v="3271.944174361764"/>
    <n v="63500.856297957289"/>
    <n v="-1449.1437020427111"/>
  </r>
  <r>
    <n v="1"/>
    <x v="0"/>
    <s v="PIEMONTE"/>
    <x v="1"/>
    <n v="7"/>
    <s v="TORINO 7"/>
    <n v="1"/>
    <n v="0"/>
    <n v="0"/>
    <n v="0"/>
    <n v="0"/>
    <m/>
    <m/>
    <m/>
    <n v="0"/>
    <n v="3259.1929069622338"/>
    <n v="14770.033419530151"/>
    <n v="15899.288034894556"/>
    <n v="27463.405483319457"/>
    <n v="3259.1929069622338"/>
    <n v="14770.033419530151"/>
    <n v="15899.288034894556"/>
    <n v="0"/>
    <n v="2500.6185686478443"/>
    <n v="63892.538413354239"/>
    <n v="-454.46158664576069"/>
  </r>
  <r>
    <n v="1"/>
    <x v="0"/>
    <s v="PIEMONTE"/>
    <x v="1"/>
    <n v="8"/>
    <s v="TORINO 8"/>
    <n v="1"/>
    <n v="0"/>
    <n v="0"/>
    <n v="0"/>
    <n v="0"/>
    <m/>
    <m/>
    <m/>
    <n v="0"/>
    <n v="3458.6731089385403"/>
    <n v="13872.590023091696"/>
    <n v="15693.802651627688"/>
    <n v="26412.266094605071"/>
    <n v="3458.6731089385403"/>
    <n v="13872.590023091696"/>
    <n v="15693.802651627688"/>
    <n v="0"/>
    <n v="2436.8175617554584"/>
    <n v="61874.149440018453"/>
    <n v="-747.85055998154712"/>
  </r>
  <r>
    <n v="1"/>
    <x v="0"/>
    <s v="PIEMONTE"/>
    <x v="2"/>
    <n v="9"/>
    <s v="IVREA"/>
    <n v="1"/>
    <n v="0"/>
    <n v="0"/>
    <n v="0"/>
    <n v="0"/>
    <m/>
    <m/>
    <m/>
    <n v="0"/>
    <n v="3287.9389622688632"/>
    <n v="14969.559624036336"/>
    <n v="21189.101700222651"/>
    <n v="24294.459121661203"/>
    <n v="3287.9389622688632"/>
    <n v="14969.559624036336"/>
    <n v="21189.101700222651"/>
    <n v="0"/>
    <n v="2687.2603201539287"/>
    <n v="66428.319728342976"/>
    <n v="-370.6802716570237"/>
  </r>
  <r>
    <n v="1"/>
    <x v="0"/>
    <s v="PIEMONTE"/>
    <x v="2"/>
    <n v="10"/>
    <s v="CHIVASSO"/>
    <n v="1"/>
    <n v="0"/>
    <n v="0"/>
    <n v="0"/>
    <n v="0"/>
    <m/>
    <m/>
    <m/>
    <n v="0"/>
    <n v="3280.5346752959435"/>
    <n v="19500.927085523599"/>
    <n v="22343.95251344315"/>
    <n v="24621.745704056364"/>
    <n v="3280.5346752959435"/>
    <n v="19500.927085523599"/>
    <n v="22343.95251344315"/>
    <n v="0"/>
    <n v="2747.2523117094556"/>
    <n v="72494.412290028515"/>
    <n v="-967.58770997148531"/>
  </r>
  <r>
    <n v="1"/>
    <x v="0"/>
    <s v="PIEMONTE"/>
    <x v="2"/>
    <n v="11"/>
    <s v="SETTIMO TORINESE"/>
    <n v="1"/>
    <n v="0"/>
    <n v="0"/>
    <n v="0"/>
    <n v="0"/>
    <m/>
    <m/>
    <m/>
    <n v="0"/>
    <n v="4285.3399721503965"/>
    <n v="21375.624360202983"/>
    <n v="22081.068978425763"/>
    <n v="30595.323071057086"/>
    <n v="4285.3399721503965"/>
    <n v="21375.624360202983"/>
    <n v="22081.068978425763"/>
    <n v="0"/>
    <n v="3167.1962525981453"/>
    <n v="81504.552634434382"/>
    <n v="-1685.4473655656184"/>
  </r>
  <r>
    <n v="1"/>
    <x v="0"/>
    <s v="PIEMONTE"/>
    <x v="2"/>
    <n v="12"/>
    <s v="MONCALIERI"/>
    <n v="1"/>
    <n v="0"/>
    <n v="0"/>
    <n v="0"/>
    <n v="0"/>
    <m/>
    <m/>
    <m/>
    <n v="0"/>
    <n v="4276.1935000073781"/>
    <n v="17693.304577465442"/>
    <n v="21710.27691811739"/>
    <n v="24419.879162360081"/>
    <n v="4276.1935000073781"/>
    <n v="17693.304577465442"/>
    <n v="21710.27691811739"/>
    <n v="0"/>
    <n v="2928.1805402102518"/>
    <n v="71027.834698160543"/>
    <n v="-2060.1653018394572"/>
  </r>
  <r>
    <n v="1"/>
    <x v="0"/>
    <s v="PIEMONTE"/>
    <x v="3"/>
    <n v="13"/>
    <s v="NICHELINO"/>
    <n v="1"/>
    <n v="0"/>
    <n v="0"/>
    <n v="0"/>
    <n v="0"/>
    <m/>
    <m/>
    <m/>
    <n v="0"/>
    <n v="4115.9124643582936"/>
    <n v="23758.90119445345"/>
    <n v="24949.828602916845"/>
    <n v="27555.380179831966"/>
    <n v="4115.9124643582936"/>
    <n v="23758.90119445345"/>
    <n v="24949.828602916845"/>
    <n v="0"/>
    <n v="3108.1565148768332"/>
    <n v="83488.178956437376"/>
    <n v="-2011.8210435626243"/>
  </r>
  <r>
    <n v="1"/>
    <x v="0"/>
    <s v="PIEMONTE"/>
    <x v="3"/>
    <n v="14"/>
    <s v="RIVOLI"/>
    <n v="1"/>
    <n v="0"/>
    <n v="0"/>
    <n v="0"/>
    <n v="0"/>
    <m/>
    <m/>
    <m/>
    <n v="0"/>
    <n v="3825.4030872443273"/>
    <n v="24054.369786658353"/>
    <n v="22055.813791655532"/>
    <n v="31044.446264416867"/>
    <n v="3825.4030872443273"/>
    <n v="24054.369786658353"/>
    <n v="22055.813791655532"/>
    <n v="0"/>
    <n v="3244.3288131695372"/>
    <n v="84224.361743144604"/>
    <n v="-1499.6382568553963"/>
  </r>
  <r>
    <n v="1"/>
    <x v="0"/>
    <s v="PIEMONTE"/>
    <x v="4"/>
    <n v="15"/>
    <s v="COLLEGNO"/>
    <n v="1"/>
    <n v="0"/>
    <n v="0"/>
    <n v="0"/>
    <n v="0"/>
    <m/>
    <m/>
    <m/>
    <n v="0"/>
    <n v="3466.9484884965095"/>
    <n v="21429.963411642966"/>
    <n v="16715.489752786976"/>
    <n v="31052.80760046346"/>
    <n v="3466.9484884965095"/>
    <n v="21429.963411642966"/>
    <n v="16715.489752786976"/>
    <n v="0"/>
    <n v="3010.0743699527175"/>
    <n v="75675.283623342635"/>
    <n v="-1243.7163766573649"/>
  </r>
  <r>
    <n v="1"/>
    <x v="0"/>
    <s v="PIEMONTE"/>
    <x v="4"/>
    <n v="16"/>
    <s v="VENARIA REALE"/>
    <n v="1"/>
    <n v="0"/>
    <n v="0"/>
    <n v="0"/>
    <n v="0"/>
    <m/>
    <m/>
    <m/>
    <n v="0"/>
    <n v="3747.0047545898833"/>
    <n v="21280.531020183014"/>
    <n v="21901.986744964132"/>
    <n v="27698.717369202106"/>
    <n v="3747.0047545898833"/>
    <n v="21280.531020183014"/>
    <n v="21901.986744964132"/>
    <n v="0"/>
    <n v="2872.9498178257982"/>
    <n v="77501.189706764926"/>
    <n v="-1450.8102932350739"/>
  </r>
  <r>
    <n v="1"/>
    <x v="0"/>
    <s v="PIEMONTE"/>
    <x v="4"/>
    <n v="17"/>
    <s v="RIVAROLO CANAVESE"/>
    <n v="0"/>
    <n v="0"/>
    <n v="0"/>
    <n v="1"/>
    <n v="0"/>
    <m/>
    <m/>
    <m/>
    <n v="19000.53892759058"/>
    <n v="3371.1283041410784"/>
    <n v="15766.815394382325"/>
    <n v="0"/>
    <n v="19000.53892759058"/>
    <n v="3371.1283041410784"/>
    <n v="15766.815394382325"/>
    <n v="23156.710342230541"/>
    <n v="0"/>
    <n v="2247.3190487467295"/>
    <n v="63542.512017091249"/>
    <n v="-1206.4879829087513"/>
  </r>
  <r>
    <n v="1"/>
    <x v="0"/>
    <s v="PIEMONTE"/>
    <x v="4"/>
    <n v="18"/>
    <s v="GIAVENO"/>
    <n v="0"/>
    <n v="0"/>
    <n v="1"/>
    <n v="0"/>
    <n v="0"/>
    <m/>
    <m/>
    <m/>
    <n v="19560.748442712222"/>
    <n v="3598.4834688389651"/>
    <n v="0"/>
    <n v="23008.623110714194"/>
    <n v="19560.748442712222"/>
    <n v="3598.4834688389651"/>
    <n v="25097.000336163012"/>
    <n v="23008.623110714194"/>
    <n v="0"/>
    <n v="3384.3101267991005"/>
    <n v="74649.165485227495"/>
    <n v="-3144.8345147725049"/>
  </r>
  <r>
    <n v="1"/>
    <x v="0"/>
    <s v="PIEMONTE"/>
    <x v="3"/>
    <n v="19"/>
    <s v="PINEROLO"/>
    <n v="1"/>
    <n v="0"/>
    <n v="0"/>
    <n v="0"/>
    <n v="0"/>
    <m/>
    <m/>
    <m/>
    <n v="0"/>
    <n v="4385.5156194310748"/>
    <n v="19709.792814496031"/>
    <n v="24596.255988133631"/>
    <n v="28244.593165386737"/>
    <n v="4385.5156194310748"/>
    <n v="19709.792814496031"/>
    <n v="24596.255988133631"/>
    <n v="0"/>
    <n v="3443.3498645204131"/>
    <n v="80379.507451967889"/>
    <n v="-1591.4925480321108"/>
  </r>
  <r>
    <n v="2"/>
    <x v="0"/>
    <s v="PIEMONTE"/>
    <x v="5"/>
    <n v="1"/>
    <s v="ALBA"/>
    <n v="0"/>
    <n v="0"/>
    <n v="0"/>
    <n v="1"/>
    <n v="0"/>
    <m/>
    <m/>
    <m/>
    <n v="23381.879016004626"/>
    <n v="5638.5823030245992"/>
    <n v="19984.03521473219"/>
    <n v="0"/>
    <n v="23381.879016004626"/>
    <n v="5638.5823030245992"/>
    <n v="19984.03521473219"/>
    <n v="31650.488838272766"/>
    <n v="0"/>
    <n v="2442.5310847607466"/>
    <n v="83097.516456794925"/>
    <n v="-3096.483543205075"/>
  </r>
  <r>
    <n v="2"/>
    <x v="0"/>
    <s v="PIEMONTE"/>
    <x v="3"/>
    <n v="2"/>
    <s v="SAVIGLIANO"/>
    <n v="0"/>
    <n v="0"/>
    <n v="0"/>
    <n v="1"/>
    <n v="0"/>
    <m/>
    <m/>
    <m/>
    <n v="20335.963741889082"/>
    <n v="5402.5162124762192"/>
    <n v="16683.786887432023"/>
    <n v="0"/>
    <n v="20335.963741889082"/>
    <n v="5402.5162124762192"/>
    <n v="16683.786887432023"/>
    <n v="32070.643309086587"/>
    <n v="0"/>
    <n v="2719.6369505172288"/>
    <n v="77212.547101401142"/>
    <n v="-2659.4528985988582"/>
  </r>
  <r>
    <n v="2"/>
    <x v="0"/>
    <s v="PIEMONTE"/>
    <x v="5"/>
    <n v="3"/>
    <s v="FOSSANO"/>
    <n v="0"/>
    <n v="0"/>
    <n v="0"/>
    <n v="1"/>
    <n v="0"/>
    <m/>
    <m/>
    <m/>
    <n v="20338.352695045251"/>
    <n v="5199.5516401597151"/>
    <n v="17369.817411861797"/>
    <n v="0"/>
    <n v="20338.352695045251"/>
    <n v="5199.5516401597151"/>
    <n v="17369.817411861797"/>
    <n v="28067.696206005192"/>
    <n v="0"/>
    <n v="2457.7671461081818"/>
    <n v="73433.185099180133"/>
    <n v="-3020.814900819867"/>
  </r>
  <r>
    <n v="2"/>
    <x v="0"/>
    <s v="PIEMONTE"/>
    <x v="5"/>
    <n v="4"/>
    <s v="CUNEO"/>
    <n v="0"/>
    <n v="0"/>
    <n v="0"/>
    <n v="1"/>
    <n v="0"/>
    <m/>
    <m/>
    <m/>
    <n v="23526.410681952853"/>
    <n v="6209.1479462319394"/>
    <n v="18864.990374140059"/>
    <n v="0"/>
    <n v="23526.410681952853"/>
    <n v="6209.1479462319394"/>
    <n v="18864.990374140059"/>
    <n v="26196.516458938178"/>
    <n v="0"/>
    <n v="3016.7401467922205"/>
    <n v="77813.805608055249"/>
    <n v="-4345.1943919447513"/>
  </r>
  <r>
    <n v="2"/>
    <x v="0"/>
    <s v="PIEMONTE"/>
    <x v="5"/>
    <n v="5"/>
    <s v="CANELLI"/>
    <n v="0"/>
    <n v="0"/>
    <n v="0"/>
    <n v="1"/>
    <n v="0"/>
    <m/>
    <m/>
    <m/>
    <n v="17249.43626411866"/>
    <n v="3705.627856800038"/>
    <n v="14277.585765855314"/>
    <n v="0"/>
    <n v="17249.43626411866"/>
    <n v="3705.627856800038"/>
    <n v="14277.585765855314"/>
    <n v="25151.870097078681"/>
    <n v="0"/>
    <n v="1912.1256991031496"/>
    <n v="62296.645682955845"/>
    <n v="-1386.3543170441553"/>
  </r>
  <r>
    <n v="2"/>
    <x v="0"/>
    <s v="PIEMONTE"/>
    <x v="6"/>
    <n v="6"/>
    <s v="ASTI"/>
    <n v="0"/>
    <n v="0"/>
    <n v="0"/>
    <n v="1"/>
    <n v="0"/>
    <m/>
    <m/>
    <m/>
    <n v="22293.710853369619"/>
    <n v="4073.2289276908741"/>
    <n v="15930.68159638102"/>
    <n v="0"/>
    <n v="22293.710853369619"/>
    <n v="4073.2289276908741"/>
    <n v="15930.68159638102"/>
    <n v="22872.015509547953"/>
    <n v="0"/>
    <n v="2738.6820272015234"/>
    <n v="67908.318914190982"/>
    <n v="-1670.6810858090175"/>
  </r>
  <r>
    <n v="2"/>
    <x v="0"/>
    <s v="PIEMONTE"/>
    <x v="6"/>
    <n v="7"/>
    <s v="CASALE MONFERRATO"/>
    <n v="0"/>
    <n v="0"/>
    <n v="0"/>
    <n v="1"/>
    <n v="0"/>
    <m/>
    <m/>
    <m/>
    <n v="19060.262756494805"/>
    <n v="2721.7287819867697"/>
    <n v="12834.204711980787"/>
    <n v="0"/>
    <n v="19060.262756494805"/>
    <n v="2721.7287819867697"/>
    <n v="12834.204711980787"/>
    <n v="24395.362457006802"/>
    <n v="0"/>
    <n v="2116.8602734593137"/>
    <n v="61128.418980928487"/>
    <n v="332.41898092848714"/>
  </r>
  <r>
    <n v="2"/>
    <x v="0"/>
    <s v="PIEMONTE"/>
    <x v="6"/>
    <n v="8"/>
    <s v="ALESSANDRIA"/>
    <n v="0"/>
    <n v="0"/>
    <n v="0"/>
    <n v="1"/>
    <n v="0"/>
    <m/>
    <m/>
    <m/>
    <n v="20586.803823286831"/>
    <n v="2780.9630777701273"/>
    <n v="15029.842009227566"/>
    <n v="0"/>
    <n v="20586.803823286831"/>
    <n v="2780.9630777701273"/>
    <n v="15029.842009227566"/>
    <n v="21689.6135834872"/>
    <n v="0"/>
    <n v="2349.2102090077042"/>
    <n v="62436.432702779428"/>
    <n v="-246.56729722057207"/>
  </r>
  <r>
    <n v="2"/>
    <x v="0"/>
    <s v="PIEMONTE"/>
    <x v="6"/>
    <n v="9"/>
    <s v="NOVI LIGURE"/>
    <n v="0"/>
    <n v="0"/>
    <n v="0"/>
    <n v="1"/>
    <n v="0"/>
    <m/>
    <m/>
    <m/>
    <n v="20677.584043221254"/>
    <n v="2595.8559034471355"/>
    <n v="14493.243876257742"/>
    <n v="0"/>
    <n v="20677.584043221254"/>
    <n v="2595.8559034471355"/>
    <n v="14493.243876257742"/>
    <n v="22602.244196320498"/>
    <n v="0"/>
    <n v="2146.3801423199698"/>
    <n v="62515.308161566601"/>
    <n v="231.30816156660148"/>
  </r>
  <r>
    <n v="2"/>
    <x v="0"/>
    <s v="PIEMONTE"/>
    <x v="7"/>
    <n v="10"/>
    <s v="ACQUI TERME"/>
    <n v="1"/>
    <n v="0"/>
    <n v="0"/>
    <n v="0"/>
    <n v="0"/>
    <m/>
    <m/>
    <m/>
    <n v="0"/>
    <n v="2623.2953198761907"/>
    <n v="16536.052591329571"/>
    <n v="20462.441099061045"/>
    <n v="24424.657068672419"/>
    <n v="2623.2953198761907"/>
    <n v="16536.052591329571"/>
    <n v="20462.441099061045"/>
    <n v="0"/>
    <n v="1901.6509069267879"/>
    <n v="65948.096985866025"/>
    <n v="179.09698586602462"/>
  </r>
  <r>
    <n v="2"/>
    <x v="0"/>
    <s v="PIEMONTE"/>
    <x v="8"/>
    <n v="11"/>
    <s v="VERCELLI"/>
    <n v="0"/>
    <n v="0"/>
    <n v="0"/>
    <n v="1"/>
    <n v="0"/>
    <m/>
    <m/>
    <m/>
    <n v="24821.223292596482"/>
    <n v="3392.0345261822636"/>
    <n v="15059.558677983807"/>
    <n v="0"/>
    <n v="24821.223292596482"/>
    <n v="3392.0345261822636"/>
    <n v="15059.558677983807"/>
    <n v="27490.270799394941"/>
    <n v="0"/>
    <n v="2473.9554612898323"/>
    <n v="73237.042757447329"/>
    <n v="387.04275744732877"/>
  </r>
  <r>
    <n v="2"/>
    <x v="0"/>
    <s v="PIEMONTE"/>
    <x v="8"/>
    <n v="12"/>
    <s v="COSSATO"/>
    <n v="0"/>
    <n v="0"/>
    <n v="0"/>
    <n v="1"/>
    <n v="0"/>
    <m/>
    <m/>
    <m/>
    <n v="21367.991505354112"/>
    <n v="3164.6793614843768"/>
    <n v="13695.988105911754"/>
    <n v="0"/>
    <n v="21367.991505354112"/>
    <n v="3164.6793614843768"/>
    <n v="13695.988105911754"/>
    <n v="26587.971853876737"/>
    <n v="0"/>
    <n v="2106.3854812829518"/>
    <n v="66923.016307909929"/>
    <n v="264.01630790992931"/>
  </r>
  <r>
    <n v="2"/>
    <x v="0"/>
    <s v="PIEMONTE"/>
    <x v="8"/>
    <n v="13"/>
    <s v="BIELLA"/>
    <n v="0"/>
    <n v="0"/>
    <n v="0"/>
    <n v="1"/>
    <n v="0"/>
    <m/>
    <m/>
    <m/>
    <n v="20359.853273450772"/>
    <n v="3591.5147281585701"/>
    <n v="15057.011534947558"/>
    <n v="0"/>
    <n v="20359.853273450772"/>
    <n v="3591.5147281585701"/>
    <n v="15057.011534947558"/>
    <n v="25760.290505634213"/>
    <n v="0"/>
    <n v="2512.9978684926355"/>
    <n v="67281.667910683755"/>
    <n v="-822.3320893162454"/>
  </r>
  <r>
    <n v="2"/>
    <x v="0"/>
    <s v="PIEMONTE"/>
    <x v="9"/>
    <n v="14"/>
    <s v="NOVARA"/>
    <n v="0"/>
    <n v="0"/>
    <n v="0"/>
    <n v="1"/>
    <n v="0"/>
    <m/>
    <m/>
    <m/>
    <n v="24632.495993259126"/>
    <n v="3884.2018367351598"/>
    <n v="15293.04678963998"/>
    <n v="0"/>
    <n v="24632.495993259126"/>
    <n v="3884.2018367351598"/>
    <n v="15293.04678963998"/>
    <n v="27530.449505620309"/>
    <n v="0"/>
    <n v="2636.7908669405488"/>
    <n v="73976.984992195125"/>
    <n v="-326.01500780487549"/>
  </r>
  <r>
    <n v="2"/>
    <x v="0"/>
    <s v="PIEMONTE"/>
    <x v="9"/>
    <n v="15"/>
    <s v="TRECATE"/>
    <n v="0"/>
    <n v="0"/>
    <n v="0"/>
    <n v="1"/>
    <n v="0"/>
    <m/>
    <m/>
    <m/>
    <n v="24578.744547245322"/>
    <n v="3675.5751626158349"/>
    <n v="17008.972148393168"/>
    <n v="0"/>
    <n v="24578.744547245322"/>
    <n v="3675.5751626158349"/>
    <n v="17008.972148393168"/>
    <n v="31875.489593134811"/>
    <n v="0"/>
    <n v="2608.2232519141071"/>
    <n v="79747.004703303246"/>
    <n v="192.00470330324606"/>
  </r>
  <r>
    <n v="2"/>
    <x v="0"/>
    <s v="PIEMONTE"/>
    <x v="9"/>
    <n v="16"/>
    <s v="BORGOMANERO"/>
    <n v="0"/>
    <n v="0"/>
    <n v="0"/>
    <n v="1"/>
    <n v="0"/>
    <m/>
    <m/>
    <m/>
    <n v="23586.134510857079"/>
    <n v="3858.9401517687279"/>
    <n v="14640.978172360194"/>
    <n v="0"/>
    <n v="23586.134510857079"/>
    <n v="3858.9401517687279"/>
    <n v="14640.978172360194"/>
    <n v="29318.975914166567"/>
    <n v="0"/>
    <n v="2483.4779996319794"/>
    <n v="73888.506748784552"/>
    <n v="-109.49325121544825"/>
  </r>
  <r>
    <n v="2"/>
    <x v="0"/>
    <s v="PIEMONTE"/>
    <x v="9"/>
    <n v="17"/>
    <s v="VERBANIA"/>
    <n v="0"/>
    <n v="0"/>
    <n v="0"/>
    <n v="1"/>
    <n v="0"/>
    <m/>
    <m/>
    <m/>
    <n v="24449.741076812192"/>
    <n v="3270.081564275351"/>
    <n v="13478.631900151826"/>
    <n v="0"/>
    <n v="24449.741076812192"/>
    <n v="3270.081564275351"/>
    <n v="13478.631900151826"/>
    <n v="29186.960165140368"/>
    <n v="0"/>
    <n v="2315.8813248101892"/>
    <n v="72701.296031189937"/>
    <n v="992.29603118993691"/>
  </r>
  <r>
    <n v="3"/>
    <x v="1"/>
    <s v="LOMBARDIA"/>
    <x v="10"/>
    <n v="1"/>
    <s v="MILANO 1"/>
    <n v="1"/>
    <n v="0"/>
    <n v="0"/>
    <n v="0"/>
    <n v="0"/>
    <m/>
    <m/>
    <m/>
    <n v="0"/>
    <n v="6575.0068319526772"/>
    <n v="6683.7033271178061"/>
    <n v="20838.972974544467"/>
    <n v="23055.786910187548"/>
    <n v="6575.0068319526772"/>
    <n v="6683.7033271178061"/>
    <n v="20838.972974544467"/>
    <n v="0"/>
    <n v="4202.2961703895417"/>
    <n v="61355.766214192045"/>
    <n v="-3480.2337858079554"/>
  </r>
  <r>
    <n v="3"/>
    <x v="1"/>
    <s v="LOMBARDIA"/>
    <x v="10"/>
    <n v="2"/>
    <s v="MILANO 2"/>
    <n v="1"/>
    <n v="0"/>
    <n v="0"/>
    <n v="0"/>
    <n v="0"/>
    <m/>
    <m/>
    <m/>
    <n v="0"/>
    <n v="4463.0428595004687"/>
    <n v="8600.8529857346766"/>
    <n v="21068.565581546554"/>
    <n v="28660.271014560152"/>
    <n v="4463.0428595004687"/>
    <n v="8600.8529857346766"/>
    <n v="21068.565581546554"/>
    <n v="0"/>
    <n v="3869.9595822486058"/>
    <n v="66662.692023590454"/>
    <n v="-125.30797640954552"/>
  </r>
  <r>
    <n v="3"/>
    <x v="1"/>
    <s v="LOMBARDIA"/>
    <x v="10"/>
    <n v="3"/>
    <s v="MILANO 3"/>
    <n v="1"/>
    <n v="0"/>
    <n v="0"/>
    <n v="0"/>
    <n v="0"/>
    <m/>
    <m/>
    <m/>
    <n v="0"/>
    <n v="4743.9702181788925"/>
    <n v="8439.5339267722302"/>
    <n v="21155.810772207347"/>
    <n v="26706.107332813866"/>
    <n v="4743.9702181788925"/>
    <n v="8439.5339267722302"/>
    <n v="21155.810772207347"/>
    <n v="0"/>
    <n v="3701.4106535926012"/>
    <n v="64746.832903564944"/>
    <n v="-759.16709643505601"/>
  </r>
  <r>
    <n v="3"/>
    <x v="1"/>
    <s v="LOMBARDIA"/>
    <x v="11"/>
    <n v="4"/>
    <s v="MILANO 4"/>
    <n v="1"/>
    <n v="0"/>
    <n v="0"/>
    <n v="0"/>
    <n v="0"/>
    <m/>
    <m/>
    <m/>
    <n v="0"/>
    <n v="5953.9178188124733"/>
    <n v="7064.9257348764313"/>
    <n v="20768.94722940883"/>
    <n v="24290.875691926951"/>
    <n v="5953.9178188124733"/>
    <n v="7064.9257348764313"/>
    <n v="20768.94722940883"/>
    <n v="0"/>
    <n v="4111.8320561391438"/>
    <n v="62190.49853116383"/>
    <n v="-2546.5014688361698"/>
  </r>
  <r>
    <n v="3"/>
    <x v="1"/>
    <s v="LOMBARDIA"/>
    <x v="12"/>
    <n v="5"/>
    <s v="MILANO 5"/>
    <n v="1"/>
    <n v="0"/>
    <n v="0"/>
    <n v="0"/>
    <n v="0"/>
    <m/>
    <m/>
    <m/>
    <n v="0"/>
    <n v="3764.8621525833955"/>
    <n v="8271.4224863797845"/>
    <n v="20313.205904509687"/>
    <n v="22685.499170981344"/>
    <n v="3764.8621525833955"/>
    <n v="8271.4224863797845"/>
    <n v="20313.205904509687"/>
    <n v="0"/>
    <n v="2882.4723561679452"/>
    <n v="57917.462070622147"/>
    <n v="-182.53792937785329"/>
  </r>
  <r>
    <n v="3"/>
    <x v="1"/>
    <s v="LOMBARDIA"/>
    <x v="11"/>
    <n v="6"/>
    <s v="MILANO 6"/>
    <n v="1"/>
    <n v="0"/>
    <n v="0"/>
    <n v="0"/>
    <n v="0"/>
    <m/>
    <m/>
    <m/>
    <n v="0"/>
    <n v="4566.2673308288195"/>
    <n v="9432.9197109094039"/>
    <n v="23834.008532886699"/>
    <n v="27128.952041455788"/>
    <n v="4566.2673308288195"/>
    <n v="9432.9197109094039"/>
    <n v="23834.008532886699"/>
    <n v="0"/>
    <n v="3722.360237945325"/>
    <n v="68684.507854026029"/>
    <n v="-292.49214597397076"/>
  </r>
  <r>
    <n v="3"/>
    <x v="1"/>
    <s v="LOMBARDIA"/>
    <x v="10"/>
    <n v="7"/>
    <s v="MILANO 7"/>
    <n v="1"/>
    <n v="0"/>
    <n v="0"/>
    <n v="0"/>
    <n v="0"/>
    <m/>
    <m/>
    <m/>
    <n v="0"/>
    <n v="3500.4855530209106"/>
    <n v="11525.822239027468"/>
    <n v="23858.115756621919"/>
    <n v="28384.346925022626"/>
    <n v="3500.4855530209106"/>
    <n v="11525.822239027468"/>
    <n v="23858.115756621919"/>
    <n v="0"/>
    <n v="3408.1164726544685"/>
    <n v="70676.886946347382"/>
    <n v="939.88694634738204"/>
  </r>
  <r>
    <n v="3"/>
    <x v="1"/>
    <s v="LOMBARDIA"/>
    <x v="12"/>
    <n v="8"/>
    <s v="MILANO 8"/>
    <n v="1"/>
    <n v="0"/>
    <n v="0"/>
    <n v="0"/>
    <n v="0"/>
    <m/>
    <m/>
    <m/>
    <n v="0"/>
    <n v="3579.7549782604037"/>
    <n v="10990.922201415142"/>
    <n v="23036.174223554444"/>
    <n v="28072.588538142565"/>
    <n v="3579.7549782604037"/>
    <n v="10990.922201415142"/>
    <n v="23036.174223554444"/>
    <n v="0"/>
    <n v="3328.1271505804325"/>
    <n v="69007.56709195298"/>
    <n v="779.56709195298026"/>
  </r>
  <r>
    <n v="3"/>
    <x v="1"/>
    <s v="LOMBARDIA"/>
    <x v="12"/>
    <n v="9"/>
    <s v="MILANO 9"/>
    <n v="1"/>
    <n v="0"/>
    <n v="0"/>
    <n v="0"/>
    <n v="0"/>
    <m/>
    <m/>
    <m/>
    <n v="0"/>
    <n v="2921.2089839630767"/>
    <n v="11104.694590367604"/>
    <n v="21323.413375318873"/>
    <n v="27564.935992456642"/>
    <n v="2921.2089839630767"/>
    <n v="11104.694590367604"/>
    <n v="21323.413375318873"/>
    <n v="0"/>
    <n v="3057.6870616634528"/>
    <n v="65971.940003769647"/>
    <n v="1322.9400037696469"/>
  </r>
  <r>
    <n v="3"/>
    <x v="1"/>
    <s v="LOMBARDIA"/>
    <x v="11"/>
    <n v="10"/>
    <s v="MILANO 10"/>
    <n v="1"/>
    <n v="0"/>
    <n v="0"/>
    <n v="0"/>
    <n v="0"/>
    <m/>
    <m/>
    <m/>
    <n v="0"/>
    <n v="2811.4513182468554"/>
    <n v="10189.421192675405"/>
    <n v="21077.749285826638"/>
    <n v="23713.943504712122"/>
    <n v="2811.4513182468554"/>
    <n v="10189.421192675405"/>
    <n v="21077.749285826638"/>
    <n v="0"/>
    <n v="2715.8279351803699"/>
    <n v="60508.393236641386"/>
    <n v="986.39323664138647"/>
  </r>
  <r>
    <n v="3"/>
    <x v="1"/>
    <s v="LOMBARDIA"/>
    <x v="11"/>
    <n v="11"/>
    <s v="MILANO 11"/>
    <n v="1"/>
    <n v="0"/>
    <n v="0"/>
    <n v="0"/>
    <n v="0"/>
    <m/>
    <m/>
    <m/>
    <n v="0"/>
    <n v="3250.48198111174"/>
    <n v="10737.056945468976"/>
    <n v="21443.949493994969"/>
    <n v="27345.152302089085"/>
    <n v="3250.48198111174"/>
    <n v="10737.056945468976"/>
    <n v="21443.949493994969"/>
    <n v="0"/>
    <n v="3030.0717004712264"/>
    <n v="65806.712423135992"/>
    <n v="942.71242313599214"/>
  </r>
  <r>
    <n v="3"/>
    <x v="1"/>
    <s v="LOMBARDIA"/>
    <x v="13"/>
    <n v="12"/>
    <s v="ROZZANO"/>
    <n v="1"/>
    <n v="0"/>
    <n v="0"/>
    <n v="0"/>
    <n v="0"/>
    <m/>
    <m/>
    <m/>
    <n v="0"/>
    <n v="3060.5837975709765"/>
    <n v="16468.128777029593"/>
    <n v="26961.05984025513"/>
    <n v="27168.369768532575"/>
    <n v="3060.5837975709765"/>
    <n v="16468.128777029593"/>
    <n v="26961.05984025513"/>
    <n v="0"/>
    <n v="3631.8961236949267"/>
    <n v="77290.038307083203"/>
    <n v="822.03830708320311"/>
  </r>
  <r>
    <n v="3"/>
    <x v="1"/>
    <s v="LOMBARDIA"/>
    <x v="12"/>
    <n v="13"/>
    <s v="CORSICO"/>
    <n v="1"/>
    <n v="0"/>
    <n v="0"/>
    <n v="0"/>
    <n v="0"/>
    <m/>
    <m/>
    <m/>
    <n v="0"/>
    <n v="3762.6844211207722"/>
    <n v="16079.264940162222"/>
    <n v="27407.617460874189"/>
    <n v="28310.289377181383"/>
    <n v="3762.6844211207722"/>
    <n v="16079.264940162222"/>
    <n v="27407.617460874189"/>
    <n v="0"/>
    <n v="3512.8643944180872"/>
    <n v="79072.720593756647"/>
    <n v="230.72059375664685"/>
  </r>
  <r>
    <n v="3"/>
    <x v="1"/>
    <s v="LOMBARDIA"/>
    <x v="13"/>
    <n v="14"/>
    <s v="ABBIATEGRASSO"/>
    <n v="0"/>
    <n v="0"/>
    <n v="0"/>
    <n v="1"/>
    <n v="0"/>
    <m/>
    <m/>
    <m/>
    <n v="29253.92587386816"/>
    <n v="4307.1172867766309"/>
    <n v="16982.651670351926"/>
    <n v="0"/>
    <n v="29253.92587386816"/>
    <n v="4307.1172867766309"/>
    <n v="16982.651670351926"/>
    <n v="34845.269964706815"/>
    <n v="0"/>
    <n v="3849.009997895882"/>
    <n v="89237.974793599409"/>
    <n v="459.97479359940917"/>
  </r>
  <r>
    <n v="3"/>
    <x v="1"/>
    <s v="LOMBARDIA"/>
    <x v="13"/>
    <n v="15"/>
    <s v="BUSTO GAROLFO"/>
    <n v="0"/>
    <n v="0"/>
    <n v="0"/>
    <n v="1"/>
    <n v="0"/>
    <m/>
    <m/>
    <m/>
    <n v="24387.628294751798"/>
    <n v="3910.3346142866412"/>
    <n v="14382.018630341528"/>
    <n v="0"/>
    <n v="24387.628294751798"/>
    <n v="3910.3346142866412"/>
    <n v="14382.018630341528"/>
    <n v="37115.940847957456"/>
    <n v="0"/>
    <n v="3586.1879396526206"/>
    <n v="83382.110326990049"/>
    <n v="950.11032699004863"/>
  </r>
  <r>
    <n v="3"/>
    <x v="1"/>
    <s v="LOMBARDIA"/>
    <x v="14"/>
    <n v="16"/>
    <s v="LEGNANO"/>
    <n v="0"/>
    <n v="0"/>
    <n v="0"/>
    <n v="1"/>
    <n v="0"/>
    <m/>
    <m/>
    <m/>
    <n v="26660.717222846652"/>
    <n v="4313.6504811645009"/>
    <n v="14520.413401977734"/>
    <n v="0"/>
    <n v="26660.717222846652"/>
    <n v="4313.6504811645009"/>
    <n v="14520.413401977734"/>
    <n v="34910.703857702407"/>
    <n v="0"/>
    <n v="3791.8747678429991"/>
    <n v="84197.359731534292"/>
    <n v="478.35973153429222"/>
  </r>
  <r>
    <n v="3"/>
    <x v="1"/>
    <s v="LOMBARDIA"/>
    <x v="14"/>
    <n v="17"/>
    <s v="RHO"/>
    <n v="1"/>
    <n v="0"/>
    <n v="0"/>
    <n v="0"/>
    <n v="0"/>
    <m/>
    <m/>
    <m/>
    <n v="0"/>
    <n v="4142.4807882022997"/>
    <n v="16894.350711761956"/>
    <n v="29983.646511437611"/>
    <n v="32113.502801802522"/>
    <n v="4142.4807882022997"/>
    <n v="16894.350711761956"/>
    <n v="29983.646511437611"/>
    <n v="0"/>
    <n v="4100.4050101285675"/>
    <n v="87234.385823332967"/>
    <n v="515.38582333296654"/>
  </r>
  <r>
    <n v="3"/>
    <x v="1"/>
    <s v="LOMBARDIA"/>
    <x v="14"/>
    <n v="18"/>
    <s v="BOLLATE"/>
    <n v="1"/>
    <n v="0"/>
    <n v="0"/>
    <n v="0"/>
    <n v="0"/>
    <m/>
    <m/>
    <m/>
    <n v="0"/>
    <n v="4132.8987697667562"/>
    <n v="16144.64161142595"/>
    <n v="27772.669706007509"/>
    <n v="31875.8019627637"/>
    <n v="4132.8987697667562"/>
    <n v="16144.64161142595"/>
    <n v="27772.669706007509"/>
    <n v="0"/>
    <n v="3899.4794511092618"/>
    <n v="83825.491501073178"/>
    <n v="347.49150107317837"/>
  </r>
  <r>
    <n v="3"/>
    <x v="1"/>
    <s v="LOMBARDIA"/>
    <x v="15"/>
    <n v="19"/>
    <s v="LIMBIATE"/>
    <n v="0"/>
    <n v="0"/>
    <n v="0"/>
    <n v="1"/>
    <n v="0"/>
    <m/>
    <m/>
    <m/>
    <n v="25518.797614197843"/>
    <n v="3567.995228362237"/>
    <n v="15662.382529896109"/>
    <n v="0"/>
    <n v="25518.797614197843"/>
    <n v="3567.995228362237"/>
    <n v="15662.382529896109"/>
    <n v="32910.952250714225"/>
    <n v="0"/>
    <n v="3304.3208047250646"/>
    <n v="80964.448427895477"/>
    <n v="822.44842789547693"/>
  </r>
  <r>
    <n v="3"/>
    <x v="1"/>
    <s v="LOMBARDIA"/>
    <x v="14"/>
    <n v="20"/>
    <s v="PADERNO DUGNANO"/>
    <n v="1"/>
    <n v="0"/>
    <n v="0"/>
    <n v="0"/>
    <n v="0"/>
    <m/>
    <m/>
    <m/>
    <n v="0"/>
    <n v="3429.0559610468617"/>
    <n v="14488.149590185245"/>
    <n v="25717.815873338826"/>
    <n v="27455.044147272863"/>
    <n v="3429.0559610468617"/>
    <n v="14488.149590185245"/>
    <n v="25717.815873338826"/>
    <n v="0"/>
    <n v="3221.4747211483841"/>
    <n v="74311.540292992169"/>
    <n v="603.54029299216927"/>
  </r>
  <r>
    <n v="3"/>
    <x v="1"/>
    <s v="LOMBARDIA"/>
    <x v="16"/>
    <n v="21"/>
    <s v="SESTO SAN GIOVANNI"/>
    <n v="1"/>
    <n v="0"/>
    <n v="0"/>
    <n v="0"/>
    <n v="0"/>
    <m/>
    <m/>
    <m/>
    <n v="0"/>
    <n v="2907.7070488948111"/>
    <n v="10575.737886506529"/>
    <n v="19126.212126308896"/>
    <n v="25626.300506225452"/>
    <n v="2907.7070488948111"/>
    <n v="10575.737886506529"/>
    <n v="19126.212126308896"/>
    <n v="0"/>
    <n v="2808.1965570991974"/>
    <n v="61044.154125034889"/>
    <n v="848.15412503488915"/>
  </r>
  <r>
    <n v="3"/>
    <x v="1"/>
    <s v="LOMBARDIA"/>
    <x v="15"/>
    <n v="22"/>
    <s v="CINISELLO BALSAMO"/>
    <n v="1"/>
    <n v="0"/>
    <n v="0"/>
    <n v="0"/>
    <n v="0"/>
    <m/>
    <m/>
    <m/>
    <n v="0"/>
    <n v="2865.4590585199167"/>
    <n v="13754.572395745485"/>
    <n v="21846.884519283631"/>
    <n v="27461.016530163288"/>
    <n v="2865.4590585199167"/>
    <n v="13754.572395745485"/>
    <n v="21846.884519283631"/>
    <n v="0"/>
    <n v="3121.4880685558392"/>
    <n v="69049.420572268165"/>
    <n v="971.42057226816542"/>
  </r>
  <r>
    <n v="3"/>
    <x v="1"/>
    <s v="LOMBARDIA"/>
    <x v="15"/>
    <n v="23"/>
    <s v="DESIO"/>
    <n v="0"/>
    <n v="0"/>
    <n v="0"/>
    <n v="1"/>
    <n v="0"/>
    <m/>
    <m/>
    <m/>
    <n v="28149.035039139973"/>
    <n v="4466.5272298406662"/>
    <n v="18997.441812025016"/>
    <n v="0"/>
    <n v="28149.035039139973"/>
    <n v="4466.5272298406662"/>
    <n v="18997.441812025016"/>
    <n v="40230.364561940776"/>
    <n v="0"/>
    <n v="3977.5642655148686"/>
    <n v="95820.932908461298"/>
    <n v="402.93290846129821"/>
  </r>
  <r>
    <n v="3"/>
    <x v="1"/>
    <s v="LOMBARDIA"/>
    <x v="15"/>
    <n v="24"/>
    <s v="SEREGNO"/>
    <n v="0"/>
    <n v="0"/>
    <n v="0"/>
    <n v="1"/>
    <n v="0"/>
    <m/>
    <m/>
    <m/>
    <n v="23460.714470158204"/>
    <n v="4511.3884979707091"/>
    <n v="13627.215243933028"/>
    <n v="0"/>
    <n v="23460.714470158204"/>
    <n v="4511.3884979707091"/>
    <n v="13627.215243933028"/>
    <n v="39942.225840153158"/>
    <n v="0"/>
    <n v="3808.0630830246491"/>
    <n v="85349.607135239756"/>
    <n v="507.60713523975573"/>
  </r>
  <r>
    <n v="3"/>
    <x v="1"/>
    <s v="LOMBARDIA"/>
    <x v="16"/>
    <n v="25"/>
    <s v="MONZA"/>
    <n v="1"/>
    <n v="0"/>
    <n v="0"/>
    <n v="0"/>
    <n v="0"/>
    <m/>
    <m/>
    <m/>
    <n v="0"/>
    <n v="4288.8243424905941"/>
    <n v="11316.107462376285"/>
    <n v="25656.973832483272"/>
    <n v="26106.480090615431"/>
    <n v="4288.8243424905941"/>
    <n v="11316.107462376285"/>
    <n v="25656.973832483272"/>
    <n v="0"/>
    <n v="3575.7131474762587"/>
    <n v="70944.098875441836"/>
    <n v="-191.90112455816416"/>
  </r>
  <r>
    <n v="3"/>
    <x v="1"/>
    <s v="LOMBARDIA"/>
    <x v="16"/>
    <n v="26"/>
    <s v="VIMERCATE"/>
    <n v="0"/>
    <n v="0"/>
    <n v="0"/>
    <n v="1"/>
    <n v="0"/>
    <m/>
    <m/>
    <m/>
    <n v="29152.395364730975"/>
    <n v="4352.8496474917229"/>
    <n v="12813.827567690794"/>
    <n v="0"/>
    <n v="29152.395364730975"/>
    <n v="4352.8496474917229"/>
    <n v="12813.827567690794"/>
    <n v="31635.565318817629"/>
    <n v="0"/>
    <n v="3913.7632586224827"/>
    <n v="81868.401157353612"/>
    <n v="708.40115735361178"/>
  </r>
  <r>
    <n v="3"/>
    <x v="1"/>
    <s v="LOMBARDIA"/>
    <x v="16"/>
    <n v="27"/>
    <s v="AGRATE BRIANZA"/>
    <n v="1"/>
    <n v="0"/>
    <n v="0"/>
    <n v="0"/>
    <n v="0"/>
    <m/>
    <m/>
    <m/>
    <n v="0"/>
    <n v="4567.1384234138695"/>
    <n v="16968.21785981318"/>
    <n v="30336.071163185814"/>
    <n v="35001.747167610905"/>
    <n v="4567.1384234138695"/>
    <n v="16968.21785981318"/>
    <n v="30336.071163185814"/>
    <n v="0"/>
    <n v="4146.1131941708736"/>
    <n v="91019.28780819464"/>
    <n v="465.28780819464009"/>
  </r>
  <r>
    <n v="3"/>
    <x v="1"/>
    <s v="LOMBARDIA"/>
    <x v="17"/>
    <n v="28"/>
    <s v="COLOGNO MONZESE"/>
    <n v="1"/>
    <n v="0"/>
    <n v="0"/>
    <n v="0"/>
    <n v="0"/>
    <m/>
    <m/>
    <m/>
    <n v="0"/>
    <n v="3699.9657549972171"/>
    <n v="14374.377201232783"/>
    <n v="26694.732416132709"/>
    <n v="28671.021303762911"/>
    <n v="3699.9657549972171"/>
    <n v="14374.377201232783"/>
    <n v="26694.732416132709"/>
    <n v="0"/>
    <n v="3475.7264948837133"/>
    <n v="76915.823171009339"/>
    <n v="583.82317100933869"/>
  </r>
  <r>
    <n v="3"/>
    <x v="1"/>
    <s v="LOMBARDIA"/>
    <x v="17"/>
    <n v="29"/>
    <s v="MELZO"/>
    <n v="1"/>
    <n v="0"/>
    <n v="0"/>
    <n v="0"/>
    <n v="0"/>
    <m/>
    <m/>
    <m/>
    <n v="0"/>
    <n v="4459.9940354527962"/>
    <n v="16441.808298988351"/>
    <n v="30274.081159295252"/>
    <n v="32203.088545158858"/>
    <n v="4459.9940354527962"/>
    <n v="16441.808298988351"/>
    <n v="30274.081159295252"/>
    <n v="0"/>
    <n v="4257.5268927739953"/>
    <n v="87636.498931669252"/>
    <n v="228.49893166925176"/>
  </r>
  <r>
    <n v="3"/>
    <x v="1"/>
    <s v="LOMBARDIA"/>
    <x v="17"/>
    <n v="30"/>
    <s v="PIOLTELLO"/>
    <n v="1"/>
    <n v="0"/>
    <n v="0"/>
    <n v="0"/>
    <n v="0"/>
    <m/>
    <m/>
    <m/>
    <n v="0"/>
    <n v="3588.9014504034221"/>
    <n v="13522.782379446811"/>
    <n v="24376.995048446635"/>
    <n v="25259.5961967535"/>
    <n v="3588.9014504034221"/>
    <n v="13522.782379446811"/>
    <n v="24376.995048446635"/>
    <n v="0"/>
    <n v="3354.7902579384445"/>
    <n v="70103.065332988815"/>
    <n v="31.065332988815499"/>
  </r>
  <r>
    <n v="3"/>
    <x v="1"/>
    <s v="LOMBARDIA"/>
    <x v="17"/>
    <n v="31"/>
    <s v="SAN GIULIANO MILANESE"/>
    <n v="1"/>
    <n v="0"/>
    <n v="0"/>
    <n v="0"/>
    <n v="0"/>
    <m/>
    <m/>
    <m/>
    <n v="0"/>
    <n v="3638.9892740437608"/>
    <n v="13822.496210045463"/>
    <n v="24653.654139884151"/>
    <n v="28988.752073533396"/>
    <n v="3638.9892740437608"/>
    <n v="13822.496210045463"/>
    <n v="24653.654139884151"/>
    <n v="0"/>
    <n v="3107.2042610426183"/>
    <n v="74211.095958549384"/>
    <n v="568.09595854938379"/>
  </r>
  <r>
    <n v="4"/>
    <x v="1"/>
    <s v="LOMBARDIA"/>
    <x v="18"/>
    <n v="1"/>
    <s v="VARESE"/>
    <n v="0"/>
    <n v="0"/>
    <n v="0"/>
    <n v="1"/>
    <n v="0"/>
    <m/>
    <m/>
    <m/>
    <n v="20652.500035081481"/>
    <n v="4253.9806390886188"/>
    <n v="9589.1444837993531"/>
    <n v="0"/>
    <n v="20652.500035081481"/>
    <n v="4253.9806390886188"/>
    <n v="9589.1444837993531"/>
    <n v="28979.178855803479"/>
    <n v="0"/>
    <n v="2439.6743232581025"/>
    <n v="65914.478337031032"/>
    <n v="-242.52166296896758"/>
  </r>
  <r>
    <n v="4"/>
    <x v="1"/>
    <s v="LOMBARDIA"/>
    <x v="18"/>
    <n v="2"/>
    <s v="LUINO"/>
    <n v="0"/>
    <n v="0"/>
    <n v="0"/>
    <n v="1"/>
    <n v="0"/>
    <m/>
    <m/>
    <m/>
    <n v="17422.635367940919"/>
    <n v="3213.4605462471418"/>
    <n v="10435.645019512825"/>
    <n v="0"/>
    <n v="17422.635367940919"/>
    <n v="3213.4605462471418"/>
    <n v="10435.645019512825"/>
    <n v="30170.764486144311"/>
    <n v="0"/>
    <n v="1915.9347144400085"/>
    <n v="63158.440134285207"/>
    <n v="609.44013428520702"/>
  </r>
  <r>
    <n v="4"/>
    <x v="1"/>
    <s v="LOMBARDIA"/>
    <x v="19"/>
    <n v="3"/>
    <s v="TRADATE"/>
    <n v="0"/>
    <n v="0"/>
    <n v="0"/>
    <n v="1"/>
    <n v="0"/>
    <m/>
    <m/>
    <m/>
    <n v="23077.287488593069"/>
    <n v="4044.0473260917202"/>
    <n v="14207.114808519087"/>
    <n v="0"/>
    <n v="23077.287488593069"/>
    <n v="4044.0473260917202"/>
    <n v="14207.114808519087"/>
    <n v="36108.029303218296"/>
    <n v="0"/>
    <n v="2707.2576506724376"/>
    <n v="80143.73657709462"/>
    <n v="508.73657709461986"/>
  </r>
  <r>
    <n v="4"/>
    <x v="1"/>
    <s v="LOMBARDIA"/>
    <x v="18"/>
    <n v="4"/>
    <s v="SESTO CALENDE"/>
    <n v="0"/>
    <n v="0"/>
    <n v="0"/>
    <n v="1"/>
    <n v="0"/>
    <m/>
    <m/>
    <m/>
    <n v="21938.951309678516"/>
    <n v="3885.9440219052585"/>
    <n v="12039.496084671047"/>
    <n v="0"/>
    <n v="21938.951309678516"/>
    <n v="3885.9440219052585"/>
    <n v="12039.496084671047"/>
    <n v="32617.073713751553"/>
    <n v="0"/>
    <n v="2453.0058769371085"/>
    <n v="72934.47100694348"/>
    <n v="476.47100694348046"/>
  </r>
  <r>
    <n v="4"/>
    <x v="1"/>
    <s v="LOMBARDIA"/>
    <x v="18"/>
    <n v="5"/>
    <s v="GALLARATE"/>
    <n v="0"/>
    <n v="0"/>
    <n v="0"/>
    <n v="1"/>
    <n v="0"/>
    <m/>
    <m/>
    <m/>
    <n v="22717.750038589627"/>
    <n v="4222.1857597343169"/>
    <n v="14591.733406992711"/>
    <n v="0"/>
    <n v="22717.750038589627"/>
    <n v="4222.1857597343169"/>
    <n v="14591.733406992711"/>
    <n v="35364.149256531527"/>
    <n v="0"/>
    <n v="3028.1671928027968"/>
    <n v="79923.985654650984"/>
    <n v="38.985654650983633"/>
  </r>
  <r>
    <n v="4"/>
    <x v="1"/>
    <s v="LOMBARDIA"/>
    <x v="19"/>
    <n v="6"/>
    <s v="BUSTO ARSIZIO"/>
    <n v="0"/>
    <n v="0"/>
    <n v="0"/>
    <n v="1"/>
    <n v="0"/>
    <m/>
    <m/>
    <m/>
    <n v="21514.912124458508"/>
    <n v="4246.1408058231746"/>
    <n v="13247.690931531901"/>
    <n v="0"/>
    <n v="21514.912124458508"/>
    <n v="4246.1408058231746"/>
    <n v="13247.690931531901"/>
    <n v="35446.802595052286"/>
    <n v="0"/>
    <n v="3003.408593113214"/>
    <n v="77458.955049979093"/>
    <n v="62.955049979093019"/>
  </r>
  <r>
    <n v="4"/>
    <x v="1"/>
    <s v="LOMBARDIA"/>
    <x v="19"/>
    <n v="7"/>
    <s v="SARONNO"/>
    <n v="0"/>
    <n v="0"/>
    <n v="0"/>
    <n v="1"/>
    <n v="0"/>
    <m/>
    <m/>
    <m/>
    <n v="27489.683968037316"/>
    <n v="5010.0890029114762"/>
    <n v="15750.68348848608"/>
    <n v="0"/>
    <n v="27489.683968037316"/>
    <n v="5010.0890029114762"/>
    <n v="15750.68348848608"/>
    <n v="36396.168025005914"/>
    <n v="0"/>
    <n v="3541.4320094445288"/>
    <n v="88188.056493885306"/>
    <n v="-303.94350611469417"/>
  </r>
  <r>
    <n v="4"/>
    <x v="1"/>
    <s v="LOMBARDIA"/>
    <x v="20"/>
    <n v="8"/>
    <s v="COMO"/>
    <n v="0"/>
    <n v="0"/>
    <n v="0"/>
    <n v="1"/>
    <n v="0"/>
    <m/>
    <m/>
    <m/>
    <n v="22678.332311512837"/>
    <n v="4133.7698623518054"/>
    <n v="10197.062621784153"/>
    <n v="0"/>
    <n v="22678.332311512837"/>
    <n v="4133.7698623518054"/>
    <n v="10197.062621784153"/>
    <n v="29052.648490044146"/>
    <n v="0"/>
    <n v="3018.6446544606497"/>
    <n v="69080.457940153588"/>
    <n v="115.45794015358842"/>
  </r>
  <r>
    <n v="4"/>
    <x v="1"/>
    <s v="LOMBARDIA"/>
    <x v="20"/>
    <n v="9"/>
    <s v="CANTU`"/>
    <n v="0"/>
    <n v="0"/>
    <n v="0"/>
    <n v="1"/>
    <n v="0"/>
    <m/>
    <m/>
    <m/>
    <n v="22927.977916332504"/>
    <n v="4073.6644739833987"/>
    <n v="13257.030455998149"/>
    <n v="0"/>
    <n v="22927.977916332504"/>
    <n v="4073.6644739833987"/>
    <n v="13257.030455998149"/>
    <n v="36432.902842126248"/>
    <n v="0"/>
    <n v="3065.3050923371707"/>
    <n v="79756.880780777472"/>
    <n v="638.88078077747195"/>
  </r>
  <r>
    <n v="4"/>
    <x v="1"/>
    <s v="LOMBARDIA"/>
    <x v="20"/>
    <n v="10"/>
    <s v="ERBA"/>
    <n v="0"/>
    <n v="0"/>
    <n v="0"/>
    <n v="1"/>
    <n v="0"/>
    <m/>
    <m/>
    <m/>
    <n v="20312.074210327388"/>
    <n v="4029.6742984384055"/>
    <n v="11692.235584062411"/>
    <n v="0"/>
    <n v="20312.074210327388"/>
    <n v="4029.6742984384055"/>
    <n v="11692.235584062411"/>
    <n v="37252.5484491237"/>
    <n v="0"/>
    <n v="3100.5384842031153"/>
    <n v="76387.071026155027"/>
    <n v="652.07102615502663"/>
  </r>
  <r>
    <n v="4"/>
    <x v="1"/>
    <s v="LOMBARDIA"/>
    <x v="19"/>
    <n v="11"/>
    <s v="OLGIATE COMASCO"/>
    <n v="0"/>
    <n v="0"/>
    <n v="0"/>
    <n v="1"/>
    <n v="0"/>
    <m/>
    <m/>
    <m/>
    <n v="21345.296450370504"/>
    <n v="4248.3185372857979"/>
    <n v="13365.708558878114"/>
    <n v="0"/>
    <n v="21345.296450370504"/>
    <n v="4248.3185372857979"/>
    <n v="13365.708558878114"/>
    <n v="36580.990073642592"/>
    <n v="0"/>
    <n v="2942.4643477234722"/>
    <n v="78482.777967900489"/>
    <n v="160.77796790048887"/>
  </r>
  <r>
    <n v="4"/>
    <x v="1"/>
    <s v="LOMBARDIA"/>
    <x v="21"/>
    <n v="12"/>
    <s v="MORBEGNO"/>
    <n v="0"/>
    <n v="0"/>
    <n v="0"/>
    <n v="1"/>
    <n v="0"/>
    <m/>
    <m/>
    <m/>
    <n v="20426.743961823504"/>
    <n v="4226.1056763670395"/>
    <n v="10168.195000706663"/>
    <n v="0"/>
    <n v="20426.743961823504"/>
    <n v="4226.1056763670395"/>
    <n v="10168.195000706663"/>
    <n v="43366.599573589287"/>
    <n v="0"/>
    <n v="2176.8522650148407"/>
    <n v="80364.496477501321"/>
    <n v="1521.4964775013214"/>
  </r>
  <r>
    <n v="4"/>
    <x v="1"/>
    <s v="LOMBARDIA"/>
    <x v="21"/>
    <n v="13"/>
    <s v="SONDRIO"/>
    <n v="0"/>
    <n v="0"/>
    <n v="0"/>
    <n v="1"/>
    <n v="0"/>
    <m/>
    <m/>
    <m/>
    <n v="17636.446675418047"/>
    <n v="4067.5668258880532"/>
    <n v="10299.797390912869"/>
    <n v="0"/>
    <n v="17636.446675418047"/>
    <n v="4067.5668258880532"/>
    <n v="10299.797390912869"/>
    <n v="34135.828809070365"/>
    <n v="0"/>
    <n v="2035.9186975510627"/>
    <n v="68175.558398840396"/>
    <n v="66.558398840395967"/>
  </r>
  <r>
    <n v="4"/>
    <x v="1"/>
    <s v="LOMBARDIA"/>
    <x v="21"/>
    <n v="14"/>
    <s v="LECCO"/>
    <n v="0"/>
    <n v="0"/>
    <n v="0"/>
    <n v="1"/>
    <n v="0"/>
    <m/>
    <m/>
    <m/>
    <n v="27777.552823355687"/>
    <n v="4831.950569268879"/>
    <n v="13456.556660504333"/>
    <n v="0"/>
    <n v="27777.552823355687"/>
    <n v="4831.950569268879"/>
    <n v="13456.556660504333"/>
    <n v="31138.49732465811"/>
    <n v="0"/>
    <n v="3205.286405966734"/>
    <n v="80409.843783753749"/>
    <n v="-279.15621624625055"/>
  </r>
  <r>
    <n v="4"/>
    <x v="1"/>
    <s v="LOMBARDIA"/>
    <x v="20"/>
    <n v="15"/>
    <s v="MERATE"/>
    <n v="0"/>
    <n v="0"/>
    <n v="0"/>
    <n v="1"/>
    <n v="0"/>
    <m/>
    <m/>
    <m/>
    <n v="32249.673131704156"/>
    <n v="5345.0241018629604"/>
    <n v="14438.904824817761"/>
    <n v="0"/>
    <n v="32249.673131704156"/>
    <n v="5345.0241018629604"/>
    <n v="14438.904824817761"/>
    <n v="37019.511953016583"/>
    <n v="0"/>
    <n v="3997.5615960333776"/>
    <n v="93050.675607434838"/>
    <n v="327.67560743483773"/>
  </r>
  <r>
    <n v="4"/>
    <x v="1"/>
    <s v="LOMBARDIA"/>
    <x v="22"/>
    <n v="16"/>
    <s v="BERGAMO"/>
    <n v="1"/>
    <n v="0"/>
    <n v="0"/>
    <n v="0"/>
    <n v="0"/>
    <m/>
    <m/>
    <m/>
    <n v="0"/>
    <n v="4936.481679474804"/>
    <n v="8706.134897899643"/>
    <n v="23926.993538722545"/>
    <n v="26224.733271845802"/>
    <n v="4936.481679474804"/>
    <n v="8706.134897899643"/>
    <n v="23926.993538722545"/>
    <n v="0"/>
    <n v="3834.7261903826611"/>
    <n v="67629.069578325449"/>
    <n v="-783.93042167455133"/>
  </r>
  <r>
    <n v="4"/>
    <x v="1"/>
    <s v="LOMBARDIA"/>
    <x v="23"/>
    <n v="17"/>
    <s v="SERIATE"/>
    <n v="0"/>
    <n v="0"/>
    <n v="0"/>
    <n v="1"/>
    <n v="0"/>
    <m/>
    <m/>
    <m/>
    <n v="21284.378144888196"/>
    <n v="4335.4277957907361"/>
    <n v="12478.453734584655"/>
    <n v="0"/>
    <n v="21284.378144888196"/>
    <n v="4335.4277957907361"/>
    <n v="12478.453734584655"/>
    <n v="45383.570626102628"/>
    <n v="0"/>
    <n v="3361.4560347779475"/>
    <n v="86843.28633614417"/>
    <n v="1309.2863361441705"/>
  </r>
  <r>
    <n v="4"/>
    <x v="1"/>
    <s v="LOMBARDIA"/>
    <x v="22"/>
    <n v="18"/>
    <s v="PONTE SAN PIETRO"/>
    <n v="0"/>
    <n v="0"/>
    <n v="0"/>
    <n v="1"/>
    <n v="0"/>
    <m/>
    <m/>
    <m/>
    <n v="24987.25553695023"/>
    <n v="4555.8142198082278"/>
    <n v="13326.652365655626"/>
    <n v="0"/>
    <n v="24987.25553695023"/>
    <n v="4555.8142198082278"/>
    <n v="13326.652365655626"/>
    <n v="36120.65689660341"/>
    <n v="0"/>
    <n v="3380.5011114622416"/>
    <n v="82370.880130479738"/>
    <n v="280.880130479738"/>
  </r>
  <r>
    <n v="4"/>
    <x v="1"/>
    <s v="LOMBARDIA"/>
    <x v="22"/>
    <n v="19"/>
    <s v="TREVIGLIO"/>
    <n v="0"/>
    <n v="0"/>
    <n v="0"/>
    <n v="1"/>
    <n v="0"/>
    <m/>
    <m/>
    <m/>
    <n v="22993.674128127153"/>
    <n v="3960.4224379269799"/>
    <n v="11266.013649330052"/>
    <n v="0"/>
    <n v="22993.674128127153"/>
    <n v="3960.4224379269799"/>
    <n v="11266.013649330052"/>
    <n v="37226.145299318458"/>
    <n v="0"/>
    <n v="3197.6683752930162"/>
    <n v="78643.923889995654"/>
    <n v="1245.9238899956545"/>
  </r>
  <r>
    <n v="4"/>
    <x v="1"/>
    <s v="LOMBARDIA"/>
    <x v="23"/>
    <n v="20"/>
    <s v="ALBINO"/>
    <n v="0"/>
    <n v="0"/>
    <n v="0"/>
    <n v="1"/>
    <n v="0"/>
    <m/>
    <m/>
    <m/>
    <n v="22146.790234265223"/>
    <n v="5707.3986172434998"/>
    <n v="11566.576527607453"/>
    <n v="0"/>
    <n v="22146.790234265223"/>
    <n v="5707.3986172434998"/>
    <n v="11566.576527607453"/>
    <n v="40688.401812909942"/>
    <n v="0"/>
    <n v="2931.9895555471107"/>
    <n v="83041.15674757323"/>
    <n v="-749.84325242677005"/>
  </r>
  <r>
    <n v="4"/>
    <x v="1"/>
    <s v="LOMBARDIA"/>
    <x v="23"/>
    <n v="21"/>
    <s v="COSTA VOLPINO"/>
    <n v="0"/>
    <n v="0"/>
    <n v="0"/>
    <n v="1"/>
    <n v="0"/>
    <m/>
    <m/>
    <m/>
    <n v="22291.32190021345"/>
    <n v="4356.7695641244454"/>
    <n v="9743.6711613318021"/>
    <n v="0"/>
    <n v="22291.32190021345"/>
    <n v="4356.7695641244454"/>
    <n v="9743.6711613318021"/>
    <n v="40128.195851824843"/>
    <n v="0"/>
    <n v="3155.769206587569"/>
    <n v="79675.727684082114"/>
    <n v="1264.7276840821141"/>
  </r>
  <r>
    <n v="4"/>
    <x v="1"/>
    <s v="LOMBARDIA"/>
    <x v="22"/>
    <n v="22"/>
    <s v="DALMINE"/>
    <n v="0"/>
    <n v="0"/>
    <n v="0"/>
    <n v="1"/>
    <n v="0"/>
    <m/>
    <m/>
    <m/>
    <n v="28261.31583747992"/>
    <n v="4760.9565235873552"/>
    <n v="14838.80628150888"/>
    <n v="0"/>
    <n v="28261.31583747992"/>
    <n v="4760.9565235873552"/>
    <n v="14838.80628150888"/>
    <n v="43365.451610554279"/>
    <n v="0"/>
    <n v="3871.864089917035"/>
    <n v="95098.394343047461"/>
    <n v="1188.394343047461"/>
  </r>
  <r>
    <n v="4"/>
    <x v="1"/>
    <s v="LOMBARDIA"/>
    <x v="21"/>
    <n v="23"/>
    <s v="ZOGNO"/>
    <n v="0"/>
    <n v="0"/>
    <n v="0"/>
    <n v="1"/>
    <n v="0"/>
    <m/>
    <m/>
    <m/>
    <n v="19443.689738059937"/>
    <n v="4620.7106173944057"/>
    <n v="10022.15879996171"/>
    <n v="0"/>
    <n v="19443.689738059937"/>
    <n v="4620.7106173944057"/>
    <n v="10022.15879996171"/>
    <n v="37112.496958852425"/>
    <n v="0"/>
    <n v="2577.7511292192362"/>
    <n v="73776.80724348771"/>
    <n v="49.807243487710366"/>
  </r>
  <r>
    <n v="4"/>
    <x v="1"/>
    <s v="LOMBARDIA"/>
    <x v="24"/>
    <n v="24"/>
    <s v="BRESCIA-FLERO"/>
    <n v="1"/>
    <n v="0"/>
    <n v="0"/>
    <n v="0"/>
    <n v="0"/>
    <m/>
    <m/>
    <m/>
    <n v="0"/>
    <n v="3667.2997830578656"/>
    <n v="11008.752202668886"/>
    <n v="26862.335019244234"/>
    <n v="27911.334200101152"/>
    <n v="3667.2997830578656"/>
    <n v="11008.752202668886"/>
    <n v="26862.335019244234"/>
    <n v="0"/>
    <n v="3136.7241299032744"/>
    <n v="72586.445334975404"/>
    <n v="1139.445334975404"/>
  </r>
  <r>
    <n v="4"/>
    <x v="1"/>
    <s v="LOMBARDIA"/>
    <x v="25"/>
    <n v="25"/>
    <s v="BRESCIA-RONCADELLE"/>
    <n v="1"/>
    <n v="0"/>
    <n v="0"/>
    <n v="0"/>
    <n v="0"/>
    <m/>
    <m/>
    <m/>
    <n v="0"/>
    <n v="3677.7528940784582"/>
    <n v="8915.0006268720736"/>
    <n v="23335.792575692169"/>
    <n v="26753.886395937247"/>
    <n v="3677.7528940784582"/>
    <n v="8915.0006268720736"/>
    <n v="23335.792575692169"/>
    <n v="0"/>
    <n v="3142.4376529085625"/>
    <n v="65824.870145488501"/>
    <n v="854.87014548850129"/>
  </r>
  <r>
    <n v="4"/>
    <x v="1"/>
    <s v="LOMBARDIA"/>
    <x v="25"/>
    <n v="26"/>
    <s v="REZZATO"/>
    <n v="0"/>
    <n v="0"/>
    <n v="0"/>
    <n v="1"/>
    <n v="0"/>
    <m/>
    <m/>
    <m/>
    <n v="25190.316555224599"/>
    <n v="4113.7347328956703"/>
    <n v="14760.693895063905"/>
    <n v="0"/>
    <n v="25190.316555224599"/>
    <n v="4113.7347328956703"/>
    <n v="14760.693895063905"/>
    <n v="38561.226309035599"/>
    <n v="0"/>
    <n v="2831.0506491203505"/>
    <n v="85457.02214134013"/>
    <n v="974.02214134013047"/>
  </r>
  <r>
    <n v="4"/>
    <x v="1"/>
    <s v="LOMBARDIA"/>
    <x v="25"/>
    <n v="27"/>
    <s v="DESENZANO DEL GARDA"/>
    <n v="0"/>
    <n v="0"/>
    <n v="0"/>
    <n v="1"/>
    <n v="0"/>
    <m/>
    <m/>
    <m/>
    <n v="24293.26464508312"/>
    <n v="4539.2634606922893"/>
    <n v="16871.426424435711"/>
    <n v="0"/>
    <n v="24293.26464508312"/>
    <n v="4539.2634606922893"/>
    <n v="16871.426424435711"/>
    <n v="40916.846456877014"/>
    <n v="0"/>
    <n v="3347.1722272647266"/>
    <n v="89967.973214352867"/>
    <n v="178.97321435286722"/>
  </r>
  <r>
    <n v="4"/>
    <x v="1"/>
    <s v="LOMBARDIA"/>
    <x v="24"/>
    <n v="28"/>
    <s v="GHEDI"/>
    <n v="0"/>
    <n v="0"/>
    <n v="0"/>
    <n v="1"/>
    <n v="0"/>
    <m/>
    <m/>
    <m/>
    <n v="26861.389287964852"/>
    <n v="3940.3873084708443"/>
    <n v="15044.275819766312"/>
    <n v="0"/>
    <n v="26861.389287964852"/>
    <n v="3940.3873084708443"/>
    <n v="15044.275819766312"/>
    <n v="40172.966410190253"/>
    <n v="0"/>
    <n v="3108.1565148768332"/>
    <n v="89127.175341269089"/>
    <n v="1614.1753412690887"/>
  </r>
  <r>
    <n v="4"/>
    <x v="1"/>
    <s v="LOMBARDIA"/>
    <x v="24"/>
    <n v="29"/>
    <s v="ORZINUOVI"/>
    <n v="0"/>
    <n v="0"/>
    <n v="0"/>
    <n v="1"/>
    <n v="0"/>
    <m/>
    <m/>
    <m/>
    <n v="21928.201020475753"/>
    <n v="3547.9600989061014"/>
    <n v="12576.943265319622"/>
    <n v="0"/>
    <n v="21928.201020475753"/>
    <n v="3547.9600989061014"/>
    <n v="12576.943265319622"/>
    <n v="44117.367398486116"/>
    <n v="0"/>
    <n v="2722.4937120198729"/>
    <n v="84892.965495207463"/>
    <n v="2285.9654952074634"/>
  </r>
  <r>
    <n v="4"/>
    <x v="1"/>
    <s v="LOMBARDIA"/>
    <x v="24"/>
    <n v="30"/>
    <s v="CHIARI"/>
    <n v="0"/>
    <n v="0"/>
    <n v="0"/>
    <n v="1"/>
    <n v="0"/>
    <m/>
    <m/>
    <m/>
    <n v="23768.889427304013"/>
    <n v="4219.1369356866444"/>
    <n v="13184.861403304421"/>
    <n v="0"/>
    <n v="23768.889427304013"/>
    <n v="4219.1369356866444"/>
    <n v="13184.861403304421"/>
    <n v="45110.355423770146"/>
    <n v="0"/>
    <n v="3402.4029496491803"/>
    <n v="89685.646139714416"/>
    <n v="1701.6461397144158"/>
  </r>
  <r>
    <n v="4"/>
    <x v="1"/>
    <s v="LOMBARDIA"/>
    <x v="25"/>
    <n v="31"/>
    <s v="LUMEZZANE"/>
    <n v="0"/>
    <n v="0"/>
    <n v="0"/>
    <n v="1"/>
    <n v="0"/>
    <m/>
    <m/>
    <m/>
    <n v="26549.630901084791"/>
    <n v="3689.5126439766245"/>
    <n v="11692.235584062411"/>
    <n v="0"/>
    <n v="26549.630901084791"/>
    <n v="3689.5126439766245"/>
    <n v="11692.235584062411"/>
    <n v="33862.613606737876"/>
    <n v="0"/>
    <n v="3012.9311314553615"/>
    <n v="78806.923867317077"/>
    <n v="1675.9238673170767"/>
  </r>
  <r>
    <n v="4"/>
    <x v="1"/>
    <s v="LOMBARDIA"/>
    <x v="23"/>
    <n v="32"/>
    <s v="DARFO BOARIO TERME"/>
    <n v="0"/>
    <n v="0"/>
    <n v="0"/>
    <n v="1"/>
    <n v="0"/>
    <m/>
    <m/>
    <m/>
    <n v="24971.727341435129"/>
    <n v="3952.5826046615357"/>
    <n v="10196.213574105403"/>
    <n v="0"/>
    <n v="24971.727341435129"/>
    <n v="3952.5826046615357"/>
    <n v="10196.213574105403"/>
    <n v="43898.10645879912"/>
    <n v="0"/>
    <n v="2554.8970371980831"/>
    <n v="85573.527016199267"/>
    <n v="2660.5270161992667"/>
  </r>
  <r>
    <n v="5"/>
    <x v="1"/>
    <s v="LOMBARDIA"/>
    <x v="26"/>
    <n v="1"/>
    <s v="PAVIA"/>
    <n v="0"/>
    <n v="0"/>
    <n v="0"/>
    <n v="1"/>
    <n v="0"/>
    <m/>
    <m/>
    <m/>
    <n v="35211.975045353785"/>
    <n v="4458.687396575222"/>
    <n v="18096.60222487156"/>
    <n v="0"/>
    <n v="35211.975045353785"/>
    <n v="4458.687396575222"/>
    <n v="18096.60222487156"/>
    <n v="37843.749412154073"/>
    <n v="0"/>
    <n v="4121.3545944812904"/>
    <n v="99732.368673435936"/>
    <n v="1408.3686734359362"/>
  </r>
  <r>
    <n v="5"/>
    <x v="1"/>
    <s v="LOMBARDIA"/>
    <x v="13"/>
    <n v="2"/>
    <s v="VIGEVANO"/>
    <n v="0"/>
    <n v="0"/>
    <n v="0"/>
    <n v="1"/>
    <n v="0"/>
    <m/>
    <m/>
    <m/>
    <n v="22646.081443904557"/>
    <n v="2963.8925206304957"/>
    <n v="14107.77623010537"/>
    <n v="0"/>
    <n v="22646.081443904557"/>
    <n v="2963.8925206304957"/>
    <n v="14107.77623010537"/>
    <n v="34378.049009457565"/>
    <n v="0"/>
    <n v="2620.6025517588982"/>
    <n v="76716.401755856888"/>
    <n v="1637.4017558568885"/>
  </r>
  <r>
    <n v="5"/>
    <x v="1"/>
    <s v="LOMBARDIA"/>
    <x v="8"/>
    <n v="3"/>
    <s v="MORTARA"/>
    <n v="0"/>
    <n v="0"/>
    <n v="0"/>
    <n v="1"/>
    <n v="0"/>
    <m/>
    <m/>
    <m/>
    <n v="24434.212881297095"/>
    <n v="2503.9556357244264"/>
    <n v="12488.642306729651"/>
    <n v="0"/>
    <n v="24434.212881297095"/>
    <n v="2503.9556357244264"/>
    <n v="12488.642306729651"/>
    <n v="29801.120388870953"/>
    <n v="0"/>
    <n v="2403.488677557943"/>
    <n v="71631.419890180056"/>
    <n v="2233.4198901800555"/>
  </r>
  <r>
    <n v="5"/>
    <x v="1"/>
    <s v="LOMBARDIA"/>
    <x v="26"/>
    <n v="4"/>
    <s v="VOGHERA"/>
    <n v="0"/>
    <n v="0"/>
    <n v="0"/>
    <n v="1"/>
    <n v="0"/>
    <m/>
    <m/>
    <m/>
    <n v="26856.611381652514"/>
    <n v="3040.9842144073655"/>
    <n v="12358.738011880943"/>
    <n v="0"/>
    <n v="26856.611381652514"/>
    <n v="3040.9842144073655"/>
    <n v="12358.738011880943"/>
    <n v="31484.034198196252"/>
    <n v="0"/>
    <n v="2518.7113914979236"/>
    <n v="76259.079197635001"/>
    <n v="2166.079197635001"/>
  </r>
  <r>
    <n v="5"/>
    <x v="1"/>
    <s v="LOMBARDIA"/>
    <x v="26"/>
    <n v="5"/>
    <s v="LODI"/>
    <n v="0"/>
    <n v="0"/>
    <n v="0"/>
    <n v="1"/>
    <n v="0"/>
    <m/>
    <m/>
    <m/>
    <n v="34354.340862289093"/>
    <n v="4441.2655448742344"/>
    <n v="16907.935474621951"/>
    <n v="0"/>
    <n v="34354.340862289093"/>
    <n v="4441.2655448742344"/>
    <n v="16907.935474621951"/>
    <n v="41340.444816795869"/>
    <n v="0"/>
    <n v="3584.2834319841909"/>
    <n v="100628.27013056533"/>
    <n v="1980.2701305653318"/>
  </r>
  <r>
    <n v="5"/>
    <x v="1"/>
    <s v="LOMBARDIA"/>
    <x v="26"/>
    <n v="6"/>
    <s v="CREMA"/>
    <n v="0"/>
    <n v="0"/>
    <n v="0"/>
    <n v="1"/>
    <n v="0"/>
    <m/>
    <m/>
    <m/>
    <n v="30351.649849127843"/>
    <n v="4520.5349701137275"/>
    <n v="15172.482019257521"/>
    <n v="0"/>
    <n v="30351.649849127843"/>
    <n v="4520.5349701137275"/>
    <n v="15172.482019257521"/>
    <n v="38252.424252617791"/>
    <n v="0"/>
    <n v="3609.0420316737736"/>
    <n v="91906.133122790663"/>
    <n v="1135.133122790663"/>
  </r>
  <r>
    <n v="5"/>
    <x v="1"/>
    <s v="LOMBARDIA"/>
    <x v="27"/>
    <n v="7"/>
    <s v="SORESINA"/>
    <n v="0"/>
    <n v="0"/>
    <n v="0"/>
    <n v="1"/>
    <n v="0"/>
    <m/>
    <m/>
    <m/>
    <n v="25422.045011372997"/>
    <n v="3787.5105597946795"/>
    <n v="12450.435161185913"/>
    <n v="0"/>
    <n v="25422.045011372997"/>
    <n v="3787.5105597946795"/>
    <n v="12450.435161185913"/>
    <n v="35414.65963007199"/>
    <n v="0"/>
    <n v="2943.416601557687"/>
    <n v="80018.066963983263"/>
    <n v="1434.0669639832631"/>
  </r>
  <r>
    <n v="5"/>
    <x v="1"/>
    <s v="LOMBARDIA"/>
    <x v="27"/>
    <n v="8"/>
    <s v="CREMONA"/>
    <n v="1"/>
    <n v="0"/>
    <n v="0"/>
    <n v="0"/>
    <n v="0"/>
    <m/>
    <m/>
    <m/>
    <n v="0"/>
    <n v="3791.8660227199261"/>
    <n v="13601.743813570536"/>
    <n v="28260.553995886945"/>
    <n v="29800.996146630874"/>
    <n v="3791.8660227199261"/>
    <n v="13601.743813570536"/>
    <n v="28260.553995886945"/>
    <n v="0"/>
    <n v="3194.8116137903721"/>
    <n v="78649.971592598653"/>
    <n v="1001.9715925986529"/>
  </r>
  <r>
    <n v="5"/>
    <x v="1"/>
    <s v="LOMBARDIA"/>
    <x v="28"/>
    <n v="9"/>
    <s v="CASTIGLIONE DELLE STIVIERE"/>
    <n v="0"/>
    <n v="0"/>
    <n v="0"/>
    <n v="1"/>
    <n v="0"/>
    <m/>
    <m/>
    <m/>
    <n v="26937.835788962264"/>
    <n v="4007.8969838121711"/>
    <n v="17139.725490920624"/>
    <n v="0"/>
    <n v="26937.835788962264"/>
    <n v="4007.8969838121711"/>
    <n v="17139.725490920624"/>
    <n v="35325.118513341178"/>
    <n v="0"/>
    <n v="2635.8386131063339"/>
    <n v="86046.415390142574"/>
    <n v="565.41539014257432"/>
  </r>
  <r>
    <n v="5"/>
    <x v="1"/>
    <s v="LOMBARDIA"/>
    <x v="27"/>
    <n v="10"/>
    <s v="MANTOVA"/>
    <n v="1"/>
    <n v="0"/>
    <n v="0"/>
    <n v="0"/>
    <n v="0"/>
    <m/>
    <m/>
    <m/>
    <n v="0"/>
    <n v="3875.0553645921414"/>
    <n v="16768.691655306997"/>
    <n v="25310.288995910119"/>
    <n v="33737.990947997481"/>
    <n v="3875.0553645921414"/>
    <n v="16768.691655306997"/>
    <n v="25310.288995910119"/>
    <n v="0"/>
    <n v="3219.5702134799549"/>
    <n v="82911.597177286691"/>
    <n v="590.59717728669057"/>
  </r>
  <r>
    <n v="5"/>
    <x v="1"/>
    <s v="LOMBARDIA"/>
    <x v="27"/>
    <n v="11"/>
    <s v="SUZZARA"/>
    <n v="1"/>
    <n v="0"/>
    <n v="0"/>
    <n v="0"/>
    <n v="0"/>
    <m/>
    <m/>
    <m/>
    <n v="0"/>
    <n v="3148.1286023684384"/>
    <n v="13239.200454744405"/>
    <n v="21580.55709516121"/>
    <n v="32722.685856625631"/>
    <n v="3148.1286023684384"/>
    <n v="13239.200454744405"/>
    <n v="21580.55709516121"/>
    <n v="0"/>
    <n v="2343.496686002416"/>
    <n v="73034.068694902089"/>
    <n v="1558.0686949020892"/>
  </r>
  <r>
    <n v="6"/>
    <x v="2"/>
    <s v="TRENTINO-ALTO ADIGE"/>
    <x v="29"/>
    <n v="1"/>
    <s v="BOLZANO"/>
    <n v="1"/>
    <n v="0"/>
    <n v="0"/>
    <n v="0"/>
    <n v="0"/>
    <m/>
    <m/>
    <m/>
    <n v="0"/>
    <n v="3898.1393180959499"/>
    <n v="11491.011284198728"/>
    <n v="14335.762381210341"/>
    <n v="34447.510035379688"/>
    <n v="3898.1393180959499"/>
    <n v="11491.011284198728"/>
    <n v="14335.762381210341"/>
    <n v="0"/>
    <n v="5201.2104424807785"/>
    <n v="69373.633461365491"/>
    <n v="100.6334613654908"/>
  </r>
  <r>
    <n v="6"/>
    <x v="2"/>
    <s v="TRENTINO-ALTO ADIGE"/>
    <x v="29"/>
    <n v="2"/>
    <s v="APPIANO SULLA STRADA DEL VINO"/>
    <n v="1"/>
    <n v="0"/>
    <n v="0"/>
    <n v="0"/>
    <n v="0"/>
    <m/>
    <m/>
    <m/>
    <n v="0"/>
    <n v="1590.6150603001574"/>
    <n v="3476.0011968013591"/>
    <n v="4233.687673118493"/>
    <n v="55255.292025612158"/>
    <n v="1590.6150603001574"/>
    <n v="3476.0011968013591"/>
    <n v="4233.687673118493"/>
    <n v="0"/>
    <n v="11606.069731408959"/>
    <n v="76161.665687241126"/>
    <n v="6280.6656872411259"/>
  </r>
  <r>
    <n v="6"/>
    <x v="2"/>
    <s v="TRENTINO-ALTO ADIGE"/>
    <x v="29"/>
    <n v="3"/>
    <s v="MERANO"/>
    <n v="1"/>
    <n v="0"/>
    <n v="0"/>
    <n v="0"/>
    <n v="0"/>
    <m/>
    <m/>
    <m/>
    <n v="0"/>
    <n v="1742.1851700987486"/>
    <n v="3715.4326422087806"/>
    <n v="5263.4105155228553"/>
    <n v="59333.235063192733"/>
    <n v="1742.1851700987486"/>
    <n v="3715.4326422087806"/>
    <n v="5263.4105155228553"/>
    <n v="0"/>
    <n v="14499.96913358748"/>
    <n v="84554.232524610605"/>
    <n v="6693.2325246106047"/>
  </r>
  <r>
    <n v="6"/>
    <x v="2"/>
    <s v="TRENTINO-ALTO ADIGE"/>
    <x v="29"/>
    <n v="4"/>
    <s v="BRESSANONE"/>
    <n v="1"/>
    <n v="0"/>
    <n v="0"/>
    <n v="0"/>
    <n v="0"/>
    <m/>
    <m/>
    <m/>
    <n v="0"/>
    <n v="1758.300382922162"/>
    <n v="2427.4273135454532"/>
    <n v="4031.6461789566556"/>
    <n v="61335.177808062399"/>
    <n v="1758.300382922162"/>
    <n v="2427.4273135454532"/>
    <n v="4031.6461789566556"/>
    <n v="0"/>
    <n v="19440.262025493426"/>
    <n v="88992.813708980102"/>
    <n v="6820.8137089801021"/>
  </r>
  <r>
    <n v="6"/>
    <x v="2"/>
    <s v="TRENTINO-ALTO ADIGE"/>
    <x v="30"/>
    <n v="5"/>
    <s v="TRENTO"/>
    <n v="1"/>
    <n v="0"/>
    <n v="0"/>
    <n v="0"/>
    <n v="0"/>
    <m/>
    <m/>
    <m/>
    <n v="0"/>
    <n v="6907.764199441538"/>
    <n v="13342.784271551871"/>
    <n v="17249.292564066829"/>
    <n v="31965.38770612004"/>
    <n v="6907.764199441538"/>
    <n v="13342.784271551871"/>
    <n v="17249.292564066829"/>
    <n v="0"/>
    <n v="3619.5168238501356"/>
    <n v="73084.745565030418"/>
    <n v="-4078.2544349695818"/>
  </r>
  <r>
    <n v="6"/>
    <x v="2"/>
    <s v="TRENTINO-ALTO ADIGE"/>
    <x v="30"/>
    <n v="6"/>
    <s v="ROVERETO"/>
    <n v="1"/>
    <n v="0"/>
    <n v="0"/>
    <n v="0"/>
    <n v="0"/>
    <m/>
    <m/>
    <m/>
    <n v="0"/>
    <n v="6424.3078147391352"/>
    <n v="15914.549690484777"/>
    <n v="20750.579820848663"/>
    <n v="33138.363705799042"/>
    <n v="6424.3078147391352"/>
    <n v="15914.549690484777"/>
    <n v="20750.579820848663"/>
    <n v="0"/>
    <n v="3479.5355102205722"/>
    <n v="79707.336542092176"/>
    <n v="-3259.6634579078236"/>
  </r>
  <r>
    <n v="6"/>
    <x v="2"/>
    <s v="TRENTINO-ALTO ADIGE"/>
    <x v="30"/>
    <n v="7"/>
    <s v="LAVIS"/>
    <n v="1"/>
    <n v="0"/>
    <n v="0"/>
    <n v="0"/>
    <n v="0"/>
    <m/>
    <m/>
    <m/>
    <n v="0"/>
    <n v="7257.9434186313865"/>
    <n v="11760.15939836239"/>
    <n v="22075.32916325071"/>
    <n v="24352.988473987345"/>
    <n v="7257.9434186313865"/>
    <n v="11760.15939836239"/>
    <n v="22075.32916325071"/>
    <n v="0"/>
    <n v="2158.7594421647614"/>
    <n v="67605.179896396599"/>
    <n v="-4794.8201036034006"/>
  </r>
  <r>
    <n v="6"/>
    <x v="2"/>
    <s v="TRENTINO-ALTO ADIGE"/>
    <x v="30"/>
    <n v="8"/>
    <s v="PERGINE VALSUGANA"/>
    <n v="1"/>
    <n v="0"/>
    <n v="0"/>
    <n v="0"/>
    <n v="0"/>
    <m/>
    <m/>
    <m/>
    <n v="0"/>
    <n v="7159.9455028133316"/>
    <n v="13124.579018113192"/>
    <n v="22547.141970639997"/>
    <n v="23960.005679797538"/>
    <n v="7159.9455028133316"/>
    <n v="13124.579018113192"/>
    <n v="22547.141970639997"/>
    <n v="0"/>
    <n v="2877.7110869968719"/>
    <n v="69669.383258360933"/>
    <n v="-4949.6167416390672"/>
  </r>
  <r>
    <n v="7"/>
    <x v="3"/>
    <s v="VENETO"/>
    <x v="28"/>
    <n v="1"/>
    <s v="VERONA OVEST"/>
    <n v="0"/>
    <n v="0"/>
    <n v="0"/>
    <n v="1"/>
    <n v="0"/>
    <m/>
    <m/>
    <m/>
    <n v="23039.064238094365"/>
    <n v="3970.8755489475725"/>
    <n v="15518.893472187407"/>
    <n v="0"/>
    <n v="23039.064238094365"/>
    <n v="3970.8755489475725"/>
    <n v="15518.893472187407"/>
    <n v="27106.851145701454"/>
    <n v="0"/>
    <n v="4605.0995422623664"/>
    <n v="74240.783947193166"/>
    <n v="-891.21605280683434"/>
  </r>
  <r>
    <n v="7"/>
    <x v="3"/>
    <s v="VENETO"/>
    <x v="31"/>
    <n v="2"/>
    <s v="VERONA EST"/>
    <n v="0"/>
    <n v="0"/>
    <n v="0"/>
    <n v="1"/>
    <n v="0"/>
    <m/>
    <m/>
    <m/>
    <n v="25229.73428230139"/>
    <n v="5079.7764097154259"/>
    <n v="13612.781433394282"/>
    <n v="0"/>
    <n v="25229.73428230139"/>
    <n v="5079.7764097154259"/>
    <n v="13612.781433394282"/>
    <n v="25692.560686568599"/>
    <n v="0"/>
    <n v="5162.1680352779749"/>
    <n v="74777.020847257678"/>
    <n v="-1842.9791527423222"/>
  </r>
  <r>
    <n v="7"/>
    <x v="3"/>
    <s v="VENETO"/>
    <x v="28"/>
    <n v="3"/>
    <s v="BUSSOLENGO"/>
    <n v="0"/>
    <n v="0"/>
    <n v="0"/>
    <n v="1"/>
    <n v="0"/>
    <m/>
    <m/>
    <m/>
    <n v="17680.642308807175"/>
    <n v="4369.4004066076614"/>
    <n v="18535.559874785165"/>
    <n v="0"/>
    <n v="17680.642308807175"/>
    <n v="4369.4004066076614"/>
    <n v="18535.559874785165"/>
    <n v="38289.159069738125"/>
    <n v="0"/>
    <n v="5408.8017783395871"/>
    <n v="84283.563438277706"/>
    <n v="-1415.4365617222938"/>
  </r>
  <r>
    <n v="7"/>
    <x v="3"/>
    <s v="VENETO"/>
    <x v="31"/>
    <n v="4"/>
    <s v="SAN MARTINO BUON ALBERGO"/>
    <n v="0"/>
    <n v="0"/>
    <n v="0"/>
    <n v="1"/>
    <n v="0"/>
    <m/>
    <m/>
    <m/>
    <n v="17139.544418934885"/>
    <n v="4949.9836145430691"/>
    <n v="16117.47208570596"/>
    <n v="0"/>
    <n v="17139.544418934885"/>
    <n v="4949.9836145430691"/>
    <n v="16117.47208570596"/>
    <n v="34886.596633967187"/>
    <n v="0"/>
    <n v="5130.7436587488901"/>
    <n v="78224.34041189999"/>
    <n v="-2250.6595881000103"/>
  </r>
  <r>
    <n v="7"/>
    <x v="3"/>
    <s v="VENETO"/>
    <x v="31"/>
    <n v="5"/>
    <s v="SAN GIOVANNI LUPATOTO"/>
    <n v="0"/>
    <n v="0"/>
    <n v="0"/>
    <n v="1"/>
    <n v="0"/>
    <m/>
    <m/>
    <m/>
    <n v="16232.936696168728"/>
    <n v="4000.0571505467265"/>
    <n v="17983.678883597848"/>
    <n v="0"/>
    <n v="16232.936696168728"/>
    <n v="4000.0571505467265"/>
    <n v="17983.678883597848"/>
    <n v="35543.231489993159"/>
    <n v="0"/>
    <n v="5115.5075974014544"/>
    <n v="78875.411817707907"/>
    <n v="-1413.5881822920928"/>
  </r>
  <r>
    <n v="7"/>
    <x v="3"/>
    <s v="VENETO"/>
    <x v="28"/>
    <n v="6"/>
    <s v="VILLAFRANCA DI VERONA"/>
    <n v="0"/>
    <n v="0"/>
    <n v="0"/>
    <n v="1"/>
    <n v="0"/>
    <m/>
    <m/>
    <m/>
    <n v="17162.239473918489"/>
    <n v="3962.6001693896037"/>
    <n v="18329.241288848985"/>
    <n v="0"/>
    <n v="17162.239473918489"/>
    <n v="3962.6001693896037"/>
    <n v="18329.241288848985"/>
    <n v="34957.770342137839"/>
    <n v="0"/>
    <n v="4724.131271539206"/>
    <n v="79135.982545834137"/>
    <n v="-1331.0174541658635"/>
  </r>
  <r>
    <n v="7"/>
    <x v="3"/>
    <s v="VENETO"/>
    <x v="31"/>
    <n v="7"/>
    <s v="LEGNAGO"/>
    <n v="0"/>
    <n v="0"/>
    <n v="0"/>
    <n v="1"/>
    <n v="0"/>
    <m/>
    <m/>
    <m/>
    <n v="16123.044850984952"/>
    <n v="2839.7618272609602"/>
    <n v="13122.880922755692"/>
    <n v="0"/>
    <n v="16123.044850984952"/>
    <n v="2839.7618272609602"/>
    <n v="13122.880922755692"/>
    <n v="30637.985441393561"/>
    <n v="0"/>
    <n v="3593.805970326338"/>
    <n v="66317.479012721509"/>
    <n v="380.47901272150921"/>
  </r>
  <r>
    <n v="7"/>
    <x v="3"/>
    <s v="VENETO"/>
    <x v="32"/>
    <n v="8"/>
    <s v="VICENZA"/>
    <n v="1"/>
    <n v="0"/>
    <n v="0"/>
    <n v="0"/>
    <n v="0"/>
    <m/>
    <m/>
    <m/>
    <n v="0"/>
    <n v="4877.2473836914469"/>
    <n v="16243.131142160919"/>
    <n v="25702.89235388369"/>
    <n v="26071.840269850982"/>
    <n v="4877.2473836914469"/>
    <n v="16243.131142160919"/>
    <n v="25702.89235388369"/>
    <n v="0"/>
    <n v="6262.0212137959725"/>
    <n v="79157.132363383003"/>
    <n v="-1964.8676366169966"/>
  </r>
  <r>
    <n v="7"/>
    <x v="3"/>
    <s v="VENETO"/>
    <x v="33"/>
    <n v="9"/>
    <s v="BASSANO DEL GRAPPA"/>
    <n v="0"/>
    <n v="0"/>
    <n v="0"/>
    <n v="1"/>
    <n v="0"/>
    <m/>
    <m/>
    <m/>
    <n v="20949.924703024528"/>
    <n v="4756.6010606621085"/>
    <n v="20952.798616185624"/>
    <n v="0"/>
    <n v="20949.924703024528"/>
    <n v="4756.6010606621085"/>
    <n v="20952.798616185624"/>
    <n v="35963.385960806976"/>
    <n v="0"/>
    <n v="7542.8026208147658"/>
    <n v="90165.512961494009"/>
    <n v="-2221.4870385059912"/>
  </r>
  <r>
    <n v="7"/>
    <x v="3"/>
    <s v="VENETO"/>
    <x v="32"/>
    <n v="10"/>
    <s v="THIENE"/>
    <n v="0"/>
    <n v="0"/>
    <n v="0"/>
    <n v="1"/>
    <n v="0"/>
    <m/>
    <m/>
    <m/>
    <n v="21461.160678444703"/>
    <n v="4552.7653957605544"/>
    <n v="17989.622217349097"/>
    <n v="0"/>
    <n v="21461.160678444703"/>
    <n v="4552.7653957605544"/>
    <n v="17989.622217349097"/>
    <n v="34399.860307122763"/>
    <n v="0"/>
    <n v="6611.4983709527733"/>
    <n v="85014.906969629883"/>
    <n v="-1502.093030370117"/>
  </r>
  <r>
    <n v="7"/>
    <x v="3"/>
    <s v="VENETO"/>
    <x v="32"/>
    <n v="11"/>
    <s v="ARZIGNANO"/>
    <n v="0"/>
    <n v="0"/>
    <n v="0"/>
    <n v="1"/>
    <n v="0"/>
    <m/>
    <m/>
    <m/>
    <n v="19071.013045697564"/>
    <n v="4536.6501829371409"/>
    <n v="18952.442285051278"/>
    <n v="0"/>
    <n v="19071.013045697564"/>
    <n v="4536.6501829371409"/>
    <n v="18952.442285051278"/>
    <n v="36344.509688430444"/>
    <n v="0"/>
    <n v="7181.8984176473878"/>
    <n v="86086.51361976382"/>
    <n v="-1819.4863802361797"/>
  </r>
  <r>
    <n v="7"/>
    <x v="3"/>
    <s v="VENETO"/>
    <x v="32"/>
    <n v="12"/>
    <s v="SCHIO"/>
    <n v="0"/>
    <n v="0"/>
    <n v="0"/>
    <n v="1"/>
    <n v="0"/>
    <m/>
    <m/>
    <m/>
    <n v="24170.233557540414"/>
    <n v="4440.3944522891852"/>
    <n v="18219.71413829027"/>
    <n v="0"/>
    <n v="24170.233557540414"/>
    <n v="4440.3944522891852"/>
    <n v="18219.71413829027"/>
    <n v="29498.058147628195"/>
    <n v="0"/>
    <n v="6453.4242344731301"/>
    <n v="82781.824530221187"/>
    <n v="-1580.1754697788128"/>
  </r>
  <r>
    <n v="7"/>
    <x v="3"/>
    <s v="VENETO"/>
    <x v="33"/>
    <n v="13"/>
    <s v="DUEVILLE"/>
    <n v="0"/>
    <n v="0"/>
    <n v="0"/>
    <n v="1"/>
    <n v="0"/>
    <m/>
    <m/>
    <m/>
    <n v="18256.380019443917"/>
    <n v="4364.6093973898896"/>
    <n v="19177.439919919954"/>
    <n v="0"/>
    <n v="18256.380019443917"/>
    <n v="4364.6093973898896"/>
    <n v="19177.439919919954"/>
    <n v="35645.400200109085"/>
    <n v="0"/>
    <n v="6399.1457659228918"/>
    <n v="83842.975302785737"/>
    <n v="-1820.0246972142631"/>
  </r>
  <r>
    <n v="7"/>
    <x v="3"/>
    <s v="VENETO"/>
    <x v="34"/>
    <n v="14"/>
    <s v="PADOVA-SELVAZZANO DENTRO"/>
    <n v="1"/>
    <n v="0"/>
    <n v="0"/>
    <n v="0"/>
    <n v="0"/>
    <m/>
    <m/>
    <m/>
    <n v="0"/>
    <n v="4125.9300290863612"/>
    <n v="15570.68538059114"/>
    <n v="22403.646591263692"/>
    <n v="27065.644782817308"/>
    <n v="4125.9300290863612"/>
    <n v="15570.68538059114"/>
    <n v="22403.646591263692"/>
    <n v="0"/>
    <n v="5045.9930675037804"/>
    <n v="74211.899851262278"/>
    <n v="-1074.1001487377216"/>
  </r>
  <r>
    <n v="7"/>
    <x v="3"/>
    <s v="VENETO"/>
    <x v="34"/>
    <n v="15"/>
    <s v="PADOVA-CENTRO STORICO"/>
    <n v="1"/>
    <n v="0"/>
    <n v="0"/>
    <n v="0"/>
    <n v="0"/>
    <m/>
    <m/>
    <m/>
    <n v="0"/>
    <n v="4896.846966855057"/>
    <n v="13448.066183716835"/>
    <n v="21565.633575706073"/>
    <n v="27977.030411895801"/>
    <n v="4896.846966855057"/>
    <n v="13448.066183716835"/>
    <n v="21565.633575706073"/>
    <n v="0"/>
    <n v="5445.939677873961"/>
    <n v="73333.516816047733"/>
    <n v="-1675.4831839522667"/>
  </r>
  <r>
    <n v="7"/>
    <x v="3"/>
    <s v="VENETO"/>
    <x v="34"/>
    <n v="16"/>
    <s v="ESTE"/>
    <n v="0"/>
    <n v="0"/>
    <n v="0"/>
    <n v="1"/>
    <n v="0"/>
    <m/>
    <m/>
    <m/>
    <n v="20175.903880425754"/>
    <n v="3400.3099057402324"/>
    <n v="16904.53928390695"/>
    <n v="0"/>
    <n v="20175.903880425754"/>
    <n v="3400.3099057402324"/>
    <n v="16904.53928390695"/>
    <n v="27952.899902504148"/>
    <n v="0"/>
    <n v="4216.579977902762"/>
    <n v="72650.23295047984"/>
    <n v="-735.76704952016007"/>
  </r>
  <r>
    <n v="7"/>
    <x v="3"/>
    <s v="VENETO"/>
    <x v="35"/>
    <n v="17"/>
    <s v="PIOVE DI SACCO"/>
    <n v="0"/>
    <n v="0"/>
    <n v="0"/>
    <n v="1"/>
    <n v="0"/>
    <m/>
    <m/>
    <m/>
    <n v="22836.003219819995"/>
    <n v="3816.2566151013084"/>
    <n v="21044.495765490592"/>
    <n v="0"/>
    <n v="22836.003219819995"/>
    <n v="3816.2566151013084"/>
    <n v="21044.495765490592"/>
    <n v="31272.808999754332"/>
    <n v="0"/>
    <n v="4716.5132408654881"/>
    <n v="83686.077841031714"/>
    <n v="-1174.9221589682857"/>
  </r>
  <r>
    <n v="7"/>
    <x v="3"/>
    <s v="VENETO"/>
    <x v="34"/>
    <n v="18"/>
    <s v="ALBIGNASEGO"/>
    <n v="0"/>
    <n v="0"/>
    <n v="0"/>
    <n v="1"/>
    <n v="0"/>
    <m/>
    <m/>
    <m/>
    <n v="22488.410535597399"/>
    <n v="4279.2423240550506"/>
    <n v="20172.52379941463"/>
    <n v="0"/>
    <n v="22488.410535597399"/>
    <n v="4279.2423240550506"/>
    <n v="20172.52379941463"/>
    <n v="29578.415560078927"/>
    <n v="0"/>
    <n v="4761.2691710735799"/>
    <n v="81279.861390219594"/>
    <n v="-1897.1386097804061"/>
  </r>
  <r>
    <n v="7"/>
    <x v="3"/>
    <s v="VENETO"/>
    <x v="33"/>
    <n v="19"/>
    <s v="CITTADELLA"/>
    <n v="0"/>
    <n v="0"/>
    <n v="0"/>
    <n v="1"/>
    <n v="0"/>
    <m/>
    <m/>
    <m/>
    <n v="19490.274324605234"/>
    <n v="4294.4864442934149"/>
    <n v="19780.263771832258"/>
    <n v="0"/>
    <n v="19490.274324605234"/>
    <n v="4294.4864442934149"/>
    <n v="19780.263771832258"/>
    <n v="36910.455464690589"/>
    <n v="0"/>
    <n v="7290.4553547478654"/>
    <n v="87765.935360169373"/>
    <n v="-1517.0646398306271"/>
  </r>
  <r>
    <n v="7"/>
    <x v="3"/>
    <s v="VENETO"/>
    <x v="33"/>
    <n v="20"/>
    <s v="VIGONZA"/>
    <n v="0"/>
    <n v="0"/>
    <n v="0"/>
    <n v="1"/>
    <n v="0"/>
    <m/>
    <m/>
    <m/>
    <n v="22600.691333937342"/>
    <n v="4757.0366069546326"/>
    <n v="24645.306971068159"/>
    <n v="0"/>
    <n v="22600.691333937342"/>
    <n v="4757.0366069546326"/>
    <n v="24645.306971068159"/>
    <n v="36999.996581421401"/>
    <n v="0"/>
    <n v="7390.4420073404108"/>
    <n v="96393.473500721942"/>
    <n v="-2468.5264992780576"/>
  </r>
  <r>
    <n v="7"/>
    <x v="3"/>
    <s v="VENETO"/>
    <x v="35"/>
    <n v="21"/>
    <s v="ROVIGO"/>
    <n v="1"/>
    <n v="0"/>
    <n v="0"/>
    <n v="0"/>
    <n v="0"/>
    <m/>
    <m/>
    <m/>
    <n v="0"/>
    <n v="3526.6183305723916"/>
    <n v="14628.242457178949"/>
    <n v="22535.662340289895"/>
    <n v="23467.881329626711"/>
    <n v="3526.6183305723916"/>
    <n v="14628.242457178949"/>
    <n v="22535.662340289895"/>
    <n v="0"/>
    <n v="3634.7528851975708"/>
    <n v="67793.15734286551"/>
    <n v="-627.84265713448985"/>
  </r>
  <r>
    <n v="7"/>
    <x v="3"/>
    <s v="VENETO"/>
    <x v="35"/>
    <n v="22"/>
    <s v="ADRIA"/>
    <n v="0"/>
    <n v="0"/>
    <n v="0"/>
    <n v="1"/>
    <n v="0"/>
    <m/>
    <m/>
    <m/>
    <n v="25652.578990943312"/>
    <n v="2994.8163073997489"/>
    <n v="17981.980788240347"/>
    <n v="0"/>
    <n v="25652.578990943312"/>
    <n v="2994.8163073997489"/>
    <n v="17981.980788240347"/>
    <n v="26445.624437535444"/>
    <n v="0"/>
    <n v="3451.9201490283453"/>
    <n v="76526.920673147193"/>
    <n v="333.92067314719316"/>
  </r>
  <r>
    <n v="8"/>
    <x v="3"/>
    <s v="VENETO"/>
    <x v="36"/>
    <n v="1"/>
    <s v="VENEZIA-SAN MARCO"/>
    <n v="1"/>
    <n v="0"/>
    <n v="0"/>
    <n v="0"/>
    <n v="0"/>
    <m/>
    <m/>
    <m/>
    <n v="0"/>
    <n v="2643.3304493323262"/>
    <n v="10320.174535202863"/>
    <n v="13187.799346199903"/>
    <n v="19324.242080251486"/>
    <n v="2643.3304493323262"/>
    <n v="10320.174535202863"/>
    <n v="13187.799346199903"/>
    <n v="0"/>
    <n v="2453.0058769371085"/>
    <n v="47928.552287923689"/>
    <n v="-537.44771207631129"/>
  </r>
  <r>
    <n v="8"/>
    <x v="3"/>
    <s v="VENETO"/>
    <x v="36"/>
    <n v="2"/>
    <s v="VENEZIA-MESTRE"/>
    <n v="1"/>
    <n v="0"/>
    <n v="0"/>
    <n v="0"/>
    <n v="0"/>
    <m/>
    <m/>
    <m/>
    <n v="0"/>
    <n v="3276.6147586632214"/>
    <n v="15266.726311598739"/>
    <n v="16413.575474579233"/>
    <n v="27394.125841790552"/>
    <n v="3276.6147586632214"/>
    <n v="15266.726311598739"/>
    <n v="16413.575474579233"/>
    <n v="0"/>
    <n v="3740.4530607954043"/>
    <n v="66091.495447427151"/>
    <n v="-572.50455257284921"/>
  </r>
  <r>
    <n v="8"/>
    <x v="3"/>
    <s v="VENETO"/>
    <x v="36"/>
    <n v="3"/>
    <s v="VENEZIA-MIRA"/>
    <n v="1"/>
    <n v="0"/>
    <n v="0"/>
    <n v="0"/>
    <n v="0"/>
    <m/>
    <m/>
    <m/>
    <n v="0"/>
    <n v="3046.6463162101863"/>
    <n v="20647.990499514472"/>
    <n v="17141.38403877585"/>
    <n v="29886.998460252962"/>
    <n v="3046.6463162101863"/>
    <n v="20647.990499514472"/>
    <n v="17141.38403877585"/>
    <n v="0"/>
    <n v="3667.1295155608714"/>
    <n v="74390.148830314341"/>
    <n v="-727.85116968565853"/>
  </r>
  <r>
    <n v="8"/>
    <x v="3"/>
    <s v="VENETO"/>
    <x v="37"/>
    <n v="4"/>
    <s v="MIRANO"/>
    <n v="1"/>
    <n v="0"/>
    <n v="0"/>
    <n v="0"/>
    <n v="0"/>
    <m/>
    <m/>
    <m/>
    <n v="0"/>
    <n v="4594.1422935503997"/>
    <n v="26634.625682378759"/>
    <n v="27031.085585390767"/>
    <n v="30956.054997638614"/>
    <n v="4594.1422935503997"/>
    <n v="26634.625682378759"/>
    <n v="27031.085585390767"/>
    <n v="0"/>
    <n v="5645.9129830590509"/>
    <n v="94861.821542017598"/>
    <n v="-2448.1784579824016"/>
  </r>
  <r>
    <n v="8"/>
    <x v="3"/>
    <s v="VENETO"/>
    <x v="35"/>
    <n v="5"/>
    <s v="CHIOGGIA"/>
    <n v="0"/>
    <n v="0"/>
    <n v="0"/>
    <n v="1"/>
    <n v="0"/>
    <m/>
    <m/>
    <m/>
    <n v="23534.772017999443"/>
    <n v="3344.9955265895969"/>
    <n v="21881.656776737818"/>
    <n v="0"/>
    <n v="23534.772017999443"/>
    <n v="3344.9955265895969"/>
    <n v="21881.656776737818"/>
    <n v="27406.469497839178"/>
    <n v="0"/>
    <n v="3520.482425091805"/>
    <n v="79688.376244257845"/>
    <n v="-1037.6237557421555"/>
  </r>
  <r>
    <n v="8"/>
    <x v="3"/>
    <s v="VENETO"/>
    <x v="36"/>
    <n v="6"/>
    <s v="VENEZIA-SAN DONA` DI PIAVE"/>
    <n v="0"/>
    <n v="0"/>
    <n v="0"/>
    <n v="1"/>
    <n v="0"/>
    <m/>
    <m/>
    <m/>
    <n v="22250.709696558577"/>
    <n v="3800.1414022778954"/>
    <n v="18911.687996471293"/>
    <n v="0"/>
    <n v="22250.709696558577"/>
    <n v="3800.1414022778954"/>
    <n v="18911.687996471293"/>
    <n v="29542.828705993605"/>
    <n v="0"/>
    <n v="3730.9305224532573"/>
    <n v="78236.298323754629"/>
    <n v="-1043.7016762453713"/>
  </r>
  <r>
    <n v="8"/>
    <x v="3"/>
    <s v="VENETO"/>
    <x v="38"/>
    <n v="7"/>
    <s v="PORTOGRUARO"/>
    <n v="0"/>
    <n v="0"/>
    <n v="0"/>
    <n v="1"/>
    <n v="0"/>
    <m/>
    <m/>
    <m/>
    <n v="21833.837370807076"/>
    <n v="3470.4328588367071"/>
    <n v="15077.388679237551"/>
    <n v="0"/>
    <n v="21833.837370807076"/>
    <n v="3470.4328588367071"/>
    <n v="15077.388679237551"/>
    <n v="28744.99439666135"/>
    <n v="0"/>
    <n v="3325.2703890777884"/>
    <n v="72451.923694620476"/>
    <n v="-85.076305379523546"/>
  </r>
  <r>
    <n v="8"/>
    <x v="3"/>
    <s v="VENETO"/>
    <x v="37"/>
    <n v="8"/>
    <s v="TREVISO"/>
    <n v="1"/>
    <n v="0"/>
    <n v="0"/>
    <n v="0"/>
    <n v="0"/>
    <m/>
    <m/>
    <m/>
    <n v="0"/>
    <n v="5000.9425307684578"/>
    <n v="18323.297955097736"/>
    <n v="24170.361702144757"/>
    <n v="28764.190476853506"/>
    <n v="5000.9425307684578"/>
    <n v="18323.297955097736"/>
    <n v="24170.361702144757"/>
    <n v="0"/>
    <n v="5675.432851919707"/>
    <n v="81934.22551678415"/>
    <n v="-2224.7744832158496"/>
  </r>
  <r>
    <n v="8"/>
    <x v="3"/>
    <s v="VENETO"/>
    <x v="39"/>
    <n v="9"/>
    <s v="VITTORIO VENETO"/>
    <n v="0"/>
    <n v="0"/>
    <n v="0"/>
    <n v="1"/>
    <n v="0"/>
    <m/>
    <m/>
    <m/>
    <n v="17813.229208974557"/>
    <n v="3665.5575978877669"/>
    <n v="15490.025851109916"/>
    <n v="0"/>
    <n v="17813.229208974557"/>
    <n v="3665.5575978877669"/>
    <n v="15490.025851109916"/>
    <n v="26770.497976443399"/>
    <n v="0"/>
    <n v="4666.9960414863226"/>
    <n v="68406.306675901957"/>
    <n v="-1387.6933240980434"/>
  </r>
  <r>
    <n v="8"/>
    <x v="3"/>
    <s v="VENETO"/>
    <x v="37"/>
    <n v="10"/>
    <s v="CASTELFRANCO VENETO"/>
    <n v="0"/>
    <n v="0"/>
    <n v="0"/>
    <n v="1"/>
    <n v="0"/>
    <m/>
    <m/>
    <m/>
    <n v="20205.765794877865"/>
    <n v="4460.8651280378454"/>
    <n v="20119.033795653395"/>
    <n v="0"/>
    <n v="20205.765794877865"/>
    <n v="4460.8651280378454"/>
    <n v="20119.033795653395"/>
    <n v="35180.475170929858"/>
    <n v="0"/>
    <n v="7579.9405203491397"/>
    <n v="87546.080409848102"/>
    <n v="-1913.9195901518979"/>
  </r>
  <r>
    <n v="8"/>
    <x v="3"/>
    <s v="VENETO"/>
    <x v="38"/>
    <n v="11"/>
    <s v="ODERZO"/>
    <n v="0"/>
    <n v="0"/>
    <n v="0"/>
    <n v="1"/>
    <n v="0"/>
    <m/>
    <m/>
    <m/>
    <n v="25109.092147914853"/>
    <n v="5140.7528906688822"/>
    <n v="23209.567346302381"/>
    <n v="0"/>
    <n v="25109.092147914853"/>
    <n v="5140.7528906688822"/>
    <n v="23209.567346302381"/>
    <n v="35430.731112562135"/>
    <n v="0"/>
    <n v="5253.5844033625881"/>
    <n v="94143.727900810845"/>
    <n v="-2397.2720991891547"/>
  </r>
  <r>
    <n v="8"/>
    <x v="3"/>
    <s v="VENETO"/>
    <x v="39"/>
    <n v="12"/>
    <s v="CONEGLIANO"/>
    <n v="0"/>
    <n v="0"/>
    <n v="0"/>
    <n v="1"/>
    <n v="0"/>
    <m/>
    <m/>
    <m/>
    <n v="20095.873949694091"/>
    <n v="4522.2771552838267"/>
    <n v="18404.806532257709"/>
    <n v="0"/>
    <n v="20095.873949694091"/>
    <n v="4522.2771552838267"/>
    <n v="18404.806532257709"/>
    <n v="33972.818058098877"/>
    <n v="0"/>
    <n v="5119.3166127383129"/>
    <n v="82115.092308072824"/>
    <n v="-1738.9076919271756"/>
  </r>
  <r>
    <n v="8"/>
    <x v="3"/>
    <s v="VENETO"/>
    <x v="39"/>
    <n v="13"/>
    <s v="BELLUNO"/>
    <n v="0"/>
    <n v="0"/>
    <n v="0"/>
    <n v="1"/>
    <n v="0"/>
    <m/>
    <m/>
    <m/>
    <n v="18067.652720106562"/>
    <n v="3611.9854039072302"/>
    <n v="11744.027492466144"/>
    <n v="0"/>
    <n v="18067.652720106562"/>
    <n v="3611.9854039072302"/>
    <n v="11744.027492466144"/>
    <n v="19366.136400626077"/>
    <n v="0"/>
    <n v="2806.2920494307682"/>
    <n v="55596.094066536782"/>
    <n v="-1471.9059334632184"/>
  </r>
  <r>
    <n v="8"/>
    <x v="3"/>
    <s v="VENETO"/>
    <x v="39"/>
    <n v="14"/>
    <s v="FELTRE"/>
    <n v="1"/>
    <n v="0"/>
    <n v="0"/>
    <n v="0"/>
    <n v="0"/>
    <m/>
    <m/>
    <m/>
    <n v="0"/>
    <n v="4228.2834078296628"/>
    <n v="13646.74334054427"/>
    <n v="18854.144887011422"/>
    <n v="19868.923399858031"/>
    <n v="4228.2834078296628"/>
    <n v="13646.74334054427"/>
    <n v="18854.144887011422"/>
    <n v="0"/>
    <n v="3270.0396666933348"/>
    <n v="59868.134701936724"/>
    <n v="-2404.865298063276"/>
  </r>
  <r>
    <n v="8"/>
    <x v="3"/>
    <s v="VENETO"/>
    <x v="37"/>
    <n v="15"/>
    <s v="MONTEBELLUNA"/>
    <n v="0"/>
    <n v="0"/>
    <n v="0"/>
    <n v="1"/>
    <n v="0"/>
    <m/>
    <m/>
    <m/>
    <n v="20970.230804851963"/>
    <n v="4524.019340453925"/>
    <n v="20010.355692773432"/>
    <n v="0"/>
    <n v="20970.230804851963"/>
    <n v="4524.019340453925"/>
    <n v="20010.355692773432"/>
    <n v="39952.557507468249"/>
    <n v="0"/>
    <n v="7047.6306270231134"/>
    <n v="92504.793972570682"/>
    <n v="-1210.2060274293181"/>
  </r>
  <r>
    <n v="9"/>
    <x v="4"/>
    <s v="FRIULI-VENEZIA GIULIA"/>
    <x v="40"/>
    <n v="1"/>
    <s v="TRIESTE- CENTRO"/>
    <n v="1"/>
    <n v="0"/>
    <n v="0"/>
    <n v="0"/>
    <n v="0"/>
    <m/>
    <m/>
    <m/>
    <n v="0"/>
    <n v="3475.2238680544788"/>
    <n v="14926.2581924201"/>
    <n v="18627.996169114365"/>
    <n v="21971.202177286799"/>
    <n v="3475.2238680544788"/>
    <n v="14926.2581924201"/>
    <n v="18627.996169114365"/>
    <n v="0"/>
    <n v="3091.9681996951826"/>
    <n v="62092.648606570932"/>
    <n v="-1334.3513934290677"/>
  </r>
  <r>
    <n v="9"/>
    <x v="4"/>
    <s v="FRIULI-VENEZIA GIULIA"/>
    <x v="40"/>
    <n v="2"/>
    <s v="TRIESTE-MUGGIA"/>
    <n v="1"/>
    <n v="0"/>
    <n v="0"/>
    <n v="0"/>
    <n v="0"/>
    <m/>
    <m/>
    <m/>
    <n v="0"/>
    <n v="3313.200647235295"/>
    <n v="18267.260808300252"/>
    <n v="20120.348114627934"/>
    <n v="25294.236017517953"/>
    <n v="3313.200647235295"/>
    <n v="18267.260808300252"/>
    <n v="20120.348114627934"/>
    <n v="0"/>
    <n v="3290.9892510460586"/>
    <n v="70286.034838727501"/>
    <n v="-994.96516127249924"/>
  </r>
  <r>
    <n v="9"/>
    <x v="4"/>
    <s v="FRIULI-VENEZIA GIULIA"/>
    <x v="40"/>
    <n v="3"/>
    <s v="GORIZIA"/>
    <n v="1"/>
    <n v="0"/>
    <n v="0"/>
    <n v="0"/>
    <n v="0"/>
    <m/>
    <m/>
    <m/>
    <n v="0"/>
    <n v="4118.090195820917"/>
    <n v="18274.902237409002"/>
    <n v="20384.379612680335"/>
    <n v="32886.329147823213"/>
    <n v="4118.090195820917"/>
    <n v="18274.902237409002"/>
    <n v="20384.379612680335"/>
    <n v="0"/>
    <n v="3259.5648745169728"/>
    <n v="78923.266068250436"/>
    <n v="-767.73393174956436"/>
  </r>
  <r>
    <n v="9"/>
    <x v="4"/>
    <s v="FRIULI-VENEZIA GIULIA"/>
    <x v="40"/>
    <n v="4"/>
    <s v="CERVIGNANO DEL FRIULI"/>
    <n v="1"/>
    <n v="0"/>
    <n v="0"/>
    <n v="0"/>
    <n v="0"/>
    <m/>
    <m/>
    <m/>
    <n v="0"/>
    <n v="3699.094662412168"/>
    <n v="17769.718868552918"/>
    <n v="23721.508155455675"/>
    <n v="24038.841133951115"/>
    <n v="3699.094662412168"/>
    <n v="17769.718868552918"/>
    <n v="23721.508155455675"/>
    <n v="0"/>
    <n v="2656.7881974590578"/>
    <n v="71885.951017830943"/>
    <n v="-1115.0489821690571"/>
  </r>
  <r>
    <n v="9"/>
    <x v="4"/>
    <s v="FRIULI-VENEZIA GIULIA"/>
    <x v="41"/>
    <n v="5"/>
    <s v="UDINE"/>
    <n v="1"/>
    <n v="0"/>
    <n v="0"/>
    <n v="0"/>
    <n v="0"/>
    <m/>
    <m/>
    <m/>
    <n v="0"/>
    <n v="4191.6975192575892"/>
    <n v="13976.173839899162"/>
    <n v="17691.258332545847"/>
    <n v="24387.628294751798"/>
    <n v="4191.6975192575892"/>
    <n v="13976.173839899162"/>
    <n v="17691.258332545847"/>
    <n v="0"/>
    <n v="3405.2597111518244"/>
    <n v="63652.017697606221"/>
    <n v="-1836.9823023937788"/>
  </r>
  <r>
    <n v="9"/>
    <x v="4"/>
    <s v="FRIULI-VENEZIA GIULIA"/>
    <x v="41"/>
    <n v="6"/>
    <s v="GEMONA DEL FRIULI"/>
    <n v="0"/>
    <n v="0"/>
    <n v="0"/>
    <n v="1"/>
    <n v="0"/>
    <m/>
    <m/>
    <m/>
    <n v="19768.587367298929"/>
    <n v="3911.2057068716904"/>
    <n v="13036.278059523222"/>
    <n v="0"/>
    <n v="19768.587367298929"/>
    <n v="3911.2057068716904"/>
    <n v="13036.278059523222"/>
    <n v="20421.114429800669"/>
    <n v="0"/>
    <n v="2198.7541032017793"/>
    <n v="59335.939666696286"/>
    <n v="-1646.0603333037143"/>
  </r>
  <r>
    <n v="9"/>
    <x v="4"/>
    <s v="FRIULI-VENEZIA GIULIA"/>
    <x v="41"/>
    <n v="7"/>
    <s v="CODROIPO"/>
    <n v="0"/>
    <n v="0"/>
    <n v="0"/>
    <n v="1"/>
    <n v="0"/>
    <m/>
    <m/>
    <m/>
    <n v="20328.796882420571"/>
    <n v="4223.056852319366"/>
    <n v="17357.081696680554"/>
    <n v="0"/>
    <n v="20328.796882420571"/>
    <n v="4223.056852319366"/>
    <n v="17357.081696680554"/>
    <n v="24620.363211868847"/>
    <n v="0"/>
    <n v="2892.9471483443072"/>
    <n v="69422.245791633643"/>
    <n v="-2220.7542083663575"/>
  </r>
  <r>
    <n v="9"/>
    <x v="4"/>
    <s v="FRIULI-VENEZIA GIULIA"/>
    <x v="41"/>
    <n v="8"/>
    <s v="CIVIDALE DEL FRIULI"/>
    <n v="0"/>
    <n v="0"/>
    <n v="0"/>
    <n v="1"/>
    <n v="0"/>
    <m/>
    <m/>
    <m/>
    <n v="19874.895782748452"/>
    <n v="4243.0919817755021"/>
    <n v="16291.526859849653"/>
    <n v="0"/>
    <n v="19874.895782748452"/>
    <n v="4243.0919817755021"/>
    <n v="16291.526859849653"/>
    <n v="23248.547385031376"/>
    <n v="0"/>
    <n v="2821.5281107782034"/>
    <n v="66479.590120183188"/>
    <n v="-2304.4098798168125"/>
  </r>
  <r>
    <n v="9"/>
    <x v="4"/>
    <s v="FRIULI-VENEZIA GIULIA"/>
    <x v="38"/>
    <n v="9"/>
    <s v="SACILE"/>
    <n v="0"/>
    <n v="0"/>
    <n v="0"/>
    <n v="1"/>
    <n v="0"/>
    <m/>
    <m/>
    <m/>
    <n v="20785.086935248863"/>
    <n v="4392.919906403994"/>
    <n v="18169.620325244035"/>
    <n v="0"/>
    <n v="20785.086935248863"/>
    <n v="4392.919906403994"/>
    <n v="18169.620325244035"/>
    <n v="32480.466112585313"/>
    <n v="0"/>
    <n v="2903.4219405206691"/>
    <n v="78731.515220002868"/>
    <n v="-1498.4847799971321"/>
  </r>
  <r>
    <n v="9"/>
    <x v="4"/>
    <s v="FRIULI-VENEZIA GIULIA"/>
    <x v="38"/>
    <n v="10"/>
    <s v="PORDENONE"/>
    <n v="0"/>
    <n v="0"/>
    <n v="0"/>
    <n v="1"/>
    <n v="0"/>
    <m/>
    <m/>
    <m/>
    <n v="27437.126998601594"/>
    <n v="4952.1613460056924"/>
    <n v="18375.089863501467"/>
    <n v="0"/>
    <n v="27437.126998601594"/>
    <n v="4952.1613460056924"/>
    <n v="18375.089863501467"/>
    <n v="30175.356338284353"/>
    <n v="0"/>
    <n v="3733.7872839559013"/>
    <n v="84673.521830349011"/>
    <n v="-1515.478169650989"/>
  </r>
  <r>
    <n v="10"/>
    <x v="5"/>
    <s v="LIGURIA"/>
    <x v="42"/>
    <n v="1"/>
    <s v="SAN REMO"/>
    <n v="0"/>
    <n v="0"/>
    <n v="0"/>
    <n v="1"/>
    <n v="0"/>
    <m/>
    <m/>
    <m/>
    <n v="15682.282993671761"/>
    <n v="2824.0821607300713"/>
    <n v="18221.41223364777"/>
    <n v="0"/>
    <n v="15682.282993671761"/>
    <n v="2824.0821607300713"/>
    <n v="18221.41223364777"/>
    <n v="24416.025791636992"/>
    <n v="0"/>
    <n v="1912.1256991031496"/>
    <n v="63055.928878789746"/>
    <n v="-1295.0711212102542"/>
  </r>
  <r>
    <n v="10"/>
    <x v="5"/>
    <s v="LIGURIA"/>
    <x v="42"/>
    <n v="2"/>
    <s v="IMPERIA"/>
    <n v="0"/>
    <n v="0"/>
    <n v="0"/>
    <n v="1"/>
    <n v="0"/>
    <m/>
    <m/>
    <m/>
    <n v="18017.484703827013"/>
    <n v="3143.3375931506671"/>
    <n v="20016.299026524681"/>
    <n v="0"/>
    <n v="18017.484703827013"/>
    <n v="3143.3375931506671"/>
    <n v="20016.299026524681"/>
    <n v="21872.139706053862"/>
    <n v="0"/>
    <n v="2635.8386131063339"/>
    <n v="65685.09964266255"/>
    <n v="-2011.9003573374503"/>
  </r>
  <r>
    <n v="10"/>
    <x v="5"/>
    <s v="LIGURIA"/>
    <x v="42"/>
    <n v="3"/>
    <s v="ALBENGA"/>
    <n v="0"/>
    <n v="0"/>
    <n v="0"/>
    <n v="1"/>
    <n v="0"/>
    <m/>
    <m/>
    <m/>
    <n v="21249.738324123744"/>
    <n v="3051.4373254279581"/>
    <n v="21192.230061593044"/>
    <n v="0"/>
    <n v="21249.738324123744"/>
    <n v="3051.4373254279581"/>
    <n v="21192.230061593044"/>
    <n v="26228.659423918471"/>
    <n v="0"/>
    <n v="2527.2816760058563"/>
    <n v="74249.346811069088"/>
    <n v="-1008.6531889309117"/>
  </r>
  <r>
    <n v="10"/>
    <x v="5"/>
    <s v="LIGURIA"/>
    <x v="42"/>
    <n v="4"/>
    <s v="SAVONA"/>
    <n v="1"/>
    <n v="0"/>
    <n v="0"/>
    <n v="0"/>
    <n v="0"/>
    <m/>
    <m/>
    <m/>
    <n v="0"/>
    <n v="3081.0544733196366"/>
    <n v="21145.532439261809"/>
    <n v="17155.159595195975"/>
    <n v="30591.739641322834"/>
    <n v="3081.0544733196366"/>
    <n v="21145.532439261809"/>
    <n v="17155.159595195975"/>
    <n v="0"/>
    <n v="3035.7852234765146"/>
    <n v="75009.271372576768"/>
    <n v="-712.72862742323196"/>
  </r>
  <r>
    <n v="10"/>
    <x v="5"/>
    <s v="LIGURIA"/>
    <x v="7"/>
    <n v="5"/>
    <s v="GENOVA-VARAZZE"/>
    <n v="1"/>
    <n v="0"/>
    <n v="0"/>
    <n v="0"/>
    <n v="0"/>
    <m/>
    <m/>
    <m/>
    <n v="0"/>
    <n v="2785.754086987899"/>
    <n v="18489.71130013268"/>
    <n v="14162.419962923765"/>
    <n v="29306.482843303882"/>
    <n v="2785.754086987899"/>
    <n v="18489.71130013268"/>
    <n v="14162.419962923765"/>
    <n v="0"/>
    <n v="2462.5284152792556"/>
    <n v="67206.896608627474"/>
    <n v="-424.10339137252595"/>
  </r>
  <r>
    <n v="10"/>
    <x v="5"/>
    <s v="LIGURIA"/>
    <x v="7"/>
    <n v="6"/>
    <s v="GENOVA-SESTRI"/>
    <n v="1"/>
    <n v="0"/>
    <n v="0"/>
    <n v="0"/>
    <n v="0"/>
    <m/>
    <m/>
    <m/>
    <n v="0"/>
    <n v="2021.8058898995976"/>
    <n v="17177.93263646436"/>
    <n v="10471.718805365208"/>
    <n v="27898.194957742224"/>
    <n v="2021.8058898995976"/>
    <n v="17177.93263646436"/>
    <n v="10471.718805365208"/>
    <n v="0"/>
    <n v="2075.9133585880809"/>
    <n v="59645.565648059463"/>
    <n v="113.56564805946255"/>
  </r>
  <r>
    <n v="10"/>
    <x v="5"/>
    <s v="LIGURIA"/>
    <x v="7"/>
    <n v="7"/>
    <s v="GENOVA-CAMPOMORONE"/>
    <n v="1"/>
    <n v="0"/>
    <n v="0"/>
    <n v="0"/>
    <n v="0"/>
    <m/>
    <m/>
    <m/>
    <n v="0"/>
    <n v="2309.7019892584158"/>
    <n v="19381.211362819889"/>
    <n v="11281.032745047567"/>
    <n v="29760.383942976001"/>
    <n v="2309.7019892584158"/>
    <n v="19381.211362819889"/>
    <n v="11281.032745047567"/>
    <n v="0"/>
    <n v="2503.4753301504884"/>
    <n v="65235.805370252361"/>
    <n v="-265.19462974763883"/>
  </r>
  <r>
    <n v="10"/>
    <x v="5"/>
    <s v="LIGURIA"/>
    <x v="43"/>
    <n v="8"/>
    <s v="GENOVA-SAN FRUTTUOSO"/>
    <n v="1"/>
    <n v="0"/>
    <n v="0"/>
    <n v="0"/>
    <n v="0"/>
    <m/>
    <m/>
    <m/>
    <n v="0"/>
    <n v="3915.1256235044125"/>
    <n v="16075.868749447223"/>
    <n v="16622.50474695113"/>
    <n v="26670.273035471328"/>
    <n v="3915.1256235044125"/>
    <n v="16075.868749447223"/>
    <n v="16622.50474695113"/>
    <n v="0"/>
    <n v="2945.3211092261167"/>
    <n v="66229.093264600218"/>
    <n v="-1594.9067353997816"/>
  </r>
  <r>
    <n v="10"/>
    <x v="5"/>
    <s v="LIGURIA"/>
    <x v="43"/>
    <n v="9"/>
    <s v="GENOVA-PARENZO"/>
    <n v="1"/>
    <n v="0"/>
    <n v="0"/>
    <n v="0"/>
    <n v="0"/>
    <m/>
    <m/>
    <m/>
    <n v="0"/>
    <n v="1954.7317608507958"/>
    <n v="17809.624109454155"/>
    <n v="10956.159206139613"/>
    <n v="23485.79847829798"/>
    <n v="1954.7317608507958"/>
    <n v="17809.624109454155"/>
    <n v="10956.159206139613"/>
    <n v="0"/>
    <n v="1940.6933141295913"/>
    <n v="56147.006868872129"/>
    <n v="-560.99313112787058"/>
  </r>
  <r>
    <n v="10"/>
    <x v="5"/>
    <s v="LIGURIA"/>
    <x v="43"/>
    <n v="10"/>
    <s v="GENOVA-NERVI"/>
    <n v="1"/>
    <n v="0"/>
    <n v="0"/>
    <n v="0"/>
    <n v="0"/>
    <m/>
    <m/>
    <m/>
    <n v="0"/>
    <n v="4117.2191032358678"/>
    <n v="16553.882592583315"/>
    <n v="19214.6052800047"/>
    <n v="24287.292262192695"/>
    <n v="4117.2191032358678"/>
    <n v="16553.882592583315"/>
    <n v="19214.6052800047"/>
    <n v="0"/>
    <n v="2692.021589325002"/>
    <n v="66865.020827341577"/>
    <n v="-1982.9791726584226"/>
  </r>
  <r>
    <n v="10"/>
    <x v="5"/>
    <s v="LIGURIA"/>
    <x v="43"/>
    <n v="11"/>
    <s v="RAPALLO"/>
    <n v="1"/>
    <n v="0"/>
    <n v="0"/>
    <n v="0"/>
    <n v="0"/>
    <m/>
    <m/>
    <m/>
    <n v="0"/>
    <n v="3258.3218143771842"/>
    <n v="20110.543318865901"/>
    <n v="21124.815770262067"/>
    <n v="24632.495993259126"/>
    <n v="3258.3218143771842"/>
    <n v="20110.543318865901"/>
    <n v="21124.815770262067"/>
    <n v="0"/>
    <n v="2380.6345855367899"/>
    <n v="71506.811482301069"/>
    <n v="-1184.1885176989308"/>
  </r>
  <r>
    <n v="10"/>
    <x v="5"/>
    <s v="LIGURIA"/>
    <x v="44"/>
    <n v="12"/>
    <s v="CHIAVARI"/>
    <n v="1"/>
    <n v="0"/>
    <n v="0"/>
    <n v="0"/>
    <n v="0"/>
    <m/>
    <m/>
    <m/>
    <n v="0"/>
    <n v="3186.4566761106112"/>
    <n v="16451.147823454601"/>
    <n v="20014.735515406974"/>
    <n v="20683.556426111678"/>
    <n v="3186.4566761106112"/>
    <n v="16451.147823454601"/>
    <n v="20014.735515406974"/>
    <n v="0"/>
    <n v="2213.0379107150002"/>
    <n v="62548.93435179886"/>
    <n v="-1218.06564820114"/>
  </r>
  <r>
    <n v="10"/>
    <x v="5"/>
    <s v="LIGURIA"/>
    <x v="44"/>
    <n v="13"/>
    <s v="SARZANA"/>
    <n v="1"/>
    <n v="0"/>
    <n v="0"/>
    <n v="0"/>
    <n v="0"/>
    <m/>
    <m/>
    <m/>
    <n v="0"/>
    <n v="2380.6960349399396"/>
    <n v="18369.146529750222"/>
    <n v="18336.413558221713"/>
    <n v="29700.660114071776"/>
    <n v="2380.6960349399396"/>
    <n v="18369.146529750222"/>
    <n v="18336.413558221713"/>
    <n v="0"/>
    <n v="2745.3478040410264"/>
    <n v="71532.264041024668"/>
    <n v="710.26404102466768"/>
  </r>
  <r>
    <n v="10"/>
    <x v="5"/>
    <s v="LIGURIA"/>
    <x v="44"/>
    <n v="14"/>
    <s v="LA SPEZIA"/>
    <n v="1"/>
    <n v="0"/>
    <n v="0"/>
    <n v="0"/>
    <n v="0"/>
    <m/>
    <m/>
    <m/>
    <n v="0"/>
    <n v="2294.8934153125765"/>
    <n v="13786.836207537975"/>
    <n v="15170.331507662928"/>
    <n v="25031.451170339358"/>
    <n v="2294.8934153125765"/>
    <n v="13786.836207537975"/>
    <n v="15170.331507662928"/>
    <n v="0"/>
    <n v="2264.4596177625945"/>
    <n v="58547.971918615433"/>
    <n v="491.97191861543251"/>
  </r>
  <r>
    <n v="11"/>
    <x v="6"/>
    <s v="EMILIA-ROMAGNA"/>
    <x v="45"/>
    <n v="1"/>
    <s v="RIMINI - SANT'ARCANGELO DI ROMAGNA"/>
    <n v="1"/>
    <n v="0"/>
    <n v="0"/>
    <n v="0"/>
    <n v="0"/>
    <m/>
    <m/>
    <m/>
    <n v="0"/>
    <n v="4026.6254743907325"/>
    <n v="24876.247939688084"/>
    <n v="27928.792678768928"/>
    <n v="39696.040119483099"/>
    <n v="4026.6254743907325"/>
    <n v="24876.247939688084"/>
    <n v="27928.792678768928"/>
    <n v="0"/>
    <n v="4553.6778352147721"/>
    <n v="101081.38404754561"/>
    <n v="193.38404754560906"/>
  </r>
  <r>
    <n v="11"/>
    <x v="6"/>
    <s v="EMILIA-ROMAGNA"/>
    <x v="45"/>
    <n v="2"/>
    <s v="RIMINI - RICCIONE"/>
    <n v="1"/>
    <n v="0"/>
    <n v="0"/>
    <n v="0"/>
    <n v="0"/>
    <m/>
    <m/>
    <m/>
    <n v="0"/>
    <n v="3484.8058864900217"/>
    <n v="27000.565231919889"/>
    <n v="26329.680170999389"/>
    <n v="37164.944250521985"/>
    <n v="3484.8058864900217"/>
    <n v="27000.565231919889"/>
    <n v="26329.680170999389"/>
    <n v="0"/>
    <n v="4131.8293866576523"/>
    <n v="98111.824926588946"/>
    <n v="-79.175073411053745"/>
  </r>
  <r>
    <n v="11"/>
    <x v="6"/>
    <s v="EMILIA-ROMAGNA"/>
    <x v="46"/>
    <n v="3"/>
    <s v="FORLI`"/>
    <n v="1"/>
    <n v="0"/>
    <n v="0"/>
    <n v="0"/>
    <n v="0"/>
    <m/>
    <m/>
    <m/>
    <n v="0"/>
    <n v="3125.4801951571549"/>
    <n v="15232.76440444875"/>
    <n v="19158.355091289188"/>
    <n v="39363.975630775603"/>
    <n v="3125.4801951571549"/>
    <n v="15232.76440444875"/>
    <n v="19158.355091289188"/>
    <n v="0"/>
    <n v="4716.5132408654881"/>
    <n v="81597.088562536199"/>
    <n v="1883.0885625361989"/>
  </r>
  <r>
    <n v="11"/>
    <x v="6"/>
    <s v="EMILIA-ROMAGNA"/>
    <x v="45"/>
    <n v="4"/>
    <s v="CESENA"/>
    <n v="1"/>
    <n v="0"/>
    <n v="0"/>
    <n v="0"/>
    <n v="0"/>
    <m/>
    <m/>
    <m/>
    <n v="0"/>
    <n v="3563.6397654369903"/>
    <n v="18963.479904875025"/>
    <n v="18034.49928001397"/>
    <n v="37958.076698370111"/>
    <n v="3563.6397654369903"/>
    <n v="18963.479904875025"/>
    <n v="18034.49928001397"/>
    <n v="0"/>
    <n v="4309.9008536558049"/>
    <n v="82829.596502351909"/>
    <n v="298.59650235190929"/>
  </r>
  <r>
    <n v="11"/>
    <x v="6"/>
    <s v="EMILIA-ROMAGNA"/>
    <x v="45"/>
    <n v="5"/>
    <s v="SAVIGNANO SUL RUBICONE"/>
    <n v="1"/>
    <n v="0"/>
    <n v="0"/>
    <n v="0"/>
    <n v="0"/>
    <m/>
    <m/>
    <m/>
    <n v="0"/>
    <n v="3000.9139554950943"/>
    <n v="18615.370356587639"/>
    <n v="20983.616316955784"/>
    <n v="33747.546760622157"/>
    <n v="3000.9139554950943"/>
    <n v="18615.370356587639"/>
    <n v="20983.616316955784"/>
    <n v="0"/>
    <n v="3953.7579196595007"/>
    <n v="80301.205309320183"/>
    <n v="802.20530932018301"/>
  </r>
  <r>
    <n v="11"/>
    <x v="6"/>
    <s v="EMILIA-ROMAGNA"/>
    <x v="46"/>
    <n v="6"/>
    <s v="RAVENNA - CERVIA"/>
    <n v="1"/>
    <n v="0"/>
    <n v="0"/>
    <n v="0"/>
    <n v="0"/>
    <m/>
    <m/>
    <m/>
    <n v="0"/>
    <n v="3106.7517045785935"/>
    <n v="16887.558330331958"/>
    <n v="19157.207128254176"/>
    <n v="38008.244714649663"/>
    <n v="3106.7517045785935"/>
    <n v="16887.558330331958"/>
    <n v="19157.207128254176"/>
    <n v="0"/>
    <n v="4507.0173973382507"/>
    <n v="81666.779275152643"/>
    <n v="1402.7792751526431"/>
  </r>
  <r>
    <n v="11"/>
    <x v="6"/>
    <s v="EMILIA-ROMAGNA"/>
    <x v="46"/>
    <n v="7"/>
    <s v="FAENZA"/>
    <n v="1"/>
    <n v="0"/>
    <n v="0"/>
    <n v="0"/>
    <n v="0"/>
    <m/>
    <m/>
    <m/>
    <n v="0"/>
    <n v="3741.778199079587"/>
    <n v="15683.608721864852"/>
    <n v="16985.261066014431"/>
    <n v="38604.288527113844"/>
    <n v="3741.778199079587"/>
    <n v="15683.608721864852"/>
    <n v="16985.261066014431"/>
    <n v="0"/>
    <n v="4263.2404157792835"/>
    <n v="79278.176929851994"/>
    <n v="623.17692985199392"/>
  </r>
  <r>
    <n v="11"/>
    <x v="6"/>
    <s v="EMILIA-ROMAGNA"/>
    <x v="46"/>
    <n v="8"/>
    <s v="RAVENNA - LUGO"/>
    <n v="1"/>
    <n v="0"/>
    <n v="0"/>
    <n v="0"/>
    <n v="0"/>
    <m/>
    <m/>
    <m/>
    <n v="0"/>
    <n v="2982.185464916533"/>
    <n v="15520.591567544905"/>
    <n v="15592.78190454677"/>
    <n v="46041.099702268111"/>
    <n v="2982.185464916533"/>
    <n v="15520.591567544905"/>
    <n v="15592.78190454677"/>
    <n v="0"/>
    <n v="4598.4337654228639"/>
    <n v="84735.092404699171"/>
    <n v="2651.0924046991713"/>
  </r>
  <r>
    <n v="11"/>
    <x v="6"/>
    <s v="EMILIA-ROMAGNA"/>
    <x v="47"/>
    <n v="9"/>
    <s v="FERRARA-VIA BOLOGNA"/>
    <n v="1"/>
    <n v="0"/>
    <n v="0"/>
    <n v="0"/>
    <n v="0"/>
    <m/>
    <m/>
    <m/>
    <n v="0"/>
    <n v="3284.8901382211902"/>
    <n v="14415.980537491518"/>
    <n v="19604.912711908248"/>
    <n v="39335.308192901575"/>
    <n v="3284.8901382211902"/>
    <n v="14415.980537491518"/>
    <n v="19604.912711908248"/>
    <n v="0"/>
    <n v="3989.9435653596602"/>
    <n v="80631.035145882197"/>
    <n v="1911.035145882197"/>
  </r>
  <r>
    <n v="11"/>
    <x v="6"/>
    <s v="EMILIA-ROMAGNA"/>
    <x v="47"/>
    <n v="10"/>
    <s v="COMACCHIO"/>
    <n v="1"/>
    <n v="0"/>
    <n v="0"/>
    <n v="0"/>
    <n v="0"/>
    <m/>
    <m/>
    <m/>
    <n v="0"/>
    <n v="2093.6710281661713"/>
    <n v="16581.901165982057"/>
    <n v="20592.160922017225"/>
    <n v="28137.090273359128"/>
    <n v="2093.6710281661713"/>
    <n v="16581.901165982057"/>
    <n v="20592.160922017225"/>
    <n v="0"/>
    <n v="2648.2179129511251"/>
    <n v="70053.0413024757"/>
    <n v="1441.0413024756999"/>
  </r>
  <r>
    <n v="11"/>
    <x v="6"/>
    <s v="EMILIA-ROMAGNA"/>
    <x v="47"/>
    <n v="11"/>
    <s v="FERRARA-CENTO"/>
    <n v="1"/>
    <n v="0"/>
    <n v="0"/>
    <n v="0"/>
    <n v="0"/>
    <m/>
    <m/>
    <m/>
    <n v="0"/>
    <n v="3032.2732885568716"/>
    <n v="17029.34929268316"/>
    <n v="24324.188748836157"/>
    <n v="34974.274206314964"/>
    <n v="3032.2732885568716"/>
    <n v="17029.34929268316"/>
    <n v="24324.188748836157"/>
    <n v="0"/>
    <n v="3608.0897778395588"/>
    <n v="82968.175314230713"/>
    <n v="1691.1753142307134"/>
  </r>
  <r>
    <n v="11"/>
    <x v="6"/>
    <s v="EMILIA-ROMAGNA"/>
    <x v="48"/>
    <n v="12"/>
    <s v="BOLOGNA-MAZZINI"/>
    <n v="1"/>
    <n v="0"/>
    <n v="0"/>
    <n v="0"/>
    <n v="0"/>
    <m/>
    <m/>
    <m/>
    <n v="0"/>
    <n v="3523.1339602321941"/>
    <n v="10596.964078475272"/>
    <n v="15273.648180813869"/>
    <n v="37787.266547704028"/>
    <n v="3523.1339602321941"/>
    <n v="10596.964078475272"/>
    <n v="15273.648180813869"/>
    <n v="0"/>
    <n v="3657.6069772187243"/>
    <n v="70838.619744444077"/>
    <n v="1487.6197444440768"/>
  </r>
  <r>
    <n v="11"/>
    <x v="6"/>
    <s v="EMILIA-ROMAGNA"/>
    <x v="48"/>
    <n v="13"/>
    <s v="BOLOGNA-S. DONATO"/>
    <n v="1"/>
    <n v="0"/>
    <n v="0"/>
    <n v="0"/>
    <n v="0"/>
    <m/>
    <m/>
    <m/>
    <n v="0"/>
    <n v="2482.1783210981921"/>
    <n v="10222.534052146644"/>
    <n v="12710.246723635562"/>
    <n v="33206.44887074986"/>
    <n v="2482.1783210981921"/>
    <n v="10222.534052146644"/>
    <n v="12710.246723635562"/>
    <n v="0"/>
    <n v="3574.7608936420438"/>
    <n v="62196.168861272294"/>
    <n v="1831.1688612722937"/>
  </r>
  <r>
    <n v="11"/>
    <x v="6"/>
    <s v="EMILIA-ROMAGNA"/>
    <x v="49"/>
    <n v="14"/>
    <s v="BOLOGNA-BORGO PANIGALE"/>
    <n v="1"/>
    <n v="0"/>
    <n v="0"/>
    <n v="0"/>
    <n v="0"/>
    <m/>
    <m/>
    <m/>
    <n v="0"/>
    <n v="2264.8407211283729"/>
    <n v="11316.956510055035"/>
    <n v="11268.405151662453"/>
    <n v="40628.926326967114"/>
    <n v="2264.8407211283729"/>
    <n v="11316.956510055035"/>
    <n v="11268.405151662453"/>
    <n v="0"/>
    <n v="3035.7852234765146"/>
    <n v="68514.913933289485"/>
    <n v="2967.9139332894847"/>
  </r>
  <r>
    <n v="11"/>
    <x v="6"/>
    <s v="EMILIA-ROMAGNA"/>
    <x v="48"/>
    <n v="15"/>
    <s v="IMOLA"/>
    <n v="1"/>
    <n v="0"/>
    <n v="0"/>
    <n v="0"/>
    <n v="0"/>
    <m/>
    <m/>
    <m/>
    <n v="0"/>
    <n v="3212.1539073695676"/>
    <n v="18516.880825852673"/>
    <n v="15933.726925944869"/>
    <n v="43662.896835301814"/>
    <n v="3212.1539073695676"/>
    <n v="18516.880825852673"/>
    <n v="15933.726925944869"/>
    <n v="0"/>
    <n v="3453.824656696775"/>
    <n v="84779.483151165696"/>
    <n v="1534.4831511656957"/>
  </r>
  <r>
    <n v="11"/>
    <x v="6"/>
    <s v="EMILIA-ROMAGNA"/>
    <x v="49"/>
    <n v="16"/>
    <s v="BOLOGNA-PIANORO"/>
    <n v="1"/>
    <n v="0"/>
    <n v="0"/>
    <n v="0"/>
    <n v="0"/>
    <m/>
    <m/>
    <m/>
    <n v="0"/>
    <n v="3398.5677205701336"/>
    <n v="12839.298998053286"/>
    <n v="17156.307558230987"/>
    <n v="37843.406946873998"/>
    <n v="3398.5677205701336"/>
    <n v="12839.298998053286"/>
    <n v="17156.307558230987"/>
    <n v="0"/>
    <n v="3637.6096467002149"/>
    <n v="74875.190870428632"/>
    <n v="1503.1908704286325"/>
  </r>
  <r>
    <n v="11"/>
    <x v="6"/>
    <s v="EMILIA-ROMAGNA"/>
    <x v="49"/>
    <n v="17"/>
    <s v="CASALECCHIO DI RENO"/>
    <n v="1"/>
    <n v="0"/>
    <n v="0"/>
    <n v="0"/>
    <n v="0"/>
    <m/>
    <m/>
    <m/>
    <n v="0"/>
    <n v="3091.0720380477046"/>
    <n v="16558.976878655816"/>
    <n v="17032.32755044986"/>
    <n v="46287.161877353523"/>
    <n v="3091.0720380477046"/>
    <n v="16558.976878655816"/>
    <n v="17032.32755044986"/>
    <n v="0"/>
    <n v="3750.9278529717662"/>
    <n v="86720.466197478672"/>
    <n v="2593.4661974786723"/>
  </r>
  <r>
    <n v="11"/>
    <x v="6"/>
    <s v="EMILIA-ROMAGNA"/>
    <x v="47"/>
    <n v="18"/>
    <s v="SAN GIOVANNI IN PERSICETO"/>
    <n v="1"/>
    <n v="0"/>
    <n v="0"/>
    <n v="0"/>
    <n v="0"/>
    <m/>
    <m/>
    <m/>
    <n v="0"/>
    <n v="3469.1262199591329"/>
    <n v="18635.747500877635"/>
    <n v="18522.383569893405"/>
    <n v="47740.839872882396"/>
    <n v="3469.1262199591329"/>
    <n v="18635.747500877635"/>
    <n v="18522.383569893405"/>
    <n v="0"/>
    <n v="3914.7155124566975"/>
    <n v="92282.812676069268"/>
    <n v="2154.8126760692685"/>
  </r>
  <r>
    <n v="11"/>
    <x v="6"/>
    <s v="EMILIA-ROMAGNA"/>
    <x v="48"/>
    <n v="19"/>
    <s v="SAN LAZZARO DI SAVENA"/>
    <n v="1"/>
    <n v="0"/>
    <n v="0"/>
    <n v="0"/>
    <n v="0"/>
    <m/>
    <m/>
    <m/>
    <n v="0"/>
    <n v="3494.3879049255647"/>
    <n v="18772.44417715634"/>
    <n v="19071.109900628395"/>
    <n v="46037.51627253386"/>
    <n v="3494.3879049255647"/>
    <n v="18772.44417715634"/>
    <n v="19071.109900628395"/>
    <n v="0"/>
    <n v="3599.5194933316266"/>
    <n v="90974.97774857578"/>
    <n v="1906.9777485757804"/>
  </r>
  <r>
    <n v="11"/>
    <x v="6"/>
    <s v="EMILIA-ROMAGNA"/>
    <x v="50"/>
    <n v="20"/>
    <s v="MODENA CENTRO"/>
    <n v="1"/>
    <n v="0"/>
    <n v="0"/>
    <n v="0"/>
    <n v="0"/>
    <m/>
    <m/>
    <m/>
    <n v="0"/>
    <n v="3338.4623322017269"/>
    <n v="12957.316625399497"/>
    <n v="16266.636206097895"/>
    <n v="41763.679076147419"/>
    <n v="3338.4623322017269"/>
    <n v="12957.316625399497"/>
    <n v="16266.636206097895"/>
    <n v="0"/>
    <n v="4188.9646167105357"/>
    <n v="78515.05885655708"/>
    <n v="2056.0588565570797"/>
  </r>
  <r>
    <n v="11"/>
    <x v="6"/>
    <s v="EMILIA-ROMAGNA"/>
    <x v="50"/>
    <n v="21"/>
    <s v="MIRANDOLA"/>
    <n v="1"/>
    <n v="0"/>
    <n v="0"/>
    <n v="0"/>
    <n v="0"/>
    <m/>
    <m/>
    <m/>
    <n v="0"/>
    <n v="3533.1515249602621"/>
    <n v="18406.50462761521"/>
    <n v="20745.987968708621"/>
    <n v="45464.167515053283"/>
    <n v="3533.1515249602621"/>
    <n v="18406.50462761521"/>
    <n v="20745.987968708621"/>
    <n v="0"/>
    <n v="4144.2086865024439"/>
    <n v="92294.020322839817"/>
    <n v="2017.0203228398168"/>
  </r>
  <r>
    <n v="11"/>
    <x v="6"/>
    <s v="EMILIA-ROMAGNA"/>
    <x v="49"/>
    <n v="22"/>
    <s v="VIGNOLA"/>
    <n v="1"/>
    <n v="0"/>
    <n v="0"/>
    <n v="0"/>
    <n v="0"/>
    <m/>
    <m/>
    <m/>
    <n v="0"/>
    <n v="3795.7859393526483"/>
    <n v="19709.792814496031"/>
    <n v="24373.551159341605"/>
    <n v="42223.552558709962"/>
    <n v="3795.7859393526483"/>
    <n v="19709.792814496031"/>
    <n v="24373.551159341605"/>
    <n v="0"/>
    <n v="4073.741902770555"/>
    <n v="94176.424374670794"/>
    <n v="1388.4243746707944"/>
  </r>
  <r>
    <n v="11"/>
    <x v="6"/>
    <s v="EMILIA-ROMAGNA"/>
    <x v="50"/>
    <n v="23"/>
    <s v="MODENA-SASSUOLO"/>
    <n v="1"/>
    <n v="0"/>
    <n v="0"/>
    <n v="0"/>
    <n v="0"/>
    <m/>
    <m/>
    <m/>
    <n v="0"/>
    <n v="3927.3209196951038"/>
    <n v="18519.427968888922"/>
    <n v="20897.519089329999"/>
    <n v="41315.750359365717"/>
    <n v="3927.3209196951038"/>
    <n v="18519.427968888922"/>
    <n v="20897.519089329999"/>
    <n v="0"/>
    <n v="4309.9008536558049"/>
    <n v="88969.919190935558"/>
    <n v="821.91919093555771"/>
  </r>
  <r>
    <n v="11"/>
    <x v="6"/>
    <s v="EMILIA-ROMAGNA"/>
    <x v="50"/>
    <n v="24"/>
    <s v="CARPI"/>
    <n v="1"/>
    <n v="0"/>
    <n v="0"/>
    <n v="0"/>
    <n v="0"/>
    <m/>
    <m/>
    <m/>
    <n v="0"/>
    <n v="3861.1178832313512"/>
    <n v="18462.54177441269"/>
    <n v="18065.494281959251"/>
    <n v="54306.877622613043"/>
    <n v="3861.1178832313512"/>
    <n v="18462.54177441269"/>
    <n v="18065.494281959251"/>
    <n v="0"/>
    <n v="4486.0678129855269"/>
    <n v="99182.099375201869"/>
    <n v="2659.0993752018694"/>
  </r>
  <r>
    <n v="11"/>
    <x v="6"/>
    <s v="EMILIA-ROMAGNA"/>
    <x v="51"/>
    <n v="25"/>
    <s v="REGGIO NELL`EMILIA"/>
    <n v="1"/>
    <n v="0"/>
    <n v="0"/>
    <n v="0"/>
    <n v="0"/>
    <m/>
    <m/>
    <m/>
    <n v="0"/>
    <n v="4144.658519664923"/>
    <n v="18320.750812061488"/>
    <n v="18833.481552381236"/>
    <n v="51379.215529727866"/>
    <n v="4144.658519664923"/>
    <n v="18320.750812061488"/>
    <n v="18833.481552381236"/>
    <n v="0"/>
    <n v="4095.6437409574933"/>
    <n v="96773.750154793001"/>
    <n v="1958.7501547930005"/>
  </r>
  <r>
    <n v="11"/>
    <x v="6"/>
    <s v="EMILIA-ROMAGNA"/>
    <x v="51"/>
    <n v="26"/>
    <s v="GUASTALLA"/>
    <n v="1"/>
    <n v="0"/>
    <n v="0"/>
    <n v="0"/>
    <n v="0"/>
    <m/>
    <m/>
    <m/>
    <n v="0"/>
    <n v="3747.0047545898833"/>
    <n v="18140.752704166545"/>
    <n v="19123.916200238873"/>
    <n v="48261.631660927247"/>
    <n v="3747.0047545898833"/>
    <n v="18140.752704166545"/>
    <n v="19123.916200238873"/>
    <n v="0"/>
    <n v="4340.3729763506753"/>
    <n v="93613.678296273225"/>
    <n v="2023.678296273225"/>
  </r>
  <r>
    <n v="11"/>
    <x v="6"/>
    <s v="EMILIA-ROMAGNA"/>
    <x v="51"/>
    <n v="27"/>
    <s v="SCANDIANO"/>
    <n v="1"/>
    <n v="0"/>
    <n v="0"/>
    <n v="0"/>
    <n v="0"/>
    <m/>
    <m/>
    <m/>
    <n v="0"/>
    <n v="3858.9401517687279"/>
    <n v="22315.520140578927"/>
    <n v="19710.525311129208"/>
    <n v="48820.646699470803"/>
    <n v="3858.9401517687279"/>
    <n v="22315.520140578927"/>
    <n v="19710.525311129208"/>
    <n v="0"/>
    <n v="4071.8373951021254"/>
    <n v="98777.469698049797"/>
    <n v="1316.4696980497974"/>
  </r>
  <r>
    <n v="11"/>
    <x v="6"/>
    <s v="EMILIA-ROMAGNA"/>
    <x v="52"/>
    <n v="28"/>
    <s v="PARMA CENTRO"/>
    <n v="1"/>
    <n v="0"/>
    <n v="0"/>
    <n v="0"/>
    <n v="0"/>
    <m/>
    <m/>
    <m/>
    <n v="0"/>
    <n v="3646.3935610166805"/>
    <n v="19028.007528460006"/>
    <n v="17209.113857841465"/>
    <n v="34019.887420425424"/>
    <n v="3646.3935610166805"/>
    <n v="19028.007528460006"/>
    <n v="17209.113857841465"/>
    <n v="0"/>
    <n v="4094.6914871232789"/>
    <n v="77998.093854866849"/>
    <n v="-556.90614513315086"/>
  </r>
  <r>
    <n v="11"/>
    <x v="6"/>
    <s v="EMILIA-ROMAGNA"/>
    <x v="51"/>
    <n v="29"/>
    <s v="PARMA-COLLECCHIO"/>
    <n v="1"/>
    <n v="0"/>
    <n v="0"/>
    <n v="0"/>
    <n v="0"/>
    <m/>
    <m/>
    <m/>
    <n v="0"/>
    <n v="4008.7680763972203"/>
    <n v="21302.606259830507"/>
    <n v="22485.151966749436"/>
    <n v="35593.013073762748"/>
    <n v="4008.7680763972203"/>
    <n v="21302.606259830507"/>
    <n v="22485.151966749436"/>
    <n v="0"/>
    <n v="4140.3996711655855"/>
    <n v="87529.9390479055"/>
    <n v="-497.06095209449995"/>
  </r>
  <r>
    <n v="11"/>
    <x v="6"/>
    <s v="EMILIA-ROMAGNA"/>
    <x v="52"/>
    <n v="30"/>
    <s v="FIDENZA"/>
    <n v="1"/>
    <n v="0"/>
    <n v="0"/>
    <n v="0"/>
    <n v="0"/>
    <m/>
    <m/>
    <m/>
    <n v="0"/>
    <n v="3499.614460435861"/>
    <n v="22046.372026415265"/>
    <n v="26004.806632091437"/>
    <n v="31842.356618577334"/>
    <n v="3499.614460435861"/>
    <n v="22046.372026415265"/>
    <n v="26004.806632091437"/>
    <n v="0"/>
    <n v="3951.8534119910714"/>
    <n v="87345.003149510972"/>
    <n v="-116.99685048902757"/>
  </r>
  <r>
    <n v="11"/>
    <x v="6"/>
    <s v="EMILIA-ROMAGNA"/>
    <x v="52"/>
    <n v="31"/>
    <s v="PIACENZA"/>
    <n v="1"/>
    <n v="0"/>
    <n v="0"/>
    <n v="0"/>
    <n v="0"/>
    <m/>
    <m/>
    <m/>
    <n v="0"/>
    <n v="3537.0714415929842"/>
    <n v="15731.155391874836"/>
    <n v="27927.644715733917"/>
    <n v="32071.696121569563"/>
    <n v="3537.0714415929842"/>
    <n v="15731.155391874836"/>
    <n v="27927.644715733917"/>
    <n v="0"/>
    <n v="4314.6621228268777"/>
    <n v="83582.229793598177"/>
    <n v="1224.2297935981769"/>
  </r>
  <r>
    <n v="11"/>
    <x v="6"/>
    <s v="EMILIA-ROMAGNA"/>
    <x v="52"/>
    <n v="32"/>
    <s v="FIORENZUOLA D`ARDA"/>
    <n v="0"/>
    <n v="0"/>
    <n v="0"/>
    <n v="1"/>
    <n v="0"/>
    <m/>
    <m/>
    <m/>
    <n v="28600.547185655927"/>
    <n v="2970.8612613108908"/>
    <n v="15868.701115832291"/>
    <n v="0"/>
    <n v="28600.547185655927"/>
    <n v="2970.8612613108908"/>
    <n v="15868.701115832291"/>
    <n v="32152.148684572327"/>
    <n v="0"/>
    <n v="3809.9675906930788"/>
    <n v="83402.225838064522"/>
    <n v="1938.2258380645217"/>
  </r>
  <r>
    <n v="12"/>
    <x v="7"/>
    <s v="TOSCANA"/>
    <x v="53"/>
    <n v="1"/>
    <s v="FIRENZE 1"/>
    <n v="1"/>
    <n v="0"/>
    <n v="0"/>
    <n v="0"/>
    <n v="0"/>
    <m/>
    <m/>
    <m/>
    <n v="0"/>
    <n v="3073.2146400541924"/>
    <n v="7972.5577034598828"/>
    <n v="13387.54491429172"/>
    <n v="30248.924863412572"/>
    <n v="3073.2146400541924"/>
    <n v="7972.5577034598828"/>
    <n v="13387.54491429172"/>
    <n v="0"/>
    <n v="3268.1351590249051"/>
    <n v="57950.377280243272"/>
    <n v="1086.3772802432723"/>
  </r>
  <r>
    <n v="12"/>
    <x v="7"/>
    <s v="TOSCANA"/>
    <x v="53"/>
    <n v="2"/>
    <s v="FIRENZE 2"/>
    <n v="1"/>
    <n v="0"/>
    <n v="0"/>
    <n v="0"/>
    <n v="0"/>
    <m/>
    <m/>
    <m/>
    <n v="0"/>
    <n v="3001.3495017876189"/>
    <n v="11922.327505003586"/>
    <n v="14532.064060197126"/>
    <n v="44143.076419691795"/>
    <n v="3001.3495017876189"/>
    <n v="11922.327505003586"/>
    <n v="14532.064060197126"/>
    <n v="0"/>
    <n v="3756.6413759770544"/>
    <n v="77355.458862657179"/>
    <n v="2862.4588626571785"/>
  </r>
  <r>
    <n v="12"/>
    <x v="7"/>
    <s v="TOSCANA"/>
    <x v="53"/>
    <n v="3"/>
    <s v="FIRENZE 3"/>
    <n v="1"/>
    <n v="0"/>
    <n v="0"/>
    <n v="0"/>
    <n v="0"/>
    <m/>
    <m/>
    <m/>
    <n v="0"/>
    <n v="2897.6894841667436"/>
    <n v="11107.241733403855"/>
    <n v="13751.449196390029"/>
    <n v="42032.436306216434"/>
    <n v="2897.6894841667436"/>
    <n v="11107.241733403855"/>
    <n v="13751.449196390029"/>
    <n v="0"/>
    <n v="3636.6573928660005"/>
    <n v="73425.474113043078"/>
    <n v="2703.4741130430775"/>
  </r>
  <r>
    <n v="12"/>
    <x v="7"/>
    <s v="TOSCANA"/>
    <x v="54"/>
    <n v="4"/>
    <s v="SCANDICCI"/>
    <n v="1"/>
    <n v="0"/>
    <n v="0"/>
    <n v="0"/>
    <n v="0"/>
    <m/>
    <m/>
    <m/>
    <n v="0"/>
    <n v="2654.2191066454434"/>
    <n v="13863.25049862545"/>
    <n v="14243.925338409506"/>
    <n v="44580.254847270735"/>
    <n v="2654.2191066454434"/>
    <n v="13863.25049862545"/>
    <n v="14243.925338409506"/>
    <n v="0"/>
    <n v="3563.3338476314671"/>
    <n v="78904.983638582606"/>
    <n v="3010.9836385826056"/>
  </r>
  <r>
    <n v="12"/>
    <x v="7"/>
    <s v="TOSCANA"/>
    <x v="54"/>
    <n v="5"/>
    <s v="SESTO FIORENTINO"/>
    <n v="1"/>
    <n v="0"/>
    <n v="0"/>
    <n v="0"/>
    <n v="0"/>
    <m/>
    <m/>
    <m/>
    <n v="0"/>
    <n v="2506.5689134795743"/>
    <n v="13752.874300387986"/>
    <n v="13481.677883162576"/>
    <n v="45981.375873363882"/>
    <n v="2506.5689134795743"/>
    <n v="13752.874300387986"/>
    <n v="13481.677883162576"/>
    <n v="0"/>
    <n v="3441.4453568519834"/>
    <n v="79163.942327245997"/>
    <n v="3357.9423272459971"/>
  </r>
  <r>
    <n v="12"/>
    <x v="7"/>
    <s v="TOSCANA"/>
    <x v="53"/>
    <n v="6"/>
    <s v="FIRENZE-PONTASSIEVE"/>
    <n v="1"/>
    <n v="0"/>
    <n v="0"/>
    <n v="0"/>
    <n v="0"/>
    <m/>
    <m/>
    <m/>
    <n v="0"/>
    <n v="3091.9431306327538"/>
    <n v="12797.695661794549"/>
    <n v="14890.228527120382"/>
    <n v="49391.606503795207"/>
    <n v="3091.9431306327538"/>
    <n v="12797.695661794549"/>
    <n v="14890.228527120382"/>
    <n v="0"/>
    <n v="3748.0710914691222"/>
    <n v="83919.54491481201"/>
    <n v="3490.5449148120097"/>
  </r>
  <r>
    <n v="12"/>
    <x v="7"/>
    <s v="TOSCANA"/>
    <x v="54"/>
    <n v="7"/>
    <s v="EMPOLI"/>
    <n v="1"/>
    <n v="0"/>
    <n v="0"/>
    <n v="0"/>
    <n v="0"/>
    <m/>
    <m/>
    <m/>
    <n v="0"/>
    <n v="2794.4650128383928"/>
    <n v="15169.08582854252"/>
    <n v="16077.222305321175"/>
    <n v="48068.126455277554"/>
    <n v="2794.4650128383928"/>
    <n v="15169.08582854252"/>
    <n v="16077.222305321175"/>
    <n v="0"/>
    <n v="3805.2063215220051"/>
    <n v="85914.105923501658"/>
    <n v="3389.1059235016583"/>
  </r>
  <r>
    <n v="12"/>
    <x v="7"/>
    <s v="TOSCANA"/>
    <x v="54"/>
    <n v="8"/>
    <s v="BAGNO A RIPOLI"/>
    <n v="1"/>
    <n v="0"/>
    <n v="0"/>
    <n v="0"/>
    <n v="0"/>
    <m/>
    <m/>
    <m/>
    <n v="0"/>
    <n v="3177.7457502601173"/>
    <n v="14033.909082054144"/>
    <n v="16053.115081585955"/>
    <n v="49028.485624057517"/>
    <n v="3177.7457502601173"/>
    <n v="14033.909082054144"/>
    <n v="16053.115081585955"/>
    <n v="0"/>
    <n v="3656.6547233845095"/>
    <n v="85949.910261342244"/>
    <n v="3254.9102613422438"/>
  </r>
  <r>
    <n v="12"/>
    <x v="7"/>
    <s v="TOSCANA"/>
    <x v="55"/>
    <n v="9"/>
    <s v="PRATO-MONTEMURLO"/>
    <n v="1"/>
    <n v="0"/>
    <n v="0"/>
    <n v="0"/>
    <n v="0"/>
    <m/>
    <m/>
    <m/>
    <n v="0"/>
    <n v="2755.7013928036954"/>
    <n v="15493.422041824915"/>
    <n v="19278.891209965284"/>
    <n v="37946.131932589269"/>
    <n v="2755.7013928036954"/>
    <n v="15493.422041824915"/>
    <n v="19278.891209965284"/>
    <n v="0"/>
    <n v="3609.0420316737736"/>
    <n v="79083.188608856944"/>
    <n v="2156.1886088569445"/>
  </r>
  <r>
    <n v="12"/>
    <x v="7"/>
    <s v="TOSCANA"/>
    <x v="55"/>
    <n v="10"/>
    <s v="PRATO-CARMIGNANO"/>
    <n v="1"/>
    <n v="0"/>
    <n v="0"/>
    <n v="0"/>
    <n v="0"/>
    <m/>
    <m/>
    <m/>
    <n v="0"/>
    <n v="3079.7478344420629"/>
    <n v="16266.90447716591"/>
    <n v="20177.746266378457"/>
    <n v="37620.03982677219"/>
    <n v="3079.7478344420629"/>
    <n v="16266.90447716591"/>
    <n v="20177.746266378457"/>
    <n v="0"/>
    <n v="3810.9198445272932"/>
    <n v="80955.358249285913"/>
    <n v="1651.3582492859132"/>
  </r>
  <r>
    <n v="12"/>
    <x v="7"/>
    <s v="TOSCANA"/>
    <x v="55"/>
    <n v="11"/>
    <s v="PISTOIA"/>
    <n v="1"/>
    <n v="0"/>
    <n v="0"/>
    <n v="0"/>
    <n v="0"/>
    <m/>
    <m/>
    <m/>
    <n v="0"/>
    <n v="3134.1911210076487"/>
    <n v="16748.314511017004"/>
    <n v="20448.66554264092"/>
    <n v="39322.16895054264"/>
    <n v="3134.1911210076487"/>
    <n v="16748.314511017004"/>
    <n v="20448.66554264092"/>
    <n v="0"/>
    <n v="4390.8424295640552"/>
    <n v="84044.182554772284"/>
    <n v="1778.1825547722838"/>
  </r>
  <r>
    <n v="12"/>
    <x v="7"/>
    <s v="TOSCANA"/>
    <x v="55"/>
    <n v="12"/>
    <s v="MONTECATINI TERME"/>
    <n v="1"/>
    <n v="0"/>
    <n v="0"/>
    <n v="0"/>
    <n v="0"/>
    <m/>
    <m/>
    <m/>
    <n v="0"/>
    <n v="2327.1238409594034"/>
    <n v="14920.314858668853"/>
    <n v="22781.326429782126"/>
    <n v="30374.344904111447"/>
    <n v="2327.1238409594034"/>
    <n v="14920.314858668853"/>
    <n v="22781.326429782126"/>
    <n v="0"/>
    <n v="3305.273058559279"/>
    <n v="73708.383092081116"/>
    <n v="2047.383092081116"/>
  </r>
  <r>
    <n v="12"/>
    <x v="7"/>
    <s v="TOSCANA"/>
    <x v="56"/>
    <n v="13"/>
    <s v="MONTEVARCHI"/>
    <n v="1"/>
    <n v="0"/>
    <n v="0"/>
    <n v="0"/>
    <n v="0"/>
    <m/>
    <m/>
    <m/>
    <n v="0"/>
    <n v="3043.1619458699888"/>
    <n v="15910.304452091028"/>
    <n v="17878.376307252551"/>
    <n v="41068.493707702226"/>
    <n v="3043.1619458699888"/>
    <n v="15910.304452091028"/>
    <n v="17878.376307252551"/>
    <n v="0"/>
    <n v="3425.2570416703334"/>
    <n v="81325.593454586124"/>
    <n v="2046.5934545861237"/>
  </r>
  <r>
    <n v="12"/>
    <x v="7"/>
    <s v="TOSCANA"/>
    <x v="56"/>
    <n v="14"/>
    <s v="AREZZO"/>
    <n v="1"/>
    <n v="0"/>
    <n v="0"/>
    <n v="0"/>
    <n v="0"/>
    <m/>
    <m/>
    <m/>
    <n v="0"/>
    <n v="3466.0773959114604"/>
    <n v="18690.086552317614"/>
    <n v="23815.641124326532"/>
    <n v="36172.334214133742"/>
    <n v="3466.0773959114604"/>
    <n v="18690.086552317614"/>
    <n v="23815.641124326532"/>
    <n v="0"/>
    <n v="3969.9462348411512"/>
    <n v="86114.085521530491"/>
    <n v="945.08552153049095"/>
  </r>
  <r>
    <n v="12"/>
    <x v="7"/>
    <s v="TOSCANA"/>
    <x v="56"/>
    <n v="15"/>
    <s v="CORTONA"/>
    <n v="1"/>
    <n v="0"/>
    <n v="0"/>
    <n v="0"/>
    <n v="0"/>
    <m/>
    <m/>
    <m/>
    <n v="0"/>
    <n v="2810.5802256618063"/>
    <n v="16177.754470897189"/>
    <n v="21594.332651581335"/>
    <n v="41448.337259533102"/>
    <n v="2810.5802256618063"/>
    <n v="16177.754470897189"/>
    <n v="21594.332651581335"/>
    <n v="0"/>
    <n v="3613.8033008448474"/>
    <n v="85644.807908518269"/>
    <n v="2831.807908518269"/>
  </r>
  <r>
    <n v="12"/>
    <x v="7"/>
    <s v="TOSCANA"/>
    <x v="56"/>
    <n v="16"/>
    <s v="SIENA"/>
    <n v="1"/>
    <n v="0"/>
    <n v="0"/>
    <n v="0"/>
    <n v="0"/>
    <m/>
    <m/>
    <m/>
    <n v="0"/>
    <n v="3950.8404194914369"/>
    <n v="16157.377326607197"/>
    <n v="18109.116877289649"/>
    <n v="45976.597967051544"/>
    <n v="3950.8404194914369"/>
    <n v="16157.377326607197"/>
    <n v="18109.116877289649"/>
    <n v="0"/>
    <n v="4707.9429563575559"/>
    <n v="88901.875546797382"/>
    <n v="1590.8755467973824"/>
  </r>
  <r>
    <n v="12"/>
    <x v="7"/>
    <s v="TOSCANA"/>
    <x v="57"/>
    <n v="17"/>
    <s v="PONTEDERA"/>
    <n v="1"/>
    <n v="0"/>
    <n v="0"/>
    <n v="0"/>
    <n v="0"/>
    <m/>
    <m/>
    <m/>
    <n v="0"/>
    <n v="2650.7347363052459"/>
    <n v="15667.476815968608"/>
    <n v="17109.241073795558"/>
    <n v="35100.888723591925"/>
    <n v="2650.7347363052459"/>
    <n v="15667.476815968608"/>
    <n v="17109.241073795558"/>
    <n v="0"/>
    <n v="3911.8587509540534"/>
    <n v="74440.200100615388"/>
    <n v="1503.2001006153878"/>
  </r>
  <r>
    <n v="12"/>
    <x v="7"/>
    <s v="TOSCANA"/>
    <x v="58"/>
    <n v="18"/>
    <s v="MASSA MARITTIMA"/>
    <n v="1"/>
    <n v="0"/>
    <n v="0"/>
    <n v="0"/>
    <n v="0"/>
    <m/>
    <m/>
    <m/>
    <n v="0"/>
    <n v="2371.5495627969212"/>
    <n v="14385.414821056529"/>
    <n v="16361.917138003762"/>
    <n v="36900.964926765308"/>
    <n v="2371.5495627969212"/>
    <n v="14385.414821056529"/>
    <n v="16361.917138003762"/>
    <n v="0"/>
    <n v="3344.3154657620826"/>
    <n v="73364.161914384589"/>
    <n v="2318.1619143845892"/>
  </r>
  <r>
    <n v="12"/>
    <x v="7"/>
    <s v="TOSCANA"/>
    <x v="58"/>
    <n v="19"/>
    <s v="GROSSETO"/>
    <n v="1"/>
    <n v="0"/>
    <n v="0"/>
    <n v="0"/>
    <n v="0"/>
    <m/>
    <m/>
    <m/>
    <n v="0"/>
    <n v="2821.0333366823984"/>
    <n v="21174.4000603393"/>
    <n v="23356.455910322358"/>
    <n v="31644.073506615303"/>
    <n v="2821.0333366823984"/>
    <n v="21174.4000603393"/>
    <n v="23356.455910322358"/>
    <n v="0"/>
    <n v="3289.0847433776289"/>
    <n v="82285.047557337006"/>
    <n v="577.04755733700586"/>
  </r>
  <r>
    <n v="12"/>
    <x v="7"/>
    <s v="TOSCANA"/>
    <x v="44"/>
    <n v="20"/>
    <s v="CARRARA"/>
    <n v="1"/>
    <n v="0"/>
    <n v="0"/>
    <n v="0"/>
    <n v="0"/>
    <m/>
    <m/>
    <m/>
    <n v="0"/>
    <n v="2101.94640772414"/>
    <n v="17142.272633956873"/>
    <n v="19501.596038757307"/>
    <n v="27678.411267374671"/>
    <n v="2101.94640772414"/>
    <n v="17142.272633956873"/>
    <n v="19501.596038757307"/>
    <n v="0"/>
    <n v="3437.6363415151245"/>
    <n v="69861.862689328118"/>
    <n v="1075.862689328118"/>
  </r>
  <r>
    <n v="12"/>
    <x v="7"/>
    <s v="TOSCANA"/>
    <x v="59"/>
    <n v="21"/>
    <s v="MASSA"/>
    <n v="1"/>
    <n v="0"/>
    <n v="0"/>
    <n v="0"/>
    <n v="0"/>
    <m/>
    <m/>
    <m/>
    <n v="0"/>
    <n v="2057.0851395940972"/>
    <n v="16311.054956460895"/>
    <n v="19500.448075722299"/>
    <n v="26271.317858391096"/>
    <n v="2057.0851395940972"/>
    <n v="16311.054956460895"/>
    <n v="19500.448075722299"/>
    <n v="0"/>
    <n v="3954.7101734937155"/>
    <n v="68094.616203662095"/>
    <n v="1026.6162036620954"/>
  </r>
  <r>
    <n v="12"/>
    <x v="7"/>
    <s v="TOSCANA"/>
    <x v="59"/>
    <n v="22"/>
    <s v="VIAREGGIO"/>
    <n v="1"/>
    <n v="0"/>
    <n v="0"/>
    <n v="0"/>
    <n v="0"/>
    <m/>
    <m/>
    <m/>
    <n v="0"/>
    <n v="2445.592432526118"/>
    <n v="18205.280327751523"/>
    <n v="22769.846799432024"/>
    <n v="27224.510167702549"/>
    <n v="2445.592432526118"/>
    <n v="18205.280327751523"/>
    <n v="22769.846799432024"/>
    <n v="0"/>
    <n v="4177.5375706999594"/>
    <n v="74822.767298112172"/>
    <n v="751.76729811217228"/>
  </r>
  <r>
    <n v="12"/>
    <x v="7"/>
    <s v="TOSCANA"/>
    <x v="59"/>
    <n v="23"/>
    <s v="LUCCA"/>
    <n v="1"/>
    <n v="0"/>
    <n v="0"/>
    <n v="0"/>
    <n v="0"/>
    <m/>
    <m/>
    <m/>
    <n v="0"/>
    <n v="2942.1152060042614"/>
    <n v="15670.023959004857"/>
    <n v="18624.552280009335"/>
    <n v="24976.505247747467"/>
    <n v="2942.1152060042614"/>
    <n v="15670.023959004857"/>
    <n v="18624.552280009335"/>
    <n v="0"/>
    <n v="3448.1111336914864"/>
    <n v="65661.307826457414"/>
    <n v="-304.69217354258581"/>
  </r>
  <r>
    <n v="12"/>
    <x v="7"/>
    <s v="TOSCANA"/>
    <x v="57"/>
    <n v="24"/>
    <s v="PISA"/>
    <n v="1"/>
    <n v="0"/>
    <n v="0"/>
    <n v="0"/>
    <n v="0"/>
    <m/>
    <m/>
    <m/>
    <n v="0"/>
    <n v="3067.5525382513715"/>
    <n v="14664.751507365187"/>
    <n v="16667.27530531654"/>
    <n v="39762.930807855832"/>
    <n v="3067.5525382513715"/>
    <n v="14664.751507365187"/>
    <n v="16667.27530531654"/>
    <n v="0"/>
    <n v="5196.4491733097047"/>
    <n v="79358.959332098646"/>
    <n v="1778.959332098646"/>
  </r>
  <r>
    <n v="12"/>
    <x v="7"/>
    <s v="TOSCANA"/>
    <x v="59"/>
    <n v="25"/>
    <s v="CAPANNORI"/>
    <n v="1"/>
    <n v="0"/>
    <n v="0"/>
    <n v="0"/>
    <n v="0"/>
    <m/>
    <m/>
    <m/>
    <n v="0"/>
    <n v="3299.2631658745049"/>
    <n v="17741.700295154176"/>
    <n v="22683.749571806242"/>
    <n v="29693.493254603269"/>
    <n v="3299.2631658745049"/>
    <n v="17741.700295154176"/>
    <n v="22683.749571806242"/>
    <n v="0"/>
    <n v="3354.7902579384445"/>
    <n v="76772.996545376634"/>
    <n v="159.99654537663446"/>
  </r>
  <r>
    <n v="12"/>
    <x v="7"/>
    <s v="TOSCANA"/>
    <x v="57"/>
    <n v="26"/>
    <s v="CASCINA"/>
    <n v="1"/>
    <n v="0"/>
    <n v="0"/>
    <n v="0"/>
    <n v="0"/>
    <m/>
    <m/>
    <m/>
    <n v="0"/>
    <n v="3355.8841839027145"/>
    <n v="21038.552431739343"/>
    <n v="23088.980523164926"/>
    <n v="45336.358521198243"/>
    <n v="3355.8841839027145"/>
    <n v="21038.552431739343"/>
    <n v="23088.980523164926"/>
    <n v="0"/>
    <n v="4792.6935476026656"/>
    <n v="97612.469207607894"/>
    <n v="2027.4692076078936"/>
  </r>
  <r>
    <n v="12"/>
    <x v="7"/>
    <s v="TOSCANA"/>
    <x v="57"/>
    <n v="27"/>
    <s v="LIVORNO-COLLESALVETTI"/>
    <n v="1"/>
    <n v="0"/>
    <n v="0"/>
    <n v="0"/>
    <n v="0"/>
    <m/>
    <m/>
    <m/>
    <n v="0"/>
    <n v="1939.9231869049565"/>
    <n v="15648.797767036114"/>
    <n v="11563.431651660134"/>
    <n v="33944.635396006102"/>
    <n v="1939.9231869049565"/>
    <n v="15648.797767036114"/>
    <n v="11563.431651660134"/>
    <n v="0"/>
    <n v="4459.4047056275149"/>
    <n v="67556.192707234819"/>
    <n v="1497.192707234819"/>
  </r>
  <r>
    <n v="12"/>
    <x v="7"/>
    <s v="TOSCANA"/>
    <x v="58"/>
    <n v="28"/>
    <s v="LIVORNO-ROSIGNANO MARITTIMO"/>
    <n v="1"/>
    <n v="0"/>
    <n v="0"/>
    <n v="0"/>
    <n v="0"/>
    <m/>
    <m/>
    <m/>
    <n v="0"/>
    <n v="2564.9321166778823"/>
    <n v="17577.834093155481"/>
    <n v="16193.166571857228"/>
    <n v="43427.584949419164"/>
    <n v="2564.9321166778823"/>
    <n v="17577.834093155481"/>
    <n v="16193.166571857228"/>
    <n v="0"/>
    <n v="4821.2611626291073"/>
    <n v="84584.778893738869"/>
    <n v="2466.7788937388686"/>
  </r>
  <r>
    <n v="12"/>
    <x v="7"/>
    <s v="TOSCANA"/>
    <x v="58"/>
    <n v="29"/>
    <s v="PIOMBINO"/>
    <n v="1"/>
    <n v="0"/>
    <n v="0"/>
    <n v="0"/>
    <n v="0"/>
    <m/>
    <m/>
    <m/>
    <n v="0"/>
    <n v="2137.6612037111645"/>
    <n v="16075.868749447223"/>
    <n v="19647.387344203635"/>
    <n v="36388.534474767046"/>
    <n v="2137.6612037111645"/>
    <n v="16075.868749447223"/>
    <n v="19647.387344203635"/>
    <n v="0"/>
    <n v="3560.477086128823"/>
    <n v="77809.928858257903"/>
    <n v="2649.9288582579029"/>
  </r>
  <r>
    <n v="13"/>
    <x v="8"/>
    <s v="UMBRIA"/>
    <x v="60"/>
    <n v="1"/>
    <s v="PERUGIA CENTRO"/>
    <n v="1"/>
    <n v="0"/>
    <n v="0"/>
    <n v="0"/>
    <n v="0"/>
    <m/>
    <m/>
    <m/>
    <n v="0"/>
    <n v="3661.6376812550448"/>
    <n v="15576.628714342387"/>
    <n v="18732.460805300314"/>
    <n v="32115.891754958691"/>
    <n v="3661.6376812550448"/>
    <n v="15576.628714342387"/>
    <n v="18732.460805300314"/>
    <n v="0"/>
    <n v="3023.4059236317235"/>
    <n v="73110.024879488163"/>
    <n v="-22.975120511837304"/>
  </r>
  <r>
    <n v="13"/>
    <x v="8"/>
    <s v="UMBRIA"/>
    <x v="60"/>
    <n v="2"/>
    <s v="PERUGIA-TODI"/>
    <n v="1"/>
    <n v="0"/>
    <n v="0"/>
    <n v="0"/>
    <n v="0"/>
    <m/>
    <m/>
    <m/>
    <n v="0"/>
    <n v="3320.6049342082147"/>
    <n v="19231.778971359938"/>
    <n v="23609.007778024654"/>
    <n v="33785.770011120861"/>
    <n v="3320.6049342082147"/>
    <n v="19231.778971359938"/>
    <n v="23609.007778024654"/>
    <n v="0"/>
    <n v="2536.8042143480034"/>
    <n v="82483.965909061662"/>
    <n v="693.96590906166239"/>
  </r>
  <r>
    <n v="13"/>
    <x v="8"/>
    <s v="UMBRIA"/>
    <x v="60"/>
    <n v="3"/>
    <s v="CITTA` DI CASTELLO"/>
    <n v="1"/>
    <n v="0"/>
    <n v="0"/>
    <n v="0"/>
    <n v="0"/>
    <m/>
    <m/>
    <m/>
    <n v="0"/>
    <n v="2753.5236613410721"/>
    <n v="16172.660184824692"/>
    <n v="19809.250132140107"/>
    <n v="36504.398702841245"/>
    <n v="2753.5236613410721"/>
    <n v="16172.660184824692"/>
    <n v="19809.250132140107"/>
    <n v="0"/>
    <n v="2361.5895088524958"/>
    <n v="77601.422189999619"/>
    <n v="1934.4221899996191"/>
  </r>
  <r>
    <n v="13"/>
    <x v="8"/>
    <s v="UMBRIA"/>
    <x v="60"/>
    <n v="4"/>
    <s v="GUBBIO"/>
    <n v="1"/>
    <n v="0"/>
    <n v="0"/>
    <n v="0"/>
    <n v="0"/>
    <m/>
    <m/>
    <m/>
    <n v="0"/>
    <n v="3713.9032363580072"/>
    <n v="19250.45802029243"/>
    <n v="21652.878766366866"/>
    <n v="30140.227494806881"/>
    <n v="3713.9032363580072"/>
    <n v="19250.45802029243"/>
    <n v="21652.878766366866"/>
    <n v="0"/>
    <n v="2112.0990042882399"/>
    <n v="76869.566522112407"/>
    <n v="-643.43347788759274"/>
  </r>
  <r>
    <n v="13"/>
    <x v="8"/>
    <s v="UMBRIA"/>
    <x v="61"/>
    <n v="5"/>
    <s v="FOLIGNO"/>
    <n v="1"/>
    <n v="0"/>
    <n v="0"/>
    <n v="0"/>
    <n v="0"/>
    <m/>
    <m/>
    <m/>
    <n v="0"/>
    <n v="3339.7689710793011"/>
    <n v="19091.686104366232"/>
    <n v="23658.370188530102"/>
    <n v="28851.387267053677"/>
    <n v="3339.7689710793011"/>
    <n v="19091.686104366232"/>
    <n v="23658.370188530102"/>
    <n v="0"/>
    <n v="2102.5764659460929"/>
    <n v="77043.788996975403"/>
    <n v="-81.211003024596721"/>
  </r>
  <r>
    <n v="13"/>
    <x v="8"/>
    <s v="UMBRIA"/>
    <x v="61"/>
    <n v="6"/>
    <s v="TERNI"/>
    <n v="1"/>
    <n v="0"/>
    <n v="0"/>
    <n v="0"/>
    <n v="0"/>
    <m/>
    <m/>
    <m/>
    <n v="0"/>
    <n v="2678.6096990268256"/>
    <n v="16000.303506038497"/>
    <n v="19774.811241089792"/>
    <n v="31140.004390663631"/>
    <n v="2678.6096990268256"/>
    <n v="16000.303506038497"/>
    <n v="19774.811241089792"/>
    <n v="0"/>
    <n v="2509.1888531557765"/>
    <n v="72102.917689974522"/>
    <n v="1176.9176899745216"/>
  </r>
  <r>
    <n v="13"/>
    <x v="8"/>
    <s v="UMBRIA"/>
    <x v="61"/>
    <n v="7"/>
    <s v="ORVIETO"/>
    <n v="1"/>
    <n v="0"/>
    <n v="0"/>
    <n v="0"/>
    <n v="0"/>
    <m/>
    <m/>
    <m/>
    <n v="0"/>
    <n v="2550.9946353170926"/>
    <n v="16054.642557478481"/>
    <n v="19461.417332531943"/>
    <n v="30838.996292986329"/>
    <n v="2550.9946353170926"/>
    <n v="16054.642557478481"/>
    <n v="19461.417332531943"/>
    <n v="0"/>
    <n v="2145.4278884857549"/>
    <n v="71051.478706799593"/>
    <n v="1261.4787067995931"/>
  </r>
  <r>
    <n v="14"/>
    <x v="9"/>
    <s v="MARCHE"/>
    <x v="62"/>
    <n v="1"/>
    <s v="ASCOLI PICENO"/>
    <n v="1"/>
    <n v="0"/>
    <n v="0"/>
    <n v="0"/>
    <n v="0"/>
    <m/>
    <m/>
    <m/>
    <n v="0"/>
    <n v="3319.2982953306405"/>
    <n v="18749.519889830095"/>
    <n v="19060.7782333133"/>
    <n v="25092.36947582167"/>
    <n v="3319.2982953306405"/>
    <n v="18749.519889830095"/>
    <n v="19060.7782333133"/>
    <n v="0"/>
    <n v="3640.4664082028594"/>
    <n v="69862.432302498579"/>
    <n v="-1275.5676975014212"/>
  </r>
  <r>
    <n v="14"/>
    <x v="9"/>
    <s v="MARCHE"/>
    <x v="62"/>
    <n v="2"/>
    <s v="SAN BENEDETTO DEL TRONTO"/>
    <n v="1"/>
    <n v="0"/>
    <n v="0"/>
    <n v="0"/>
    <n v="0"/>
    <m/>
    <m/>
    <m/>
    <n v="0"/>
    <n v="3260.9350921323326"/>
    <n v="21536.943419165429"/>
    <n v="21494.459867535428"/>
    <n v="25009.950591933837"/>
    <n v="3260.9350921323326"/>
    <n v="21536.943419165429"/>
    <n v="21494.459867535428"/>
    <n v="0"/>
    <n v="4384.1766527245527"/>
    <n v="75686.465623491575"/>
    <n v="-1432.5343765084253"/>
  </r>
  <r>
    <n v="14"/>
    <x v="9"/>
    <s v="MARCHE"/>
    <x v="62"/>
    <n v="3"/>
    <s v="FERMO"/>
    <n v="1"/>
    <n v="0"/>
    <n v="0"/>
    <n v="0"/>
    <n v="0"/>
    <m/>
    <m/>
    <m/>
    <n v="0"/>
    <n v="3469.1262199591329"/>
    <n v="23290.226875783606"/>
    <n v="22580.432898655301"/>
    <n v="27597.186860064921"/>
    <n v="3469.1262199591329"/>
    <n v="23290.226875783606"/>
    <n v="22580.432898655301"/>
    <n v="0"/>
    <n v="4060.4103490915491"/>
    <n v="80997.383203554506"/>
    <n v="-1436.6167964454944"/>
  </r>
  <r>
    <n v="14"/>
    <x v="9"/>
    <s v="MARCHE"/>
    <x v="62"/>
    <n v="4"/>
    <s v="MACERATA"/>
    <n v="1"/>
    <n v="0"/>
    <n v="0"/>
    <n v="0"/>
    <n v="0"/>
    <m/>
    <m/>
    <m/>
    <n v="0"/>
    <n v="3811.0300595910126"/>
    <n v="18760.557509653841"/>
    <n v="21846.884519283631"/>
    <n v="26417.044000917409"/>
    <n v="3811.0300595910126"/>
    <n v="18760.557509653841"/>
    <n v="21846.884519283631"/>
    <n v="0"/>
    <n v="3841.3919672221641"/>
    <n v="74676.908056668064"/>
    <n v="-1350.0919433319359"/>
  </r>
  <r>
    <n v="14"/>
    <x v="9"/>
    <s v="MARCHE"/>
    <x v="63"/>
    <n v="5"/>
    <s v="CIVITANOVA MARCHE"/>
    <n v="1"/>
    <n v="0"/>
    <n v="0"/>
    <n v="0"/>
    <n v="0"/>
    <m/>
    <m/>
    <m/>
    <n v="0"/>
    <n v="3528.3605157424904"/>
    <n v="22241.652992527699"/>
    <n v="21217.800776097913"/>
    <n v="23881.170225643957"/>
    <n v="3528.3605157424904"/>
    <n v="22241.652992527699"/>
    <n v="21217.800776097913"/>
    <n v="0"/>
    <n v="3528.1004557655228"/>
    <n v="74397.084965777583"/>
    <n v="-2080.9150342224166"/>
  </r>
  <r>
    <n v="14"/>
    <x v="9"/>
    <s v="MARCHE"/>
    <x v="63"/>
    <n v="6"/>
    <s v="OSIMO"/>
    <n v="1"/>
    <n v="0"/>
    <n v="0"/>
    <n v="0"/>
    <n v="0"/>
    <m/>
    <m/>
    <m/>
    <n v="0"/>
    <n v="4148.5784362976447"/>
    <n v="22370.708239697658"/>
    <n v="20733.360375323507"/>
    <n v="26050.339691445461"/>
    <n v="4148.5784362976447"/>
    <n v="22370.708239697658"/>
    <n v="20733.360375323507"/>
    <n v="0"/>
    <n v="3578.5699089789027"/>
    <n v="76881.556651743173"/>
    <n v="-2619.4433482568274"/>
  </r>
  <r>
    <n v="14"/>
    <x v="9"/>
    <s v="MARCHE"/>
    <x v="63"/>
    <n v="7"/>
    <s v="ANCONA"/>
    <n v="1"/>
    <n v="0"/>
    <n v="0"/>
    <n v="0"/>
    <n v="0"/>
    <m/>
    <m/>
    <m/>
    <n v="0"/>
    <n v="3634.1982648259896"/>
    <n v="20202.240468170869"/>
    <n v="16204.646202207332"/>
    <n v="32040.639730539366"/>
    <n v="3634.1982648259896"/>
    <n v="20202.240468170869"/>
    <n v="16204.646202207332"/>
    <n v="0"/>
    <n v="3582.3789243157617"/>
    <n v="75664.103590059327"/>
    <n v="-1175.896409940673"/>
  </r>
  <r>
    <n v="14"/>
    <x v="9"/>
    <s v="MARCHE"/>
    <x v="63"/>
    <n v="8"/>
    <s v="JESI"/>
    <n v="1"/>
    <n v="0"/>
    <n v="0"/>
    <n v="0"/>
    <n v="0"/>
    <m/>
    <m/>
    <m/>
    <n v="0"/>
    <n v="4306.6817404841067"/>
    <n v="20930.723376538132"/>
    <n v="16030.155820885746"/>
    <n v="35297.97735897587"/>
    <n v="4306.6817404841067"/>
    <n v="20930.723376538132"/>
    <n v="16030.155820885746"/>
    <n v="0"/>
    <n v="4119.4500868128616"/>
    <n v="80684.98838369672"/>
    <n v="-1696.0116163032799"/>
  </r>
  <r>
    <n v="14"/>
    <x v="9"/>
    <s v="MARCHE"/>
    <x v="64"/>
    <n v="9"/>
    <s v="SENIGALLIA"/>
    <n v="1"/>
    <n v="0"/>
    <n v="0"/>
    <n v="0"/>
    <n v="0"/>
    <m/>
    <m/>
    <m/>
    <n v="0"/>
    <n v="3970.4400026550479"/>
    <n v="21711.847240987874"/>
    <n v="16840.617723603114"/>
    <n v="36036.163884232112"/>
    <n v="3970.4400026550479"/>
    <n v="21711.847240987874"/>
    <n v="16840.617723603114"/>
    <n v="0"/>
    <n v="3913.7632586224827"/>
    <n v="82472.83211010063"/>
    <n v="-1164.1678898993705"/>
  </r>
  <r>
    <n v="14"/>
    <x v="9"/>
    <s v="MARCHE"/>
    <x v="64"/>
    <n v="10"/>
    <s v="PESARO"/>
    <n v="1"/>
    <n v="0"/>
    <n v="0"/>
    <n v="0"/>
    <n v="0"/>
    <m/>
    <m/>
    <m/>
    <n v="0"/>
    <n v="3549.7022840762002"/>
    <n v="25927.36896598024"/>
    <n v="17809.498525151925"/>
    <n v="33674.683689359001"/>
    <n v="3549.7022840762002"/>
    <n v="25927.36896598024"/>
    <n v="17809.498525151925"/>
    <n v="0"/>
    <n v="3400.4984419807506"/>
    <n v="84361.751906548103"/>
    <n v="-1602.2480934518971"/>
  </r>
  <r>
    <n v="14"/>
    <x v="9"/>
    <s v="MARCHE"/>
    <x v="64"/>
    <n v="11"/>
    <s v="URBINO"/>
    <n v="1"/>
    <n v="0"/>
    <n v="0"/>
    <n v="0"/>
    <n v="0"/>
    <m/>
    <m/>
    <m/>
    <n v="0"/>
    <n v="2528.7817743983333"/>
    <n v="14520.413401977734"/>
    <n v="14020.072546582471"/>
    <n v="25189.122078646516"/>
    <n v="2528.7817743983333"/>
    <n v="14520.413401977734"/>
    <n v="14020.072546582471"/>
    <n v="0"/>
    <n v="2141.6188731488965"/>
    <n v="58400.008674753954"/>
    <n v="-57.991325246046472"/>
  </r>
  <r>
    <n v="14"/>
    <x v="9"/>
    <s v="MARCHE"/>
    <x v="64"/>
    <n v="12"/>
    <s v="FANO"/>
    <n v="1"/>
    <n v="0"/>
    <n v="0"/>
    <n v="0"/>
    <n v="0"/>
    <m/>
    <m/>
    <m/>
    <n v="0"/>
    <n v="3577.5772467977799"/>
    <n v="22867.401131766244"/>
    <n v="18186.030400635347"/>
    <n v="27961.502216380704"/>
    <n v="3577.5772467977799"/>
    <n v="22867.401131766244"/>
    <n v="18186.030400635347"/>
    <n v="0"/>
    <n v="3220.5224673141693"/>
    <n v="75813.033462894251"/>
    <n v="-1966.966537105749"/>
  </r>
  <r>
    <n v="15"/>
    <x v="10"/>
    <s v="LAZIO"/>
    <x v="65"/>
    <n v="1"/>
    <s v="ROMA CENTRO"/>
    <n v="1"/>
    <n v="0"/>
    <n v="0"/>
    <n v="0"/>
    <n v="0"/>
    <m/>
    <m/>
    <m/>
    <n v="0"/>
    <n v="2965.1991595080699"/>
    <n v="7698.3153032237233"/>
    <n v="14192.267001834036"/>
    <n v="22453.770714832946"/>
    <n v="2965.1991595080699"/>
    <n v="7698.3153032237233"/>
    <n v="14192.267001834036"/>
    <n v="0"/>
    <n v="3251.946843843255"/>
    <n v="50561.499023242024"/>
    <n v="110.49902324202412"/>
  </r>
  <r>
    <n v="15"/>
    <x v="10"/>
    <s v="LAZIO"/>
    <x v="65"/>
    <n v="2"/>
    <s v="ROMA-TRIESTE"/>
    <n v="1"/>
    <n v="0"/>
    <n v="0"/>
    <n v="0"/>
    <n v="0"/>
    <m/>
    <m/>
    <m/>
    <n v="0"/>
    <n v="4153.8049918079414"/>
    <n v="8388.5910660472473"/>
    <n v="18217.025402580628"/>
    <n v="24900.058746750059"/>
    <n v="4153.8049918079414"/>
    <n v="8388.5910660472473"/>
    <n v="18217.025402580628"/>
    <n v="0"/>
    <n v="3620.4690776843504"/>
    <n v="59279.949284870228"/>
    <n v="-654.05071512977156"/>
  </r>
  <r>
    <n v="15"/>
    <x v="10"/>
    <s v="LAZIO"/>
    <x v="65"/>
    <n v="3"/>
    <s v="ROMA-VAL MELAINA"/>
    <n v="1"/>
    <n v="0"/>
    <n v="0"/>
    <n v="0"/>
    <n v="0"/>
    <m/>
    <m/>
    <m/>
    <n v="0"/>
    <n v="3017.900260903557"/>
    <n v="20711.669075420701"/>
    <n v="20584.125180772149"/>
    <n v="32467.067868915539"/>
    <n v="3017.900260903557"/>
    <n v="20711.669075420701"/>
    <n v="20584.125180772149"/>
    <n v="0"/>
    <n v="4360.3703068691848"/>
    <n v="81141.132692881132"/>
    <n v="127.13269288113224"/>
  </r>
  <r>
    <n v="15"/>
    <x v="10"/>
    <s v="LAZIO"/>
    <x v="65"/>
    <n v="4"/>
    <s v="ROMA-MONTE SACRO"/>
    <n v="1"/>
    <n v="0"/>
    <n v="0"/>
    <n v="0"/>
    <n v="0"/>
    <m/>
    <m/>
    <m/>
    <n v="0"/>
    <n v="3022.6912701213287"/>
    <n v="11369.597466137518"/>
    <n v="15459.618192485559"/>
    <n v="27833.693222525657"/>
    <n v="3022.6912701213287"/>
    <n v="11369.597466137518"/>
    <n v="15459.618192485559"/>
    <n v="0"/>
    <n v="3506.1986175785842"/>
    <n v="61191.798768848646"/>
    <n v="409.79876884864643"/>
  </r>
  <r>
    <n v="15"/>
    <x v="10"/>
    <s v="LAZIO"/>
    <x v="66"/>
    <n v="5"/>
    <s v="ROMA-PIETRALATA"/>
    <n v="1"/>
    <n v="0"/>
    <n v="0"/>
    <n v="0"/>
    <n v="0"/>
    <m/>
    <m/>
    <m/>
    <n v="0"/>
    <n v="2811.4513182468554"/>
    <n v="15015.408198688821"/>
    <n v="17524.803692469337"/>
    <n v="29982.556586499722"/>
    <n v="2811.4513182468554"/>
    <n v="15015.408198688821"/>
    <n v="17524.803692469337"/>
    <n v="0"/>
    <n v="3894.7181819381885"/>
    <n v="69228.937977842928"/>
    <n v="631.93797784292838"/>
  </r>
  <r>
    <n v="15"/>
    <x v="10"/>
    <s v="LAZIO"/>
    <x v="66"/>
    <n v="6"/>
    <s v="ROMA-PRENESTINO-LABICANO"/>
    <n v="1"/>
    <n v="0"/>
    <n v="0"/>
    <n v="0"/>
    <n v="0"/>
    <m/>
    <m/>
    <m/>
    <n v="0"/>
    <n v="1887.6576318019941"/>
    <n v="12148.174187551012"/>
    <n v="12355.526145817337"/>
    <n v="25147.315398413557"/>
    <n v="1887.6576318019941"/>
    <n v="12148.174187551012"/>
    <n v="12355.526145817337"/>
    <n v="0"/>
    <n v="3370.9785731200946"/>
    <n v="54909.651936704002"/>
    <n v="911.65193670400186"/>
  </r>
  <r>
    <n v="15"/>
    <x v="10"/>
    <s v="LAZIO"/>
    <x v="66"/>
    <n v="7"/>
    <s v="ROMA-COLLATINO"/>
    <n v="1"/>
    <n v="0"/>
    <n v="0"/>
    <n v="0"/>
    <n v="0"/>
    <m/>
    <m/>
    <m/>
    <n v="0"/>
    <n v="2231.3036566039723"/>
    <n v="15999.454458359749"/>
    <n v="15623.776906492052"/>
    <n v="26724.024481485132"/>
    <n v="2231.3036566039723"/>
    <n v="15999.454458359749"/>
    <n v="15623.776906492052"/>
    <n v="0"/>
    <n v="3540.479755610314"/>
    <n v="64119.039258551224"/>
    <n v="451.03925855122361"/>
  </r>
  <r>
    <n v="15"/>
    <x v="10"/>
    <s v="LAZIO"/>
    <x v="66"/>
    <n v="8"/>
    <s v="ROMA-TORRE ANGELA"/>
    <n v="0"/>
    <n v="0"/>
    <n v="0"/>
    <n v="1"/>
    <n v="0"/>
    <m/>
    <m/>
    <m/>
    <n v="25572.549060211648"/>
    <n v="2257.8719804479779"/>
    <n v="25993.594684922718"/>
    <n v="0"/>
    <n v="25572.549060211648"/>
    <n v="2257.8719804479779"/>
    <n v="25993.594684922718"/>
    <n v="27628.026363596193"/>
    <n v="0"/>
    <n v="4657.473503144176"/>
    <n v="86109.515592322714"/>
    <n v="-56.484407677286072"/>
  </r>
  <r>
    <n v="15"/>
    <x v="10"/>
    <s v="LAZIO"/>
    <x v="67"/>
    <n v="9"/>
    <s v="ROMA-PRENESTINO-CENTOCELLE"/>
    <n v="1"/>
    <n v="0"/>
    <n v="0"/>
    <n v="0"/>
    <n v="0"/>
    <m/>
    <m/>
    <m/>
    <n v="0"/>
    <n v="1790.0952622764642"/>
    <n v="14944.937241352594"/>
    <n v="14892.524453190403"/>
    <n v="22919.616580285914"/>
    <n v="1790.0952622764642"/>
    <n v="14944.937241352594"/>
    <n v="14892.524453190403"/>
    <n v="0"/>
    <n v="3436.6840876809101"/>
    <n v="57983.85762478628"/>
    <n v="501.85762478628021"/>
  </r>
  <r>
    <n v="15"/>
    <x v="10"/>
    <s v="LAZIO"/>
    <x v="67"/>
    <n v="10"/>
    <s v="ROMA-TUSCOLANO"/>
    <n v="1"/>
    <n v="0"/>
    <n v="0"/>
    <n v="0"/>
    <n v="0"/>
    <m/>
    <m/>
    <m/>
    <n v="0"/>
    <n v="2355.8698962660328"/>
    <n v="13568.630954099297"/>
    <n v="14341.502196385392"/>
    <n v="26065.867886960557"/>
    <n v="2355.8698962660328"/>
    <n v="13568.630954099297"/>
    <n v="14341.502196385392"/>
    <n v="0"/>
    <n v="3608.0897778395588"/>
    <n v="59939.960711550841"/>
    <n v="445.96071155084064"/>
  </r>
  <r>
    <n v="15"/>
    <x v="10"/>
    <s v="LAZIO"/>
    <x v="67"/>
    <n v="11"/>
    <s v="ROMA-DON BOSCO"/>
    <n v="1"/>
    <n v="0"/>
    <n v="0"/>
    <n v="0"/>
    <n v="0"/>
    <m/>
    <m/>
    <m/>
    <n v="0"/>
    <n v="2138.9678425887387"/>
    <n v="14503.43244840274"/>
    <n v="13731.933824794851"/>
    <n v="25734.997874831144"/>
    <n v="2138.9678425887387"/>
    <n v="14503.43244840274"/>
    <n v="13731.933824794851"/>
    <n v="0"/>
    <n v="3310.9865815645676"/>
    <n v="59420.318572182041"/>
    <n v="443.31857218204095"/>
  </r>
  <r>
    <n v="15"/>
    <x v="10"/>
    <s v="LAZIO"/>
    <x v="67"/>
    <n v="12"/>
    <s v="ROMA - CIAMPINO"/>
    <n v="1"/>
    <n v="0"/>
    <n v="0"/>
    <n v="0"/>
    <n v="0"/>
    <m/>
    <m/>
    <m/>
    <n v="0"/>
    <n v="3051.8728717204826"/>
    <n v="24994.265567034297"/>
    <n v="22555.177711885073"/>
    <n v="31744.409539174401"/>
    <n v="3051.8728717204826"/>
    <n v="24994.265567034297"/>
    <n v="22555.177711885073"/>
    <n v="0"/>
    <n v="4580.3409425727841"/>
    <n v="86926.066632387039"/>
    <n v="-552.93336761296086"/>
  </r>
  <r>
    <n v="15"/>
    <x v="10"/>
    <s v="LAZIO"/>
    <x v="68"/>
    <n v="13"/>
    <s v="ROMA-APPIO-LATINO"/>
    <n v="1"/>
    <n v="0"/>
    <n v="0"/>
    <n v="0"/>
    <n v="0"/>
    <m/>
    <m/>
    <m/>
    <n v="0"/>
    <n v="3341.9467025419244"/>
    <n v="17942.924595017859"/>
    <n v="19433.866219691692"/>
    <n v="31136.420960929376"/>
    <n v="3341.9467025419244"/>
    <n v="17942.924595017859"/>
    <n v="19433.866219691692"/>
    <n v="0"/>
    <n v="4156.5879863472355"/>
    <n v="76011.746464528085"/>
    <n v="-155.2535354719148"/>
  </r>
  <r>
    <n v="15"/>
    <x v="10"/>
    <s v="LAZIO"/>
    <x v="68"/>
    <n v="14"/>
    <s v="ROMA-ARDEATINO"/>
    <n v="1"/>
    <n v="0"/>
    <n v="0"/>
    <n v="0"/>
    <n v="0"/>
    <m/>
    <m/>
    <m/>
    <n v="0"/>
    <n v="4004.8481597644982"/>
    <n v="16097.094941415966"/>
    <n v="19064.22212241833"/>
    <n v="33087.00121294141"/>
    <n v="4004.8481597644982"/>
    <n v="16097.094941415966"/>
    <n v="19064.22212241833"/>
    <n v="0"/>
    <n v="4396.5559525693434"/>
    <n v="76649.722389109549"/>
    <n v="-428.27761089045089"/>
  </r>
  <r>
    <n v="15"/>
    <x v="10"/>
    <s v="LAZIO"/>
    <x v="68"/>
    <n v="15"/>
    <s v="ROMA-OSTIENSE"/>
    <n v="1"/>
    <n v="0"/>
    <n v="0"/>
    <n v="0"/>
    <n v="0"/>
    <m/>
    <m/>
    <m/>
    <n v="0"/>
    <n v="3618.0830520025761"/>
    <n v="16468.128777029593"/>
    <n v="17621.232587410213"/>
    <n v="32776.437302639431"/>
    <n v="3618.0830520025761"/>
    <n v="16468.128777029593"/>
    <n v="17621.232587410213"/>
    <n v="0"/>
    <n v="4335.6117071796016"/>
    <n v="74819.493426261412"/>
    <n v="-226.50657373858849"/>
  </r>
  <r>
    <n v="15"/>
    <x v="10"/>
    <s v="LAZIO"/>
    <x v="68"/>
    <n v="16"/>
    <s v="ROMA-LIDO DI OSTIA"/>
    <n v="1"/>
    <n v="0"/>
    <n v="0"/>
    <n v="0"/>
    <n v="0"/>
    <m/>
    <m/>
    <m/>
    <n v="0"/>
    <n v="3365.4662023382575"/>
    <n v="23441.357362601055"/>
    <n v="24148.55040447956"/>
    <n v="28828.692212070069"/>
    <n v="3365.4662023382575"/>
    <n v="23441.357362601055"/>
    <n v="24148.55040447956"/>
    <n v="0"/>
    <n v="4329.8981841743134"/>
    <n v="84113.964365663254"/>
    <n v="-940.03563433674572"/>
  </r>
  <r>
    <n v="15"/>
    <x v="10"/>
    <s v="LAZIO"/>
    <x v="69"/>
    <n v="17"/>
    <s v="ROMA-FIUMICINO"/>
    <n v="1"/>
    <n v="0"/>
    <n v="0"/>
    <n v="0"/>
    <n v="0"/>
    <m/>
    <m/>
    <m/>
    <n v="0"/>
    <n v="3159.4528059740805"/>
    <n v="32243.434648199418"/>
    <n v="31074.211394697526"/>
    <n v="32769.270443170928"/>
    <n v="3159.4528059740805"/>
    <n v="32243.434648199418"/>
    <n v="31074.211394697526"/>
    <n v="0"/>
    <n v="5396.4224784947955"/>
    <n v="104642.79177053676"/>
    <n v="-757.20822946324188"/>
  </r>
  <r>
    <n v="15"/>
    <x v="10"/>
    <s v="LAZIO"/>
    <x v="69"/>
    <n v="18"/>
    <s v="ROMA-PORTUENSE"/>
    <n v="1"/>
    <n v="0"/>
    <n v="0"/>
    <n v="0"/>
    <n v="0"/>
    <m/>
    <m/>
    <m/>
    <n v="0"/>
    <n v="2214.3173511955092"/>
    <n v="12522.60421387964"/>
    <n v="13916.755873431532"/>
    <n v="24680.275056382507"/>
    <n v="2214.3173511955092"/>
    <n v="12522.60421387964"/>
    <n v="13916.755873431532"/>
    <n v="0"/>
    <n v="2993.8860547710669"/>
    <n v="56327.83854966025"/>
    <n v="565.83854966024956"/>
  </r>
  <r>
    <n v="15"/>
    <x v="10"/>
    <s v="LAZIO"/>
    <x v="69"/>
    <n v="19"/>
    <s v="ROMA-ZONA SUB GIANICOLENSE"/>
    <n v="1"/>
    <n v="0"/>
    <n v="0"/>
    <n v="0"/>
    <n v="0"/>
    <m/>
    <m/>
    <m/>
    <n v="0"/>
    <n v="2733.4885318849365"/>
    <n v="17132.084061811878"/>
    <n v="19606.060674943259"/>
    <n v="26543.65851819437"/>
    <n v="2733.4885318849365"/>
    <n v="17132.084061811878"/>
    <n v="19606.060674943259"/>
    <n v="0"/>
    <n v="3725.2169994479691"/>
    <n v="69740.508786282415"/>
    <n v="73.508786282414803"/>
  </r>
  <r>
    <n v="15"/>
    <x v="10"/>
    <s v="LAZIO"/>
    <x v="69"/>
    <n v="20"/>
    <s v="ROMA-GIANICOLENSE"/>
    <n v="1"/>
    <n v="0"/>
    <n v="0"/>
    <n v="0"/>
    <n v="0"/>
    <m/>
    <m/>
    <m/>
    <n v="0"/>
    <n v="2666.8499491286593"/>
    <n v="9983.1026067392231"/>
    <n v="13576.958815068441"/>
    <n v="27103.868033316012"/>
    <n v="2666.8499491286593"/>
    <n v="9983.1026067392231"/>
    <n v="13576.958815068441"/>
    <n v="0"/>
    <n v="3187.1935831166543"/>
    <n v="56517.972987368994"/>
    <n v="771.97298736899393"/>
  </r>
  <r>
    <n v="15"/>
    <x v="10"/>
    <s v="LAZIO"/>
    <x v="70"/>
    <n v="21"/>
    <s v="ROMA-TRIONFALE"/>
    <n v="1"/>
    <n v="0"/>
    <n v="0"/>
    <n v="0"/>
    <n v="0"/>
    <m/>
    <m/>
    <m/>
    <n v="0"/>
    <n v="3442.1223498226022"/>
    <n v="10177.534525172909"/>
    <n v="17354.905163287789"/>
    <n v="26640.411121019217"/>
    <n v="3442.1223498226022"/>
    <n v="10177.534525172909"/>
    <n v="17354.905163287789"/>
    <n v="0"/>
    <n v="3287.1802357091997"/>
    <n v="60902.153395011715"/>
    <n v="139.15339501171547"/>
  </r>
  <r>
    <n v="15"/>
    <x v="10"/>
    <s v="LAZIO"/>
    <x v="70"/>
    <n v="22"/>
    <s v="ROMA-TOMBA DI NERONE"/>
    <n v="0"/>
    <n v="0"/>
    <n v="0"/>
    <n v="1"/>
    <n v="0"/>
    <m/>
    <m/>
    <m/>
    <n v="27369.041833650779"/>
    <n v="3126.351287742204"/>
    <n v="21185.437680163046"/>
    <n v="0"/>
    <n v="27369.041833650779"/>
    <n v="3126.351287742204"/>
    <n v="21185.437680163046"/>
    <n v="28429.304562033478"/>
    <n v="0"/>
    <n v="4445.1208981142945"/>
    <n v="84555.256261703806"/>
    <n v="79.256261703805649"/>
  </r>
  <r>
    <n v="15"/>
    <x v="10"/>
    <s v="LAZIO"/>
    <x v="70"/>
    <n v="23"/>
    <s v="ROMA-PRIMAVALLE"/>
    <n v="1"/>
    <n v="0"/>
    <n v="0"/>
    <n v="0"/>
    <n v="0"/>
    <m/>
    <m/>
    <m/>
    <n v="0"/>
    <n v="2388.1003219128597"/>
    <n v="17053.971675366902"/>
    <n v="17567.27832476472"/>
    <n v="25344.404033797502"/>
    <n v="2388.1003219128597"/>
    <n v="17053.971675366902"/>
    <n v="17567.27832476472"/>
    <n v="0"/>
    <n v="3771.8774373244901"/>
    <n v="66125.631793166482"/>
    <n v="74.631793166481657"/>
  </r>
  <r>
    <n v="15"/>
    <x v="10"/>
    <s v="LAZIO"/>
    <x v="70"/>
    <n v="24"/>
    <s v="ROMA-DELLA VITTORIA"/>
    <n v="1"/>
    <n v="0"/>
    <n v="0"/>
    <n v="0"/>
    <n v="0"/>
    <m/>
    <m/>
    <m/>
    <n v="0"/>
    <n v="4356.3340178319204"/>
    <n v="11205.731264138822"/>
    <n v="22147.650834456366"/>
    <n v="28353.290533992429"/>
    <n v="4356.3340178319204"/>
    <n v="11205.731264138822"/>
    <n v="22147.650834456366"/>
    <n v="0"/>
    <n v="3916.6200201251268"/>
    <n v="69979.626670544676"/>
    <n v="-363.37332945532398"/>
  </r>
  <r>
    <n v="15"/>
    <x v="10"/>
    <s v="LAZIO"/>
    <x v="71"/>
    <n v="25"/>
    <s v="CIVITAVECCHIA"/>
    <n v="0"/>
    <n v="0"/>
    <n v="0"/>
    <n v="1"/>
    <n v="0"/>
    <m/>
    <m/>
    <m/>
    <n v="29097.449442139088"/>
    <n v="2667.2854954211839"/>
    <n v="26168.49850674516"/>
    <n v="0"/>
    <n v="29097.449442139088"/>
    <n v="2667.2854954211839"/>
    <n v="26168.49850674516"/>
    <n v="31703.295137883248"/>
    <n v="0"/>
    <n v="4694.6114026785499"/>
    <n v="94331.13998486723"/>
    <n v="479.13998486722994"/>
  </r>
  <r>
    <n v="15"/>
    <x v="10"/>
    <s v="LAZIO"/>
    <x v="71"/>
    <n v="26"/>
    <s v="MONTEROTONDO"/>
    <n v="1"/>
    <n v="0"/>
    <n v="0"/>
    <n v="0"/>
    <n v="0"/>
    <m/>
    <m/>
    <m/>
    <n v="0"/>
    <n v="3345.431072882122"/>
    <n v="28496.587241876896"/>
    <n v="33636.464888840819"/>
    <n v="35700.515965790357"/>
    <n v="3345.431072882122"/>
    <n v="28496.587241876896"/>
    <n v="33636.464888840819"/>
    <n v="0"/>
    <n v="5573.5416916587328"/>
    <n v="106752.54086104891"/>
    <n v="466.5408610489103"/>
  </r>
  <r>
    <n v="15"/>
    <x v="10"/>
    <s v="LAZIO"/>
    <x v="71"/>
    <n v="27"/>
    <s v="GUIDONIA MONTECELIO"/>
    <n v="0"/>
    <n v="0"/>
    <n v="0"/>
    <n v="1"/>
    <n v="0"/>
    <m/>
    <m/>
    <m/>
    <n v="29735.299934836225"/>
    <n v="2841.0684661385339"/>
    <n v="25752.465144157799"/>
    <n v="0"/>
    <n v="29735.299934836225"/>
    <n v="2841.0684661385339"/>
    <n v="25752.465144157799"/>
    <n v="33203.682824641888"/>
    <n v="0"/>
    <n v="4768.8872017472977"/>
    <n v="96301.403571521747"/>
    <n v="621.40357152174693"/>
  </r>
  <r>
    <n v="15"/>
    <x v="10"/>
    <s v="LAZIO"/>
    <x v="72"/>
    <n v="28"/>
    <s v="TIVOLI"/>
    <n v="1"/>
    <n v="0"/>
    <n v="0"/>
    <n v="0"/>
    <n v="0"/>
    <m/>
    <m/>
    <m/>
    <n v="0"/>
    <n v="2569.723125895654"/>
    <n v="15760.023012952328"/>
    <n v="22113.211943406055"/>
    <n v="27519.545882489427"/>
    <n v="2569.723125895654"/>
    <n v="15760.023012952328"/>
    <n v="22113.211943406055"/>
    <n v="0"/>
    <n v="3693.7926229188834"/>
    <n v="71656.296587662349"/>
    <n v="1013.2965876623493"/>
  </r>
  <r>
    <n v="15"/>
    <x v="10"/>
    <s v="LAZIO"/>
    <x v="72"/>
    <n v="29"/>
    <s v="COLLEFERRO"/>
    <n v="1"/>
    <n v="0"/>
    <n v="0"/>
    <n v="0"/>
    <n v="0"/>
    <m/>
    <m/>
    <m/>
    <n v="0"/>
    <n v="2890.7207434863485"/>
    <n v="19780.263771832258"/>
    <n v="30858.394344115564"/>
    <n v="31259.452048472085"/>
    <n v="2890.7207434863485"/>
    <n v="19780.263771832258"/>
    <n v="30858.394344115564"/>
    <n v="0"/>
    <n v="4508.9219050066804"/>
    <n v="89297.752812912935"/>
    <n v="1577.752812912935"/>
  </r>
  <r>
    <n v="15"/>
    <x v="10"/>
    <s v="LAZIO"/>
    <x v="72"/>
    <n v="30"/>
    <s v="MARINO"/>
    <n v="1"/>
    <n v="0"/>
    <n v="0"/>
    <n v="0"/>
    <n v="0"/>
    <m/>
    <m/>
    <m/>
    <n v="0"/>
    <n v="3299.6987121670295"/>
    <n v="24329.461234573264"/>
    <n v="28519.993641799305"/>
    <n v="32151.726052301226"/>
    <n v="3299.6987121670295"/>
    <n v="24329.461234573264"/>
    <n v="28519.993641799305"/>
    <n v="0"/>
    <n v="4692.7068950101202"/>
    <n v="92993.586535850947"/>
    <n v="73.586535850947257"/>
  </r>
  <r>
    <n v="15"/>
    <x v="10"/>
    <s v="LAZIO"/>
    <x v="72"/>
    <n v="31"/>
    <s v="VELLETRI"/>
    <n v="1"/>
    <n v="0"/>
    <n v="0"/>
    <n v="0"/>
    <n v="0"/>
    <m/>
    <m/>
    <m/>
    <n v="0"/>
    <n v="2953.8749559024282"/>
    <n v="22055.711550881511"/>
    <n v="28164.125100946068"/>
    <n v="31380.094182858622"/>
    <n v="2953.8749559024282"/>
    <n v="22055.711550881511"/>
    <n v="28164.125100946068"/>
    <n v="0"/>
    <n v="4493.6858436592447"/>
    <n v="89047.491634247883"/>
    <n v="764.49163424788276"/>
  </r>
  <r>
    <n v="15"/>
    <x v="10"/>
    <s v="LAZIO"/>
    <x v="73"/>
    <n v="32"/>
    <s v="POMEZIA"/>
    <n v="0"/>
    <n v="0"/>
    <n v="0"/>
    <n v="1"/>
    <n v="0"/>
    <m/>
    <m/>
    <m/>
    <n v="30360.011185174433"/>
    <n v="3161.1949911441793"/>
    <n v="32377.584181441871"/>
    <n v="0"/>
    <n v="30360.011185174433"/>
    <n v="3161.1949911441793"/>
    <n v="32377.584181441871"/>
    <n v="45517.88230119885"/>
    <n v="0"/>
    <n v="5332.6214716024097"/>
    <n v="116749.29413056176"/>
    <n v="689.2941305617569"/>
  </r>
  <r>
    <n v="16"/>
    <x v="10"/>
    <s v="LAZIO"/>
    <x v="61"/>
    <n v="1"/>
    <s v="VITERBO"/>
    <n v="0"/>
    <n v="0"/>
    <n v="0"/>
    <n v="1"/>
    <n v="0"/>
    <m/>
    <m/>
    <m/>
    <n v="30788.828276706779"/>
    <n v="3206.9273518592713"/>
    <n v="27133.865717483593"/>
    <n v="0"/>
    <n v="30788.828276706779"/>
    <n v="3206.9273518592713"/>
    <n v="27133.865717483593"/>
    <n v="33631.873036700781"/>
    <n v="0"/>
    <n v="4768.8872017472977"/>
    <n v="99530.381584497736"/>
    <n v="128.38158449773618"/>
  </r>
  <r>
    <n v="16"/>
    <x v="10"/>
    <s v="LAZIO"/>
    <x v="71"/>
    <n v="2"/>
    <s v="TARQUINIA"/>
    <n v="0"/>
    <n v="0"/>
    <n v="0"/>
    <n v="1"/>
    <n v="0"/>
    <m/>
    <m/>
    <m/>
    <n v="28463.182379176204"/>
    <n v="2991.7674833520759"/>
    <n v="23516.073558331031"/>
    <n v="0"/>
    <n v="28463.182379176204"/>
    <n v="2991.7674833520759"/>
    <n v="23516.073558331031"/>
    <n v="31563.243647611973"/>
    <n v="0"/>
    <n v="3746.1665838006925"/>
    <n v="90280.433652271968"/>
    <n v="456.43365227196773"/>
  </r>
  <r>
    <n v="16"/>
    <x v="10"/>
    <s v="LAZIO"/>
    <x v="74"/>
    <n v="3"/>
    <s v="RIETI"/>
    <n v="1"/>
    <n v="0"/>
    <n v="0"/>
    <n v="0"/>
    <n v="0"/>
    <m/>
    <m/>
    <m/>
    <n v="0"/>
    <n v="2905.0937711396632"/>
    <n v="22956.551138034964"/>
    <n v="30910.052680691035"/>
    <n v="32164.865294660154"/>
    <n v="2905.0937711396632"/>
    <n v="22956.551138034964"/>
    <n v="30910.052680691035"/>
    <n v="0"/>
    <n v="3959.4714426647893"/>
    <n v="92896.034327190602"/>
    <n v="1176.0343271906022"/>
  </r>
  <r>
    <n v="16"/>
    <x v="10"/>
    <s v="LAZIO"/>
    <x v="75"/>
    <n v="4"/>
    <s v="FROSINONE"/>
    <n v="0"/>
    <n v="0"/>
    <n v="0"/>
    <n v="1"/>
    <n v="0"/>
    <m/>
    <m/>
    <m/>
    <n v="24019.729508701763"/>
    <n v="2540.5415242965"/>
    <n v="15836.437304039802"/>
    <n v="0"/>
    <n v="24019.729508701763"/>
    <n v="2540.5415242965"/>
    <n v="15836.437304039802"/>
    <n v="33449.346914134119"/>
    <n v="0"/>
    <n v="3084.3501690214653"/>
    <n v="78930.405420193652"/>
    <n v="1959.4054201936524"/>
  </r>
  <r>
    <n v="16"/>
    <x v="10"/>
    <s v="LAZIO"/>
    <x v="75"/>
    <n v="5"/>
    <s v="ALATRI"/>
    <n v="0"/>
    <n v="0"/>
    <n v="0"/>
    <n v="1"/>
    <n v="0"/>
    <m/>
    <m/>
    <m/>
    <n v="25089.980522665501"/>
    <n v="2612.8422088555981"/>
    <n v="14738.618655416412"/>
    <n v="0"/>
    <n v="25089.980522665501"/>
    <n v="2612.8422088555981"/>
    <n v="14738.618655416412"/>
    <n v="29273.05739276615"/>
    <n v="0"/>
    <n v="3400.4984419807506"/>
    <n v="75114.997221684403"/>
    <n v="1680.9972216844035"/>
  </r>
  <r>
    <n v="16"/>
    <x v="10"/>
    <s v="LAZIO"/>
    <x v="75"/>
    <n v="6"/>
    <s v="SORA"/>
    <n v="0"/>
    <n v="0"/>
    <n v="0"/>
    <n v="1"/>
    <n v="0"/>
    <m/>
    <m/>
    <m/>
    <n v="20374.186992387786"/>
    <n v="2631.1351531416349"/>
    <n v="13900.608596490438"/>
    <n v="0"/>
    <n v="20374.186992387786"/>
    <n v="2631.1351531416349"/>
    <n v="13900.608596490438"/>
    <n v="28850.60699588231"/>
    <n v="0"/>
    <n v="2997.6950701079259"/>
    <n v="68754.2328080101"/>
    <n v="1004.2328080100997"/>
  </r>
  <r>
    <n v="16"/>
    <x v="10"/>
    <s v="LAZIO"/>
    <x v="75"/>
    <n v="7"/>
    <s v="CASSINO"/>
    <n v="0"/>
    <n v="0"/>
    <n v="0"/>
    <n v="1"/>
    <n v="0"/>
    <m/>
    <m/>
    <m/>
    <n v="20337.158218467164"/>
    <n v="2992.6385759371251"/>
    <n v="15692.9482463311"/>
    <n v="0"/>
    <n v="20337.158218467164"/>
    <n v="2992.6385759371251"/>
    <n v="15692.9482463311"/>
    <n v="26067.94459901701"/>
    <n v="0"/>
    <n v="3787.1134986719253"/>
    <n v="68877.803138424322"/>
    <n v="-187.19686157567776"/>
  </r>
  <r>
    <n v="16"/>
    <x v="10"/>
    <s v="LAZIO"/>
    <x v="73"/>
    <n v="8"/>
    <s v="LATINA"/>
    <n v="0"/>
    <n v="0"/>
    <n v="0"/>
    <n v="1"/>
    <n v="0"/>
    <m/>
    <m/>
    <m/>
    <n v="22263.848938917508"/>
    <n v="3530.9737934976383"/>
    <n v="21377.322455560483"/>
    <n v="0"/>
    <n v="22263.848938917508"/>
    <n v="3530.9737934976383"/>
    <n v="21377.322455560483"/>
    <n v="38632.400017206244"/>
    <n v="0"/>
    <n v="3595.7104779947676"/>
    <n v="89400.255683176641"/>
    <n v="47.255683176641469"/>
  </r>
  <r>
    <n v="16"/>
    <x v="10"/>
    <s v="LAZIO"/>
    <x v="73"/>
    <n v="9"/>
    <s v="APRILIA"/>
    <n v="0"/>
    <n v="0"/>
    <n v="0"/>
    <n v="1"/>
    <n v="0"/>
    <m/>
    <m/>
    <m/>
    <n v="25824.583618187484"/>
    <n v="2701.6936525306342"/>
    <n v="21131.098628723063"/>
    <n v="0"/>
    <n v="25824.583618187484"/>
    <n v="2701.6936525306342"/>
    <n v="21131.098628723063"/>
    <n v="33845.394161212724"/>
    <n v="0"/>
    <n v="3774.7341988271342"/>
    <n v="87277.504259481037"/>
    <n v="1119.5042594810366"/>
  </r>
  <r>
    <n v="16"/>
    <x v="10"/>
    <s v="LAZIO"/>
    <x v="73"/>
    <n v="10"/>
    <s v="TERRACINA"/>
    <n v="0"/>
    <n v="0"/>
    <n v="0"/>
    <n v="1"/>
    <n v="0"/>
    <m/>
    <m/>
    <m/>
    <n v="19030.400842042691"/>
    <n v="2984.3631963791563"/>
    <n v="14115.417659214118"/>
    <n v="0"/>
    <n v="19030.400842042691"/>
    <n v="2984.3631963791563"/>
    <n v="14115.417659214118"/>
    <n v="44560.481130000146"/>
    <n v="0"/>
    <n v="2921.5147633707488"/>
    <n v="83612.177591006868"/>
    <n v="2318.1775910068682"/>
  </r>
  <r>
    <n v="16"/>
    <x v="10"/>
    <s v="LAZIO"/>
    <x v="76"/>
    <n v="11"/>
    <s v="FORMIA"/>
    <n v="0"/>
    <n v="0"/>
    <n v="0"/>
    <n v="1"/>
    <n v="0"/>
    <m/>
    <m/>
    <m/>
    <n v="20952.313656180697"/>
    <n v="4230.0255929997611"/>
    <n v="14117.964802250366"/>
    <n v="0"/>
    <n v="20952.313656180697"/>
    <n v="4230.0255929997611"/>
    <n v="14117.964802250366"/>
    <n v="27403.025608734148"/>
    <n v="0"/>
    <n v="2894.8516560127364"/>
    <n v="69598.18131617771"/>
    <n v="-1193.81868382229"/>
  </r>
  <r>
    <n v="17"/>
    <x v="11"/>
    <s v="ABRUZZO"/>
    <x v="74"/>
    <n v="1"/>
    <s v="L`AQUILA"/>
    <n v="1"/>
    <n v="0"/>
    <n v="0"/>
    <n v="0"/>
    <n v="0"/>
    <m/>
    <m/>
    <m/>
    <n v="0"/>
    <n v="2993.5096685221747"/>
    <n v="11726.197491212401"/>
    <n v="23134.899044565344"/>
    <n v="23342.461288927836"/>
    <n v="2993.5096685221747"/>
    <n v="11726.197491212401"/>
    <n v="23134.899044565344"/>
    <n v="0"/>
    <n v="3075.7798845135326"/>
    <n v="64272.847377741295"/>
    <n v="663.84737774129462"/>
  </r>
  <r>
    <n v="17"/>
    <x v="11"/>
    <s v="ABRUZZO"/>
    <x v="74"/>
    <n v="2"/>
    <s v="AVEZZANO"/>
    <n v="0"/>
    <n v="0"/>
    <n v="0"/>
    <n v="1"/>
    <n v="0"/>
    <m/>
    <m/>
    <m/>
    <n v="19882.062642216959"/>
    <n v="3207.7984444443209"/>
    <n v="17223.781211116846"/>
    <n v="0"/>
    <n v="19882.062642216959"/>
    <n v="3207.7984444443209"/>
    <n v="17223.781211116846"/>
    <n v="27893.205824683606"/>
    <n v="0"/>
    <n v="2948.1778707287608"/>
    <n v="71155.025993190487"/>
    <n v="-534.9740068095125"/>
  </r>
  <r>
    <n v="17"/>
    <x v="11"/>
    <s v="ABRUZZO"/>
    <x v="74"/>
    <n v="3"/>
    <s v="SULMONA"/>
    <n v="0"/>
    <n v="0"/>
    <n v="0"/>
    <n v="1"/>
    <n v="0"/>
    <m/>
    <m/>
    <m/>
    <n v="19011.289216793339"/>
    <n v="1919.888057448821"/>
    <n v="12767.12994535956"/>
    <n v="0"/>
    <n v="19011.289216793339"/>
    <n v="1919.888057448821"/>
    <n v="12767.12994535956"/>
    <n v="20673.666297502965"/>
    <n v="0"/>
    <n v="3131.0106068979862"/>
    <n v="57502.984124002665"/>
    <n v="844.98412400266534"/>
  </r>
  <r>
    <n v="17"/>
    <x v="11"/>
    <s v="ABRUZZO"/>
    <x v="77"/>
    <n v="4"/>
    <s v="TERAMO"/>
    <n v="0"/>
    <n v="0"/>
    <n v="0"/>
    <n v="1"/>
    <n v="0"/>
    <m/>
    <m/>
    <m/>
    <n v="22380.90764356979"/>
    <n v="2553.6079130722405"/>
    <n v="18741.878460721349"/>
    <n v="0"/>
    <n v="22380.90764356979"/>
    <n v="2553.6079130722405"/>
    <n v="18741.878460721349"/>
    <n v="30121.402075638864"/>
    <n v="0"/>
    <n v="3695.6971305873126"/>
    <n v="77493.493223589554"/>
    <n v="699.49322358955396"/>
  </r>
  <r>
    <n v="17"/>
    <x v="11"/>
    <s v="ABRUZZO"/>
    <x v="77"/>
    <n v="5"/>
    <s v="GIULIANOVA"/>
    <n v="0"/>
    <n v="0"/>
    <n v="0"/>
    <n v="1"/>
    <n v="0"/>
    <m/>
    <m/>
    <m/>
    <n v="24867.807879141776"/>
    <n v="3208.6695370293701"/>
    <n v="25580.957513050354"/>
    <n v="0"/>
    <n v="24867.807879141776"/>
    <n v="3208.6695370293701"/>
    <n v="25580.957513050354"/>
    <n v="26519.094071776111"/>
    <n v="0"/>
    <n v="4498.4471128303185"/>
    <n v="84674.976113827928"/>
    <n v="-1465.0238861720718"/>
  </r>
  <r>
    <n v="17"/>
    <x v="11"/>
    <s v="ABRUZZO"/>
    <x v="78"/>
    <n v="6"/>
    <s v="CHIETI"/>
    <n v="0"/>
    <n v="0"/>
    <n v="0"/>
    <n v="1"/>
    <n v="0"/>
    <m/>
    <m/>
    <m/>
    <n v="18790.3110498477"/>
    <n v="2645.5081807949496"/>
    <n v="17619.437429414218"/>
    <n v="0"/>
    <n v="18790.3110498477"/>
    <n v="2645.5081807949496"/>
    <n v="17619.437429414218"/>
    <n v="23504.543141838702"/>
    <n v="0"/>
    <n v="3844.2487287248086"/>
    <n v="66404.048530620377"/>
    <n v="-664.95146937962272"/>
  </r>
  <r>
    <n v="17"/>
    <x v="11"/>
    <s v="ABRUZZO"/>
    <x v="78"/>
    <n v="7"/>
    <s v="LANCIANO"/>
    <n v="0"/>
    <n v="0"/>
    <n v="0"/>
    <n v="1"/>
    <n v="0"/>
    <m/>
    <m/>
    <m/>
    <n v="20669.222707174664"/>
    <n v="2364.5808221165266"/>
    <n v="17252.648832194336"/>
    <n v="0"/>
    <n v="20669.222707174664"/>
    <n v="2364.5808221165266"/>
    <n v="17252.648832194336"/>
    <n v="21185.65781111762"/>
    <n v="0"/>
    <n v="3595.7104779947676"/>
    <n v="65067.820650597918"/>
    <n v="-216.17934940208215"/>
  </r>
  <r>
    <n v="17"/>
    <x v="11"/>
    <s v="ABRUZZO"/>
    <x v="78"/>
    <n v="8"/>
    <s v="ORTONA"/>
    <n v="1"/>
    <n v="0"/>
    <n v="0"/>
    <n v="0"/>
    <n v="0"/>
    <m/>
    <m/>
    <m/>
    <n v="0"/>
    <n v="2228.6903788488239"/>
    <n v="16740.673081908255"/>
    <n v="21186.805774152632"/>
    <n v="22464.521004035709"/>
    <n v="2228.6903788488239"/>
    <n v="16740.673081908255"/>
    <n v="21186.805774152632"/>
    <n v="0"/>
    <n v="3423.3525340019041"/>
    <n v="66044.042772947316"/>
    <n v="352.04277294731583"/>
  </r>
  <r>
    <n v="17"/>
    <x v="11"/>
    <s v="ABRUZZO"/>
    <x v="78"/>
    <n v="9"/>
    <s v="VASTO"/>
    <n v="1"/>
    <n v="0"/>
    <n v="0"/>
    <n v="0"/>
    <n v="0"/>
    <m/>
    <m/>
    <m/>
    <n v="0"/>
    <n v="2700.822559945585"/>
    <n v="15045.973915123812"/>
    <n v="18724.425064055242"/>
    <n v="22004.647521473165"/>
    <n v="2700.822559945585"/>
    <n v="15045.973915123812"/>
    <n v="18724.425064055242"/>
    <n v="0"/>
    <n v="3336.6974350883647"/>
    <n v="61812.566495686173"/>
    <n v="-346.43350431382714"/>
  </r>
  <r>
    <n v="17"/>
    <x v="11"/>
    <s v="ABRUZZO"/>
    <x v="77"/>
    <n v="10"/>
    <s v="PESCARA"/>
    <n v="1"/>
    <n v="0"/>
    <n v="0"/>
    <n v="0"/>
    <n v="0"/>
    <m/>
    <m/>
    <m/>
    <n v="0"/>
    <n v="3168.1637318245744"/>
    <n v="18049.055554861574"/>
    <n v="22106.324165195991"/>
    <n v="24530.965484121942"/>
    <n v="3168.1637318245744"/>
    <n v="18049.055554861574"/>
    <n v="22106.324165195991"/>
    <n v="0"/>
    <n v="3951.8534119910714"/>
    <n v="71806.362347995149"/>
    <n v="-669.63765200485068"/>
  </r>
  <r>
    <n v="17"/>
    <x v="11"/>
    <s v="ABRUZZO"/>
    <x v="77"/>
    <n v="11"/>
    <s v="MONTESILVANO"/>
    <n v="0"/>
    <n v="0"/>
    <n v="0"/>
    <n v="1"/>
    <n v="0"/>
    <m/>
    <m/>
    <m/>
    <n v="25927.308603902751"/>
    <n v="3118.9470007692844"/>
    <n v="26763.680929548715"/>
    <n v="0"/>
    <n v="25927.308603902751"/>
    <n v="3118.9470007692844"/>
    <n v="26763.680929548715"/>
    <n v="28846.015143742268"/>
    <n v="0"/>
    <n v="5032.6615138247744"/>
    <n v="89688.613191787794"/>
    <n v="-1113.3868082122062"/>
  </r>
  <r>
    <n v="18"/>
    <x v="12"/>
    <s v="MOLISE"/>
    <x v="79"/>
    <n v="1"/>
    <s v="ISERNIA"/>
    <n v="0"/>
    <n v="0"/>
    <n v="0"/>
    <n v="1"/>
    <n v="0"/>
    <m/>
    <m/>
    <m/>
    <n v="18428.38464668809"/>
    <n v="2536.1860613712533"/>
    <n v="12967.505197544493"/>
    <n v="0"/>
    <n v="18428.38464668809"/>
    <n v="2536.1860613712533"/>
    <n v="12967.505197544493"/>
    <n v="22261.299174922398"/>
    <n v="0"/>
    <n v="2192.0883263622763"/>
    <n v="58385.463406888513"/>
    <n v="167.46340688851342"/>
  </r>
  <r>
    <n v="18"/>
    <x v="12"/>
    <s v="MOLISE"/>
    <x v="79"/>
    <n v="2"/>
    <s v="CAMPOBASSO"/>
    <n v="1"/>
    <n v="0"/>
    <n v="0"/>
    <n v="0"/>
    <n v="0"/>
    <m/>
    <m/>
    <m/>
    <n v="0"/>
    <n v="3350.2220820998932"/>
    <n v="15527.383948974903"/>
    <n v="20475.068692446159"/>
    <n v="22537.384075298865"/>
    <n v="3350.2220820998932"/>
    <n v="15527.383948974903"/>
    <n v="20475.068692446159"/>
    <n v="0"/>
    <n v="2777.7244344043265"/>
    <n v="64667.783233224152"/>
    <n v="-933.21676677584765"/>
  </r>
  <r>
    <n v="18"/>
    <x v="12"/>
    <s v="MOLISE"/>
    <x v="79"/>
    <n v="3"/>
    <s v="TERMOLI"/>
    <n v="1"/>
    <n v="0"/>
    <n v="0"/>
    <n v="0"/>
    <n v="0"/>
    <m/>
    <m/>
    <m/>
    <n v="0"/>
    <n v="2872.4277992003117"/>
    <n v="15703.985866154846"/>
    <n v="18644.067651604513"/>
    <n v="23764.111520991675"/>
    <n v="2872.4277992003117"/>
    <n v="15703.985866154846"/>
    <n v="18644.067651604513"/>
    <n v="0"/>
    <n v="2836.7641721256391"/>
    <n v="63821.357010076979"/>
    <n v="-384.64298992302065"/>
  </r>
  <r>
    <n v="19"/>
    <x v="13"/>
    <s v="CAMPANIA"/>
    <x v="80"/>
    <n v="1"/>
    <s v="NAPOLI-ISCHIA"/>
    <n v="0"/>
    <n v="0"/>
    <n v="0"/>
    <n v="1"/>
    <n v="0"/>
    <m/>
    <m/>
    <m/>
    <n v="17047.569722422377"/>
    <n v="2707.7913006259801"/>
    <n v="12402.039443497179"/>
    <n v="0"/>
    <n v="17047.569722422377"/>
    <n v="2707.7913006259801"/>
    <n v="12402.039443497179"/>
    <n v="28827.647735182101"/>
    <n v="0"/>
    <n v="2889.1381330074482"/>
    <n v="63874.186334735088"/>
    <n v="632.18633473508817"/>
  </r>
  <r>
    <n v="19"/>
    <x v="13"/>
    <s v="CAMPANIA"/>
    <x v="80"/>
    <n v="2"/>
    <s v="NAPOLI-VOMERO"/>
    <n v="1"/>
    <n v="0"/>
    <n v="0"/>
    <n v="0"/>
    <n v="0"/>
    <m/>
    <m/>
    <m/>
    <n v="0"/>
    <n v="3844.5671241154132"/>
    <n v="10498.474547740305"/>
    <n v="19663.458826693779"/>
    <n v="23058.175863343717"/>
    <n v="3844.5671241154132"/>
    <n v="10498.474547740305"/>
    <n v="19663.458826693779"/>
    <n v="0"/>
    <n v="2888.1858791732334"/>
    <n v="59952.862241066447"/>
    <n v="-705.13775893355341"/>
  </r>
  <r>
    <n v="19"/>
    <x v="13"/>
    <s v="CAMPANIA"/>
    <x v="80"/>
    <n v="3"/>
    <s v="NAPOLI-FUORIGROTTA"/>
    <n v="1"/>
    <n v="0"/>
    <n v="0"/>
    <n v="0"/>
    <n v="0"/>
    <m/>
    <m/>
    <m/>
    <n v="0"/>
    <n v="1892.4486410197655"/>
    <n v="11541.105097244961"/>
    <n v="12996.08951935316"/>
    <n v="20374.186992387786"/>
    <n v="1892.4486410197655"/>
    <n v="11541.105097244961"/>
    <n v="12996.08951935316"/>
    <n v="0"/>
    <n v="3100.5384842031153"/>
    <n v="49904.368734208787"/>
    <n v="332.36873420878692"/>
  </r>
  <r>
    <n v="19"/>
    <x v="13"/>
    <s v="CAMPANIA"/>
    <x v="80"/>
    <n v="4"/>
    <s v="NAPOLI-PIANURA"/>
    <n v="0"/>
    <n v="0"/>
    <n v="0"/>
    <n v="1"/>
    <n v="0"/>
    <m/>
    <m/>
    <m/>
    <n v="17986.428312796816"/>
    <n v="2094.1065744586958"/>
    <n v="13586.460955353041"/>
    <n v="0"/>
    <n v="17986.428312796816"/>
    <n v="2094.1065744586958"/>
    <n v="13586.460955353041"/>
    <n v="22302.625844182774"/>
    <n v="0"/>
    <n v="3577.6176551446879"/>
    <n v="59547.239341936016"/>
    <n v="494.23934193601599"/>
  </r>
  <r>
    <n v="19"/>
    <x v="13"/>
    <s v="CAMPANIA"/>
    <x v="81"/>
    <n v="5"/>
    <s v="NAPOLI-ARENELLA"/>
    <n v="1"/>
    <n v="0"/>
    <n v="0"/>
    <n v="0"/>
    <n v="0"/>
    <m/>
    <m/>
    <m/>
    <n v="0"/>
    <n v="2502.6489968468522"/>
    <n v="11678.650821202416"/>
    <n v="14718.034071868817"/>
    <n v="24670.719243757831"/>
    <n v="2502.6489968468522"/>
    <n v="11678.650821202416"/>
    <n v="14718.034071868817"/>
    <n v="0"/>
    <n v="3380.5011114622416"/>
    <n v="56950.554245138155"/>
    <n v="424.55424513815524"/>
  </r>
  <r>
    <n v="19"/>
    <x v="13"/>
    <s v="CAMPANIA"/>
    <x v="81"/>
    <n v="6"/>
    <s v="NAPOLI-SAN LORENZO"/>
    <n v="0"/>
    <n v="0"/>
    <n v="0"/>
    <n v="1"/>
    <n v="0"/>
    <m/>
    <m/>
    <m/>
    <n v="16335.661681883998"/>
    <n v="1537.4784126121456"/>
    <n v="10786.30171083646"/>
    <n v="0"/>
    <n v="16335.661681883998"/>
    <n v="1537.4784126121456"/>
    <n v="10786.30171083646"/>
    <n v="20436.037949255806"/>
    <n v="0"/>
    <n v="2888.1858791732334"/>
    <n v="51983.665633761637"/>
    <n v="1238.6656337616369"/>
  </r>
  <r>
    <n v="19"/>
    <x v="13"/>
    <s v="CAMPANIA"/>
    <x v="81"/>
    <n v="7"/>
    <s v="NAPOLI-SAN CARLO ARENA"/>
    <n v="0"/>
    <n v="0"/>
    <n v="0"/>
    <n v="1"/>
    <n v="0"/>
    <m/>
    <m/>
    <m/>
    <n v="15863.843433540609"/>
    <n v="1842.7963636719512"/>
    <n v="10512.90835827905"/>
    <n v="0"/>
    <n v="15863.843433540609"/>
    <n v="1842.7963636719512"/>
    <n v="10512.90835827905"/>
    <n v="19513.075669107413"/>
    <n v="0"/>
    <n v="2802.4830340939093"/>
    <n v="50535.106858692932"/>
    <n v="700.10685869293229"/>
  </r>
  <r>
    <n v="19"/>
    <x v="13"/>
    <s v="CAMPANIA"/>
    <x v="81"/>
    <n v="8"/>
    <s v="NAPOLI-SECONDIGLIANO"/>
    <n v="0"/>
    <n v="0"/>
    <n v="0"/>
    <n v="1"/>
    <n v="0"/>
    <m/>
    <m/>
    <m/>
    <n v="13496.390855777076"/>
    <n v="1467.7910058081957"/>
    <n v="9544.9940045043677"/>
    <n v="0"/>
    <n v="13496.390855777076"/>
    <n v="1467.7910058081957"/>
    <n v="9544.9940045043677"/>
    <n v="18481.05690063303"/>
    <n v="0"/>
    <n v="2790.1037342491177"/>
    <n v="45780.336500971782"/>
    <n v="840.33650097178179"/>
  </r>
  <r>
    <n v="19"/>
    <x v="13"/>
    <s v="CAMPANIA"/>
    <x v="82"/>
    <n v="9"/>
    <s v="NAPOLI-PONTICELLI"/>
    <n v="1"/>
    <n v="0"/>
    <n v="0"/>
    <n v="0"/>
    <n v="0"/>
    <m/>
    <m/>
    <m/>
    <n v="0"/>
    <n v="1330.1583773703944"/>
    <n v="9795.4630697355351"/>
    <n v="15589.338015441739"/>
    <n v="19099.680483571596"/>
    <n v="1330.1583773703944"/>
    <n v="9795.4630697355351"/>
    <n v="15589.338015441739"/>
    <n v="0"/>
    <n v="2558.706052534942"/>
    <n v="48373.345998654208"/>
    <n v="1525.3459986542075"/>
  </r>
  <r>
    <n v="19"/>
    <x v="13"/>
    <s v="CAMPANIA"/>
    <x v="83"/>
    <n v="10"/>
    <s v="POZZUOLI"/>
    <n v="1"/>
    <n v="0"/>
    <n v="0"/>
    <n v="0"/>
    <n v="0"/>
    <m/>
    <m/>
    <m/>
    <n v="0"/>
    <n v="2963.4569743379711"/>
    <n v="14597.676740743958"/>
    <n v="22729.668093206659"/>
    <n v="22855.114845069347"/>
    <n v="2963.4569743379711"/>
    <n v="14597.676740743958"/>
    <n v="22729.668093206659"/>
    <n v="0"/>
    <n v="2776.7721805701117"/>
    <n v="65922.688833928041"/>
    <n v="75.688833928041277"/>
  </r>
  <r>
    <n v="19"/>
    <x v="13"/>
    <s v="CAMPANIA"/>
    <x v="83"/>
    <n v="11"/>
    <s v="GIUGLIANO IN CAMPANIA"/>
    <n v="0"/>
    <n v="0"/>
    <n v="0"/>
    <n v="1"/>
    <n v="0"/>
    <m/>
    <m/>
    <m/>
    <n v="23254.070022149579"/>
    <n v="2966.5057983856441"/>
    <n v="20282.899997652094"/>
    <n v="0"/>
    <n v="23254.070022149579"/>
    <n v="2966.5057983856441"/>
    <n v="20282.899997652094"/>
    <n v="40985.724238977644"/>
    <n v="0"/>
    <n v="4587.0067194122867"/>
    <n v="92076.206776577252"/>
    <n v="1388.2067765772517"/>
  </r>
  <r>
    <n v="19"/>
    <x v="13"/>
    <s v="CAMPANIA"/>
    <x v="83"/>
    <n v="12"/>
    <s v="MARANO DI NAPOLI"/>
    <n v="0"/>
    <n v="0"/>
    <n v="0"/>
    <n v="1"/>
    <n v="0"/>
    <m/>
    <m/>
    <m/>
    <n v="21784.863831105613"/>
    <n v="3253.0952588668883"/>
    <n v="17029.34929268316"/>
    <n v="0"/>
    <n v="21784.863831105613"/>
    <n v="3253.0952588668883"/>
    <n v="17029.34929268316"/>
    <n v="34038.251951094477"/>
    <n v="0"/>
    <n v="4367.9883375429026"/>
    <n v="80473.548671293043"/>
    <n v="471.5486712930433"/>
  </r>
  <r>
    <n v="19"/>
    <x v="13"/>
    <s v="CAMPANIA"/>
    <x v="83"/>
    <n v="13"/>
    <s v="ARZANO"/>
    <n v="0"/>
    <n v="0"/>
    <n v="0"/>
    <n v="1"/>
    <n v="0"/>
    <m/>
    <m/>
    <m/>
    <n v="15722.895197326636"/>
    <n v="2216.059536365608"/>
    <n v="10862.716001923935"/>
    <n v="0"/>
    <n v="15722.895197326636"/>
    <n v="2216.059536365608"/>
    <n v="10862.716001923935"/>
    <n v="25085.288241048074"/>
    <n v="0"/>
    <n v="2445.3878462633907"/>
    <n v="56332.34682292764"/>
    <n v="867.34682292764046"/>
  </r>
  <r>
    <n v="19"/>
    <x v="13"/>
    <s v="CAMPANIA"/>
    <x v="84"/>
    <n v="14"/>
    <s v="CASORIA"/>
    <n v="0"/>
    <n v="0"/>
    <n v="0"/>
    <n v="1"/>
    <n v="0"/>
    <m/>
    <m/>
    <m/>
    <n v="15583.141437690745"/>
    <n v="2486.0982377309142"/>
    <n v="11188.750310563828"/>
    <n v="0"/>
    <n v="15583.141437690745"/>
    <n v="2486.0982377309142"/>
    <n v="11188.750310563828"/>
    <n v="22192.421392821772"/>
    <n v="0"/>
    <n v="2665.35848196699"/>
    <n v="54115.76986077425"/>
    <n v="52.769860774249537"/>
  </r>
  <r>
    <n v="19"/>
    <x v="13"/>
    <s v="CAMPANIA"/>
    <x v="84"/>
    <n v="15"/>
    <s v="AFRAGOLA"/>
    <n v="0"/>
    <n v="0"/>
    <n v="0"/>
    <n v="1"/>
    <n v="0"/>
    <m/>
    <m/>
    <m/>
    <n v="16318.939009790814"/>
    <n v="2323.2039243266813"/>
    <n v="11511.388428488721"/>
    <n v="0"/>
    <n v="16318.939009790814"/>
    <n v="2323.2039243266813"/>
    <n v="11511.388428488721"/>
    <n v="30820.511563960219"/>
    <n v="0"/>
    <n v="2790.1037342491177"/>
    <n v="63764.146660815553"/>
    <n v="1432.1466608155533"/>
  </r>
  <r>
    <n v="19"/>
    <x v="13"/>
    <s v="CAMPANIA"/>
    <x v="84"/>
    <n v="16"/>
    <s v="ACERRA"/>
    <n v="0"/>
    <n v="0"/>
    <n v="0"/>
    <n v="1"/>
    <n v="0"/>
    <m/>
    <m/>
    <m/>
    <n v="18029.429469607858"/>
    <n v="2507.440006064624"/>
    <n v="11965.628936619822"/>
    <n v="0"/>
    <n v="18029.429469607858"/>
    <n v="2507.440006064624"/>
    <n v="11965.628936619822"/>
    <n v="28811.576252691953"/>
    <n v="0"/>
    <n v="3049.1167771555206"/>
    <n v="64363.191442139774"/>
    <n v="1119.1914421397742"/>
  </r>
  <r>
    <n v="19"/>
    <x v="13"/>
    <s v="CAMPANIA"/>
    <x v="84"/>
    <n v="17"/>
    <s v="POMIGLIANO D`ARCO"/>
    <n v="0"/>
    <n v="0"/>
    <n v="0"/>
    <n v="1"/>
    <n v="0"/>
    <m/>
    <m/>
    <m/>
    <n v="19871.3123530142"/>
    <n v="2777.0431611374051"/>
    <n v="11304.220794873789"/>
    <n v="0"/>
    <n v="19871.3123530142"/>
    <n v="2777.0431611374051"/>
    <n v="11304.220794873789"/>
    <n v="25813.096805244691"/>
    <n v="0"/>
    <n v="3337.6496889225796"/>
    <n v="63103.322803192663"/>
    <n v="786.32280319266283"/>
  </r>
  <r>
    <n v="19"/>
    <x v="13"/>
    <s v="CAMPANIA"/>
    <x v="85"/>
    <n v="18"/>
    <s v="NOLA"/>
    <n v="0"/>
    <n v="0"/>
    <n v="0"/>
    <n v="1"/>
    <n v="0"/>
    <m/>
    <m/>
    <m/>
    <n v="18758.06018223942"/>
    <n v="4192.1330655501133"/>
    <n v="11174.316500025083"/>
    <n v="0"/>
    <n v="18758.06018223942"/>
    <n v="4192.1330655501133"/>
    <n v="11174.316500025083"/>
    <n v="28827.647735182101"/>
    <n v="0"/>
    <n v="2980.5545010920609"/>
    <n v="65932.711984088775"/>
    <n v="-799.28801591122465"/>
  </r>
  <r>
    <n v="19"/>
    <x v="13"/>
    <s v="CAMPANIA"/>
    <x v="85"/>
    <n v="19"/>
    <s v="SAN GIUSEPPE VESUVIANO"/>
    <n v="0"/>
    <n v="0"/>
    <n v="0"/>
    <n v="1"/>
    <n v="0"/>
    <m/>
    <m/>
    <m/>
    <n v="14576.197682365488"/>
    <n v="4094.1351497320588"/>
    <n v="9568.7673395093589"/>
    <n v="0"/>
    <n v="14576.197682365488"/>
    <n v="4094.1351497320588"/>
    <n v="9568.7673395093589"/>
    <n v="37153.823628112805"/>
    <n v="0"/>
    <n v="2358.7327473498517"/>
    <n v="67751.65654706955"/>
    <n v="36.656547069549561"/>
  </r>
  <r>
    <n v="19"/>
    <x v="13"/>
    <s v="CAMPANIA"/>
    <x v="85"/>
    <n v="20"/>
    <s v="TORRE ANNUNZIATA"/>
    <n v="0"/>
    <n v="0"/>
    <n v="0"/>
    <n v="1"/>
    <n v="0"/>
    <m/>
    <m/>
    <m/>
    <n v="15660.78241526624"/>
    <n v="2017.8859732668755"/>
    <n v="8522.740599289702"/>
    <n v="0"/>
    <n v="15660.78241526624"/>
    <n v="2017.8859732668755"/>
    <n v="8522.740599289702"/>
    <n v="21747.011735237724"/>
    <n v="0"/>
    <n v="2212.0856568807853"/>
    <n v="50160.506379941326"/>
    <n v="1111.5063799413256"/>
  </r>
  <r>
    <n v="19"/>
    <x v="13"/>
    <s v="CAMPANIA"/>
    <x v="85"/>
    <n v="21"/>
    <s v="CASTELLAMMARE DI STABIA"/>
    <n v="0"/>
    <n v="0"/>
    <n v="0"/>
    <n v="1"/>
    <n v="0"/>
    <m/>
    <m/>
    <m/>
    <n v="17905.203905487066"/>
    <n v="3501.3566456059598"/>
    <n v="11297.428413443791"/>
    <n v="0"/>
    <n v="17905.203905487066"/>
    <n v="3501.3566456059598"/>
    <n v="11297.428413443791"/>
    <n v="34417.079752647922"/>
    <n v="0"/>
    <n v="3089.1114381925386"/>
    <n v="70210.180155377282"/>
    <n v="650.18015537728206"/>
  </r>
  <r>
    <n v="19"/>
    <x v="13"/>
    <s v="CAMPANIA"/>
    <x v="86"/>
    <n v="22"/>
    <s v="GRAGNANO"/>
    <n v="0"/>
    <n v="0"/>
    <n v="0"/>
    <n v="1"/>
    <n v="0"/>
    <m/>
    <m/>
    <m/>
    <n v="19762.614984408508"/>
    <n v="4443.8788226293827"/>
    <n v="11711.763680673655"/>
    <n v="0"/>
    <n v="19762.614984408508"/>
    <n v="4443.8788226293827"/>
    <n v="11711.763680673655"/>
    <n v="35109.301462759213"/>
    <n v="0"/>
    <n v="2920.562509536534"/>
    <n v="73948.1214600073"/>
    <n v="-244.8785399927001"/>
  </r>
  <r>
    <n v="19"/>
    <x v="13"/>
    <s v="CAMPANIA"/>
    <x v="82"/>
    <n v="23"/>
    <s v="TORRE DEL GRECO"/>
    <n v="0"/>
    <n v="0"/>
    <n v="0"/>
    <n v="1"/>
    <n v="0"/>
    <m/>
    <m/>
    <m/>
    <n v="13833.233250796913"/>
    <n v="2226.077101093676"/>
    <n v="9896.4997435067507"/>
    <n v="0"/>
    <n v="13833.233250796913"/>
    <n v="2226.077101093676"/>
    <n v="9896.4997435067507"/>
    <n v="17601.717215815035"/>
    <n v="0"/>
    <n v="2280.647932944245"/>
    <n v="45838.17524415662"/>
    <n v="-237.82475584337953"/>
  </r>
  <r>
    <n v="19"/>
    <x v="13"/>
    <s v="CAMPANIA"/>
    <x v="82"/>
    <n v="24"/>
    <s v="PORTICI"/>
    <n v="1"/>
    <n v="0"/>
    <n v="0"/>
    <n v="0"/>
    <n v="0"/>
    <m/>
    <m/>
    <m/>
    <n v="0"/>
    <n v="2302.2977022854961"/>
    <n v="11963.930841262323"/>
    <n v="17927.738717757999"/>
    <n v="23477.437142251387"/>
    <n v="2302.2977022854961"/>
    <n v="11963.930841262323"/>
    <n v="17927.738717757999"/>
    <n v="0"/>
    <n v="3119.5835608874095"/>
    <n v="58790.987964444612"/>
    <n v="865.98796444461186"/>
  </r>
  <r>
    <n v="19"/>
    <x v="13"/>
    <s v="CAMPANIA"/>
    <x v="82"/>
    <n v="25"/>
    <s v="SAN GIORGIO A CREMANO"/>
    <n v="1"/>
    <n v="0"/>
    <n v="0"/>
    <n v="0"/>
    <n v="0"/>
    <m/>
    <m/>
    <m/>
    <n v="0"/>
    <n v="2384.6159515726622"/>
    <n v="13672.214770906763"/>
    <n v="22337.064735233089"/>
    <n v="22548.134364501624"/>
    <n v="2384.6159515726622"/>
    <n v="13672.214770906763"/>
    <n v="22337.064735233089"/>
    <n v="0"/>
    <n v="2944.3688553919019"/>
    <n v="63886.398677606048"/>
    <n v="881.3986776060483"/>
  </r>
  <r>
    <n v="20"/>
    <x v="13"/>
    <s v="CAMPANIA"/>
    <x v="87"/>
    <n v="1"/>
    <s v="CASERTA"/>
    <n v="0"/>
    <n v="0"/>
    <n v="0"/>
    <n v="1"/>
    <n v="0"/>
    <m/>
    <m/>
    <m/>
    <n v="23174.040091417915"/>
    <n v="5116.7978445800245"/>
    <n v="14967.861528678837"/>
    <n v="0"/>
    <n v="23174.040091417915"/>
    <n v="5116.7978445800245"/>
    <n v="14967.861528678837"/>
    <n v="23232.475902541231"/>
    <n v="0"/>
    <n v="3756.6413759770544"/>
    <n v="70247.816743195057"/>
    <n v="-2713.1832568049431"/>
  </r>
  <r>
    <n v="20"/>
    <x v="13"/>
    <s v="CAMPANIA"/>
    <x v="87"/>
    <n v="2"/>
    <s v="MADDALONI"/>
    <n v="0"/>
    <n v="0"/>
    <n v="0"/>
    <n v="1"/>
    <n v="0"/>
    <m/>
    <m/>
    <m/>
    <n v="15495.944647490574"/>
    <n v="4153.8049918079414"/>
    <n v="10793.943139945208"/>
    <n v="0"/>
    <n v="15495.944647490574"/>
    <n v="4153.8049918079414"/>
    <n v="10793.943139945208"/>
    <n v="25791.285507579494"/>
    <n v="0"/>
    <n v="3289.0847433776289"/>
    <n v="59524.063030200843"/>
    <n v="-1619.9369697991569"/>
  </r>
  <r>
    <n v="20"/>
    <x v="13"/>
    <s v="CAMPANIA"/>
    <x v="87"/>
    <n v="3"/>
    <s v="AVERSA"/>
    <n v="0"/>
    <n v="0"/>
    <n v="0"/>
    <n v="1"/>
    <n v="0"/>
    <m/>
    <m/>
    <m/>
    <n v="19394.716198358474"/>
    <n v="3302.7475362147024"/>
    <n v="12971.750435938242"/>
    <n v="0"/>
    <n v="19394.716198358474"/>
    <n v="3302.7475362147024"/>
    <n v="12971.750435938242"/>
    <n v="29804.564277975984"/>
    <n v="0"/>
    <n v="2761.5361192226765"/>
    <n v="68235.314567710069"/>
    <n v="274.31456771006924"/>
  </r>
  <r>
    <n v="20"/>
    <x v="13"/>
    <s v="CAMPANIA"/>
    <x v="87"/>
    <n v="4"/>
    <s v="CASAL DI PRINCIPE"/>
    <n v="0"/>
    <n v="0"/>
    <n v="0"/>
    <n v="1"/>
    <n v="0"/>
    <m/>
    <m/>
    <m/>
    <n v="13280.190595143777"/>
    <n v="2701.2581062381096"/>
    <n v="9817.5383093830278"/>
    <n v="0"/>
    <n v="13280.190595143777"/>
    <n v="2701.2581062381096"/>
    <n v="9817.5383093830278"/>
    <n v="34815.422925796542"/>
    <n v="0"/>
    <n v="2383.491347039434"/>
    <n v="62997.901283600884"/>
    <n v="1283.9012836008842"/>
  </r>
  <r>
    <n v="20"/>
    <x v="13"/>
    <s v="CAMPANIA"/>
    <x v="76"/>
    <n v="5"/>
    <s v="SANTA MARIA CAPUA VETERE"/>
    <n v="0"/>
    <n v="0"/>
    <n v="0"/>
    <n v="1"/>
    <n v="0"/>
    <m/>
    <m/>
    <m/>
    <n v="16979.484557471558"/>
    <n v="3290.9877863165361"/>
    <n v="12714.488989277077"/>
    <n v="0"/>
    <n v="16979.484557471558"/>
    <n v="3290.9877863165361"/>
    <n v="12714.488989277077"/>
    <n v="33812.10323319742"/>
    <n v="0"/>
    <n v="2871.9975639915833"/>
    <n v="69669.062130254169"/>
    <n v="453.06213025416946"/>
  </r>
  <r>
    <n v="20"/>
    <x v="13"/>
    <s v="CAMPANIA"/>
    <x v="76"/>
    <n v="6"/>
    <s v="SESSA AURUNCA"/>
    <n v="0"/>
    <n v="0"/>
    <n v="0"/>
    <n v="1"/>
    <n v="0"/>
    <m/>
    <m/>
    <m/>
    <n v="18353.132622268764"/>
    <n v="3046.2107699176618"/>
    <n v="10675.925512598997"/>
    <n v="0"/>
    <n v="18353.132622268764"/>
    <n v="3046.2107699176618"/>
    <n v="10675.925512598997"/>
    <n v="28955.071632068259"/>
    <n v="0"/>
    <n v="2976.745485755202"/>
    <n v="64007.086022608877"/>
    <n v="725.0860226088771"/>
  </r>
  <r>
    <n v="20"/>
    <x v="13"/>
    <s v="CAMPANIA"/>
    <x v="76"/>
    <n v="7"/>
    <s v="CAPUA"/>
    <n v="0"/>
    <n v="0"/>
    <n v="0"/>
    <n v="1"/>
    <n v="0"/>
    <m/>
    <m/>
    <m/>
    <n v="19601.360646367095"/>
    <n v="3329.3158600587085"/>
    <n v="12864.770428415777"/>
    <n v="0"/>
    <n v="19601.360646367095"/>
    <n v="3329.3158600587085"/>
    <n v="12864.770428415777"/>
    <n v="26512.206293566051"/>
    <n v="0"/>
    <n v="3292.8937587144878"/>
    <n v="65600.546987122114"/>
    <n v="-158.45301287788607"/>
  </r>
  <r>
    <n v="20"/>
    <x v="13"/>
    <s v="CAMPANIA"/>
    <x v="88"/>
    <n v="8"/>
    <s v="BENEVENTO"/>
    <n v="1"/>
    <n v="0"/>
    <n v="0"/>
    <n v="0"/>
    <n v="0"/>
    <m/>
    <m/>
    <m/>
    <n v="0"/>
    <n v="2526.1684966431853"/>
    <n v="14043.24860652039"/>
    <n v="21626.475616561627"/>
    <n v="23074.8985354369"/>
    <n v="2526.1684966431853"/>
    <n v="14043.24860652039"/>
    <n v="21626.475616561627"/>
    <n v="0"/>
    <n v="3573.808639807829"/>
    <n v="64844.599894969935"/>
    <n v="594.59989496993512"/>
  </r>
  <r>
    <n v="20"/>
    <x v="13"/>
    <s v="CAMPANIA"/>
    <x v="88"/>
    <n v="9"/>
    <s v="SANT`AGATA DE` GOTI"/>
    <n v="0"/>
    <n v="0"/>
    <n v="0"/>
    <n v="1"/>
    <n v="0"/>
    <m/>
    <m/>
    <m/>
    <n v="22398.824792241059"/>
    <n v="3090.63649175518"/>
    <n v="10130.836902841675"/>
    <n v="0"/>
    <n v="22398.824792241059"/>
    <n v="3090.63649175518"/>
    <n v="10130.836902841675"/>
    <n v="27456.979871379637"/>
    <n v="0"/>
    <n v="2322.5471016496922"/>
    <n v="65399.825159867236"/>
    <n v="1262.8251598672359"/>
  </r>
  <r>
    <n v="20"/>
    <x v="13"/>
    <s v="CAMPANIA"/>
    <x v="88"/>
    <n v="10"/>
    <s v="ARIANO IRPINO"/>
    <n v="0"/>
    <n v="0"/>
    <n v="0"/>
    <n v="1"/>
    <n v="0"/>
    <m/>
    <m/>
    <m/>
    <n v="18934.84271579593"/>
    <n v="3730.8895417664698"/>
    <n v="11513.935571524971"/>
    <n v="0"/>
    <n v="18934.84271579593"/>
    <n v="3730.8895417664698"/>
    <n v="11513.935571524971"/>
    <n v="22234.896025117159"/>
    <n v="0"/>
    <n v="2767.2496422279646"/>
    <n v="59181.813496432493"/>
    <n v="-1072.1865035675073"/>
  </r>
  <r>
    <n v="20"/>
    <x v="13"/>
    <s v="CAMPANIA"/>
    <x v="89"/>
    <n v="11"/>
    <s v="AVELLINO"/>
    <n v="1"/>
    <n v="0"/>
    <n v="0"/>
    <n v="0"/>
    <n v="0"/>
    <m/>
    <m/>
    <m/>
    <n v="0"/>
    <n v="6857.2408295086743"/>
    <n v="12517.509927807141"/>
    <n v="20155.934968713256"/>
    <n v="28181.285906748257"/>
    <n v="6857.2408295086743"/>
    <n v="12517.509927807141"/>
    <n v="20155.934968713256"/>
    <n v="0"/>
    <n v="3820.4423828694407"/>
    <n v="71532.414015646777"/>
    <n v="-4117.5859843532235"/>
  </r>
  <r>
    <n v="20"/>
    <x v="13"/>
    <s v="CAMPANIA"/>
    <x v="89"/>
    <n v="12"/>
    <s v="ATRIPALDA"/>
    <n v="0"/>
    <n v="0"/>
    <n v="0"/>
    <n v="1"/>
    <n v="0"/>
    <m/>
    <m/>
    <m/>
    <n v="27050.116587302207"/>
    <n v="6095.9059101755211"/>
    <n v="13713.818107165498"/>
    <n v="0"/>
    <n v="27050.116587302207"/>
    <n v="6095.9059101755211"/>
    <n v="13713.818107165498"/>
    <n v="29992.830215717695"/>
    <n v="0"/>
    <n v="3370.0263192858797"/>
    <n v="80222.6971396468"/>
    <n v="-2237.3028603532002"/>
  </r>
  <r>
    <n v="20"/>
    <x v="13"/>
    <s v="CAMPANIA"/>
    <x v="88"/>
    <n v="13"/>
    <s v="MIRABELLA ECLANO"/>
    <n v="1"/>
    <n v="0"/>
    <n v="0"/>
    <n v="0"/>
    <n v="0"/>
    <m/>
    <m/>
    <m/>
    <n v="0"/>
    <n v="5906.8788192198072"/>
    <n v="8934.5287234833177"/>
    <n v="16513.44825862514"/>
    <n v="22353.434682273848"/>
    <n v="5906.8788192198072"/>
    <n v="8934.5287234833177"/>
    <n v="16513.44825862514"/>
    <n v="0"/>
    <n v="2525.3771683374266"/>
    <n v="56233.667651939541"/>
    <n v="-3602.3323480604595"/>
  </r>
  <r>
    <n v="20"/>
    <x v="13"/>
    <s v="CAMPANIA"/>
    <x v="86"/>
    <n v="14"/>
    <s v="SALERNO CENTRO"/>
    <n v="1"/>
    <n v="0"/>
    <n v="0"/>
    <n v="0"/>
    <n v="0"/>
    <m/>
    <m/>
    <m/>
    <n v="0"/>
    <n v="2970.4257150183662"/>
    <n v="12188.079428452249"/>
    <n v="18618.812464834282"/>
    <n v="24352.988473987345"/>
    <n v="2970.4257150183662"/>
    <n v="12188.079428452249"/>
    <n v="18618.812464834282"/>
    <n v="0"/>
    <n v="2762.4883730568913"/>
    <n v="60892.794455349132"/>
    <n v="209.79445534913248"/>
  </r>
  <r>
    <n v="20"/>
    <x v="13"/>
    <s v="CAMPANIA"/>
    <x v="86"/>
    <n v="15"/>
    <s v="SALERNO-MERCATO SAN SEVERINO"/>
    <n v="1"/>
    <n v="0"/>
    <n v="0"/>
    <n v="0"/>
    <n v="0"/>
    <m/>
    <m/>
    <m/>
    <n v="0"/>
    <n v="3517.4718584293732"/>
    <n v="13583.91381231679"/>
    <n v="23922.401686582503"/>
    <n v="26359.709125169353"/>
    <n v="3517.4718584293732"/>
    <n v="13583.91381231679"/>
    <n v="23922.401686582503"/>
    <n v="0"/>
    <n v="3231.949513324746"/>
    <n v="70615.445995822753"/>
    <n v="239.44599582275259"/>
  </r>
  <r>
    <n v="20"/>
    <x v="13"/>
    <s v="CAMPANIA"/>
    <x v="86"/>
    <n v="16"/>
    <s v="CAVA DE` TIRRENI"/>
    <n v="0"/>
    <n v="0"/>
    <n v="0"/>
    <n v="1"/>
    <n v="0"/>
    <m/>
    <m/>
    <m/>
    <n v="21856.532425790683"/>
    <n v="3671.6552459831123"/>
    <n v="13864.948593982948"/>
    <n v="0"/>
    <n v="21856.532425790683"/>
    <n v="3671.6552459831123"/>
    <n v="13864.948593982948"/>
    <n v="30867.578048395648"/>
    <n v="0"/>
    <n v="2998.6473239421407"/>
    <n v="73259.361638094546"/>
    <n v="163.36163809454592"/>
  </r>
  <r>
    <n v="20"/>
    <x v="13"/>
    <s v="CAMPANIA"/>
    <x v="89"/>
    <n v="17"/>
    <s v="SCAFATI"/>
    <n v="0"/>
    <n v="0"/>
    <n v="0"/>
    <n v="1"/>
    <n v="0"/>
    <m/>
    <m/>
    <m/>
    <n v="16407.330276569068"/>
    <n v="3257.8862680846596"/>
    <n v="11769.498922828638"/>
    <n v="0"/>
    <n v="16407.330276569068"/>
    <n v="3257.8862680846596"/>
    <n v="11769.498922828638"/>
    <n v="34752.284958870965"/>
    <n v="0"/>
    <n v="2712.9711736777258"/>
    <n v="68899.971600031058"/>
    <n v="699.97160003105819"/>
  </r>
  <r>
    <n v="20"/>
    <x v="13"/>
    <s v="CAMPANIA"/>
    <x v="89"/>
    <n v="18"/>
    <s v="NOCERA INFERIORE"/>
    <n v="0"/>
    <n v="0"/>
    <n v="0"/>
    <n v="1"/>
    <n v="0"/>
    <m/>
    <m/>
    <m/>
    <n v="20210.543701190203"/>
    <n v="3242.2066015537712"/>
    <n v="10498.474547740305"/>
    <n v="0"/>
    <n v="20210.543701190203"/>
    <n v="3242.2066015537712"/>
    <n v="10498.474547740305"/>
    <n v="30344.10690443089"/>
    <n v="0"/>
    <n v="2473.0032074556175"/>
    <n v="66768.334962370791"/>
    <n v="1009.3349623707909"/>
  </r>
  <r>
    <n v="20"/>
    <x v="13"/>
    <s v="CAMPANIA"/>
    <x v="90"/>
    <n v="19"/>
    <s v="BATTIPAGLIA"/>
    <n v="0"/>
    <n v="0"/>
    <n v="0"/>
    <n v="1"/>
    <n v="0"/>
    <m/>
    <m/>
    <m/>
    <n v="20187.848646206599"/>
    <n v="2867.2012436900154"/>
    <n v="15929.832548702272"/>
    <n v="0"/>
    <n v="20187.848646206599"/>
    <n v="2867.2012436900154"/>
    <n v="15929.832548702272"/>
    <n v="32000.617563950949"/>
    <n v="0"/>
    <n v="3285.27572804077"/>
    <n v="74270.775730590598"/>
    <n v="698.77573059059796"/>
  </r>
  <r>
    <n v="20"/>
    <x v="13"/>
    <s v="CAMPANIA"/>
    <x v="90"/>
    <n v="20"/>
    <s v="EBOLI"/>
    <n v="0"/>
    <n v="0"/>
    <n v="0"/>
    <n v="1"/>
    <n v="0"/>
    <m/>
    <m/>
    <m/>
    <n v="19947.758854011608"/>
    <n v="2694.7249118502391"/>
    <n v="13066.84377595821"/>
    <n v="0"/>
    <n v="19947.758854011608"/>
    <n v="2694.7249118502391"/>
    <n v="13066.84377595821"/>
    <n v="32266.94498807337"/>
    <n v="0"/>
    <n v="3163.3872372612864"/>
    <n v="71139.659767154706"/>
    <n v="1432.6597671547061"/>
  </r>
  <r>
    <n v="20"/>
    <x v="13"/>
    <s v="CAMPANIA"/>
    <x v="90"/>
    <n v="21"/>
    <s v="SALA CONSILINA"/>
    <n v="0"/>
    <n v="0"/>
    <n v="0"/>
    <n v="1"/>
    <n v="0"/>
    <m/>
    <m/>
    <m/>
    <n v="21178.06972943867"/>
    <n v="2388.9714144979089"/>
    <n v="9176.5073119269873"/>
    <n v="0"/>
    <n v="21178.06972943867"/>
    <n v="2388.9714144979089"/>
    <n v="9176.5073119269873"/>
    <n v="29537.088890818552"/>
    <n v="0"/>
    <n v="2290.1704712863921"/>
    <n v="64570.807817968511"/>
    <n v="2412.8078179685108"/>
  </r>
  <r>
    <n v="20"/>
    <x v="13"/>
    <s v="CAMPANIA"/>
    <x v="90"/>
    <n v="22"/>
    <s v="VALLO DELLA LUCANIA"/>
    <n v="0"/>
    <n v="0"/>
    <n v="0"/>
    <n v="1"/>
    <n v="0"/>
    <m/>
    <m/>
    <m/>
    <n v="20412.41024288649"/>
    <n v="3428.1848684618126"/>
    <n v="8965.9434875970564"/>
    <n v="0"/>
    <n v="20412.41024288649"/>
    <n v="3428.1848684618126"/>
    <n v="8965.9434875970564"/>
    <n v="29172.036645685232"/>
    <n v="0"/>
    <n v="2283.5046944468891"/>
    <n v="64262.079939077477"/>
    <n v="932.07993907747732"/>
  </r>
  <r>
    <n v="21"/>
    <x v="14"/>
    <s v="PUGLIA"/>
    <x v="91"/>
    <n v="1"/>
    <s v="SAN SEVERO"/>
    <n v="0"/>
    <n v="0"/>
    <n v="0"/>
    <n v="1"/>
    <n v="0"/>
    <m/>
    <m/>
    <m/>
    <n v="17636.446675418047"/>
    <n v="2875.9121695405092"/>
    <n v="10844.886000670191"/>
    <n v="0"/>
    <n v="17636.446675418047"/>
    <n v="2875.9121695405092"/>
    <n v="10844.886000670191"/>
    <n v="21949.05322939956"/>
    <n v="0"/>
    <n v="2334.9264014944838"/>
    <n v="55641.224476522788"/>
    <n v="-71.775523477212118"/>
  </r>
  <r>
    <n v="21"/>
    <x v="14"/>
    <s v="PUGLIA"/>
    <x v="91"/>
    <n v="2"/>
    <s v="SAN GIOVANNI ROTONDO"/>
    <n v="0"/>
    <n v="0"/>
    <n v="0"/>
    <n v="1"/>
    <n v="0"/>
    <m/>
    <m/>
    <m/>
    <n v="17677.058879072923"/>
    <n v="3180.7945743077903"/>
    <n v="8887.8311011520818"/>
    <n v="0"/>
    <n v="17677.058879072923"/>
    <n v="3180.7945743077903"/>
    <n v="8887.8311011520818"/>
    <n v="20219.072935638833"/>
    <n v="0"/>
    <n v="1990.2105135087563"/>
    <n v="51954.968003680384"/>
    <n v="-318.03199631961616"/>
  </r>
  <r>
    <n v="21"/>
    <x v="14"/>
    <s v="PUGLIA"/>
    <x v="91"/>
    <n v="3"/>
    <s v="FOGGIA - LUCERA"/>
    <n v="0"/>
    <n v="0"/>
    <n v="0"/>
    <n v="1"/>
    <n v="0"/>
    <m/>
    <m/>
    <m/>
    <n v="17428.607750831339"/>
    <n v="2555.7856445348639"/>
    <n v="11626.009865119933"/>
    <n v="0"/>
    <n v="17428.607750831339"/>
    <n v="2555.7856445348639"/>
    <n v="11626.009865119933"/>
    <n v="18702.613766390044"/>
    <n v="0"/>
    <n v="2163.5207113358347"/>
    <n v="52476.537738212013"/>
    <n v="-239.46226178798679"/>
  </r>
  <r>
    <n v="21"/>
    <x v="14"/>
    <s v="PUGLIA"/>
    <x v="91"/>
    <n v="4"/>
    <s v="FOGGIA  CENTRO"/>
    <n v="0"/>
    <n v="0"/>
    <n v="0"/>
    <n v="1"/>
    <n v="0"/>
    <m/>
    <m/>
    <m/>
    <n v="20596.359635911507"/>
    <n v="2877.654354710608"/>
    <n v="16045.303033012233"/>
    <n v="0"/>
    <n v="20596.359635911507"/>
    <n v="2877.654354710608"/>
    <n v="16045.303033012233"/>
    <n v="23553.905552344153"/>
    <n v="0"/>
    <n v="2926.2760325418221"/>
    <n v="65999.498608520327"/>
    <n v="-339.50139147967275"/>
  </r>
  <r>
    <n v="21"/>
    <x v="14"/>
    <s v="PUGLIA"/>
    <x v="92"/>
    <n v="5"/>
    <s v="CERIGNOLA"/>
    <n v="0"/>
    <n v="0"/>
    <n v="0"/>
    <n v="1"/>
    <n v="0"/>
    <m/>
    <m/>
    <m/>
    <n v="18962.315677091872"/>
    <n v="2850.2149382815523"/>
    <n v="11201.486025745073"/>
    <n v="0"/>
    <n v="18962.315677091872"/>
    <n v="2850.2149382815523"/>
    <n v="11201.486025745073"/>
    <n v="22811.173468692399"/>
    <n v="0"/>
    <n v="2332.0696399918393"/>
    <n v="58157.259749802732"/>
    <n v="225.25974980273168"/>
  </r>
  <r>
    <n v="21"/>
    <x v="14"/>
    <s v="PUGLIA"/>
    <x v="92"/>
    <n v="6"/>
    <s v="MANFREDONIA"/>
    <n v="1"/>
    <n v="0"/>
    <n v="0"/>
    <n v="0"/>
    <n v="0"/>
    <m/>
    <m/>
    <m/>
    <n v="0"/>
    <n v="3284.8901382211902"/>
    <n v="11810.253211408624"/>
    <n v="21671.246174927033"/>
    <n v="22892.143618989969"/>
    <n v="3284.8901382211902"/>
    <n v="11810.253211408624"/>
    <n v="21671.246174927033"/>
    <n v="0"/>
    <n v="2214.9424183834294"/>
    <n v="61873.475561930238"/>
    <n v="52.475561930237745"/>
  </r>
  <r>
    <n v="21"/>
    <x v="14"/>
    <s v="PUGLIA"/>
    <x v="93"/>
    <n v="7"/>
    <s v="LECCE"/>
    <n v="0"/>
    <n v="0"/>
    <n v="0"/>
    <n v="1"/>
    <n v="0"/>
    <m/>
    <m/>
    <m/>
    <n v="21320.212442230732"/>
    <n v="2673.3831435165298"/>
    <n v="14053.437178665386"/>
    <n v="0"/>
    <n v="21320.212442230732"/>
    <n v="2673.3831435165298"/>
    <n v="14053.437178665386"/>
    <n v="23181.965529000772"/>
    <n v="0"/>
    <n v="2790.1037342491177"/>
    <n v="64019.102027662542"/>
    <n v="356.10202766254224"/>
  </r>
  <r>
    <n v="21"/>
    <x v="14"/>
    <s v="PUGLIA"/>
    <x v="93"/>
    <n v="8"/>
    <s v="SQUINZANO"/>
    <n v="0"/>
    <n v="0"/>
    <n v="0"/>
    <n v="1"/>
    <n v="0"/>
    <m/>
    <m/>
    <m/>
    <n v="21783.669354527527"/>
    <n v="2787.9318184505223"/>
    <n v="12711.092798562078"/>
    <n v="0"/>
    <n v="21783.669354527527"/>
    <n v="2787.9318184505223"/>
    <n v="12711.092798562078"/>
    <n v="25598.427717697741"/>
    <n v="0"/>
    <n v="3249.0900823406109"/>
    <n v="66130.21177157847"/>
    <n v="810.21177157846978"/>
  </r>
  <r>
    <n v="21"/>
    <x v="14"/>
    <s v="PUGLIA"/>
    <x v="94"/>
    <n v="9"/>
    <s v="TRICASE"/>
    <n v="0"/>
    <n v="0"/>
    <n v="0"/>
    <n v="1"/>
    <n v="0"/>
    <m/>
    <m/>
    <m/>
    <n v="20154.403302020233"/>
    <n v="3024.869001583952"/>
    <n v="13204.389499915666"/>
    <n v="0"/>
    <n v="20154.403302020233"/>
    <n v="3024.869001583952"/>
    <n v="13204.389499915666"/>
    <n v="21667.802285822003"/>
    <n v="0"/>
    <n v="2519.6636453321385"/>
    <n v="60571.127734673995"/>
    <n v="-319.87226532600471"/>
  </r>
  <r>
    <n v="21"/>
    <x v="14"/>
    <s v="PUGLIA"/>
    <x v="94"/>
    <n v="10"/>
    <s v="MAGLIE"/>
    <n v="0"/>
    <n v="0"/>
    <n v="0"/>
    <n v="1"/>
    <n v="0"/>
    <m/>
    <m/>
    <m/>
    <n v="22352.240205695762"/>
    <n v="3683.4149958812791"/>
    <n v="14382.018630341528"/>
    <n v="0"/>
    <n v="22352.240205695762"/>
    <n v="3683.4149958812791"/>
    <n v="14382.018630341528"/>
    <n v="24595.10802509862"/>
    <n v="0"/>
    <n v="2285.4092021153183"/>
    <n v="67298.1910591325"/>
    <n v="-635.8089408675005"/>
  </r>
  <r>
    <n v="21"/>
    <x v="14"/>
    <s v="PUGLIA"/>
    <x v="94"/>
    <n v="11"/>
    <s v="CASARANO"/>
    <n v="0"/>
    <n v="0"/>
    <n v="0"/>
    <n v="1"/>
    <n v="0"/>
    <m/>
    <m/>
    <m/>
    <n v="17896.842569440476"/>
    <n v="2294.4578690200519"/>
    <n v="13200.144261521917"/>
    <n v="0"/>
    <n v="17896.842569440476"/>
    <n v="2294.4578690200519"/>
    <n v="13200.144261521917"/>
    <n v="23635.410927829893"/>
    <n v="0"/>
    <n v="2553.9447833638683"/>
    <n v="59580.800411176206"/>
    <n v="511.80041117620567"/>
  </r>
  <r>
    <n v="21"/>
    <x v="14"/>
    <s v="PUGLIA"/>
    <x v="93"/>
    <n v="12"/>
    <s v="NARDO`"/>
    <n v="0"/>
    <n v="0"/>
    <n v="0"/>
    <n v="1"/>
    <n v="0"/>
    <m/>
    <m/>
    <m/>
    <n v="18656.529673102235"/>
    <n v="2674.6897823941035"/>
    <n v="11590.349862612446"/>
    <n v="0"/>
    <n v="18656.529673102235"/>
    <n v="2674.6897823941035"/>
    <n v="11590.349862612446"/>
    <n v="25298.809365560017"/>
    <n v="0"/>
    <n v="2173.0432496779817"/>
    <n v="60393.421933346784"/>
    <n v="662.4219333467845"/>
  </r>
  <r>
    <n v="21"/>
    <x v="14"/>
    <s v="PUGLIA"/>
    <x v="94"/>
    <n v="13"/>
    <s v="GALATINA"/>
    <n v="1"/>
    <n v="0"/>
    <n v="0"/>
    <n v="0"/>
    <n v="0"/>
    <m/>
    <m/>
    <m/>
    <n v="0"/>
    <n v="3070.1658160065194"/>
    <n v="13870.891927734197"/>
    <n v="21566.781538741085"/>
    <n v="23669.747871322998"/>
    <n v="3070.1658160065194"/>
    <n v="13870.891927734197"/>
    <n v="21566.781538741085"/>
    <n v="0"/>
    <n v="2795.8172572544063"/>
    <n v="64973.4044110592"/>
    <n v="48.404411059200356"/>
  </r>
  <r>
    <n v="21"/>
    <x v="14"/>
    <s v="PUGLIA"/>
    <x v="95"/>
    <n v="14"/>
    <s v="TARANTO - SOLITO CORVISEA"/>
    <n v="0"/>
    <n v="0"/>
    <n v="0"/>
    <n v="1"/>
    <n v="0"/>
    <m/>
    <m/>
    <m/>
    <n v="18087.958821934"/>
    <n v="1957.345038605944"/>
    <n v="14092.493371887875"/>
    <n v="0"/>
    <n v="18087.958821934"/>
    <n v="1957.345038605944"/>
    <n v="14092.493371887875"/>
    <n v="18769.195622420648"/>
    <n v="0"/>
    <n v="4071.8373951021254"/>
    <n v="56978.830249950603"/>
    <n v="117.83024995060259"/>
  </r>
  <r>
    <n v="21"/>
    <x v="14"/>
    <s v="PUGLIA"/>
    <x v="95"/>
    <n v="15"/>
    <s v="TARANTO - ITALIA - MONTE GRANARO"/>
    <n v="1"/>
    <n v="0"/>
    <n v="0"/>
    <n v="0"/>
    <n v="0"/>
    <m/>
    <m/>
    <m/>
    <n v="0"/>
    <n v="2038.7921953080604"/>
    <n v="11671.858439772419"/>
    <n v="16977.225324769355"/>
    <n v="17290.048467773533"/>
    <n v="2038.7921953080604"/>
    <n v="11671.858439772419"/>
    <n v="16977.225324769355"/>
    <n v="0"/>
    <n v="4476.5452746433803"/>
    <n v="52454.469702266746"/>
    <n v="61.469702266746026"/>
  </r>
  <r>
    <n v="21"/>
    <x v="14"/>
    <s v="PUGLIA"/>
    <x v="95"/>
    <n v="16"/>
    <s v="MANDURIA"/>
    <n v="0"/>
    <n v="0"/>
    <n v="0"/>
    <n v="1"/>
    <n v="0"/>
    <m/>
    <m/>
    <m/>
    <n v="18637.418047852883"/>
    <n v="3387.6790632570164"/>
    <n v="10977.337438555147"/>
    <n v="0"/>
    <n v="18637.418047852883"/>
    <n v="3387.6790632570164"/>
    <n v="10977.337438555147"/>
    <n v="23183.11349203578"/>
    <n v="0"/>
    <n v="2878.6633408310863"/>
    <n v="59064.211382531917"/>
    <n v="-463.78861746808252"/>
  </r>
  <r>
    <n v="21"/>
    <x v="14"/>
    <s v="PUGLIA"/>
    <x v="95"/>
    <n v="17"/>
    <s v="MARTINA FRANCA"/>
    <n v="0"/>
    <n v="0"/>
    <n v="0"/>
    <n v="1"/>
    <n v="0"/>
    <m/>
    <m/>
    <m/>
    <n v="21946.118169147023"/>
    <n v="3506.5832011162561"/>
    <n v="15275.216788386237"/>
    <n v="0"/>
    <n v="21946.118169147023"/>
    <n v="3506.5832011162561"/>
    <n v="15275.216788386237"/>
    <n v="27840.399525073124"/>
    <n v="0"/>
    <n v="3821.3946367036551"/>
    <n v="72389.712320426304"/>
    <n v="-290.28767957369564"/>
  </r>
  <r>
    <n v="21"/>
    <x v="14"/>
    <s v="PUGLIA"/>
    <x v="96"/>
    <n v="18"/>
    <s v="MASSAFRA"/>
    <n v="0"/>
    <n v="0"/>
    <n v="0"/>
    <n v="1"/>
    <n v="0"/>
    <m/>
    <m/>
    <m/>
    <n v="19969.25943241713"/>
    <n v="2729.1330689596894"/>
    <n v="17001.330719284419"/>
    <n v="0"/>
    <n v="19969.25943241713"/>
    <n v="2729.1330689596894"/>
    <n v="17001.330719284419"/>
    <n v="26692.436490062686"/>
    <n v="0"/>
    <n v="2586.3214137271684"/>
    <n v="68978.481124451093"/>
    <n v="2.48112445109291"/>
  </r>
  <r>
    <n v="21"/>
    <x v="14"/>
    <s v="PUGLIA"/>
    <x v="97"/>
    <n v="19"/>
    <s v="BARI - SAN PAOLO - STANIC"/>
    <n v="0"/>
    <n v="0"/>
    <n v="0"/>
    <n v="1"/>
    <n v="0"/>
    <m/>
    <m/>
    <m/>
    <n v="21344.101973792422"/>
    <n v="2370.2429239193475"/>
    <n v="17183.875970215609"/>
    <n v="0"/>
    <n v="21344.101973792422"/>
    <n v="2370.2429239193475"/>
    <n v="17183.875970215609"/>
    <n v="25263.222511474694"/>
    <n v="0"/>
    <n v="3330.9839120830766"/>
    <n v="69492.427291485146"/>
    <n v="437.42729148514627"/>
  </r>
  <r>
    <n v="21"/>
    <x v="14"/>
    <s v="PUGLIA"/>
    <x v="97"/>
    <n v="20"/>
    <s v="BARI - LIBERTA' MARCONI"/>
    <n v="1"/>
    <n v="0"/>
    <n v="0"/>
    <n v="0"/>
    <n v="0"/>
    <m/>
    <m/>
    <m/>
    <n v="0"/>
    <n v="2732.1818930073623"/>
    <n v="14735.222464701414"/>
    <n v="22773.290688537054"/>
    <n v="22976.95145603397"/>
    <n v="2732.1818930073623"/>
    <n v="14735.222464701414"/>
    <n v="22773.290688537054"/>
    <n v="0"/>
    <n v="2802.4830340939093"/>
    <n v="66020.129536373715"/>
    <n v="375.12953637371538"/>
  </r>
  <r>
    <n v="21"/>
    <x v="14"/>
    <s v="PUGLIA"/>
    <x v="97"/>
    <n v="21"/>
    <s v="BARI - MOLA DI BARI"/>
    <n v="1"/>
    <n v="0"/>
    <n v="0"/>
    <n v="0"/>
    <n v="0"/>
    <m/>
    <m/>
    <m/>
    <n v="0"/>
    <n v="2794.4650128383928"/>
    <n v="14093.342419566625"/>
    <n v="19586.545303348081"/>
    <n v="22649.664873638809"/>
    <n v="2794.4650128383928"/>
    <n v="14093.342419566625"/>
    <n v="19586.545303348081"/>
    <n v="0"/>
    <n v="2793.9127495859766"/>
    <n v="61917.930358977886"/>
    <n v="-55.069641022113501"/>
  </r>
  <r>
    <n v="21"/>
    <x v="14"/>
    <s v="PUGLIA"/>
    <x v="92"/>
    <n v="22"/>
    <s v="BARLETTA"/>
    <n v="0"/>
    <n v="0"/>
    <n v="0"/>
    <n v="1"/>
    <n v="0"/>
    <m/>
    <m/>
    <m/>
    <n v="18097.514634558676"/>
    <n v="3027.0467330465754"/>
    <n v="15534.176330404902"/>
    <n v="0"/>
    <n v="18097.514634558676"/>
    <n v="3027.0467330465754"/>
    <n v="15534.176330404902"/>
    <n v="23704.288709930519"/>
    <n v="0"/>
    <n v="2567.2763370428743"/>
    <n v="62930.30274498355"/>
    <n v="-811.69725501645007"/>
  </r>
  <r>
    <n v="21"/>
    <x v="14"/>
    <s v="PUGLIA"/>
    <x v="92"/>
    <n v="23"/>
    <s v="ANDRIA"/>
    <n v="0"/>
    <n v="0"/>
    <n v="0"/>
    <n v="1"/>
    <n v="0"/>
    <m/>
    <m/>
    <m/>
    <n v="15552.085046660548"/>
    <n v="2780.9630777701273"/>
    <n v="13612.781433394282"/>
    <n v="0"/>
    <n v="15552.085046660548"/>
    <n v="2780.9630777701273"/>
    <n v="13612.781433394282"/>
    <n v="30508.265618437381"/>
    <n v="0"/>
    <n v="2135.9053501436078"/>
    <n v="64590.000526405951"/>
    <n v="333.00052640595095"/>
  </r>
  <r>
    <n v="21"/>
    <x v="14"/>
    <s v="PUGLIA"/>
    <x v="98"/>
    <n v="24"/>
    <s v="TRANI"/>
    <n v="0"/>
    <n v="0"/>
    <n v="0"/>
    <n v="1"/>
    <n v="0"/>
    <m/>
    <m/>
    <m/>
    <n v="20326.407929264402"/>
    <n v="3700.4013012897417"/>
    <n v="15983.322552463504"/>
    <n v="0"/>
    <n v="20326.407929264402"/>
    <n v="3700.4013012897417"/>
    <n v="15983.322552463504"/>
    <n v="27986.190830519452"/>
    <n v="0"/>
    <n v="2975.7932319209876"/>
    <n v="70972.115845458102"/>
    <n v="-869.88415454189817"/>
  </r>
  <r>
    <n v="21"/>
    <x v="14"/>
    <s v="PUGLIA"/>
    <x v="98"/>
    <n v="25"/>
    <s v="MOLFETTA"/>
    <n v="0"/>
    <n v="0"/>
    <n v="0"/>
    <n v="1"/>
    <n v="0"/>
    <m/>
    <m/>
    <m/>
    <n v="18980.232825763142"/>
    <n v="3244.3843330163945"/>
    <n v="11918.931314288588"/>
    <n v="0"/>
    <n v="18980.232825763142"/>
    <n v="3244.3843330163945"/>
    <n v="11918.931314288588"/>
    <n v="21778.006737183005"/>
    <n v="0"/>
    <n v="3416.6867571624011"/>
    <n v="59338.241967413531"/>
    <n v="-597.7580325864692"/>
  </r>
  <r>
    <n v="21"/>
    <x v="14"/>
    <s v="PUGLIA"/>
    <x v="98"/>
    <n v="26"/>
    <s v="BITONTO"/>
    <n v="0"/>
    <n v="0"/>
    <n v="0"/>
    <n v="1"/>
    <n v="0"/>
    <m/>
    <m/>
    <m/>
    <n v="23142.983700387718"/>
    <n v="2764.4123186541892"/>
    <n v="13925.230979174179"/>
    <n v="0"/>
    <n v="23142.983700387718"/>
    <n v="2764.4123186541892"/>
    <n v="13925.230979174179"/>
    <n v="24933.757120426697"/>
    <n v="0"/>
    <n v="2479.6689842951205"/>
    <n v="67246.053102937905"/>
    <n v="799.05310293790535"/>
  </r>
  <r>
    <n v="21"/>
    <x v="14"/>
    <s v="PUGLIA"/>
    <x v="96"/>
    <n v="27"/>
    <s v="ALTAMURA"/>
    <n v="0"/>
    <n v="0"/>
    <n v="0"/>
    <n v="1"/>
    <n v="0"/>
    <m/>
    <m/>
    <m/>
    <n v="21829.059464494738"/>
    <n v="3333.6713229839552"/>
    <n v="19843.942347738488"/>
    <n v="0"/>
    <n v="21829.059464494738"/>
    <n v="3333.6713229839552"/>
    <n v="19843.942347738488"/>
    <n v="28948.183853858198"/>
    <n v="0"/>
    <n v="2486.3347611346235"/>
    <n v="76441.191750209997"/>
    <n v="-687.80824979000317"/>
  </r>
  <r>
    <n v="21"/>
    <x v="14"/>
    <s v="PUGLIA"/>
    <x v="98"/>
    <n v="28"/>
    <s v="MODUGNO"/>
    <n v="0"/>
    <n v="0"/>
    <n v="0"/>
    <n v="1"/>
    <n v="0"/>
    <m/>
    <m/>
    <m/>
    <n v="22745.222999885573"/>
    <n v="2769.2033278719609"/>
    <n v="18327.543193491485"/>
    <n v="0"/>
    <n v="22745.222999885573"/>
    <n v="2769.2033278719609"/>
    <n v="18327.543193491485"/>
    <n v="26463.991846095611"/>
    <n v="0"/>
    <n v="2802.4830340939093"/>
    <n v="73108.444401438537"/>
    <n v="126.44440143853717"/>
  </r>
  <r>
    <n v="21"/>
    <x v="14"/>
    <s v="PUGLIA"/>
    <x v="97"/>
    <n v="29"/>
    <s v="TRIGGIANO"/>
    <n v="0"/>
    <n v="0"/>
    <n v="0"/>
    <n v="1"/>
    <n v="0"/>
    <m/>
    <m/>
    <m/>
    <n v="24558.438445417883"/>
    <n v="3368.5150263859305"/>
    <n v="19996.770929913437"/>
    <n v="0"/>
    <n v="24558.438445417883"/>
    <n v="3368.5150263859305"/>
    <n v="19996.770929913437"/>
    <n v="30555.33210287281"/>
    <n v="0"/>
    <n v="3450.967895194131"/>
    <n v="81930.02439978419"/>
    <n v="-156.97560021581012"/>
  </r>
  <r>
    <n v="21"/>
    <x v="14"/>
    <s v="PUGLIA"/>
    <x v="99"/>
    <n v="30"/>
    <s v="PUTIGNANO"/>
    <n v="0"/>
    <n v="0"/>
    <n v="0"/>
    <n v="1"/>
    <n v="0"/>
    <m/>
    <m/>
    <m/>
    <n v="25380.238331140041"/>
    <n v="3942.1294936409431"/>
    <n v="17866.510303930387"/>
    <n v="0"/>
    <n v="25380.238331140041"/>
    <n v="3942.1294936409431"/>
    <n v="17866.510303930387"/>
    <n v="30050.228367468218"/>
    <n v="0"/>
    <n v="3440.493103017769"/>
    <n v="80679.599599197361"/>
    <n v="-452.40040080263861"/>
  </r>
  <r>
    <n v="21"/>
    <x v="14"/>
    <s v="PUGLIA"/>
    <x v="99"/>
    <n v="31"/>
    <s v="MONOPOLI"/>
    <n v="0"/>
    <n v="0"/>
    <n v="0"/>
    <n v="1"/>
    <n v="0"/>
    <m/>
    <m/>
    <m/>
    <n v="20372.992515809699"/>
    <n v="3748.3113934674575"/>
    <n v="15311.725838572474"/>
    <n v="0"/>
    <n v="20372.992515809699"/>
    <n v="3748.3113934674575"/>
    <n v="15311.725838572474"/>
    <n v="34878.560892722118"/>
    <n v="0"/>
    <n v="2867.23629482051"/>
    <n v="77178.826935392266"/>
    <n v="88.826935392266023"/>
  </r>
  <r>
    <n v="21"/>
    <x v="14"/>
    <s v="PUGLIA"/>
    <x v="99"/>
    <n v="32"/>
    <s v="BRINDISI"/>
    <n v="0"/>
    <n v="0"/>
    <n v="0"/>
    <n v="1"/>
    <n v="0"/>
    <m/>
    <m/>
    <m/>
    <n v="18645.779383899473"/>
    <n v="2455.6099972541861"/>
    <n v="12994.674723264485"/>
    <n v="0"/>
    <n v="18645.779383899473"/>
    <n v="2455.6099972541861"/>
    <n v="12994.674723264485"/>
    <n v="19231.824725529856"/>
    <n v="0"/>
    <n v="2178.7567726832704"/>
    <n v="55506.645602631266"/>
    <n v="-87.354397368733771"/>
  </r>
  <r>
    <n v="21"/>
    <x v="14"/>
    <s v="PUGLIA"/>
    <x v="93"/>
    <n v="33"/>
    <s v="MESAGNE"/>
    <n v="0"/>
    <n v="0"/>
    <n v="0"/>
    <n v="1"/>
    <n v="0"/>
    <m/>
    <m/>
    <m/>
    <n v="24040.035610529201"/>
    <n v="2552.7368204871914"/>
    <n v="11286.390793620045"/>
    <n v="0"/>
    <n v="24040.035610529201"/>
    <n v="2552.7368204871914"/>
    <n v="11286.390793620045"/>
    <n v="26102.383490067325"/>
    <n v="0"/>
    <n v="2723.4459658540877"/>
    <n v="66704.992680557858"/>
    <n v="1826.992680557858"/>
  </r>
  <r>
    <n v="21"/>
    <x v="14"/>
    <s v="PUGLIA"/>
    <x v="99"/>
    <n v="34"/>
    <s v="FRANCAVILLA FONTANA"/>
    <n v="0"/>
    <n v="0"/>
    <n v="0"/>
    <n v="1"/>
    <n v="0"/>
    <m/>
    <m/>
    <m/>
    <n v="19731.558593378308"/>
    <n v="3869.8288090818451"/>
    <n v="12441.095636719667"/>
    <n v="0"/>
    <n v="19731.558593378308"/>
    <n v="3869.8288090818451"/>
    <n v="12441.095636719667"/>
    <n v="34062.359174829697"/>
    <n v="0"/>
    <n v="3468.1084642099954"/>
    <n v="73572.950678219509"/>
    <n v="201.95067821950943"/>
  </r>
  <r>
    <n v="22"/>
    <x v="15"/>
    <s v="BASILICATA"/>
    <x v="100"/>
    <n v="1"/>
    <s v="POTENZA"/>
    <n v="1"/>
    <n v="0"/>
    <n v="0"/>
    <n v="0"/>
    <n v="0"/>
    <m/>
    <m/>
    <m/>
    <n v="0"/>
    <n v="3676.446255200884"/>
    <n v="15951.058740671015"/>
    <n v="20245.476085444072"/>
    <n v="32082.446410772322"/>
    <n v="3676.446255200884"/>
    <n v="15951.058740671015"/>
    <n v="20245.476085444072"/>
    <n v="0"/>
    <n v="4517.4921895146126"/>
    <n v="76472.9196816029"/>
    <n v="5.9196816028998001"/>
  </r>
  <r>
    <n v="22"/>
    <x v="15"/>
    <s v="BASILICATA"/>
    <x v="100"/>
    <n v="2"/>
    <s v="MELFI"/>
    <n v="1"/>
    <n v="0"/>
    <n v="0"/>
    <n v="0"/>
    <n v="0"/>
    <m/>
    <m/>
    <m/>
    <n v="0"/>
    <n v="3928.192012280153"/>
    <n v="14247.869097099074"/>
    <n v="15560.638939566477"/>
    <n v="25571.354583633565"/>
    <n v="3928.192012280153"/>
    <n v="14247.869097099074"/>
    <n v="15560.638939566477"/>
    <n v="0"/>
    <n v="2861.5227718152214"/>
    <n v="62169.577404394491"/>
    <n v="-1598.4225956055088"/>
  </r>
  <r>
    <n v="22"/>
    <x v="15"/>
    <s v="BASILICATA"/>
    <x v="96"/>
    <n v="3"/>
    <s v="MATERA"/>
    <n v="1"/>
    <n v="0"/>
    <n v="0"/>
    <n v="0"/>
    <n v="0"/>
    <m/>
    <m/>
    <m/>
    <n v="0"/>
    <n v="3008.318242468014"/>
    <n v="14134.94575582536"/>
    <n v="16095.589713881342"/>
    <n v="24047.202469997708"/>
    <n v="3008.318242468014"/>
    <n v="14134.94575582536"/>
    <n v="16095.589713881342"/>
    <n v="0"/>
    <n v="2926.2760325418221"/>
    <n v="60212.332214714246"/>
    <n v="-568.66778528575378"/>
  </r>
  <r>
    <n v="22"/>
    <x v="15"/>
    <s v="BASILICATA"/>
    <x v="96"/>
    <n v="4"/>
    <s v="PISTICCI"/>
    <n v="1"/>
    <n v="0"/>
    <n v="0"/>
    <n v="0"/>
    <n v="0"/>
    <m/>
    <m/>
    <m/>
    <n v="0"/>
    <n v="2065.796065444591"/>
    <n v="11298.277461122541"/>
    <n v="18964.349338372424"/>
    <n v="21657.054837250565"/>
    <n v="2065.796065444591"/>
    <n v="11298.277461122541"/>
    <n v="18964.349338372424"/>
    <n v="0"/>
    <n v="2725.3504735225169"/>
    <n v="56710.828175712639"/>
    <n v="1147.8281757126388"/>
  </r>
  <r>
    <n v="22"/>
    <x v="15"/>
    <s v="BASILICATA"/>
    <x v="100"/>
    <n v="5"/>
    <s v="LAURIA"/>
    <n v="1"/>
    <n v="0"/>
    <n v="0"/>
    <n v="0"/>
    <n v="0"/>
    <m/>
    <m/>
    <m/>
    <n v="0"/>
    <n v="2534.0083299086295"/>
    <n v="8266.3282003072873"/>
    <n v="16842.913649673137"/>
    <n v="23251.68106899341"/>
    <n v="2534.0083299086295"/>
    <n v="8266.3282003072873"/>
    <n v="16842.913649673137"/>
    <n v="0"/>
    <n v="3678.5565615714477"/>
    <n v="54573.487810453909"/>
    <n v="1018.4878104539093"/>
  </r>
  <r>
    <n v="23"/>
    <x v="16"/>
    <s v="CALABRIA"/>
    <x v="101"/>
    <n v="1"/>
    <s v="PAOLA"/>
    <n v="0"/>
    <n v="0"/>
    <n v="0"/>
    <n v="1"/>
    <n v="0"/>
    <m/>
    <m/>
    <m/>
    <n v="21685.722275124597"/>
    <n v="2507.8755523571485"/>
    <n v="13835.231925226708"/>
    <n v="0"/>
    <n v="21685.722275124597"/>
    <n v="2507.8755523571485"/>
    <n v="13835.231925226708"/>
    <n v="24945.236750776803"/>
    <n v="0"/>
    <n v="3474.7742410494989"/>
    <n v="66448.840744534755"/>
    <n v="861.84074453475478"/>
  </r>
  <r>
    <n v="23"/>
    <x v="16"/>
    <s v="CALABRIA"/>
    <x v="100"/>
    <n v="2"/>
    <s v="CASTROVILLARI"/>
    <n v="1"/>
    <n v="0"/>
    <n v="0"/>
    <n v="0"/>
    <n v="0"/>
    <m/>
    <m/>
    <m/>
    <n v="0"/>
    <n v="2402.908895858699"/>
    <n v="11315.258414697535"/>
    <n v="18639.475799464471"/>
    <n v="18678.030251507756"/>
    <n v="2402.908895858699"/>
    <n v="11315.258414697535"/>
    <n v="18639.475799464471"/>
    <n v="0"/>
    <n v="2855.8092488099333"/>
    <n v="53891.482610338397"/>
    <n v="174.48261033839663"/>
  </r>
  <r>
    <n v="23"/>
    <x v="16"/>
    <s v="CALABRIA"/>
    <x v="101"/>
    <n v="3"/>
    <s v="CORIGLIANO CALABRO"/>
    <n v="0"/>
    <n v="0"/>
    <n v="0"/>
    <n v="1"/>
    <n v="0"/>
    <m/>
    <m/>
    <m/>
    <n v="16993.818276408572"/>
    <n v="2694.2893655577145"/>
    <n v="11639.59462797993"/>
    <n v="0"/>
    <n v="16993.818276408572"/>
    <n v="2694.2893655577145"/>
    <n v="11639.59462797993"/>
    <n v="19129.656015413926"/>
    <n v="0"/>
    <n v="2654.8836897906281"/>
    <n v="53112.24197515077"/>
    <n v="-461.75802484923042"/>
  </r>
  <r>
    <n v="23"/>
    <x v="16"/>
    <s v="CALABRIA"/>
    <x v="101"/>
    <n v="4"/>
    <s v="ROSSANO"/>
    <n v="1"/>
    <n v="0"/>
    <n v="0"/>
    <n v="0"/>
    <n v="0"/>
    <m/>
    <m/>
    <m/>
    <n v="0"/>
    <n v="2679.4807916118752"/>
    <n v="12618.546601578359"/>
    <n v="13390.988803396751"/>
    <n v="18486.913999014232"/>
    <n v="2679.4807916118752"/>
    <n v="12618.546601578359"/>
    <n v="13390.988803396751"/>
    <n v="0"/>
    <n v="2389.2048700447226"/>
    <n v="49565.13506564594"/>
    <n v="-1099.8649343540601"/>
  </r>
  <r>
    <n v="23"/>
    <x v="16"/>
    <s v="CALABRIA"/>
    <x v="101"/>
    <n v="5"/>
    <s v="RENDE"/>
    <n v="1"/>
    <n v="0"/>
    <n v="0"/>
    <n v="0"/>
    <n v="0"/>
    <m/>
    <m/>
    <m/>
    <n v="0"/>
    <n v="3183.8433983554628"/>
    <n v="22369.010144340158"/>
    <n v="21260.2754083933"/>
    <n v="26112.452473505855"/>
    <n v="3183.8433983554628"/>
    <n v="22369.010144340158"/>
    <n v="21260.2754083933"/>
    <n v="0"/>
    <n v="3754.7368683086252"/>
    <n v="76680.318292903394"/>
    <n v="-1299.6817070966063"/>
  </r>
  <r>
    <n v="23"/>
    <x v="16"/>
    <s v="CALABRIA"/>
    <x v="102"/>
    <n v="6"/>
    <s v="COSENZA"/>
    <n v="1"/>
    <n v="0"/>
    <n v="0"/>
    <n v="0"/>
    <n v="0"/>
    <m/>
    <m/>
    <m/>
    <n v="0"/>
    <n v="3191.6832316209075"/>
    <n v="14072.965275276631"/>
    <n v="14863.825377315143"/>
    <n v="19111.625249352441"/>
    <n v="3191.6832316209075"/>
    <n v="14072.965275276631"/>
    <n v="14863.825377315143"/>
    <n v="0"/>
    <n v="2910.0877173601721"/>
    <n v="54150.186850925296"/>
    <n v="-1756.8131490747037"/>
  </r>
  <r>
    <n v="23"/>
    <x v="16"/>
    <s v="CALABRIA"/>
    <x v="103"/>
    <n v="7"/>
    <s v="LAMEZIA TERME"/>
    <n v="0"/>
    <n v="0"/>
    <n v="0"/>
    <n v="1"/>
    <n v="0"/>
    <m/>
    <m/>
    <m/>
    <n v="16714.310757136791"/>
    <n v="3742.2137453721116"/>
    <n v="10821.961713343948"/>
    <n v="0"/>
    <n v="16714.310757136791"/>
    <n v="3742.2137453721116"/>
    <n v="10821.961713343948"/>
    <n v="22564.361416165157"/>
    <n v="0"/>
    <n v="3518.5779174233758"/>
    <n v="57361.425549441381"/>
    <n v="-1320.574450558619"/>
  </r>
  <r>
    <n v="23"/>
    <x v="16"/>
    <s v="CALABRIA"/>
    <x v="102"/>
    <n v="8"/>
    <s v="CATANZARO"/>
    <n v="1"/>
    <n v="0"/>
    <n v="0"/>
    <n v="0"/>
    <n v="0"/>
    <m/>
    <m/>
    <m/>
    <n v="0"/>
    <n v="2476.0806730028462"/>
    <n v="13929.476217567928"/>
    <n v="21309.637818898747"/>
    <n v="21610.470250705272"/>
    <n v="2476.0806730028462"/>
    <n v="13929.476217567928"/>
    <n v="21309.637818898747"/>
    <n v="0"/>
    <n v="3240.5197978326787"/>
    <n v="62566.184758007468"/>
    <n v="417.18475800746819"/>
  </r>
  <r>
    <n v="23"/>
    <x v="16"/>
    <s v="CALABRIA"/>
    <x v="102"/>
    <n v="9"/>
    <s v="ISOLA DI CAPO RIZZUTO"/>
    <n v="0"/>
    <n v="0"/>
    <n v="0"/>
    <n v="1"/>
    <n v="0"/>
    <m/>
    <m/>
    <m/>
    <n v="19756.642601518084"/>
    <n v="2489.5826080711117"/>
    <n v="10401.683112362836"/>
    <n v="0"/>
    <n v="19756.642601518084"/>
    <n v="2489.5826080711117"/>
    <n v="10401.683112362836"/>
    <n v="20329.277386999835"/>
    <n v="0"/>
    <n v="3465.2517027073513"/>
    <n v="56442.437411659215"/>
    <n v="587.43741165921529"/>
  </r>
  <r>
    <n v="23"/>
    <x v="16"/>
    <s v="CALABRIA"/>
    <x v="102"/>
    <n v="10"/>
    <s v="CROTONE"/>
    <n v="1"/>
    <n v="0"/>
    <n v="0"/>
    <n v="0"/>
    <n v="0"/>
    <m/>
    <m/>
    <m/>
    <n v="0"/>
    <n v="2153.7764165345779"/>
    <n v="12587.131837464618"/>
    <n v="15265.612439568795"/>
    <n v="17987.622789374898"/>
    <n v="2153.7764165345779"/>
    <n v="12587.131837464618"/>
    <n v="15265.612439568795"/>
    <n v="0"/>
    <n v="2658.692705127487"/>
    <n v="50652.836188070374"/>
    <n v="-266.16381192962581"/>
  </r>
  <r>
    <n v="23"/>
    <x v="16"/>
    <s v="CALABRIA"/>
    <x v="103"/>
    <n v="11"/>
    <s v="VIBO VALENTIA"/>
    <n v="0"/>
    <n v="0"/>
    <n v="0"/>
    <n v="1"/>
    <n v="0"/>
    <m/>
    <m/>
    <m/>
    <n v="20750.44711448441"/>
    <n v="3277.9213975407952"/>
    <n v="9880.3678376105072"/>
    <n v="0"/>
    <n v="20750.44711448441"/>
    <n v="3277.9213975407952"/>
    <n v="9880.3678376105072"/>
    <n v="21978.900268309833"/>
    <n v="0"/>
    <n v="3242.4243055011079"/>
    <n v="59130.060923446661"/>
    <n v="44.060923446661036"/>
  </r>
  <r>
    <n v="23"/>
    <x v="16"/>
    <s v="CALABRIA"/>
    <x v="103"/>
    <n v="12"/>
    <s v="SOVERATO"/>
    <n v="1"/>
    <n v="0"/>
    <n v="0"/>
    <n v="0"/>
    <n v="0"/>
    <m/>
    <m/>
    <m/>
    <n v="0"/>
    <n v="2425.1217567774579"/>
    <n v="7719.5414951924658"/>
    <n v="17010.516252784659"/>
    <n v="20417.188149198828"/>
    <n v="2425.1217567774579"/>
    <n v="7719.5414951924658"/>
    <n v="17010.516252784659"/>
    <n v="0"/>
    <n v="2490.1437764714824"/>
    <n v="50062.511430424885"/>
    <n v="876.51143042488548"/>
  </r>
  <r>
    <n v="23"/>
    <x v="16"/>
    <s v="CALABRIA"/>
    <x v="103"/>
    <n v="13"/>
    <s v="SIDERNO"/>
    <n v="0"/>
    <n v="0"/>
    <n v="0"/>
    <n v="1"/>
    <n v="0"/>
    <m/>
    <m/>
    <m/>
    <n v="15295.272582372374"/>
    <n v="1781.3843364259703"/>
    <n v="6983.417157716458"/>
    <n v="0"/>
    <n v="15295.272582372374"/>
    <n v="1781.3843364259703"/>
    <n v="6983.417157716458"/>
    <n v="16489.34103488992"/>
    <n v="0"/>
    <n v="4485.1155591513125"/>
    <n v="45034.530670556036"/>
    <n v="840.53067055603606"/>
  </r>
  <r>
    <n v="23"/>
    <x v="16"/>
    <s v="CALABRIA"/>
    <x v="104"/>
    <n v="14"/>
    <s v="LOCRI"/>
    <n v="0"/>
    <n v="0"/>
    <n v="0"/>
    <n v="1"/>
    <n v="0"/>
    <m/>
    <m/>
    <m/>
    <n v="15842.342855135088"/>
    <n v="1944.714196122728"/>
    <n v="6617.477608175328"/>
    <n v="0"/>
    <n v="15842.342855135088"/>
    <n v="1944.714196122728"/>
    <n v="6617.477608175328"/>
    <n v="15953.242297540048"/>
    <n v="0"/>
    <n v="3370.9785731200946"/>
    <n v="43728.755530093287"/>
    <n v="769.75553009328723"/>
  </r>
  <r>
    <n v="23"/>
    <x v="16"/>
    <s v="CALABRIA"/>
    <x v="104"/>
    <n v="15"/>
    <s v="REGGIO DI CALABRIA - SBARRE"/>
    <n v="0"/>
    <n v="0"/>
    <n v="0"/>
    <n v="1"/>
    <n v="0"/>
    <m/>
    <m/>
    <m/>
    <n v="17082.209543186826"/>
    <n v="2061.0050562268193"/>
    <n v="13070.239966673209"/>
    <n v="0"/>
    <n v="17082.209543186826"/>
    <n v="2061.0050562268193"/>
    <n v="13070.239966673209"/>
    <n v="18054.014651609148"/>
    <n v="0"/>
    <n v="3226.2359903194579"/>
    <n v="53493.705208015461"/>
    <n v="-48.294791984539188"/>
  </r>
  <r>
    <n v="23"/>
    <x v="16"/>
    <s v="CALABRIA"/>
    <x v="104"/>
    <n v="16"/>
    <s v="REGGIO DI CALABRIA - VILLA SAN GIOVANNI"/>
    <n v="0"/>
    <n v="0"/>
    <n v="0"/>
    <n v="1"/>
    <n v="0"/>
    <m/>
    <m/>
    <m/>
    <n v="19403.077534405063"/>
    <n v="2119.3682594251277"/>
    <n v="11795.819400869877"/>
    <n v="0"/>
    <n v="19403.077534405063"/>
    <n v="2119.3682594251277"/>
    <n v="11795.819400869877"/>
    <n v="21767.675069867913"/>
    <n v="0"/>
    <n v="3802.349560019361"/>
    <n v="58888.289824587344"/>
    <n v="930.2898245873439"/>
  </r>
  <r>
    <n v="23"/>
    <x v="16"/>
    <s v="CALABRIA"/>
    <x v="104"/>
    <n v="17"/>
    <s v="PALMI"/>
    <n v="0"/>
    <n v="0"/>
    <n v="0"/>
    <n v="1"/>
    <n v="0"/>
    <m/>
    <m/>
    <m/>
    <n v="11441.891141471688"/>
    <n v="1699.9371797238539"/>
    <n v="8172.0839079660673"/>
    <n v="0"/>
    <n v="11441.891141471688"/>
    <n v="1699.9371797238539"/>
    <n v="8172.0839079660673"/>
    <n v="22345.100476478161"/>
    <n v="0"/>
    <n v="3466.2039565415662"/>
    <n v="47125.216662181338"/>
    <n v="913.2166621813376"/>
  </r>
  <r>
    <n v="24"/>
    <x v="17"/>
    <s v="SICILIA"/>
    <x v="105"/>
    <n v="1"/>
    <s v="TRAPANI"/>
    <n v="0"/>
    <n v="0"/>
    <n v="0"/>
    <n v="1"/>
    <n v="0"/>
    <m/>
    <m/>
    <m/>
    <n v="12456.001756265452"/>
    <n v="1634.6052358451509"/>
    <n v="18547.446542287664"/>
    <n v="0"/>
    <n v="12456.001756265452"/>
    <n v="1634.6052358451509"/>
    <n v="18547.446542287664"/>
    <n v="19875.83198817071"/>
    <n v="0"/>
    <n v="2304.4542787996129"/>
    <n v="54818.339801368587"/>
    <n v="-941.66019863141264"/>
  </r>
  <r>
    <n v="24"/>
    <x v="17"/>
    <s v="SICILIA"/>
    <x v="105"/>
    <n v="2"/>
    <s v="MARSALA"/>
    <n v="0"/>
    <n v="0"/>
    <n v="0"/>
    <n v="1"/>
    <n v="0"/>
    <m/>
    <m/>
    <m/>
    <n v="12820.317112581233"/>
    <n v="1844.53854884205"/>
    <n v="17257.743118266837"/>
    <n v="0"/>
    <n v="12820.317112581233"/>
    <n v="1844.53854884205"/>
    <n v="17257.743118266837"/>
    <n v="18259.500034876015"/>
    <n v="0"/>
    <n v="2442.5310847607466"/>
    <n v="52624.629899326887"/>
    <n v="-1140.3701006731135"/>
  </r>
  <r>
    <n v="24"/>
    <x v="17"/>
    <s v="SICILIA"/>
    <x v="105"/>
    <n v="3"/>
    <s v="MAZARA DEL VALLO"/>
    <n v="0"/>
    <n v="0"/>
    <n v="0"/>
    <n v="1"/>
    <n v="0"/>
    <m/>
    <m/>
    <m/>
    <n v="12065.407915231812"/>
    <n v="1798.8061881269577"/>
    <n v="19533.19089731609"/>
    <n v="0"/>
    <n v="12065.407915231812"/>
    <n v="1798.8061881269577"/>
    <n v="19533.19089731609"/>
    <n v="19541.774744982675"/>
    <n v="0"/>
    <n v="1982.5924828350387"/>
    <n v="54921.772228492569"/>
    <n v="-1420.2277715074306"/>
  </r>
  <r>
    <n v="24"/>
    <x v="17"/>
    <s v="SICILIA"/>
    <x v="105"/>
    <n v="4"/>
    <s v="ALCAMO"/>
    <n v="0"/>
    <n v="0"/>
    <n v="1"/>
    <n v="0"/>
    <n v="0"/>
    <m/>
    <m/>
    <m/>
    <n v="13553.725731525134"/>
    <n v="2192.1044902767503"/>
    <n v="0"/>
    <n v="20816.013713844259"/>
    <n v="13553.725731525134"/>
    <n v="2192.1044902767503"/>
    <n v="21598.923899714162"/>
    <n v="20816.013713844259"/>
    <n v="0"/>
    <n v="3098.6339765346856"/>
    <n v="61259.40181189499"/>
    <n v="-1946.5981881050102"/>
  </r>
  <r>
    <n v="24"/>
    <x v="17"/>
    <s v="SICILIA"/>
    <x v="106"/>
    <n v="5"/>
    <s v="CEFALU`"/>
    <n v="1"/>
    <n v="0"/>
    <n v="0"/>
    <n v="0"/>
    <n v="0"/>
    <m/>
    <m/>
    <m/>
    <n v="0"/>
    <n v="2332.3503964696997"/>
    <n v="11379.786038282515"/>
    <n v="18107.968914254638"/>
    <n v="18292.214316786452"/>
    <n v="2332.3503964696997"/>
    <n v="11379.786038282515"/>
    <n v="18107.968914254638"/>
    <n v="0"/>
    <n v="2434.9130540870287"/>
    <n v="52547.232719880332"/>
    <n v="144.2327198803323"/>
  </r>
  <r>
    <n v="24"/>
    <x v="17"/>
    <s v="SICILIA"/>
    <x v="107"/>
    <n v="6"/>
    <s v="TERMINI IMERESE"/>
    <n v="0"/>
    <n v="0"/>
    <n v="0"/>
    <n v="1"/>
    <n v="0"/>
    <m/>
    <m/>
    <m/>
    <n v="17628.085339371457"/>
    <n v="3189.0699538657591"/>
    <n v="14382.867678020279"/>
    <n v="0"/>
    <n v="17628.085339371457"/>
    <n v="3189.0699538657591"/>
    <n v="14382.867678020279"/>
    <n v="21882.471373368957"/>
    <n v="0"/>
    <n v="2108.289988951381"/>
    <n v="59190.784333577831"/>
    <n v="-1105.2156664221693"/>
  </r>
  <r>
    <n v="24"/>
    <x v="17"/>
    <s v="SICILIA"/>
    <x v="108"/>
    <n v="7"/>
    <s v="BAGHERIA"/>
    <n v="0"/>
    <n v="0"/>
    <n v="0"/>
    <n v="1"/>
    <n v="0"/>
    <m/>
    <m/>
    <m/>
    <n v="16492.138113613069"/>
    <n v="2484.3560525608154"/>
    <n v="21550.528182025428"/>
    <n v="0"/>
    <n v="16492.138113613069"/>
    <n v="2484.3560525608154"/>
    <n v="21550.528182025428"/>
    <n v="37700.254032777768"/>
    <n v="0"/>
    <n v="3192.9071061219429"/>
    <n v="81420.183487099028"/>
    <n v="333.18348709902784"/>
  </r>
  <r>
    <n v="24"/>
    <x v="17"/>
    <s v="SICILIA"/>
    <x v="109"/>
    <n v="8"/>
    <s v="PARTINICO"/>
    <n v="0"/>
    <n v="0"/>
    <n v="0"/>
    <n v="1"/>
    <n v="0"/>
    <m/>
    <m/>
    <m/>
    <n v="16094.377413110922"/>
    <n v="2509.6177375272473"/>
    <n v="23594.185944776007"/>
    <n v="0"/>
    <n v="16094.377413110922"/>
    <n v="2509.6177375272473"/>
    <n v="23594.185944776007"/>
    <n v="34572.054762374326"/>
    <n v="0"/>
    <n v="3867.1028207459617"/>
    <n v="80637.338678534463"/>
    <n v="-564.66132146553718"/>
  </r>
  <r>
    <n v="24"/>
    <x v="17"/>
    <s v="SICILIA"/>
    <x v="109"/>
    <n v="9"/>
    <s v="PALERMO - CAPACI"/>
    <n v="0"/>
    <n v="0"/>
    <n v="0"/>
    <n v="1"/>
    <n v="0"/>
    <m/>
    <m/>
    <m/>
    <n v="14701.617723064364"/>
    <n v="1933.3899925170861"/>
    <n v="18415.844152081456"/>
    <n v="0"/>
    <n v="14701.617723064364"/>
    <n v="1933.3899925170861"/>
    <n v="18415.844152081456"/>
    <n v="22780.178466747118"/>
    <n v="0"/>
    <n v="3637.6096467002149"/>
    <n v="61468.639981110238"/>
    <n v="-632.3600188897617"/>
  </r>
  <r>
    <n v="24"/>
    <x v="17"/>
    <s v="SICILIA"/>
    <x v="109"/>
    <n v="10"/>
    <s v="PALERMO - RESUTTANA"/>
    <n v="0"/>
    <n v="0"/>
    <n v="0"/>
    <n v="1"/>
    <n v="0"/>
    <m/>
    <m/>
    <m/>
    <n v="14975.152859445721"/>
    <n v="1910.7415853058023"/>
    <n v="15277.763931422485"/>
    <n v="0"/>
    <n v="14975.152859445721"/>
    <n v="1910.7415853058023"/>
    <n v="15277.763931422485"/>
    <n v="17830.161859782111"/>
    <n v="0"/>
    <n v="3431.9228185098364"/>
    <n v="53425.743054465958"/>
    <n v="-628.25694553404173"/>
  </r>
  <r>
    <n v="24"/>
    <x v="17"/>
    <s v="SICILIA"/>
    <x v="109"/>
    <n v="11"/>
    <s v="PALERMO - ZISA"/>
    <n v="0"/>
    <n v="0"/>
    <n v="0"/>
    <n v="1"/>
    <n v="0"/>
    <m/>
    <m/>
    <m/>
    <n v="13274.218212253354"/>
    <n v="1755.2515588744891"/>
    <n v="15094.369632812546"/>
    <n v="0"/>
    <n v="13274.218212253354"/>
    <n v="1755.2515588744891"/>
    <n v="15094.369632812546"/>
    <n v="17563.83443565969"/>
    <n v="0"/>
    <n v="3454.7769105309894"/>
    <n v="51142.450750131065"/>
    <n v="-706.54924986893457"/>
  </r>
  <r>
    <n v="24"/>
    <x v="17"/>
    <s v="SICILIA"/>
    <x v="108"/>
    <n v="12"/>
    <s v="PALERMO - LIBERTA'"/>
    <n v="1"/>
    <n v="0"/>
    <n v="0"/>
    <n v="0"/>
    <n v="0"/>
    <m/>
    <m/>
    <m/>
    <n v="0"/>
    <n v="2888.9785583162497"/>
    <n v="13673.063818585511"/>
    <n v="16515.744184695162"/>
    <n v="22100.205647719926"/>
    <n v="2888.9785583162497"/>
    <n v="13673.063818585511"/>
    <n v="16515.744184695162"/>
    <n v="0"/>
    <n v="4706.9907025233415"/>
    <n v="59884.98291184019"/>
    <n v="-684.01708815980965"/>
  </r>
  <r>
    <n v="24"/>
    <x v="17"/>
    <s v="SICILIA"/>
    <x v="108"/>
    <n v="13"/>
    <s v="PALERMO - VILLAGRAZIA"/>
    <n v="0"/>
    <n v="0"/>
    <n v="0"/>
    <n v="1"/>
    <n v="0"/>
    <m/>
    <m/>
    <m/>
    <n v="14674.144761768419"/>
    <n v="2123.7237223503744"/>
    <n v="17997.263646457843"/>
    <n v="0"/>
    <n v="14674.144761768419"/>
    <n v="2123.7237223503744"/>
    <n v="17997.263646457843"/>
    <n v="20880.299643804843"/>
    <n v="0"/>
    <n v="4038.5085109046104"/>
    <n v="59713.940285286088"/>
    <n v="-1074.0597147139124"/>
  </r>
  <r>
    <n v="24"/>
    <x v="17"/>
    <s v="SICILIA"/>
    <x v="108"/>
    <n v="14"/>
    <s v="PALERMO - SETTECANNOLI"/>
    <n v="0"/>
    <n v="0"/>
    <n v="0"/>
    <n v="1"/>
    <n v="0"/>
    <m/>
    <m/>
    <m/>
    <n v="10261.748282324175"/>
    <n v="1253.0666835935249"/>
    <n v="12511.566594055894"/>
    <n v="0"/>
    <n v="10261.748282324175"/>
    <n v="1253.0666835935249"/>
    <n v="12511.566594055894"/>
    <n v="18218.173365615639"/>
    <n v="0"/>
    <n v="2815.8145877729153"/>
    <n v="45060.369513362151"/>
    <n v="29.369513362151338"/>
  </r>
  <r>
    <n v="24"/>
    <x v="17"/>
    <s v="SICILIA"/>
    <x v="106"/>
    <n v="15"/>
    <s v="GELA"/>
    <n v="0"/>
    <n v="0"/>
    <n v="0"/>
    <n v="1"/>
    <n v="0"/>
    <m/>
    <m/>
    <m/>
    <n v="14407.776484855571"/>
    <n v="2849.7793919890278"/>
    <n v="16779.729275130743"/>
    <n v="0"/>
    <n v="14407.776484855571"/>
    <n v="2849.7793919890278"/>
    <n v="16779.729275130743"/>
    <n v="19005.676007632799"/>
    <n v="0"/>
    <n v="1805.4732696711014"/>
    <n v="54848.434429279245"/>
    <n v="-1971.5655707207552"/>
  </r>
  <r>
    <n v="24"/>
    <x v="17"/>
    <s v="SICILIA"/>
    <x v="106"/>
    <n v="16"/>
    <s v="CALTANISSETTA"/>
    <n v="0"/>
    <n v="0"/>
    <n v="1"/>
    <n v="0"/>
    <n v="0"/>
    <m/>
    <m/>
    <m/>
    <n v="15108.934236191188"/>
    <n v="2769.6388741644855"/>
    <n v="0"/>
    <n v="19452.233628251859"/>
    <n v="15108.934236191188"/>
    <n v="2769.6388741644855"/>
    <n v="21092.891483179326"/>
    <n v="19452.233628251859"/>
    <n v="0"/>
    <n v="2958.6526629051227"/>
    <n v="61382.350884691979"/>
    <n v="-2520.6491153080206"/>
  </r>
  <r>
    <n v="24"/>
    <x v="17"/>
    <s v="SICILIA"/>
    <x v="106"/>
    <n v="17"/>
    <s v="LICATA"/>
    <n v="0"/>
    <n v="0"/>
    <n v="0"/>
    <n v="1"/>
    <n v="0"/>
    <m/>
    <m/>
    <m/>
    <n v="10950.961267878947"/>
    <n v="1386.3438491060792"/>
    <n v="12414.775158678425"/>
    <n v="0"/>
    <n v="10950.961267878947"/>
    <n v="1386.3438491060792"/>
    <n v="12414.775158678425"/>
    <n v="17964.473534878332"/>
    <n v="0"/>
    <n v="1580.7413647964286"/>
    <n v="44297.295175338208"/>
    <n v="15.295175338207628"/>
  </r>
  <r>
    <n v="24"/>
    <x v="17"/>
    <s v="SICILIA"/>
    <x v="107"/>
    <n v="18"/>
    <s v="AGRIGENTO"/>
    <n v="0"/>
    <n v="0"/>
    <n v="0"/>
    <n v="1"/>
    <n v="0"/>
    <m/>
    <m/>
    <m/>
    <n v="15294.07810579429"/>
    <n v="2224.3349159235772"/>
    <n v="18586.502735510148"/>
    <n v="0"/>
    <n v="15294.07810579429"/>
    <n v="2224.3349159235772"/>
    <n v="18586.502735510148"/>
    <n v="19765.627536809709"/>
    <n v="0"/>
    <n v="2255.8893332546622"/>
    <n v="58126.432627292386"/>
    <n v="-1262.5673727076137"/>
  </r>
  <r>
    <n v="24"/>
    <x v="17"/>
    <s v="SICILIA"/>
    <x v="107"/>
    <n v="19"/>
    <s v="CANICATTI'"/>
    <n v="0"/>
    <n v="0"/>
    <n v="1"/>
    <n v="0"/>
    <n v="0"/>
    <m/>
    <m/>
    <m/>
    <n v="15746.784728888326"/>
    <n v="2131.128009323294"/>
    <n v="0"/>
    <n v="16730.413272242113"/>
    <n v="15746.784728888326"/>
    <n v="2131.128009323294"/>
    <n v="17884.340305184131"/>
    <n v="16730.413272242113"/>
    <n v="0"/>
    <n v="2020.6826362036272"/>
    <n v="54513.348951841494"/>
    <n v="-1322.6510481585065"/>
  </r>
  <r>
    <n v="24"/>
    <x v="17"/>
    <s v="SICILIA"/>
    <x v="107"/>
    <n v="20"/>
    <s v="SCIACCA"/>
    <n v="1"/>
    <n v="0"/>
    <n v="0"/>
    <n v="0"/>
    <n v="0"/>
    <m/>
    <m/>
    <m/>
    <n v="0"/>
    <n v="1909.870492720753"/>
    <n v="16243.980189839669"/>
    <n v="16010.640449290569"/>
    <n v="16961.567408800289"/>
    <n v="1909.870492720753"/>
    <n v="16243.980189839669"/>
    <n v="16010.640449290569"/>
    <n v="0"/>
    <n v="1734.0542321049977"/>
    <n v="52860.112772756278"/>
    <n v="-624.88722724372201"/>
  </r>
  <r>
    <n v="25"/>
    <x v="17"/>
    <s v="SICILIA"/>
    <x v="110"/>
    <n v="1"/>
    <s v="MESSINA - CENTRO STORICO"/>
    <n v="1"/>
    <n v="0"/>
    <n v="0"/>
    <n v="0"/>
    <n v="0"/>
    <m/>
    <m/>
    <m/>
    <n v="0"/>
    <n v="3041.8553069924151"/>
    <n v="15210.689164801257"/>
    <n v="21123.667807227055"/>
    <n v="21550.746421801043"/>
    <n v="3041.8553069924151"/>
    <n v="15210.689164801257"/>
    <n v="21123.667807227055"/>
    <n v="0"/>
    <n v="3606.1852701711296"/>
    <n v="64533.143970992911"/>
    <n v="-595.85602900708909"/>
  </r>
  <r>
    <n v="25"/>
    <x v="17"/>
    <s v="SICILIA"/>
    <x v="111"/>
    <n v="2"/>
    <s v="MESSINA - MATA E GRIFONE"/>
    <n v="0"/>
    <n v="0"/>
    <n v="0"/>
    <n v="1"/>
    <n v="0"/>
    <m/>
    <m/>
    <m/>
    <n v="15043.238024396538"/>
    <n v="2155.9541479972013"/>
    <n v="12334.964676875952"/>
    <n v="0"/>
    <n v="15043.238024396538"/>
    <n v="2155.9541479972013"/>
    <n v="12334.964676875952"/>
    <n v="19944.709770271336"/>
    <n v="0"/>
    <n v="2572.037606213948"/>
    <n v="52050.904225754981"/>
    <n v="-96.095774245019129"/>
  </r>
  <r>
    <n v="25"/>
    <x v="17"/>
    <s v="SICILIA"/>
    <x v="111"/>
    <n v="3"/>
    <s v="TAORMINA"/>
    <n v="0"/>
    <n v="0"/>
    <n v="0"/>
    <n v="1"/>
    <n v="0"/>
    <m/>
    <m/>
    <m/>
    <n v="17473.99786079855"/>
    <n v="2812.3224108319046"/>
    <n v="11204.033168781323"/>
    <n v="0"/>
    <n v="17473.99786079855"/>
    <n v="2812.3224108319046"/>
    <n v="11204.033168781323"/>
    <n v="18439.730231372654"/>
    <n v="0"/>
    <n v="2322.5471016496922"/>
    <n v="52252.630773434124"/>
    <n v="-531.36922656587558"/>
  </r>
  <r>
    <n v="25"/>
    <x v="17"/>
    <s v="SICILIA"/>
    <x v="110"/>
    <n v="4"/>
    <s v="MILAZZO"/>
    <n v="0"/>
    <n v="0"/>
    <n v="0"/>
    <n v="1"/>
    <n v="0"/>
    <m/>
    <m/>
    <m/>
    <n v="17585.084182560415"/>
    <n v="3109.3649823337414"/>
    <n v="14322.58529282905"/>
    <n v="0"/>
    <n v="17585.084182560415"/>
    <n v="3109.3649823337414"/>
    <n v="14322.58529282905"/>
    <n v="21235.020221623068"/>
    <n v="0"/>
    <n v="3039.5942388133735"/>
    <n v="59291.648918159641"/>
    <n v="-1128.3510818403593"/>
  </r>
  <r>
    <n v="25"/>
    <x v="17"/>
    <s v="SICILIA"/>
    <x v="110"/>
    <n v="5"/>
    <s v="BARCELLONA POZZO DI GOTTO"/>
    <n v="0"/>
    <n v="0"/>
    <n v="0"/>
    <n v="1"/>
    <n v="0"/>
    <m/>
    <m/>
    <m/>
    <n v="17582.695229404246"/>
    <n v="2698.6448284829617"/>
    <n v="11012.148393383886"/>
    <n v="0"/>
    <n v="17582.695229404246"/>
    <n v="2698.6448284829617"/>
    <n v="11012.148393383886"/>
    <n v="23382.859060127597"/>
    <n v="0"/>
    <n v="2852.0002334730743"/>
    <n v="57528.347744871768"/>
    <n v="278.34774487176765"/>
  </r>
  <r>
    <n v="25"/>
    <x v="17"/>
    <s v="SICILIA"/>
    <x v="110"/>
    <n v="6"/>
    <s v="NICOSIA"/>
    <n v="0"/>
    <n v="0"/>
    <n v="0"/>
    <n v="1"/>
    <n v="0"/>
    <m/>
    <m/>
    <m/>
    <n v="19904.757697200566"/>
    <n v="3177.7457502601173"/>
    <n v="13268.068075821895"/>
    <n v="0"/>
    <n v="19904.757697200566"/>
    <n v="3177.7457502601173"/>
    <n v="13268.068075821895"/>
    <n v="24804.037297470517"/>
    <n v="0"/>
    <n v="3223.3792288168138"/>
    <n v="64377.988049569904"/>
    <n v="-201.01195043009648"/>
  </r>
  <r>
    <n v="25"/>
    <x v="17"/>
    <s v="SICILIA"/>
    <x v="112"/>
    <n v="7"/>
    <s v="ENNA"/>
    <n v="0"/>
    <n v="0"/>
    <n v="0"/>
    <n v="1"/>
    <n v="0"/>
    <m/>
    <m/>
    <m/>
    <n v="19420.994683076333"/>
    <n v="2780.0919851850781"/>
    <n v="17169.442159676866"/>
    <n v="0"/>
    <n v="19420.994683076333"/>
    <n v="2780.0919851850781"/>
    <n v="17169.442159676866"/>
    <n v="19549.810486227747"/>
    <n v="0"/>
    <n v="3691.8881152504537"/>
    <n v="62612.227429416482"/>
    <n v="-1158.7725705835182"/>
  </r>
  <r>
    <n v="25"/>
    <x v="17"/>
    <s v="SICILIA"/>
    <x v="111"/>
    <n v="8"/>
    <s v="PATERNO`"/>
    <n v="0"/>
    <n v="0"/>
    <n v="0"/>
    <n v="1"/>
    <n v="0"/>
    <m/>
    <m/>
    <m/>
    <n v="13041.29527952687"/>
    <n v="2103.2530466017142"/>
    <n v="21019.024335128102"/>
    <n v="0"/>
    <n v="13041.29527952687"/>
    <n v="2103.2530466017142"/>
    <n v="21019.024335128102"/>
    <n v="30747.041929719551"/>
    <n v="0"/>
    <n v="3350.0289887673707"/>
    <n v="70260.643579743613"/>
    <n v="-544.35642025638663"/>
  </r>
  <r>
    <n v="25"/>
    <x v="17"/>
    <s v="SICILIA"/>
    <x v="111"/>
    <n v="9"/>
    <s v="GIARRE"/>
    <n v="0"/>
    <n v="0"/>
    <n v="0"/>
    <n v="1"/>
    <n v="0"/>
    <m/>
    <m/>
    <m/>
    <n v="15946.262317428442"/>
    <n v="2214.3173511955092"/>
    <n v="16120.019228742209"/>
    <n v="0"/>
    <n v="15946.262317428442"/>
    <n v="2214.3173511955092"/>
    <n v="16120.019228742209"/>
    <n v="27040.26928967085"/>
    <n v="0"/>
    <n v="3076.7321383477474"/>
    <n v="64397.600325384752"/>
    <n v="191.60032538475207"/>
  </r>
  <r>
    <n v="25"/>
    <x v="17"/>
    <s v="SICILIA"/>
    <x v="111"/>
    <n v="10"/>
    <s v="ACIREALE"/>
    <n v="0"/>
    <n v="0"/>
    <n v="0"/>
    <n v="1"/>
    <n v="0"/>
    <m/>
    <m/>
    <m/>
    <n v="16077.654741017739"/>
    <n v="3358.4974616578625"/>
    <n v="24295.499327423277"/>
    <n v="0"/>
    <n v="16077.654741017739"/>
    <n v="3358.4974616578625"/>
    <n v="24295.499327423277"/>
    <n v="39642.607488015434"/>
    <n v="0"/>
    <n v="3908.0497356171945"/>
    <n v="87282.308753731515"/>
    <n v="-1140.691246268485"/>
  </r>
  <r>
    <n v="25"/>
    <x v="17"/>
    <s v="SICILIA"/>
    <x v="113"/>
    <n v="11"/>
    <s v="GRAVINA DI CATANIA"/>
    <n v="0"/>
    <n v="0"/>
    <n v="0"/>
    <n v="1"/>
    <n v="0"/>
    <m/>
    <m/>
    <m/>
    <n v="18887.063652672547"/>
    <n v="3244.3843330163945"/>
    <n v="29223.372054886659"/>
    <n v="0"/>
    <n v="18887.063652672547"/>
    <n v="3244.3843330163945"/>
    <n v="29223.372054886659"/>
    <n v="33999.22120790412"/>
    <n v="0"/>
    <n v="4604.147288428152"/>
    <n v="89958.188536907866"/>
    <n v="-2173.8114630921336"/>
  </r>
  <r>
    <n v="25"/>
    <x v="17"/>
    <s v="SICILIA"/>
    <x v="113"/>
    <n v="12"/>
    <s v="CATANIA - PICANELLO"/>
    <n v="0"/>
    <n v="0"/>
    <n v="0"/>
    <n v="1"/>
    <n v="0"/>
    <m/>
    <m/>
    <m/>
    <n v="14122.296582693369"/>
    <n v="2172.5049071131393"/>
    <n v="13547.404762130553"/>
    <n v="0"/>
    <n v="14122.296582693369"/>
    <n v="2172.5049071131393"/>
    <n v="13547.404762130553"/>
    <n v="19716.265126304261"/>
    <n v="0"/>
    <n v="3308.1298200619235"/>
    <n v="52866.601198303237"/>
    <n v="-549.39880169676326"/>
  </r>
  <r>
    <n v="25"/>
    <x v="17"/>
    <s v="SICILIA"/>
    <x v="113"/>
    <n v="13"/>
    <s v="CATANIA - CARDINALE"/>
    <n v="0"/>
    <n v="0"/>
    <n v="0"/>
    <n v="1"/>
    <n v="0"/>
    <m/>
    <m/>
    <m/>
    <n v="8378.0587186848752"/>
    <n v="1414.6543581201838"/>
    <n v="14787.014373105147"/>
    <n v="0"/>
    <n v="8378.0587186848752"/>
    <n v="1414.6543581201838"/>
    <n v="14787.014373105147"/>
    <n v="29054.944416114169"/>
    <n v="0"/>
    <n v="2518.7113914979236"/>
    <n v="56153.383257522306"/>
    <n v="520.38325752230594"/>
  </r>
  <r>
    <n v="25"/>
    <x v="17"/>
    <s v="SICILIA"/>
    <x v="113"/>
    <n v="14"/>
    <s v="CATANIA - MISTERBIANCO"/>
    <n v="0"/>
    <n v="0"/>
    <n v="0"/>
    <n v="1"/>
    <n v="0"/>
    <m/>
    <m/>
    <m/>
    <n v="13523.863817073019"/>
    <n v="2152.0342313644792"/>
    <n v="22498.914439188866"/>
    <n v="0"/>
    <n v="13523.863817073019"/>
    <n v="2152.0342313644792"/>
    <n v="22498.914439188866"/>
    <n v="28299.584739077301"/>
    <n v="0"/>
    <n v="3275.7531896986229"/>
    <n v="69750.150416402277"/>
    <n v="-1103.8495835977228"/>
  </r>
  <r>
    <n v="25"/>
    <x v="17"/>
    <s v="SICILIA"/>
    <x v="112"/>
    <n v="15"/>
    <s v="CALTAGIRONE"/>
    <n v="0"/>
    <n v="0"/>
    <n v="0"/>
    <n v="1"/>
    <n v="0"/>
    <m/>
    <m/>
    <m/>
    <n v="11981.794554765895"/>
    <n v="1688.1774298256873"/>
    <n v="15250.594405702494"/>
    <n v="0"/>
    <n v="11981.794554765895"/>
    <n v="1688.1774298256873"/>
    <n v="15250.594405702494"/>
    <n v="19087.181383118539"/>
    <n v="0"/>
    <n v="2295.8839942916802"/>
    <n v="50303.631767704297"/>
    <n v="-603.36823229570291"/>
  </r>
  <r>
    <n v="25"/>
    <x v="17"/>
    <s v="SICILIA"/>
    <x v="114"/>
    <n v="16"/>
    <s v="AUGUSTA"/>
    <n v="0"/>
    <n v="0"/>
    <n v="1"/>
    <n v="0"/>
    <n v="0"/>
    <m/>
    <m/>
    <m/>
    <n v="19143.876116960721"/>
    <n v="1890.2709095571422"/>
    <n v="0"/>
    <n v="17334.241828657603"/>
    <n v="19143.876116960721"/>
    <n v="1890.2709095571422"/>
    <n v="22445.424435427634"/>
    <n v="17334.241828657603"/>
    <n v="0"/>
    <n v="3338.6019427567944"/>
    <n v="64152.41523335989"/>
    <n v="-1256.5847666401096"/>
  </r>
  <r>
    <n v="25"/>
    <x v="17"/>
    <s v="SICILIA"/>
    <x v="114"/>
    <n v="17"/>
    <s v="SIRACUSA"/>
    <n v="1"/>
    <n v="0"/>
    <n v="0"/>
    <n v="0"/>
    <n v="0"/>
    <m/>
    <m/>
    <m/>
    <n v="0"/>
    <n v="1962.5715941162402"/>
    <n v="18978.76276309252"/>
    <n v="18320.342075731569"/>
    <n v="19910.730080090987"/>
    <n v="1962.5715941162402"/>
    <n v="18978.76276309252"/>
    <n v="18320.342075731569"/>
    <n v="0"/>
    <n v="3050.0690309897354"/>
    <n v="62222.47554402105"/>
    <n v="-467.52445597894985"/>
  </r>
  <r>
    <n v="25"/>
    <x v="17"/>
    <s v="SICILIA"/>
    <x v="114"/>
    <n v="18"/>
    <s v="AVOLA"/>
    <n v="0"/>
    <n v="0"/>
    <n v="0"/>
    <n v="1"/>
    <n v="0"/>
    <m/>
    <m/>
    <m/>
    <n v="17168.211856808914"/>
    <n v="1927.2923444217406"/>
    <n v="19040.743243641249"/>
    <n v="0"/>
    <n v="17168.211856808914"/>
    <n v="1927.2923444217406"/>
    <n v="19040.743243641249"/>
    <n v="21531.194684655762"/>
    <n v="0"/>
    <n v="3158.6259680902131"/>
    <n v="62826.068097617877"/>
    <n v="-470.93190238212264"/>
  </r>
  <r>
    <n v="25"/>
    <x v="17"/>
    <s v="SICILIA"/>
    <x v="114"/>
    <n v="19"/>
    <s v="MODICA"/>
    <n v="0"/>
    <n v="0"/>
    <n v="0"/>
    <n v="1"/>
    <n v="0"/>
    <m/>
    <m/>
    <m/>
    <n v="18402.10616197023"/>
    <n v="2466.0631082747786"/>
    <n v="21900.33582567031"/>
    <n v="0"/>
    <n v="18402.10616197023"/>
    <n v="2466.0631082747786"/>
    <n v="21900.33582567031"/>
    <n v="22432.345667138954"/>
    <n v="0"/>
    <n v="3708.0764304321042"/>
    <n v="68908.927193486379"/>
    <n v="-1388.0728065136209"/>
  </r>
  <r>
    <n v="25"/>
    <x v="17"/>
    <s v="SICILIA"/>
    <x v="112"/>
    <n v="20"/>
    <s v="RAGUSA"/>
    <n v="0"/>
    <n v="0"/>
    <n v="1"/>
    <n v="0"/>
    <n v="0"/>
    <m/>
    <m/>
    <m/>
    <n v="17208.824060463787"/>
    <n v="2432.090497457853"/>
    <n v="0"/>
    <n v="17784.243338381693"/>
    <n v="17208.824060463787"/>
    <n v="2432.090497457853"/>
    <n v="21486.000558440446"/>
    <n v="17784.243338381693"/>
    <n v="0"/>
    <n v="2885.3291176705893"/>
    <n v="61796.487572414371"/>
    <n v="-2022.5124275856288"/>
  </r>
  <r>
    <n v="25"/>
    <x v="17"/>
    <s v="SICILIA"/>
    <x v="112"/>
    <n v="21"/>
    <s v="VITTORIA"/>
    <n v="0"/>
    <n v="0"/>
    <n v="1"/>
    <n v="0"/>
    <n v="0"/>
    <m/>
    <m/>
    <m/>
    <n v="12558.726741980721"/>
    <n v="1758.7359292146866"/>
    <n v="0"/>
    <n v="16049.671192480924"/>
    <n v="12558.726741980721"/>
    <n v="1758.7359292146866"/>
    <n v="17288.308834701824"/>
    <n v="16049.671192480924"/>
    <n v="0"/>
    <n v="2618.698044090469"/>
    <n v="50274.140742468626"/>
    <n v="-1370.8592575313742"/>
  </r>
  <r>
    <n v="26"/>
    <x v="18"/>
    <s v="SARDEGNA"/>
    <x v="115"/>
    <n v="1"/>
    <s v="SASSARI"/>
    <n v="1"/>
    <n v="0"/>
    <n v="0"/>
    <n v="0"/>
    <n v="0"/>
    <m/>
    <m/>
    <m/>
    <n v="0"/>
    <n v="3027.0467330465754"/>
    <n v="20026.487598669675"/>
    <n v="17294.063122432239"/>
    <n v="28991.141026689565"/>
    <n v="3027.0467330465754"/>
    <n v="20026.487598669675"/>
    <n v="17294.063122432239"/>
    <n v="0"/>
    <n v="4648.9032186362438"/>
    <n v="73987.641699474305"/>
    <n v="-767.35830052569509"/>
  </r>
  <r>
    <n v="26"/>
    <x v="18"/>
    <s v="SARDEGNA"/>
    <x v="115"/>
    <n v="2"/>
    <s v="ALGHERO"/>
    <n v="1"/>
    <n v="0"/>
    <n v="0"/>
    <n v="0"/>
    <n v="0"/>
    <m/>
    <m/>
    <m/>
    <n v="0"/>
    <n v="2794.4650128383928"/>
    <n v="14769.184371851403"/>
    <n v="14278.364229459819"/>
    <n v="22720.138991745796"/>
    <n v="2794.4650128383928"/>
    <n v="14769.184371851403"/>
    <n v="14278.364229459819"/>
    <n v="0"/>
    <n v="4382.272145056123"/>
    <n v="58944.424750951533"/>
    <n v="-927.5752490484665"/>
  </r>
  <r>
    <n v="26"/>
    <x v="18"/>
    <s v="SARDEGNA"/>
    <x v="115"/>
    <n v="3"/>
    <s v="PORTO TORRES"/>
    <n v="1"/>
    <n v="0"/>
    <n v="0"/>
    <n v="0"/>
    <n v="0"/>
    <m/>
    <m/>
    <m/>
    <n v="0"/>
    <n v="2610.2289311004502"/>
    <n v="14179.096235120345"/>
    <n v="16521.483999870212"/>
    <n v="19922.674845871832"/>
    <n v="2610.2289311004502"/>
    <n v="14179.096235120345"/>
    <n v="16521.483999870212"/>
    <n v="0"/>
    <n v="5341.1917561103419"/>
    <n v="58574.675768073175"/>
    <n v="-798.32423192682472"/>
  </r>
  <r>
    <n v="26"/>
    <x v="18"/>
    <s v="SARDEGNA"/>
    <x v="115"/>
    <n v="4"/>
    <s v="OLBIA"/>
    <n v="0"/>
    <n v="0"/>
    <n v="0"/>
    <n v="1"/>
    <n v="0"/>
    <m/>
    <m/>
    <m/>
    <n v="21139.846478939966"/>
    <n v="2615.891032903271"/>
    <n v="17074.348819656894"/>
    <n v="0"/>
    <n v="21139.846478939966"/>
    <n v="2615.891032903271"/>
    <n v="17074.348819656894"/>
    <n v="23808.753346116468"/>
    <n v="0"/>
    <n v="3729.026014784828"/>
    <n v="68367.865692401436"/>
    <n v="-102.13430759856419"/>
  </r>
  <r>
    <n v="26"/>
    <x v="18"/>
    <s v="SARDEGNA"/>
    <x v="116"/>
    <n v="5"/>
    <s v="NUORO"/>
    <n v="1"/>
    <n v="0"/>
    <n v="0"/>
    <n v="0"/>
    <n v="0"/>
    <m/>
    <m/>
    <m/>
    <n v="0"/>
    <n v="2231.3036566039723"/>
    <n v="13750.327157351736"/>
    <n v="13798.515680825456"/>
    <n v="24937.087520670681"/>
    <n v="2231.3036566039723"/>
    <n v="13750.327157351736"/>
    <n v="13798.515680825456"/>
    <n v="0"/>
    <n v="4826.022431800181"/>
    <n v="59543.256447252024"/>
    <n v="260.25644725202437"/>
  </r>
  <r>
    <n v="26"/>
    <x v="18"/>
    <s v="SARDEGNA"/>
    <x v="116"/>
    <n v="6"/>
    <s v="TORTOLI`"/>
    <n v="1"/>
    <n v="0"/>
    <n v="0"/>
    <n v="0"/>
    <n v="0"/>
    <m/>
    <m/>
    <m/>
    <n v="0"/>
    <n v="2435.1393215055259"/>
    <n v="9640.087344524336"/>
    <n v="13440.3512139022"/>
    <n v="22336.712010180665"/>
    <n v="2435.1393215055259"/>
    <n v="9640.087344524336"/>
    <n v="13440.3512139022"/>
    <n v="0"/>
    <n v="4297.5215538110133"/>
    <n v="52149.81144392374"/>
    <n v="283.81144392373972"/>
  </r>
  <r>
    <n v="26"/>
    <x v="18"/>
    <s v="SARDEGNA"/>
    <x v="116"/>
    <n v="7"/>
    <s v="MACOMER"/>
    <n v="1"/>
    <n v="0"/>
    <n v="0"/>
    <n v="0"/>
    <n v="0"/>
    <m/>
    <m/>
    <m/>
    <n v="0"/>
    <n v="2317.1062762313354"/>
    <n v="9865.9340270717621"/>
    <n v="12810.119507681469"/>
    <n v="20517.524181757926"/>
    <n v="2317.1062762313354"/>
    <n v="9865.9340270717621"/>
    <n v="12810.119507681469"/>
    <n v="0"/>
    <n v="4320.3756458321668"/>
    <n v="49831.059638574654"/>
    <n v="18.059638574653945"/>
  </r>
  <r>
    <n v="26"/>
    <x v="18"/>
    <s v="SARDEGNA"/>
    <x v="116"/>
    <n v="8"/>
    <s v="ORISTANO"/>
    <n v="1"/>
    <n v="0"/>
    <n v="0"/>
    <n v="0"/>
    <n v="0"/>
    <m/>
    <m/>
    <m/>
    <n v="0"/>
    <n v="2777.0431611374051"/>
    <n v="14815.881994182637"/>
    <n v="17798.018894801819"/>
    <n v="17861.008272097941"/>
    <n v="2777.0431611374051"/>
    <n v="14815.881994182637"/>
    <n v="17798.018894801819"/>
    <n v="0"/>
    <n v="3985.1822961885864"/>
    <n v="57237.134618408389"/>
    <n v="-1230.8653815916114"/>
  </r>
  <r>
    <n v="26"/>
    <x v="18"/>
    <s v="SARDEGNA"/>
    <x v="116"/>
    <n v="9"/>
    <s v="IGLESIAS"/>
    <n v="1"/>
    <n v="0"/>
    <n v="0"/>
    <n v="0"/>
    <n v="0"/>
    <m/>
    <m/>
    <m/>
    <n v="0"/>
    <n v="2933.404280153768"/>
    <n v="18125.46984594905"/>
    <n v="17253.884416206871"/>
    <n v="24087.814673652581"/>
    <n v="2933.404280153768"/>
    <n v="18125.46984594905"/>
    <n v="17253.884416206871"/>
    <n v="0"/>
    <n v="5250.727641859944"/>
    <n v="67651.300857822222"/>
    <n v="-1141.6991421777784"/>
  </r>
  <r>
    <n v="26"/>
    <x v="18"/>
    <s v="SARDEGNA"/>
    <x v="117"/>
    <n v="10"/>
    <s v="CARBONIA"/>
    <n v="1"/>
    <n v="0"/>
    <n v="0"/>
    <n v="0"/>
    <n v="0"/>
    <m/>
    <m/>
    <m/>
    <n v="0"/>
    <n v="2286.6180357546073"/>
    <n v="20411.106197143301"/>
    <n v="18662.43506016468"/>
    <n v="22801.363399055546"/>
    <n v="2286.6180357546073"/>
    <n v="20411.106197143301"/>
    <n v="18662.43506016468"/>
    <n v="0"/>
    <n v="8326.5075263734761"/>
    <n v="72488.030218491622"/>
    <n v="-891.96978150837822"/>
  </r>
  <r>
    <n v="26"/>
    <x v="18"/>
    <s v="SARDEGNA"/>
    <x v="117"/>
    <n v="11"/>
    <s v="CAGLIARI - ASSEMINI"/>
    <n v="1"/>
    <n v="0"/>
    <n v="0"/>
    <n v="0"/>
    <n v="0"/>
    <m/>
    <m/>
    <m/>
    <n v="0"/>
    <n v="2617.1976717808448"/>
    <n v="23930.408825560895"/>
    <n v="21756.195439517807"/>
    <n v="26397.932375668057"/>
    <n v="2617.1976717808448"/>
    <n v="23930.408825560895"/>
    <n v="21756.195439517807"/>
    <n v="0"/>
    <n v="4947.9109225796647"/>
    <n v="79649.64523510728"/>
    <n v="-792.35476489271969"/>
  </r>
  <r>
    <n v="26"/>
    <x v="18"/>
    <s v="SARDEGNA"/>
    <x v="117"/>
    <n v="12"/>
    <s v="CAGLIARI CENTRO"/>
    <n v="1"/>
    <n v="0"/>
    <n v="0"/>
    <n v="0"/>
    <n v="0"/>
    <m/>
    <m/>
    <m/>
    <n v="0"/>
    <n v="2912.4980581125828"/>
    <n v="12817.223758405793"/>
    <n v="17257.328305311905"/>
    <n v="23507.299056703501"/>
    <n v="2912.4980581125828"/>
    <n v="12817.223758405793"/>
    <n v="17257.328305311905"/>
    <n v="0"/>
    <n v="3717.5989687742513"/>
    <n v="60211.948147308038"/>
    <n v="-188.05185269196227"/>
  </r>
  <r>
    <n v="26"/>
    <x v="18"/>
    <s v="SARDEGNA"/>
    <x v="117"/>
    <n v="13"/>
    <s v="SERRAMANNA"/>
    <n v="1"/>
    <n v="0"/>
    <n v="0"/>
    <n v="0"/>
    <n v="0"/>
    <m/>
    <m/>
    <m/>
    <n v="0"/>
    <n v="3310.1518231876221"/>
    <n v="18827.632276275071"/>
    <n v="19136.54379362399"/>
    <n v="24633.690469837209"/>
    <n v="3310.1518231876221"/>
    <n v="18827.632276275071"/>
    <n v="19136.54379362399"/>
    <n v="0"/>
    <n v="4978.3830452745351"/>
    <n v="70886.401408198421"/>
    <n v="-1409.5985918015795"/>
  </r>
  <r>
    <n v="26"/>
    <x v="18"/>
    <s v="SARDEGNA"/>
    <x v="117"/>
    <n v="14"/>
    <s v="QUARTU SANT`ELENA"/>
    <n v="0"/>
    <n v="0"/>
    <n v="0"/>
    <n v="1"/>
    <n v="0"/>
    <m/>
    <m/>
    <m/>
    <n v="26122.008286130531"/>
    <n v="3059.7127049859273"/>
    <n v="25459.543694989145"/>
    <n v="0"/>
    <n v="26122.008286130531"/>
    <n v="3059.7127049859273"/>
    <n v="25459.543694989145"/>
    <n v="27937.976383049012"/>
    <n v="0"/>
    <n v="5104.0805513908781"/>
    <n v="87683.321620545496"/>
    <n v="-893.678379454504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dataOnRows="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compact="0" compactData="0" multipleFieldFilters="0">
  <location ref="B3:D479" firstHeaderRow="1" firstDataRow="1" firstDataCol="2"/>
  <pivotFields count="26">
    <pivotField compact="0" outline="0" showAll="0"/>
    <pivotField compact="0" outline="0" showAll="0"/>
    <pivotField compact="0" outline="0" showAll="0"/>
    <pivotField axis="axisRow" compact="0" outline="0" showAll="0">
      <items count="119">
        <item x="42"/>
        <item x="7"/>
        <item x="43"/>
        <item x="44"/>
        <item x="8"/>
        <item x="9"/>
        <item x="0"/>
        <item x="1"/>
        <item x="3"/>
        <item x="2"/>
        <item x="4"/>
        <item x="5"/>
        <item x="6"/>
        <item x="13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5"/>
        <item x="24"/>
        <item x="26"/>
        <item x="27"/>
        <item x="29"/>
        <item x="30"/>
        <item x="28"/>
        <item x="31"/>
        <item x="35"/>
        <item x="32"/>
        <item x="33"/>
        <item x="34"/>
        <item x="38"/>
        <item x="36"/>
        <item x="37"/>
        <item x="39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9"/>
        <item x="56"/>
        <item x="57"/>
        <item x="58"/>
        <item x="60"/>
        <item x="61"/>
        <item x="62"/>
        <item x="63"/>
        <item x="64"/>
        <item x="71"/>
        <item x="65"/>
        <item x="66"/>
        <item x="67"/>
        <item x="68"/>
        <item x="69"/>
        <item x="70"/>
        <item x="72"/>
        <item x="79"/>
        <item x="73"/>
        <item x="75"/>
        <item x="74"/>
        <item x="77"/>
        <item x="78"/>
        <item x="87"/>
        <item x="76"/>
        <item x="80"/>
        <item x="81"/>
        <item x="83"/>
        <item x="84"/>
        <item x="85"/>
        <item x="82"/>
        <item x="88"/>
        <item x="89"/>
        <item x="86"/>
        <item x="90"/>
        <item x="91"/>
        <item x="92"/>
        <item x="98"/>
        <item x="97"/>
        <item x="95"/>
        <item x="99"/>
        <item x="94"/>
        <item x="93"/>
        <item x="96"/>
        <item x="100"/>
        <item x="101"/>
        <item x="102"/>
        <item x="103"/>
        <item x="104"/>
        <item x="105"/>
        <item x="109"/>
        <item x="108"/>
        <item x="106"/>
        <item x="107"/>
        <item x="114"/>
        <item x="112"/>
        <item x="113"/>
        <item x="110"/>
        <item x="111"/>
        <item x="115"/>
        <item x="116"/>
        <item x="11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</pivotFields>
  <rowFields count="2">
    <field x="3"/>
    <field x="-2"/>
  </rowFields>
  <rowItems count="476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  <i>
      <x v="3"/>
      <x/>
    </i>
    <i r="1" i="1">
      <x v="1"/>
    </i>
    <i r="1" i="2">
      <x v="2"/>
    </i>
    <i r="1" i="3">
      <x v="3"/>
    </i>
    <i>
      <x v="4"/>
      <x/>
    </i>
    <i r="1" i="1">
      <x v="1"/>
    </i>
    <i r="1" i="2">
      <x v="2"/>
    </i>
    <i r="1" i="3">
      <x v="3"/>
    </i>
    <i>
      <x v="5"/>
      <x/>
    </i>
    <i r="1" i="1">
      <x v="1"/>
    </i>
    <i r="1" i="2">
      <x v="2"/>
    </i>
    <i r="1" i="3">
      <x v="3"/>
    </i>
    <i>
      <x v="6"/>
      <x/>
    </i>
    <i r="1" i="1">
      <x v="1"/>
    </i>
    <i r="1" i="2">
      <x v="2"/>
    </i>
    <i r="1" i="3">
      <x v="3"/>
    </i>
    <i>
      <x v="7"/>
      <x/>
    </i>
    <i r="1" i="1">
      <x v="1"/>
    </i>
    <i r="1" i="2">
      <x v="2"/>
    </i>
    <i r="1" i="3">
      <x v="3"/>
    </i>
    <i>
      <x v="8"/>
      <x/>
    </i>
    <i r="1" i="1">
      <x v="1"/>
    </i>
    <i r="1" i="2">
      <x v="2"/>
    </i>
    <i r="1" i="3">
      <x v="3"/>
    </i>
    <i>
      <x v="9"/>
      <x/>
    </i>
    <i r="1" i="1">
      <x v="1"/>
    </i>
    <i r="1" i="2">
      <x v="2"/>
    </i>
    <i r="1" i="3">
      <x v="3"/>
    </i>
    <i>
      <x v="10"/>
      <x/>
    </i>
    <i r="1" i="1">
      <x v="1"/>
    </i>
    <i r="1" i="2">
      <x v="2"/>
    </i>
    <i r="1" i="3">
      <x v="3"/>
    </i>
    <i>
      <x v="11"/>
      <x/>
    </i>
    <i r="1" i="1">
      <x v="1"/>
    </i>
    <i r="1" i="2">
      <x v="2"/>
    </i>
    <i r="1" i="3">
      <x v="3"/>
    </i>
    <i>
      <x v="12"/>
      <x/>
    </i>
    <i r="1" i="1">
      <x v="1"/>
    </i>
    <i r="1" i="2">
      <x v="2"/>
    </i>
    <i r="1" i="3">
      <x v="3"/>
    </i>
    <i>
      <x v="13"/>
      <x/>
    </i>
    <i r="1" i="1">
      <x v="1"/>
    </i>
    <i r="1" i="2">
      <x v="2"/>
    </i>
    <i r="1" i="3">
      <x v="3"/>
    </i>
    <i>
      <x v="14"/>
      <x/>
    </i>
    <i r="1" i="1">
      <x v="1"/>
    </i>
    <i r="1" i="2">
      <x v="2"/>
    </i>
    <i r="1" i="3">
      <x v="3"/>
    </i>
    <i>
      <x v="15"/>
      <x/>
    </i>
    <i r="1" i="1">
      <x v="1"/>
    </i>
    <i r="1" i="2">
      <x v="2"/>
    </i>
    <i r="1" i="3">
      <x v="3"/>
    </i>
    <i>
      <x v="16"/>
      <x/>
    </i>
    <i r="1" i="1">
      <x v="1"/>
    </i>
    <i r="1" i="2">
      <x v="2"/>
    </i>
    <i r="1" i="3">
      <x v="3"/>
    </i>
    <i>
      <x v="17"/>
      <x/>
    </i>
    <i r="1" i="1">
      <x v="1"/>
    </i>
    <i r="1" i="2">
      <x v="2"/>
    </i>
    <i r="1" i="3">
      <x v="3"/>
    </i>
    <i>
      <x v="18"/>
      <x/>
    </i>
    <i r="1" i="1">
      <x v="1"/>
    </i>
    <i r="1" i="2">
      <x v="2"/>
    </i>
    <i r="1" i="3">
      <x v="3"/>
    </i>
    <i>
      <x v="19"/>
      <x/>
    </i>
    <i r="1" i="1">
      <x v="1"/>
    </i>
    <i r="1" i="2">
      <x v="2"/>
    </i>
    <i r="1" i="3">
      <x v="3"/>
    </i>
    <i>
      <x v="20"/>
      <x/>
    </i>
    <i r="1" i="1">
      <x v="1"/>
    </i>
    <i r="1" i="2">
      <x v="2"/>
    </i>
    <i r="1" i="3">
      <x v="3"/>
    </i>
    <i>
      <x v="21"/>
      <x/>
    </i>
    <i r="1" i="1">
      <x v="1"/>
    </i>
    <i r="1" i="2">
      <x v="2"/>
    </i>
    <i r="1" i="3">
      <x v="3"/>
    </i>
    <i>
      <x v="22"/>
      <x/>
    </i>
    <i r="1" i="1">
      <x v="1"/>
    </i>
    <i r="1" i="2">
      <x v="2"/>
    </i>
    <i r="1" i="3">
      <x v="3"/>
    </i>
    <i>
      <x v="23"/>
      <x/>
    </i>
    <i r="1" i="1">
      <x v="1"/>
    </i>
    <i r="1" i="2">
      <x v="2"/>
    </i>
    <i r="1" i="3">
      <x v="3"/>
    </i>
    <i>
      <x v="24"/>
      <x/>
    </i>
    <i r="1" i="1">
      <x v="1"/>
    </i>
    <i r="1" i="2">
      <x v="2"/>
    </i>
    <i r="1" i="3">
      <x v="3"/>
    </i>
    <i>
      <x v="25"/>
      <x/>
    </i>
    <i r="1" i="1">
      <x v="1"/>
    </i>
    <i r="1" i="2">
      <x v="2"/>
    </i>
    <i r="1" i="3">
      <x v="3"/>
    </i>
    <i>
      <x v="26"/>
      <x/>
    </i>
    <i r="1" i="1">
      <x v="1"/>
    </i>
    <i r="1" i="2">
      <x v="2"/>
    </i>
    <i r="1" i="3">
      <x v="3"/>
    </i>
    <i>
      <x v="27"/>
      <x/>
    </i>
    <i r="1" i="1">
      <x v="1"/>
    </i>
    <i r="1" i="2">
      <x v="2"/>
    </i>
    <i r="1" i="3">
      <x v="3"/>
    </i>
    <i>
      <x v="28"/>
      <x/>
    </i>
    <i r="1" i="1">
      <x v="1"/>
    </i>
    <i r="1" i="2">
      <x v="2"/>
    </i>
    <i r="1" i="3">
      <x v="3"/>
    </i>
    <i>
      <x v="29"/>
      <x/>
    </i>
    <i r="1" i="1">
      <x v="1"/>
    </i>
    <i r="1" i="2">
      <x v="2"/>
    </i>
    <i r="1" i="3">
      <x v="3"/>
    </i>
    <i>
      <x v="30"/>
      <x/>
    </i>
    <i r="1" i="1">
      <x v="1"/>
    </i>
    <i r="1" i="2">
      <x v="2"/>
    </i>
    <i r="1" i="3">
      <x v="3"/>
    </i>
    <i>
      <x v="31"/>
      <x/>
    </i>
    <i r="1" i="1">
      <x v="1"/>
    </i>
    <i r="1" i="2">
      <x v="2"/>
    </i>
    <i r="1" i="3">
      <x v="3"/>
    </i>
    <i>
      <x v="32"/>
      <x/>
    </i>
    <i r="1" i="1">
      <x v="1"/>
    </i>
    <i r="1" i="2">
      <x v="2"/>
    </i>
    <i r="1" i="3">
      <x v="3"/>
    </i>
    <i>
      <x v="33"/>
      <x/>
    </i>
    <i r="1" i="1">
      <x v="1"/>
    </i>
    <i r="1" i="2">
      <x v="2"/>
    </i>
    <i r="1" i="3">
      <x v="3"/>
    </i>
    <i>
      <x v="34"/>
      <x/>
    </i>
    <i r="1" i="1">
      <x v="1"/>
    </i>
    <i r="1" i="2">
      <x v="2"/>
    </i>
    <i r="1" i="3">
      <x v="3"/>
    </i>
    <i>
      <x v="35"/>
      <x/>
    </i>
    <i r="1" i="1">
      <x v="1"/>
    </i>
    <i r="1" i="2">
      <x v="2"/>
    </i>
    <i r="1" i="3">
      <x v="3"/>
    </i>
    <i>
      <x v="36"/>
      <x/>
    </i>
    <i r="1" i="1">
      <x v="1"/>
    </i>
    <i r="1" i="2">
      <x v="2"/>
    </i>
    <i r="1" i="3">
      <x v="3"/>
    </i>
    <i>
      <x v="37"/>
      <x/>
    </i>
    <i r="1" i="1">
      <x v="1"/>
    </i>
    <i r="1" i="2">
      <x v="2"/>
    </i>
    <i r="1" i="3">
      <x v="3"/>
    </i>
    <i>
      <x v="38"/>
      <x/>
    </i>
    <i r="1" i="1">
      <x v="1"/>
    </i>
    <i r="1" i="2">
      <x v="2"/>
    </i>
    <i r="1" i="3">
      <x v="3"/>
    </i>
    <i>
      <x v="39"/>
      <x/>
    </i>
    <i r="1" i="1">
      <x v="1"/>
    </i>
    <i r="1" i="2">
      <x v="2"/>
    </i>
    <i r="1" i="3">
      <x v="3"/>
    </i>
    <i>
      <x v="40"/>
      <x/>
    </i>
    <i r="1" i="1">
      <x v="1"/>
    </i>
    <i r="1" i="2">
      <x v="2"/>
    </i>
    <i r="1" i="3">
      <x v="3"/>
    </i>
    <i>
      <x v="41"/>
      <x/>
    </i>
    <i r="1" i="1">
      <x v="1"/>
    </i>
    <i r="1" i="2">
      <x v="2"/>
    </i>
    <i r="1" i="3">
      <x v="3"/>
    </i>
    <i>
      <x v="42"/>
      <x/>
    </i>
    <i r="1" i="1">
      <x v="1"/>
    </i>
    <i r="1" i="2">
      <x v="2"/>
    </i>
    <i r="1" i="3">
      <x v="3"/>
    </i>
    <i>
      <x v="43"/>
      <x/>
    </i>
    <i r="1" i="1">
      <x v="1"/>
    </i>
    <i r="1" i="2">
      <x v="2"/>
    </i>
    <i r="1" i="3">
      <x v="3"/>
    </i>
    <i>
      <x v="44"/>
      <x/>
    </i>
    <i r="1" i="1">
      <x v="1"/>
    </i>
    <i r="1" i="2">
      <x v="2"/>
    </i>
    <i r="1" i="3">
      <x v="3"/>
    </i>
    <i>
      <x v="45"/>
      <x/>
    </i>
    <i r="1" i="1">
      <x v="1"/>
    </i>
    <i r="1" i="2">
      <x v="2"/>
    </i>
    <i r="1" i="3">
      <x v="3"/>
    </i>
    <i>
      <x v="46"/>
      <x/>
    </i>
    <i r="1" i="1">
      <x v="1"/>
    </i>
    <i r="1" i="2">
      <x v="2"/>
    </i>
    <i r="1" i="3">
      <x v="3"/>
    </i>
    <i>
      <x v="47"/>
      <x/>
    </i>
    <i r="1" i="1">
      <x v="1"/>
    </i>
    <i r="1" i="2">
      <x v="2"/>
    </i>
    <i r="1" i="3">
      <x v="3"/>
    </i>
    <i>
      <x v="48"/>
      <x/>
    </i>
    <i r="1" i="1">
      <x v="1"/>
    </i>
    <i r="1" i="2">
      <x v="2"/>
    </i>
    <i r="1" i="3">
      <x v="3"/>
    </i>
    <i>
      <x v="49"/>
      <x/>
    </i>
    <i r="1" i="1">
      <x v="1"/>
    </i>
    <i r="1" i="2">
      <x v="2"/>
    </i>
    <i r="1" i="3">
      <x v="3"/>
    </i>
    <i>
      <x v="50"/>
      <x/>
    </i>
    <i r="1" i="1">
      <x v="1"/>
    </i>
    <i r="1" i="2">
      <x v="2"/>
    </i>
    <i r="1" i="3">
      <x v="3"/>
    </i>
    <i>
      <x v="51"/>
      <x/>
    </i>
    <i r="1" i="1">
      <x v="1"/>
    </i>
    <i r="1" i="2">
      <x v="2"/>
    </i>
    <i r="1" i="3">
      <x v="3"/>
    </i>
    <i>
      <x v="52"/>
      <x/>
    </i>
    <i r="1" i="1">
      <x v="1"/>
    </i>
    <i r="1" i="2">
      <x v="2"/>
    </i>
    <i r="1" i="3">
      <x v="3"/>
    </i>
    <i>
      <x v="53"/>
      <x/>
    </i>
    <i r="1" i="1">
      <x v="1"/>
    </i>
    <i r="1" i="2">
      <x v="2"/>
    </i>
    <i r="1" i="3">
      <x v="3"/>
    </i>
    <i>
      <x v="54"/>
      <x/>
    </i>
    <i r="1" i="1">
      <x v="1"/>
    </i>
    <i r="1" i="2">
      <x v="2"/>
    </i>
    <i r="1" i="3">
      <x v="3"/>
    </i>
    <i>
      <x v="55"/>
      <x/>
    </i>
    <i r="1" i="1">
      <x v="1"/>
    </i>
    <i r="1" i="2">
      <x v="2"/>
    </i>
    <i r="1" i="3">
      <x v="3"/>
    </i>
    <i>
      <x v="56"/>
      <x/>
    </i>
    <i r="1" i="1">
      <x v="1"/>
    </i>
    <i r="1" i="2">
      <x v="2"/>
    </i>
    <i r="1" i="3">
      <x v="3"/>
    </i>
    <i>
      <x v="57"/>
      <x/>
    </i>
    <i r="1" i="1">
      <x v="1"/>
    </i>
    <i r="1" i="2">
      <x v="2"/>
    </i>
    <i r="1" i="3">
      <x v="3"/>
    </i>
    <i>
      <x v="58"/>
      <x/>
    </i>
    <i r="1" i="1">
      <x v="1"/>
    </i>
    <i r="1" i="2">
      <x v="2"/>
    </i>
    <i r="1" i="3">
      <x v="3"/>
    </i>
    <i>
      <x v="59"/>
      <x/>
    </i>
    <i r="1" i="1">
      <x v="1"/>
    </i>
    <i r="1" i="2">
      <x v="2"/>
    </i>
    <i r="1" i="3">
      <x v="3"/>
    </i>
    <i>
      <x v="60"/>
      <x/>
    </i>
    <i r="1" i="1">
      <x v="1"/>
    </i>
    <i r="1" i="2">
      <x v="2"/>
    </i>
    <i r="1" i="3">
      <x v="3"/>
    </i>
    <i>
      <x v="61"/>
      <x/>
    </i>
    <i r="1" i="1">
      <x v="1"/>
    </i>
    <i r="1" i="2">
      <x v="2"/>
    </i>
    <i r="1" i="3">
      <x v="3"/>
    </i>
    <i>
      <x v="62"/>
      <x/>
    </i>
    <i r="1" i="1">
      <x v="1"/>
    </i>
    <i r="1" i="2">
      <x v="2"/>
    </i>
    <i r="1" i="3">
      <x v="3"/>
    </i>
    <i>
      <x v="63"/>
      <x/>
    </i>
    <i r="1" i="1">
      <x v="1"/>
    </i>
    <i r="1" i="2">
      <x v="2"/>
    </i>
    <i r="1" i="3">
      <x v="3"/>
    </i>
    <i>
      <x v="64"/>
      <x/>
    </i>
    <i r="1" i="1">
      <x v="1"/>
    </i>
    <i r="1" i="2">
      <x v="2"/>
    </i>
    <i r="1" i="3">
      <x v="3"/>
    </i>
    <i>
      <x v="65"/>
      <x/>
    </i>
    <i r="1" i="1">
      <x v="1"/>
    </i>
    <i r="1" i="2">
      <x v="2"/>
    </i>
    <i r="1" i="3">
      <x v="3"/>
    </i>
    <i>
      <x v="66"/>
      <x/>
    </i>
    <i r="1" i="1">
      <x v="1"/>
    </i>
    <i r="1" i="2">
      <x v="2"/>
    </i>
    <i r="1" i="3">
      <x v="3"/>
    </i>
    <i>
      <x v="67"/>
      <x/>
    </i>
    <i r="1" i="1">
      <x v="1"/>
    </i>
    <i r="1" i="2">
      <x v="2"/>
    </i>
    <i r="1" i="3">
      <x v="3"/>
    </i>
    <i>
      <x v="68"/>
      <x/>
    </i>
    <i r="1" i="1">
      <x v="1"/>
    </i>
    <i r="1" i="2">
      <x v="2"/>
    </i>
    <i r="1" i="3">
      <x v="3"/>
    </i>
    <i>
      <x v="69"/>
      <x/>
    </i>
    <i r="1" i="1">
      <x v="1"/>
    </i>
    <i r="1" i="2">
      <x v="2"/>
    </i>
    <i r="1" i="3">
      <x v="3"/>
    </i>
    <i>
      <x v="70"/>
      <x/>
    </i>
    <i r="1" i="1">
      <x v="1"/>
    </i>
    <i r="1" i="2">
      <x v="2"/>
    </i>
    <i r="1" i="3">
      <x v="3"/>
    </i>
    <i>
      <x v="71"/>
      <x/>
    </i>
    <i r="1" i="1">
      <x v="1"/>
    </i>
    <i r="1" i="2">
      <x v="2"/>
    </i>
    <i r="1" i="3">
      <x v="3"/>
    </i>
    <i>
      <x v="72"/>
      <x/>
    </i>
    <i r="1" i="1">
      <x v="1"/>
    </i>
    <i r="1" i="2">
      <x v="2"/>
    </i>
    <i r="1" i="3">
      <x v="3"/>
    </i>
    <i>
      <x v="73"/>
      <x/>
    </i>
    <i r="1" i="1">
      <x v="1"/>
    </i>
    <i r="1" i="2">
      <x v="2"/>
    </i>
    <i r="1" i="3">
      <x v="3"/>
    </i>
    <i>
      <x v="74"/>
      <x/>
    </i>
    <i r="1" i="1">
      <x v="1"/>
    </i>
    <i r="1" i="2">
      <x v="2"/>
    </i>
    <i r="1" i="3">
      <x v="3"/>
    </i>
    <i>
      <x v="75"/>
      <x/>
    </i>
    <i r="1" i="1">
      <x v="1"/>
    </i>
    <i r="1" i="2">
      <x v="2"/>
    </i>
    <i r="1" i="3">
      <x v="3"/>
    </i>
    <i>
      <x v="76"/>
      <x/>
    </i>
    <i r="1" i="1">
      <x v="1"/>
    </i>
    <i r="1" i="2">
      <x v="2"/>
    </i>
    <i r="1" i="3">
      <x v="3"/>
    </i>
    <i>
      <x v="77"/>
      <x/>
    </i>
    <i r="1" i="1">
      <x v="1"/>
    </i>
    <i r="1" i="2">
      <x v="2"/>
    </i>
    <i r="1" i="3">
      <x v="3"/>
    </i>
    <i>
      <x v="78"/>
      <x/>
    </i>
    <i r="1" i="1">
      <x v="1"/>
    </i>
    <i r="1" i="2">
      <x v="2"/>
    </i>
    <i r="1" i="3">
      <x v="3"/>
    </i>
    <i>
      <x v="79"/>
      <x/>
    </i>
    <i r="1" i="1">
      <x v="1"/>
    </i>
    <i r="1" i="2">
      <x v="2"/>
    </i>
    <i r="1" i="3">
      <x v="3"/>
    </i>
    <i>
      <x v="80"/>
      <x/>
    </i>
    <i r="1" i="1">
      <x v="1"/>
    </i>
    <i r="1" i="2">
      <x v="2"/>
    </i>
    <i r="1" i="3">
      <x v="3"/>
    </i>
    <i>
      <x v="81"/>
      <x/>
    </i>
    <i r="1" i="1">
      <x v="1"/>
    </i>
    <i r="1" i="2">
      <x v="2"/>
    </i>
    <i r="1" i="3">
      <x v="3"/>
    </i>
    <i>
      <x v="82"/>
      <x/>
    </i>
    <i r="1" i="1">
      <x v="1"/>
    </i>
    <i r="1" i="2">
      <x v="2"/>
    </i>
    <i r="1" i="3">
      <x v="3"/>
    </i>
    <i>
      <x v="83"/>
      <x/>
    </i>
    <i r="1" i="1">
      <x v="1"/>
    </i>
    <i r="1" i="2">
      <x v="2"/>
    </i>
    <i r="1" i="3">
      <x v="3"/>
    </i>
    <i>
      <x v="84"/>
      <x/>
    </i>
    <i r="1" i="1">
      <x v="1"/>
    </i>
    <i r="1" i="2">
      <x v="2"/>
    </i>
    <i r="1" i="3">
      <x v="3"/>
    </i>
    <i>
      <x v="85"/>
      <x/>
    </i>
    <i r="1" i="1">
      <x v="1"/>
    </i>
    <i r="1" i="2">
      <x v="2"/>
    </i>
    <i r="1" i="3">
      <x v="3"/>
    </i>
    <i>
      <x v="86"/>
      <x/>
    </i>
    <i r="1" i="1">
      <x v="1"/>
    </i>
    <i r="1" i="2">
      <x v="2"/>
    </i>
    <i r="1" i="3">
      <x v="3"/>
    </i>
    <i>
      <x v="87"/>
      <x/>
    </i>
    <i r="1" i="1">
      <x v="1"/>
    </i>
    <i r="1" i="2">
      <x v="2"/>
    </i>
    <i r="1" i="3">
      <x v="3"/>
    </i>
    <i>
      <x v="88"/>
      <x/>
    </i>
    <i r="1" i="1">
      <x v="1"/>
    </i>
    <i r="1" i="2">
      <x v="2"/>
    </i>
    <i r="1" i="3">
      <x v="3"/>
    </i>
    <i>
      <x v="89"/>
      <x/>
    </i>
    <i r="1" i="1">
      <x v="1"/>
    </i>
    <i r="1" i="2">
      <x v="2"/>
    </i>
    <i r="1" i="3">
      <x v="3"/>
    </i>
    <i>
      <x v="90"/>
      <x/>
    </i>
    <i r="1" i="1">
      <x v="1"/>
    </i>
    <i r="1" i="2">
      <x v="2"/>
    </i>
    <i r="1" i="3">
      <x v="3"/>
    </i>
    <i>
      <x v="91"/>
      <x/>
    </i>
    <i r="1" i="1">
      <x v="1"/>
    </i>
    <i r="1" i="2">
      <x v="2"/>
    </i>
    <i r="1" i="3">
      <x v="3"/>
    </i>
    <i>
      <x v="92"/>
      <x/>
    </i>
    <i r="1" i="1">
      <x v="1"/>
    </i>
    <i r="1" i="2">
      <x v="2"/>
    </i>
    <i r="1" i="3">
      <x v="3"/>
    </i>
    <i>
      <x v="93"/>
      <x/>
    </i>
    <i r="1" i="1">
      <x v="1"/>
    </i>
    <i r="1" i="2">
      <x v="2"/>
    </i>
    <i r="1" i="3">
      <x v="3"/>
    </i>
    <i>
      <x v="94"/>
      <x/>
    </i>
    <i r="1" i="1">
      <x v="1"/>
    </i>
    <i r="1" i="2">
      <x v="2"/>
    </i>
    <i r="1" i="3">
      <x v="3"/>
    </i>
    <i>
      <x v="95"/>
      <x/>
    </i>
    <i r="1" i="1">
      <x v="1"/>
    </i>
    <i r="1" i="2">
      <x v="2"/>
    </i>
    <i r="1" i="3">
      <x v="3"/>
    </i>
    <i>
      <x v="96"/>
      <x/>
    </i>
    <i r="1" i="1">
      <x v="1"/>
    </i>
    <i r="1" i="2">
      <x v="2"/>
    </i>
    <i r="1" i="3">
      <x v="3"/>
    </i>
    <i>
      <x v="97"/>
      <x/>
    </i>
    <i r="1" i="1">
      <x v="1"/>
    </i>
    <i r="1" i="2">
      <x v="2"/>
    </i>
    <i r="1" i="3">
      <x v="3"/>
    </i>
    <i>
      <x v="98"/>
      <x/>
    </i>
    <i r="1" i="1">
      <x v="1"/>
    </i>
    <i r="1" i="2">
      <x v="2"/>
    </i>
    <i r="1" i="3">
      <x v="3"/>
    </i>
    <i>
      <x v="99"/>
      <x/>
    </i>
    <i r="1" i="1">
      <x v="1"/>
    </i>
    <i r="1" i="2">
      <x v="2"/>
    </i>
    <i r="1" i="3">
      <x v="3"/>
    </i>
    <i>
      <x v="100"/>
      <x/>
    </i>
    <i r="1" i="1">
      <x v="1"/>
    </i>
    <i r="1" i="2">
      <x v="2"/>
    </i>
    <i r="1" i="3">
      <x v="3"/>
    </i>
    <i>
      <x v="101"/>
      <x/>
    </i>
    <i r="1" i="1">
      <x v="1"/>
    </i>
    <i r="1" i="2">
      <x v="2"/>
    </i>
    <i r="1" i="3">
      <x v="3"/>
    </i>
    <i>
      <x v="102"/>
      <x/>
    </i>
    <i r="1" i="1">
      <x v="1"/>
    </i>
    <i r="1" i="2">
      <x v="2"/>
    </i>
    <i r="1" i="3">
      <x v="3"/>
    </i>
    <i>
      <x v="103"/>
      <x/>
    </i>
    <i r="1" i="1">
      <x v="1"/>
    </i>
    <i r="1" i="2">
      <x v="2"/>
    </i>
    <i r="1" i="3">
      <x v="3"/>
    </i>
    <i>
      <x v="104"/>
      <x/>
    </i>
    <i r="1" i="1">
      <x v="1"/>
    </i>
    <i r="1" i="2">
      <x v="2"/>
    </i>
    <i r="1" i="3">
      <x v="3"/>
    </i>
    <i>
      <x v="105"/>
      <x/>
    </i>
    <i r="1" i="1">
      <x v="1"/>
    </i>
    <i r="1" i="2">
      <x v="2"/>
    </i>
    <i r="1" i="3">
      <x v="3"/>
    </i>
    <i>
      <x v="106"/>
      <x/>
    </i>
    <i r="1" i="1">
      <x v="1"/>
    </i>
    <i r="1" i="2">
      <x v="2"/>
    </i>
    <i r="1" i="3">
      <x v="3"/>
    </i>
    <i>
      <x v="107"/>
      <x/>
    </i>
    <i r="1" i="1">
      <x v="1"/>
    </i>
    <i r="1" i="2">
      <x v="2"/>
    </i>
    <i r="1" i="3">
      <x v="3"/>
    </i>
    <i>
      <x v="108"/>
      <x/>
    </i>
    <i r="1" i="1">
      <x v="1"/>
    </i>
    <i r="1" i="2">
      <x v="2"/>
    </i>
    <i r="1" i="3">
      <x v="3"/>
    </i>
    <i>
      <x v="109"/>
      <x/>
    </i>
    <i r="1" i="1">
      <x v="1"/>
    </i>
    <i r="1" i="2">
      <x v="2"/>
    </i>
    <i r="1" i="3">
      <x v="3"/>
    </i>
    <i>
      <x v="110"/>
      <x/>
    </i>
    <i r="1" i="1">
      <x v="1"/>
    </i>
    <i r="1" i="2">
      <x v="2"/>
    </i>
    <i r="1" i="3">
      <x v="3"/>
    </i>
    <i>
      <x v="111"/>
      <x/>
    </i>
    <i r="1" i="1">
      <x v="1"/>
    </i>
    <i r="1" i="2">
      <x v="2"/>
    </i>
    <i r="1" i="3">
      <x v="3"/>
    </i>
    <i>
      <x v="112"/>
      <x/>
    </i>
    <i r="1" i="1">
      <x v="1"/>
    </i>
    <i r="1" i="2">
      <x v="2"/>
    </i>
    <i r="1" i="3">
      <x v="3"/>
    </i>
    <i>
      <x v="113"/>
      <x/>
    </i>
    <i r="1" i="1">
      <x v="1"/>
    </i>
    <i r="1" i="2">
      <x v="2"/>
    </i>
    <i r="1" i="3">
      <x v="3"/>
    </i>
    <i>
      <x v="114"/>
      <x/>
    </i>
    <i r="1" i="1">
      <x v="1"/>
    </i>
    <i r="1" i="2">
      <x v="2"/>
    </i>
    <i r="1" i="3">
      <x v="3"/>
    </i>
    <i>
      <x v="115"/>
      <x/>
    </i>
    <i r="1" i="1">
      <x v="1"/>
    </i>
    <i r="1" i="2">
      <x v="2"/>
    </i>
    <i r="1" i="3">
      <x v="3"/>
    </i>
    <i>
      <x v="116"/>
      <x/>
    </i>
    <i r="1" i="1">
      <x v="1"/>
    </i>
    <i r="1" i="2">
      <x v="2"/>
    </i>
    <i r="1" i="3">
      <x v="3"/>
    </i>
    <i>
      <x v="117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Somma di Pd&amp;Co2" fld="18" baseField="0" baseItem="0"/>
    <dataField name="Somma di Centro2" fld="19" baseField="0" baseItem="0"/>
    <dataField name="Somma di M5S2" fld="20" baseField="0" baseItem="0"/>
    <dataField name="Somma di Fi&amp;Co2" fld="21" baseField="0" baseItem="0"/>
  </dataFields>
  <formats count="2">
    <format dxfId="7">
      <pivotArea field="3" grandRow="1" outline="0" collapsedLevelsAreSubtotals="1" axis="axisRow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6">
      <pivotArea field="3" grandRow="1" outline="0" collapsedLevelsAreSubtotals="1" axis="axisRow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6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compact="0" compactData="0" multipleFieldFilters="0">
  <location ref="B53:F74" firstHeaderRow="1" firstDataRow="2" firstDataCol="1"/>
  <pivotFields count="26">
    <pivotField compact="0" outline="0" showAll="0"/>
    <pivotField axis="axisRow" compact="0" outline="0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Pd&amp;Co(sc)" fld="14" baseField="0" baseItem="0"/>
    <dataField name="Somma di Centro(sc)" fld="15" baseField="0" baseItem="0"/>
    <dataField name="Somma di M5S(sc)" fld="16" baseField="0" baseItem="0"/>
    <dataField name="Somma di Fi&amp;Co(sc)" fld="17" baseField="0" baseItem="0"/>
  </dataFields>
  <formats count="2"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5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compact="0" compactData="0" multipleFieldFilters="0">
  <location ref="B28:F49" firstHeaderRow="1" firstDataRow="2" firstDataCol="1"/>
  <pivotFields count="26">
    <pivotField compact="0" outline="0" showAll="0"/>
    <pivotField axis="axisRow" compact="0" outline="0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Pd&amp;Co" fld="6" baseField="0" baseItem="0"/>
    <dataField name="Somma di Centro" fld="7" baseField="0" baseItem="0"/>
    <dataField name="Somma di M5S" fld="8" baseField="0" baseItem="0"/>
    <dataField name="Somma di Fi&amp;Co" fld="9" baseField="0" baseItem="0"/>
  </dataFields>
  <formats count="2"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la_pivot4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compact="0" compactData="0" multipleFieldFilters="0">
  <location ref="B3:H24" firstHeaderRow="1" firstDataRow="2" firstDataCol="1"/>
  <pivotFields count="26">
    <pivotField compact="0" outline="0" showAll="0"/>
    <pivotField axis="axisRow" compact="0" outline="0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compact="0" numFmtId="3" outline="0" showAll="0"/>
    <pivotField dataField="1" compact="0" numFmtId="3" outline="0" showAll="0"/>
    <pivotField dataField="1" compact="0" numFmtId="3" outline="0" showAll="0"/>
    <pivotField compact="0" numFmtId="3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omma di Pd&amp;Co2" fld="18" baseField="0" baseItem="0"/>
    <dataField name="Somma di Centro2" fld="19" baseField="0" baseItem="0"/>
    <dataField name="Somma di M5S2" fld="20" baseField="0" baseItem="0"/>
    <dataField name="Somma di Fi&amp;Co2" fld="21" baseField="0" baseItem="0"/>
    <dataField name="Somma di Altri" fld="23" baseField="0" baseItem="0"/>
    <dataField name="Somma di Totale2" fld="24" baseField="0" baseItem="0"/>
  </dataFields>
  <formats count="2"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/>
  </sheetViews>
  <sheetFormatPr defaultRowHeight="15"/>
  <cols>
    <col min="1" max="1" width="27.140625" customWidth="1"/>
    <col min="2" max="2" width="12.7109375" bestFit="1" customWidth="1"/>
    <col min="3" max="4" width="11.7109375" bestFit="1" customWidth="1"/>
    <col min="5" max="5" width="12.7109375" bestFit="1" customWidth="1"/>
    <col min="6" max="6" width="2.85546875" customWidth="1"/>
    <col min="7" max="7" width="11.7109375" bestFit="1" customWidth="1"/>
    <col min="8" max="8" width="11.85546875" customWidth="1"/>
    <col min="257" max="257" width="27.140625" customWidth="1"/>
    <col min="258" max="258" width="12.7109375" bestFit="1" customWidth="1"/>
    <col min="259" max="260" width="11.7109375" bestFit="1" customWidth="1"/>
    <col min="261" max="261" width="12.7109375" bestFit="1" customWidth="1"/>
    <col min="262" max="262" width="2.85546875" customWidth="1"/>
    <col min="263" max="263" width="11.7109375" bestFit="1" customWidth="1"/>
    <col min="264" max="264" width="11.85546875" customWidth="1"/>
    <col min="513" max="513" width="27.140625" customWidth="1"/>
    <col min="514" max="514" width="12.7109375" bestFit="1" customWidth="1"/>
    <col min="515" max="516" width="11.7109375" bestFit="1" customWidth="1"/>
    <col min="517" max="517" width="12.7109375" bestFit="1" customWidth="1"/>
    <col min="518" max="518" width="2.85546875" customWidth="1"/>
    <col min="519" max="519" width="11.7109375" bestFit="1" customWidth="1"/>
    <col min="520" max="520" width="11.85546875" customWidth="1"/>
    <col min="769" max="769" width="27.140625" customWidth="1"/>
    <col min="770" max="770" width="12.7109375" bestFit="1" customWidth="1"/>
    <col min="771" max="772" width="11.7109375" bestFit="1" customWidth="1"/>
    <col min="773" max="773" width="12.7109375" bestFit="1" customWidth="1"/>
    <col min="774" max="774" width="2.85546875" customWidth="1"/>
    <col min="775" max="775" width="11.7109375" bestFit="1" customWidth="1"/>
    <col min="776" max="776" width="11.85546875" customWidth="1"/>
    <col min="1025" max="1025" width="27.140625" customWidth="1"/>
    <col min="1026" max="1026" width="12.7109375" bestFit="1" customWidth="1"/>
    <col min="1027" max="1028" width="11.7109375" bestFit="1" customWidth="1"/>
    <col min="1029" max="1029" width="12.7109375" bestFit="1" customWidth="1"/>
    <col min="1030" max="1030" width="2.85546875" customWidth="1"/>
    <col min="1031" max="1031" width="11.7109375" bestFit="1" customWidth="1"/>
    <col min="1032" max="1032" width="11.85546875" customWidth="1"/>
    <col min="1281" max="1281" width="27.140625" customWidth="1"/>
    <col min="1282" max="1282" width="12.7109375" bestFit="1" customWidth="1"/>
    <col min="1283" max="1284" width="11.7109375" bestFit="1" customWidth="1"/>
    <col min="1285" max="1285" width="12.7109375" bestFit="1" customWidth="1"/>
    <col min="1286" max="1286" width="2.85546875" customWidth="1"/>
    <col min="1287" max="1287" width="11.7109375" bestFit="1" customWidth="1"/>
    <col min="1288" max="1288" width="11.85546875" customWidth="1"/>
    <col min="1537" max="1537" width="27.140625" customWidth="1"/>
    <col min="1538" max="1538" width="12.7109375" bestFit="1" customWidth="1"/>
    <col min="1539" max="1540" width="11.7109375" bestFit="1" customWidth="1"/>
    <col min="1541" max="1541" width="12.7109375" bestFit="1" customWidth="1"/>
    <col min="1542" max="1542" width="2.85546875" customWidth="1"/>
    <col min="1543" max="1543" width="11.7109375" bestFit="1" customWidth="1"/>
    <col min="1544" max="1544" width="11.85546875" customWidth="1"/>
    <col min="1793" max="1793" width="27.140625" customWidth="1"/>
    <col min="1794" max="1794" width="12.7109375" bestFit="1" customWidth="1"/>
    <col min="1795" max="1796" width="11.7109375" bestFit="1" customWidth="1"/>
    <col min="1797" max="1797" width="12.7109375" bestFit="1" customWidth="1"/>
    <col min="1798" max="1798" width="2.85546875" customWidth="1"/>
    <col min="1799" max="1799" width="11.7109375" bestFit="1" customWidth="1"/>
    <col min="1800" max="1800" width="11.85546875" customWidth="1"/>
    <col min="2049" max="2049" width="27.140625" customWidth="1"/>
    <col min="2050" max="2050" width="12.7109375" bestFit="1" customWidth="1"/>
    <col min="2051" max="2052" width="11.7109375" bestFit="1" customWidth="1"/>
    <col min="2053" max="2053" width="12.7109375" bestFit="1" customWidth="1"/>
    <col min="2054" max="2054" width="2.85546875" customWidth="1"/>
    <col min="2055" max="2055" width="11.7109375" bestFit="1" customWidth="1"/>
    <col min="2056" max="2056" width="11.85546875" customWidth="1"/>
    <col min="2305" max="2305" width="27.140625" customWidth="1"/>
    <col min="2306" max="2306" width="12.7109375" bestFit="1" customWidth="1"/>
    <col min="2307" max="2308" width="11.7109375" bestFit="1" customWidth="1"/>
    <col min="2309" max="2309" width="12.7109375" bestFit="1" customWidth="1"/>
    <col min="2310" max="2310" width="2.85546875" customWidth="1"/>
    <col min="2311" max="2311" width="11.7109375" bestFit="1" customWidth="1"/>
    <col min="2312" max="2312" width="11.85546875" customWidth="1"/>
    <col min="2561" max="2561" width="27.140625" customWidth="1"/>
    <col min="2562" max="2562" width="12.7109375" bestFit="1" customWidth="1"/>
    <col min="2563" max="2564" width="11.7109375" bestFit="1" customWidth="1"/>
    <col min="2565" max="2565" width="12.7109375" bestFit="1" customWidth="1"/>
    <col min="2566" max="2566" width="2.85546875" customWidth="1"/>
    <col min="2567" max="2567" width="11.7109375" bestFit="1" customWidth="1"/>
    <col min="2568" max="2568" width="11.85546875" customWidth="1"/>
    <col min="2817" max="2817" width="27.140625" customWidth="1"/>
    <col min="2818" max="2818" width="12.7109375" bestFit="1" customWidth="1"/>
    <col min="2819" max="2820" width="11.7109375" bestFit="1" customWidth="1"/>
    <col min="2821" max="2821" width="12.7109375" bestFit="1" customWidth="1"/>
    <col min="2822" max="2822" width="2.85546875" customWidth="1"/>
    <col min="2823" max="2823" width="11.7109375" bestFit="1" customWidth="1"/>
    <col min="2824" max="2824" width="11.85546875" customWidth="1"/>
    <col min="3073" max="3073" width="27.140625" customWidth="1"/>
    <col min="3074" max="3074" width="12.7109375" bestFit="1" customWidth="1"/>
    <col min="3075" max="3076" width="11.7109375" bestFit="1" customWidth="1"/>
    <col min="3077" max="3077" width="12.7109375" bestFit="1" customWidth="1"/>
    <col min="3078" max="3078" width="2.85546875" customWidth="1"/>
    <col min="3079" max="3079" width="11.7109375" bestFit="1" customWidth="1"/>
    <col min="3080" max="3080" width="11.85546875" customWidth="1"/>
    <col min="3329" max="3329" width="27.140625" customWidth="1"/>
    <col min="3330" max="3330" width="12.7109375" bestFit="1" customWidth="1"/>
    <col min="3331" max="3332" width="11.7109375" bestFit="1" customWidth="1"/>
    <col min="3333" max="3333" width="12.7109375" bestFit="1" customWidth="1"/>
    <col min="3334" max="3334" width="2.85546875" customWidth="1"/>
    <col min="3335" max="3335" width="11.7109375" bestFit="1" customWidth="1"/>
    <col min="3336" max="3336" width="11.85546875" customWidth="1"/>
    <col min="3585" max="3585" width="27.140625" customWidth="1"/>
    <col min="3586" max="3586" width="12.7109375" bestFit="1" customWidth="1"/>
    <col min="3587" max="3588" width="11.7109375" bestFit="1" customWidth="1"/>
    <col min="3589" max="3589" width="12.7109375" bestFit="1" customWidth="1"/>
    <col min="3590" max="3590" width="2.85546875" customWidth="1"/>
    <col min="3591" max="3591" width="11.7109375" bestFit="1" customWidth="1"/>
    <col min="3592" max="3592" width="11.85546875" customWidth="1"/>
    <col min="3841" max="3841" width="27.140625" customWidth="1"/>
    <col min="3842" max="3842" width="12.7109375" bestFit="1" customWidth="1"/>
    <col min="3843" max="3844" width="11.7109375" bestFit="1" customWidth="1"/>
    <col min="3845" max="3845" width="12.7109375" bestFit="1" customWidth="1"/>
    <col min="3846" max="3846" width="2.85546875" customWidth="1"/>
    <col min="3847" max="3847" width="11.7109375" bestFit="1" customWidth="1"/>
    <col min="3848" max="3848" width="11.85546875" customWidth="1"/>
    <col min="4097" max="4097" width="27.140625" customWidth="1"/>
    <col min="4098" max="4098" width="12.7109375" bestFit="1" customWidth="1"/>
    <col min="4099" max="4100" width="11.7109375" bestFit="1" customWidth="1"/>
    <col min="4101" max="4101" width="12.7109375" bestFit="1" customWidth="1"/>
    <col min="4102" max="4102" width="2.85546875" customWidth="1"/>
    <col min="4103" max="4103" width="11.7109375" bestFit="1" customWidth="1"/>
    <col min="4104" max="4104" width="11.85546875" customWidth="1"/>
    <col min="4353" max="4353" width="27.140625" customWidth="1"/>
    <col min="4354" max="4354" width="12.7109375" bestFit="1" customWidth="1"/>
    <col min="4355" max="4356" width="11.7109375" bestFit="1" customWidth="1"/>
    <col min="4357" max="4357" width="12.7109375" bestFit="1" customWidth="1"/>
    <col min="4358" max="4358" width="2.85546875" customWidth="1"/>
    <col min="4359" max="4359" width="11.7109375" bestFit="1" customWidth="1"/>
    <col min="4360" max="4360" width="11.85546875" customWidth="1"/>
    <col min="4609" max="4609" width="27.140625" customWidth="1"/>
    <col min="4610" max="4610" width="12.7109375" bestFit="1" customWidth="1"/>
    <col min="4611" max="4612" width="11.7109375" bestFit="1" customWidth="1"/>
    <col min="4613" max="4613" width="12.7109375" bestFit="1" customWidth="1"/>
    <col min="4614" max="4614" width="2.85546875" customWidth="1"/>
    <col min="4615" max="4615" width="11.7109375" bestFit="1" customWidth="1"/>
    <col min="4616" max="4616" width="11.85546875" customWidth="1"/>
    <col min="4865" max="4865" width="27.140625" customWidth="1"/>
    <col min="4866" max="4866" width="12.7109375" bestFit="1" customWidth="1"/>
    <col min="4867" max="4868" width="11.7109375" bestFit="1" customWidth="1"/>
    <col min="4869" max="4869" width="12.7109375" bestFit="1" customWidth="1"/>
    <col min="4870" max="4870" width="2.85546875" customWidth="1"/>
    <col min="4871" max="4871" width="11.7109375" bestFit="1" customWidth="1"/>
    <col min="4872" max="4872" width="11.85546875" customWidth="1"/>
    <col min="5121" max="5121" width="27.140625" customWidth="1"/>
    <col min="5122" max="5122" width="12.7109375" bestFit="1" customWidth="1"/>
    <col min="5123" max="5124" width="11.7109375" bestFit="1" customWidth="1"/>
    <col min="5125" max="5125" width="12.7109375" bestFit="1" customWidth="1"/>
    <col min="5126" max="5126" width="2.85546875" customWidth="1"/>
    <col min="5127" max="5127" width="11.7109375" bestFit="1" customWidth="1"/>
    <col min="5128" max="5128" width="11.85546875" customWidth="1"/>
    <col min="5377" max="5377" width="27.140625" customWidth="1"/>
    <col min="5378" max="5378" width="12.7109375" bestFit="1" customWidth="1"/>
    <col min="5379" max="5380" width="11.7109375" bestFit="1" customWidth="1"/>
    <col min="5381" max="5381" width="12.7109375" bestFit="1" customWidth="1"/>
    <col min="5382" max="5382" width="2.85546875" customWidth="1"/>
    <col min="5383" max="5383" width="11.7109375" bestFit="1" customWidth="1"/>
    <col min="5384" max="5384" width="11.85546875" customWidth="1"/>
    <col min="5633" max="5633" width="27.140625" customWidth="1"/>
    <col min="5634" max="5634" width="12.7109375" bestFit="1" customWidth="1"/>
    <col min="5635" max="5636" width="11.7109375" bestFit="1" customWidth="1"/>
    <col min="5637" max="5637" width="12.7109375" bestFit="1" customWidth="1"/>
    <col min="5638" max="5638" width="2.85546875" customWidth="1"/>
    <col min="5639" max="5639" width="11.7109375" bestFit="1" customWidth="1"/>
    <col min="5640" max="5640" width="11.85546875" customWidth="1"/>
    <col min="5889" max="5889" width="27.140625" customWidth="1"/>
    <col min="5890" max="5890" width="12.7109375" bestFit="1" customWidth="1"/>
    <col min="5891" max="5892" width="11.7109375" bestFit="1" customWidth="1"/>
    <col min="5893" max="5893" width="12.7109375" bestFit="1" customWidth="1"/>
    <col min="5894" max="5894" width="2.85546875" customWidth="1"/>
    <col min="5895" max="5895" width="11.7109375" bestFit="1" customWidth="1"/>
    <col min="5896" max="5896" width="11.85546875" customWidth="1"/>
    <col min="6145" max="6145" width="27.140625" customWidth="1"/>
    <col min="6146" max="6146" width="12.7109375" bestFit="1" customWidth="1"/>
    <col min="6147" max="6148" width="11.7109375" bestFit="1" customWidth="1"/>
    <col min="6149" max="6149" width="12.7109375" bestFit="1" customWidth="1"/>
    <col min="6150" max="6150" width="2.85546875" customWidth="1"/>
    <col min="6151" max="6151" width="11.7109375" bestFit="1" customWidth="1"/>
    <col min="6152" max="6152" width="11.85546875" customWidth="1"/>
    <col min="6401" max="6401" width="27.140625" customWidth="1"/>
    <col min="6402" max="6402" width="12.7109375" bestFit="1" customWidth="1"/>
    <col min="6403" max="6404" width="11.7109375" bestFit="1" customWidth="1"/>
    <col min="6405" max="6405" width="12.7109375" bestFit="1" customWidth="1"/>
    <col min="6406" max="6406" width="2.85546875" customWidth="1"/>
    <col min="6407" max="6407" width="11.7109375" bestFit="1" customWidth="1"/>
    <col min="6408" max="6408" width="11.85546875" customWidth="1"/>
    <col min="6657" max="6657" width="27.140625" customWidth="1"/>
    <col min="6658" max="6658" width="12.7109375" bestFit="1" customWidth="1"/>
    <col min="6659" max="6660" width="11.7109375" bestFit="1" customWidth="1"/>
    <col min="6661" max="6661" width="12.7109375" bestFit="1" customWidth="1"/>
    <col min="6662" max="6662" width="2.85546875" customWidth="1"/>
    <col min="6663" max="6663" width="11.7109375" bestFit="1" customWidth="1"/>
    <col min="6664" max="6664" width="11.85546875" customWidth="1"/>
    <col min="6913" max="6913" width="27.140625" customWidth="1"/>
    <col min="6914" max="6914" width="12.7109375" bestFit="1" customWidth="1"/>
    <col min="6915" max="6916" width="11.7109375" bestFit="1" customWidth="1"/>
    <col min="6917" max="6917" width="12.7109375" bestFit="1" customWidth="1"/>
    <col min="6918" max="6918" width="2.85546875" customWidth="1"/>
    <col min="6919" max="6919" width="11.7109375" bestFit="1" customWidth="1"/>
    <col min="6920" max="6920" width="11.85546875" customWidth="1"/>
    <col min="7169" max="7169" width="27.140625" customWidth="1"/>
    <col min="7170" max="7170" width="12.7109375" bestFit="1" customWidth="1"/>
    <col min="7171" max="7172" width="11.7109375" bestFit="1" customWidth="1"/>
    <col min="7173" max="7173" width="12.7109375" bestFit="1" customWidth="1"/>
    <col min="7174" max="7174" width="2.85546875" customWidth="1"/>
    <col min="7175" max="7175" width="11.7109375" bestFit="1" customWidth="1"/>
    <col min="7176" max="7176" width="11.85546875" customWidth="1"/>
    <col min="7425" max="7425" width="27.140625" customWidth="1"/>
    <col min="7426" max="7426" width="12.7109375" bestFit="1" customWidth="1"/>
    <col min="7427" max="7428" width="11.7109375" bestFit="1" customWidth="1"/>
    <col min="7429" max="7429" width="12.7109375" bestFit="1" customWidth="1"/>
    <col min="7430" max="7430" width="2.85546875" customWidth="1"/>
    <col min="7431" max="7431" width="11.7109375" bestFit="1" customWidth="1"/>
    <col min="7432" max="7432" width="11.85546875" customWidth="1"/>
    <col min="7681" max="7681" width="27.140625" customWidth="1"/>
    <col min="7682" max="7682" width="12.7109375" bestFit="1" customWidth="1"/>
    <col min="7683" max="7684" width="11.7109375" bestFit="1" customWidth="1"/>
    <col min="7685" max="7685" width="12.7109375" bestFit="1" customWidth="1"/>
    <col min="7686" max="7686" width="2.85546875" customWidth="1"/>
    <col min="7687" max="7687" width="11.7109375" bestFit="1" customWidth="1"/>
    <col min="7688" max="7688" width="11.85546875" customWidth="1"/>
    <col min="7937" max="7937" width="27.140625" customWidth="1"/>
    <col min="7938" max="7938" width="12.7109375" bestFit="1" customWidth="1"/>
    <col min="7939" max="7940" width="11.7109375" bestFit="1" customWidth="1"/>
    <col min="7941" max="7941" width="12.7109375" bestFit="1" customWidth="1"/>
    <col min="7942" max="7942" width="2.85546875" customWidth="1"/>
    <col min="7943" max="7943" width="11.7109375" bestFit="1" customWidth="1"/>
    <col min="7944" max="7944" width="11.85546875" customWidth="1"/>
    <col min="8193" max="8193" width="27.140625" customWidth="1"/>
    <col min="8194" max="8194" width="12.7109375" bestFit="1" customWidth="1"/>
    <col min="8195" max="8196" width="11.7109375" bestFit="1" customWidth="1"/>
    <col min="8197" max="8197" width="12.7109375" bestFit="1" customWidth="1"/>
    <col min="8198" max="8198" width="2.85546875" customWidth="1"/>
    <col min="8199" max="8199" width="11.7109375" bestFit="1" customWidth="1"/>
    <col min="8200" max="8200" width="11.85546875" customWidth="1"/>
    <col min="8449" max="8449" width="27.140625" customWidth="1"/>
    <col min="8450" max="8450" width="12.7109375" bestFit="1" customWidth="1"/>
    <col min="8451" max="8452" width="11.7109375" bestFit="1" customWidth="1"/>
    <col min="8453" max="8453" width="12.7109375" bestFit="1" customWidth="1"/>
    <col min="8454" max="8454" width="2.85546875" customWidth="1"/>
    <col min="8455" max="8455" width="11.7109375" bestFit="1" customWidth="1"/>
    <col min="8456" max="8456" width="11.85546875" customWidth="1"/>
    <col min="8705" max="8705" width="27.140625" customWidth="1"/>
    <col min="8706" max="8706" width="12.7109375" bestFit="1" customWidth="1"/>
    <col min="8707" max="8708" width="11.7109375" bestFit="1" customWidth="1"/>
    <col min="8709" max="8709" width="12.7109375" bestFit="1" customWidth="1"/>
    <col min="8710" max="8710" width="2.85546875" customWidth="1"/>
    <col min="8711" max="8711" width="11.7109375" bestFit="1" customWidth="1"/>
    <col min="8712" max="8712" width="11.85546875" customWidth="1"/>
    <col min="8961" max="8961" width="27.140625" customWidth="1"/>
    <col min="8962" max="8962" width="12.7109375" bestFit="1" customWidth="1"/>
    <col min="8963" max="8964" width="11.7109375" bestFit="1" customWidth="1"/>
    <col min="8965" max="8965" width="12.7109375" bestFit="1" customWidth="1"/>
    <col min="8966" max="8966" width="2.85546875" customWidth="1"/>
    <col min="8967" max="8967" width="11.7109375" bestFit="1" customWidth="1"/>
    <col min="8968" max="8968" width="11.85546875" customWidth="1"/>
    <col min="9217" max="9217" width="27.140625" customWidth="1"/>
    <col min="9218" max="9218" width="12.7109375" bestFit="1" customWidth="1"/>
    <col min="9219" max="9220" width="11.7109375" bestFit="1" customWidth="1"/>
    <col min="9221" max="9221" width="12.7109375" bestFit="1" customWidth="1"/>
    <col min="9222" max="9222" width="2.85546875" customWidth="1"/>
    <col min="9223" max="9223" width="11.7109375" bestFit="1" customWidth="1"/>
    <col min="9224" max="9224" width="11.85546875" customWidth="1"/>
    <col min="9473" max="9473" width="27.140625" customWidth="1"/>
    <col min="9474" max="9474" width="12.7109375" bestFit="1" customWidth="1"/>
    <col min="9475" max="9476" width="11.7109375" bestFit="1" customWidth="1"/>
    <col min="9477" max="9477" width="12.7109375" bestFit="1" customWidth="1"/>
    <col min="9478" max="9478" width="2.85546875" customWidth="1"/>
    <col min="9479" max="9479" width="11.7109375" bestFit="1" customWidth="1"/>
    <col min="9480" max="9480" width="11.85546875" customWidth="1"/>
    <col min="9729" max="9729" width="27.140625" customWidth="1"/>
    <col min="9730" max="9730" width="12.7109375" bestFit="1" customWidth="1"/>
    <col min="9731" max="9732" width="11.7109375" bestFit="1" customWidth="1"/>
    <col min="9733" max="9733" width="12.7109375" bestFit="1" customWidth="1"/>
    <col min="9734" max="9734" width="2.85546875" customWidth="1"/>
    <col min="9735" max="9735" width="11.7109375" bestFit="1" customWidth="1"/>
    <col min="9736" max="9736" width="11.85546875" customWidth="1"/>
    <col min="9985" max="9985" width="27.140625" customWidth="1"/>
    <col min="9986" max="9986" width="12.7109375" bestFit="1" customWidth="1"/>
    <col min="9987" max="9988" width="11.7109375" bestFit="1" customWidth="1"/>
    <col min="9989" max="9989" width="12.7109375" bestFit="1" customWidth="1"/>
    <col min="9990" max="9990" width="2.85546875" customWidth="1"/>
    <col min="9991" max="9991" width="11.7109375" bestFit="1" customWidth="1"/>
    <col min="9992" max="9992" width="11.85546875" customWidth="1"/>
    <col min="10241" max="10241" width="27.140625" customWidth="1"/>
    <col min="10242" max="10242" width="12.7109375" bestFit="1" customWidth="1"/>
    <col min="10243" max="10244" width="11.7109375" bestFit="1" customWidth="1"/>
    <col min="10245" max="10245" width="12.7109375" bestFit="1" customWidth="1"/>
    <col min="10246" max="10246" width="2.85546875" customWidth="1"/>
    <col min="10247" max="10247" width="11.7109375" bestFit="1" customWidth="1"/>
    <col min="10248" max="10248" width="11.85546875" customWidth="1"/>
    <col min="10497" max="10497" width="27.140625" customWidth="1"/>
    <col min="10498" max="10498" width="12.7109375" bestFit="1" customWidth="1"/>
    <col min="10499" max="10500" width="11.7109375" bestFit="1" customWidth="1"/>
    <col min="10501" max="10501" width="12.7109375" bestFit="1" customWidth="1"/>
    <col min="10502" max="10502" width="2.85546875" customWidth="1"/>
    <col min="10503" max="10503" width="11.7109375" bestFit="1" customWidth="1"/>
    <col min="10504" max="10504" width="11.85546875" customWidth="1"/>
    <col min="10753" max="10753" width="27.140625" customWidth="1"/>
    <col min="10754" max="10754" width="12.7109375" bestFit="1" customWidth="1"/>
    <col min="10755" max="10756" width="11.7109375" bestFit="1" customWidth="1"/>
    <col min="10757" max="10757" width="12.7109375" bestFit="1" customWidth="1"/>
    <col min="10758" max="10758" width="2.85546875" customWidth="1"/>
    <col min="10759" max="10759" width="11.7109375" bestFit="1" customWidth="1"/>
    <col min="10760" max="10760" width="11.85546875" customWidth="1"/>
    <col min="11009" max="11009" width="27.140625" customWidth="1"/>
    <col min="11010" max="11010" width="12.7109375" bestFit="1" customWidth="1"/>
    <col min="11011" max="11012" width="11.7109375" bestFit="1" customWidth="1"/>
    <col min="11013" max="11013" width="12.7109375" bestFit="1" customWidth="1"/>
    <col min="11014" max="11014" width="2.85546875" customWidth="1"/>
    <col min="11015" max="11015" width="11.7109375" bestFit="1" customWidth="1"/>
    <col min="11016" max="11016" width="11.85546875" customWidth="1"/>
    <col min="11265" max="11265" width="27.140625" customWidth="1"/>
    <col min="11266" max="11266" width="12.7109375" bestFit="1" customWidth="1"/>
    <col min="11267" max="11268" width="11.7109375" bestFit="1" customWidth="1"/>
    <col min="11269" max="11269" width="12.7109375" bestFit="1" customWidth="1"/>
    <col min="11270" max="11270" width="2.85546875" customWidth="1"/>
    <col min="11271" max="11271" width="11.7109375" bestFit="1" customWidth="1"/>
    <col min="11272" max="11272" width="11.85546875" customWidth="1"/>
    <col min="11521" max="11521" width="27.140625" customWidth="1"/>
    <col min="11522" max="11522" width="12.7109375" bestFit="1" customWidth="1"/>
    <col min="11523" max="11524" width="11.7109375" bestFit="1" customWidth="1"/>
    <col min="11525" max="11525" width="12.7109375" bestFit="1" customWidth="1"/>
    <col min="11526" max="11526" width="2.85546875" customWidth="1"/>
    <col min="11527" max="11527" width="11.7109375" bestFit="1" customWidth="1"/>
    <col min="11528" max="11528" width="11.85546875" customWidth="1"/>
    <col min="11777" max="11777" width="27.140625" customWidth="1"/>
    <col min="11778" max="11778" width="12.7109375" bestFit="1" customWidth="1"/>
    <col min="11779" max="11780" width="11.7109375" bestFit="1" customWidth="1"/>
    <col min="11781" max="11781" width="12.7109375" bestFit="1" customWidth="1"/>
    <col min="11782" max="11782" width="2.85546875" customWidth="1"/>
    <col min="11783" max="11783" width="11.7109375" bestFit="1" customWidth="1"/>
    <col min="11784" max="11784" width="11.85546875" customWidth="1"/>
    <col min="12033" max="12033" width="27.140625" customWidth="1"/>
    <col min="12034" max="12034" width="12.7109375" bestFit="1" customWidth="1"/>
    <col min="12035" max="12036" width="11.7109375" bestFit="1" customWidth="1"/>
    <col min="12037" max="12037" width="12.7109375" bestFit="1" customWidth="1"/>
    <col min="12038" max="12038" width="2.85546875" customWidth="1"/>
    <col min="12039" max="12039" width="11.7109375" bestFit="1" customWidth="1"/>
    <col min="12040" max="12040" width="11.85546875" customWidth="1"/>
    <col min="12289" max="12289" width="27.140625" customWidth="1"/>
    <col min="12290" max="12290" width="12.7109375" bestFit="1" customWidth="1"/>
    <col min="12291" max="12292" width="11.7109375" bestFit="1" customWidth="1"/>
    <col min="12293" max="12293" width="12.7109375" bestFit="1" customWidth="1"/>
    <col min="12294" max="12294" width="2.85546875" customWidth="1"/>
    <col min="12295" max="12295" width="11.7109375" bestFit="1" customWidth="1"/>
    <col min="12296" max="12296" width="11.85546875" customWidth="1"/>
    <col min="12545" max="12545" width="27.140625" customWidth="1"/>
    <col min="12546" max="12546" width="12.7109375" bestFit="1" customWidth="1"/>
    <col min="12547" max="12548" width="11.7109375" bestFit="1" customWidth="1"/>
    <col min="12549" max="12549" width="12.7109375" bestFit="1" customWidth="1"/>
    <col min="12550" max="12550" width="2.85546875" customWidth="1"/>
    <col min="12551" max="12551" width="11.7109375" bestFit="1" customWidth="1"/>
    <col min="12552" max="12552" width="11.85546875" customWidth="1"/>
    <col min="12801" max="12801" width="27.140625" customWidth="1"/>
    <col min="12802" max="12802" width="12.7109375" bestFit="1" customWidth="1"/>
    <col min="12803" max="12804" width="11.7109375" bestFit="1" customWidth="1"/>
    <col min="12805" max="12805" width="12.7109375" bestFit="1" customWidth="1"/>
    <col min="12806" max="12806" width="2.85546875" customWidth="1"/>
    <col min="12807" max="12807" width="11.7109375" bestFit="1" customWidth="1"/>
    <col min="12808" max="12808" width="11.85546875" customWidth="1"/>
    <col min="13057" max="13057" width="27.140625" customWidth="1"/>
    <col min="13058" max="13058" width="12.7109375" bestFit="1" customWidth="1"/>
    <col min="13059" max="13060" width="11.7109375" bestFit="1" customWidth="1"/>
    <col min="13061" max="13061" width="12.7109375" bestFit="1" customWidth="1"/>
    <col min="13062" max="13062" width="2.85546875" customWidth="1"/>
    <col min="13063" max="13063" width="11.7109375" bestFit="1" customWidth="1"/>
    <col min="13064" max="13064" width="11.85546875" customWidth="1"/>
    <col min="13313" max="13313" width="27.140625" customWidth="1"/>
    <col min="13314" max="13314" width="12.7109375" bestFit="1" customWidth="1"/>
    <col min="13315" max="13316" width="11.7109375" bestFit="1" customWidth="1"/>
    <col min="13317" max="13317" width="12.7109375" bestFit="1" customWidth="1"/>
    <col min="13318" max="13318" width="2.85546875" customWidth="1"/>
    <col min="13319" max="13319" width="11.7109375" bestFit="1" customWidth="1"/>
    <col min="13320" max="13320" width="11.85546875" customWidth="1"/>
    <col min="13569" max="13569" width="27.140625" customWidth="1"/>
    <col min="13570" max="13570" width="12.7109375" bestFit="1" customWidth="1"/>
    <col min="13571" max="13572" width="11.7109375" bestFit="1" customWidth="1"/>
    <col min="13573" max="13573" width="12.7109375" bestFit="1" customWidth="1"/>
    <col min="13574" max="13574" width="2.85546875" customWidth="1"/>
    <col min="13575" max="13575" width="11.7109375" bestFit="1" customWidth="1"/>
    <col min="13576" max="13576" width="11.85546875" customWidth="1"/>
    <col min="13825" max="13825" width="27.140625" customWidth="1"/>
    <col min="13826" max="13826" width="12.7109375" bestFit="1" customWidth="1"/>
    <col min="13827" max="13828" width="11.7109375" bestFit="1" customWidth="1"/>
    <col min="13829" max="13829" width="12.7109375" bestFit="1" customWidth="1"/>
    <col min="13830" max="13830" width="2.85546875" customWidth="1"/>
    <col min="13831" max="13831" width="11.7109375" bestFit="1" customWidth="1"/>
    <col min="13832" max="13832" width="11.85546875" customWidth="1"/>
    <col min="14081" max="14081" width="27.140625" customWidth="1"/>
    <col min="14082" max="14082" width="12.7109375" bestFit="1" customWidth="1"/>
    <col min="14083" max="14084" width="11.7109375" bestFit="1" customWidth="1"/>
    <col min="14085" max="14085" width="12.7109375" bestFit="1" customWidth="1"/>
    <col min="14086" max="14086" width="2.85546875" customWidth="1"/>
    <col min="14087" max="14087" width="11.7109375" bestFit="1" customWidth="1"/>
    <col min="14088" max="14088" width="11.85546875" customWidth="1"/>
    <col min="14337" max="14337" width="27.140625" customWidth="1"/>
    <col min="14338" max="14338" width="12.7109375" bestFit="1" customWidth="1"/>
    <col min="14339" max="14340" width="11.7109375" bestFit="1" customWidth="1"/>
    <col min="14341" max="14341" width="12.7109375" bestFit="1" customWidth="1"/>
    <col min="14342" max="14342" width="2.85546875" customWidth="1"/>
    <col min="14343" max="14343" width="11.7109375" bestFit="1" customWidth="1"/>
    <col min="14344" max="14344" width="11.85546875" customWidth="1"/>
    <col min="14593" max="14593" width="27.140625" customWidth="1"/>
    <col min="14594" max="14594" width="12.7109375" bestFit="1" customWidth="1"/>
    <col min="14595" max="14596" width="11.7109375" bestFit="1" customWidth="1"/>
    <col min="14597" max="14597" width="12.7109375" bestFit="1" customWidth="1"/>
    <col min="14598" max="14598" width="2.85546875" customWidth="1"/>
    <col min="14599" max="14599" width="11.7109375" bestFit="1" customWidth="1"/>
    <col min="14600" max="14600" width="11.85546875" customWidth="1"/>
    <col min="14849" max="14849" width="27.140625" customWidth="1"/>
    <col min="14850" max="14850" width="12.7109375" bestFit="1" customWidth="1"/>
    <col min="14851" max="14852" width="11.7109375" bestFit="1" customWidth="1"/>
    <col min="14853" max="14853" width="12.7109375" bestFit="1" customWidth="1"/>
    <col min="14854" max="14854" width="2.85546875" customWidth="1"/>
    <col min="14855" max="14855" width="11.7109375" bestFit="1" customWidth="1"/>
    <col min="14856" max="14856" width="11.85546875" customWidth="1"/>
    <col min="15105" max="15105" width="27.140625" customWidth="1"/>
    <col min="15106" max="15106" width="12.7109375" bestFit="1" customWidth="1"/>
    <col min="15107" max="15108" width="11.7109375" bestFit="1" customWidth="1"/>
    <col min="15109" max="15109" width="12.7109375" bestFit="1" customWidth="1"/>
    <col min="15110" max="15110" width="2.85546875" customWidth="1"/>
    <col min="15111" max="15111" width="11.7109375" bestFit="1" customWidth="1"/>
    <col min="15112" max="15112" width="11.85546875" customWidth="1"/>
    <col min="15361" max="15361" width="27.140625" customWidth="1"/>
    <col min="15362" max="15362" width="12.7109375" bestFit="1" customWidth="1"/>
    <col min="15363" max="15364" width="11.7109375" bestFit="1" customWidth="1"/>
    <col min="15365" max="15365" width="12.7109375" bestFit="1" customWidth="1"/>
    <col min="15366" max="15366" width="2.85546875" customWidth="1"/>
    <col min="15367" max="15367" width="11.7109375" bestFit="1" customWidth="1"/>
    <col min="15368" max="15368" width="11.85546875" customWidth="1"/>
    <col min="15617" max="15617" width="27.140625" customWidth="1"/>
    <col min="15618" max="15618" width="12.7109375" bestFit="1" customWidth="1"/>
    <col min="15619" max="15620" width="11.7109375" bestFit="1" customWidth="1"/>
    <col min="15621" max="15621" width="12.7109375" bestFit="1" customWidth="1"/>
    <col min="15622" max="15622" width="2.85546875" customWidth="1"/>
    <col min="15623" max="15623" width="11.7109375" bestFit="1" customWidth="1"/>
    <col min="15624" max="15624" width="11.85546875" customWidth="1"/>
    <col min="15873" max="15873" width="27.140625" customWidth="1"/>
    <col min="15874" max="15874" width="12.7109375" bestFit="1" customWidth="1"/>
    <col min="15875" max="15876" width="11.7109375" bestFit="1" customWidth="1"/>
    <col min="15877" max="15877" width="12.7109375" bestFit="1" customWidth="1"/>
    <col min="15878" max="15878" width="2.85546875" customWidth="1"/>
    <col min="15879" max="15879" width="11.7109375" bestFit="1" customWidth="1"/>
    <col min="15880" max="15880" width="11.85546875" customWidth="1"/>
    <col min="16129" max="16129" width="27.140625" customWidth="1"/>
    <col min="16130" max="16130" width="12.7109375" bestFit="1" customWidth="1"/>
    <col min="16131" max="16132" width="11.7109375" bestFit="1" customWidth="1"/>
    <col min="16133" max="16133" width="12.7109375" bestFit="1" customWidth="1"/>
    <col min="16134" max="16134" width="2.85546875" customWidth="1"/>
    <col min="16135" max="16135" width="11.7109375" bestFit="1" customWidth="1"/>
    <col min="16136" max="16136" width="11.85546875" customWidth="1"/>
  </cols>
  <sheetData>
    <row r="2" spans="1:10">
      <c r="B2" s="22" t="s">
        <v>642</v>
      </c>
      <c r="C2" s="22" t="s">
        <v>561</v>
      </c>
      <c r="D2" s="22" t="s">
        <v>3</v>
      </c>
      <c r="E2" s="22" t="s">
        <v>643</v>
      </c>
      <c r="F2" s="22"/>
      <c r="G2" s="22" t="str">
        <f>[1]Camera!W1</f>
        <v>Altri</v>
      </c>
      <c r="H2" s="22" t="s">
        <v>562</v>
      </c>
    </row>
    <row r="3" spans="1:10">
      <c r="A3" t="s">
        <v>563</v>
      </c>
      <c r="B3" s="6">
        <v>10050032</v>
      </c>
      <c r="C3" s="6">
        <v>3591649</v>
      </c>
      <c r="D3" s="6">
        <v>8691566</v>
      </c>
      <c r="E3" s="6">
        <v>9924012</v>
      </c>
      <c r="G3" s="6">
        <v>1749902</v>
      </c>
      <c r="H3" s="6">
        <f>SUM(B3:G3)</f>
        <v>34007161</v>
      </c>
    </row>
    <row r="4" spans="1:10">
      <c r="A4" t="s">
        <v>564</v>
      </c>
      <c r="B4" s="23">
        <f>B3/$H3</f>
        <v>0.29552693328325763</v>
      </c>
      <c r="C4" s="23">
        <f t="shared" ref="C4:H4" si="0">C3/$H3</f>
        <v>0.10561449101852401</v>
      </c>
      <c r="D4" s="23">
        <f t="shared" si="0"/>
        <v>0.25558046436160903</v>
      </c>
      <c r="E4" s="23">
        <f t="shared" si="0"/>
        <v>0.29182124317875285</v>
      </c>
      <c r="F4" s="23"/>
      <c r="G4" s="23">
        <f t="shared" si="0"/>
        <v>5.1456868157856515E-2</v>
      </c>
      <c r="H4" s="23">
        <f t="shared" si="0"/>
        <v>1</v>
      </c>
    </row>
    <row r="6" spans="1:10" ht="15.75" thickBot="1"/>
    <row r="7" spans="1:10" ht="15.75" thickBot="1">
      <c r="A7" s="24" t="s">
        <v>565</v>
      </c>
      <c r="B7" s="25">
        <v>0.35299999999999998</v>
      </c>
      <c r="C7" s="26">
        <v>4.5999999999999999E-2</v>
      </c>
      <c r="D7" s="26">
        <v>0.217</v>
      </c>
      <c r="E7" s="26">
        <v>0.33500000000000002</v>
      </c>
      <c r="G7" s="26">
        <v>4.9000000000000002E-2</v>
      </c>
      <c r="H7" s="23">
        <f>SUM(B7:G7)</f>
        <v>1</v>
      </c>
      <c r="I7" s="23"/>
      <c r="J7" s="23"/>
    </row>
    <row r="8" spans="1:10">
      <c r="A8" t="s">
        <v>566</v>
      </c>
      <c r="B8" s="27">
        <f>B7*$H3</f>
        <v>12004527.832999999</v>
      </c>
      <c r="C8" s="27">
        <f>C7*$H3</f>
        <v>1564329.406</v>
      </c>
      <c r="D8" s="27">
        <f>D7*$H3</f>
        <v>7379553.9369999999</v>
      </c>
      <c r="E8" s="27">
        <f>E7*$H3</f>
        <v>11392398.935000001</v>
      </c>
      <c r="F8" s="27"/>
      <c r="G8" s="27">
        <f>G7*$H3</f>
        <v>1666350.889</v>
      </c>
      <c r="H8" s="6">
        <f>SUM(B8:G8)</f>
        <v>34007161</v>
      </c>
    </row>
    <row r="10" spans="1:10">
      <c r="A10" t="s">
        <v>567</v>
      </c>
      <c r="B10">
        <f>B8/B3</f>
        <v>1.1944765780845275</v>
      </c>
      <c r="C10">
        <f t="shared" ref="C10:H10" si="1">C8/C3</f>
        <v>0.43554629252468713</v>
      </c>
      <c r="D10">
        <f t="shared" si="1"/>
        <v>0.84904767874972131</v>
      </c>
      <c r="E10">
        <f t="shared" si="1"/>
        <v>1.1479630350104373</v>
      </c>
      <c r="G10">
        <f t="shared" si="1"/>
        <v>0.95225383421471599</v>
      </c>
      <c r="H10">
        <f t="shared" si="1"/>
        <v>1</v>
      </c>
    </row>
    <row r="12" spans="1:10">
      <c r="A12" s="28" t="s">
        <v>568</v>
      </c>
    </row>
    <row r="14" spans="1:10">
      <c r="B14" s="159" t="s">
        <v>644</v>
      </c>
    </row>
    <row r="15" spans="1:10" ht="4.5" customHeight="1"/>
    <row r="16" spans="1:10">
      <c r="B16" s="159" t="s">
        <v>645</v>
      </c>
    </row>
    <row r="17" spans="2:2" ht="4.5" customHeight="1"/>
    <row r="18" spans="2:2">
      <c r="B18" s="159" t="s">
        <v>646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501"/>
  <sheetViews>
    <sheetView topLeftCell="A475" workbookViewId="0">
      <selection activeCell="A482" sqref="A482"/>
    </sheetView>
  </sheetViews>
  <sheetFormatPr defaultRowHeight="15"/>
  <cols>
    <col min="1" max="1" width="12" customWidth="1"/>
    <col min="2" max="2" width="21.42578125" customWidth="1"/>
    <col min="3" max="3" width="17.42578125" customWidth="1"/>
    <col min="4" max="4" width="14.28515625" bestFit="1" customWidth="1"/>
    <col min="5" max="7" width="8.85546875" customWidth="1"/>
    <col min="8" max="8" width="10" customWidth="1"/>
    <col min="9" max="9" width="8.42578125" customWidth="1"/>
    <col min="10" max="10" width="9.28515625" customWidth="1"/>
    <col min="11" max="11" width="10" customWidth="1"/>
    <col min="12" max="12" width="9.85546875" customWidth="1"/>
    <col min="13" max="14" width="6.5703125" customWidth="1"/>
    <col min="15" max="15" width="10.140625" customWidth="1"/>
    <col min="16" max="16" width="14.28515625" customWidth="1"/>
    <col min="17" max="17" width="4" bestFit="1" customWidth="1"/>
    <col min="18" max="18" width="2" bestFit="1" customWidth="1"/>
    <col min="19" max="464" width="6.5703125" customWidth="1"/>
    <col min="465" max="465" width="18.28515625" bestFit="1" customWidth="1"/>
  </cols>
  <sheetData>
    <row r="2" spans="1:18">
      <c r="E2" s="32" t="s">
        <v>585</v>
      </c>
      <c r="F2" s="32"/>
      <c r="G2" s="32"/>
      <c r="H2" s="32"/>
      <c r="I2" s="32"/>
      <c r="J2" s="8"/>
      <c r="K2" s="8"/>
      <c r="L2" s="8"/>
      <c r="M2" s="8"/>
      <c r="N2" s="8"/>
      <c r="O2" s="8"/>
    </row>
    <row r="3" spans="1:18" ht="44.25" customHeight="1">
      <c r="A3" s="9" t="s">
        <v>587</v>
      </c>
      <c r="B3" s="30" t="s">
        <v>10</v>
      </c>
      <c r="C3" s="30" t="s">
        <v>571</v>
      </c>
      <c r="E3" s="152" t="s">
        <v>580</v>
      </c>
      <c r="F3" s="153" t="s">
        <v>581</v>
      </c>
      <c r="G3" s="153" t="s">
        <v>582</v>
      </c>
      <c r="H3" s="153" t="s">
        <v>583</v>
      </c>
      <c r="I3" s="154" t="s">
        <v>584</v>
      </c>
      <c r="J3" s="165" t="s">
        <v>586</v>
      </c>
      <c r="K3" s="166"/>
      <c r="L3" s="166"/>
      <c r="M3" s="166"/>
      <c r="N3" s="167"/>
      <c r="O3" s="155" t="s">
        <v>588</v>
      </c>
    </row>
    <row r="4" spans="1:18">
      <c r="A4">
        <v>4</v>
      </c>
      <c r="B4">
        <v>1</v>
      </c>
      <c r="C4" t="s">
        <v>570</v>
      </c>
      <c r="D4" s="29">
        <v>85541.245662945352</v>
      </c>
      <c r="E4" s="83">
        <f>D4</f>
        <v>85541.245662945352</v>
      </c>
      <c r="F4" s="41">
        <f>E4/2</f>
        <v>42770.622831472676</v>
      </c>
      <c r="G4" s="41">
        <f>E4/3</f>
        <v>28513.748554315116</v>
      </c>
      <c r="H4" s="41">
        <f>E4/4</f>
        <v>21385.311415736338</v>
      </c>
      <c r="I4" s="41">
        <f>E4/5</f>
        <v>17108.24913258907</v>
      </c>
      <c r="J4" s="162">
        <f ca="1">RANK(E4,OFFSET(INDIRECT(ADDRESS($Q4,$R4)),0,0,4,5))</f>
        <v>2</v>
      </c>
      <c r="K4" s="40">
        <f t="shared" ref="K4:N19" ca="1" si="0">RANK(F4,OFFSET(INDIRECT(ADDRESS($Q4,$R4)),0,0,4,5))</f>
        <v>5</v>
      </c>
      <c r="L4" s="40">
        <f t="shared" ca="1" si="0"/>
        <v>8</v>
      </c>
      <c r="M4" s="40">
        <f t="shared" ca="1" si="0"/>
        <v>11</v>
      </c>
      <c r="N4" s="168">
        <f t="shared" ca="1" si="0"/>
        <v>14</v>
      </c>
      <c r="O4" s="102">
        <f ca="1">COUNTIF(J4:N4,"&lt;="&amp;A4)</f>
        <v>1</v>
      </c>
      <c r="Q4">
        <v>4</v>
      </c>
      <c r="R4">
        <v>5</v>
      </c>
    </row>
    <row r="5" spans="1:18">
      <c r="A5" s="159">
        <f>A4</f>
        <v>4</v>
      </c>
      <c r="C5" t="s">
        <v>572</v>
      </c>
      <c r="D5" s="29">
        <v>12099.911552628333</v>
      </c>
      <c r="E5" s="65">
        <f t="shared" ref="E5:E68" si="1">D5</f>
        <v>12099.911552628333</v>
      </c>
      <c r="F5" s="49">
        <f t="shared" ref="F5:F68" si="2">E5/2</f>
        <v>6049.9557763141665</v>
      </c>
      <c r="G5" s="49">
        <f t="shared" ref="G5:G68" si="3">E5/3</f>
        <v>4033.303850876111</v>
      </c>
      <c r="H5" s="49">
        <f t="shared" ref="H5:H68" si="4">E5/4</f>
        <v>3024.9778881570833</v>
      </c>
      <c r="I5" s="49">
        <f t="shared" ref="I5:I68" si="5">E5/5</f>
        <v>2419.9823105256664</v>
      </c>
      <c r="J5" s="137">
        <f t="shared" ref="J5:N68" ca="1" si="6">RANK(E5,OFFSET(INDIRECT(ADDRESS($Q5,$R5)),0,0,4,5))</f>
        <v>16</v>
      </c>
      <c r="K5" s="47">
        <f t="shared" ca="1" si="0"/>
        <v>17</v>
      </c>
      <c r="L5" s="47">
        <f t="shared" ca="1" si="0"/>
        <v>18</v>
      </c>
      <c r="M5" s="47">
        <f t="shared" ca="1" si="0"/>
        <v>19</v>
      </c>
      <c r="N5" s="169">
        <f t="shared" ca="1" si="0"/>
        <v>20</v>
      </c>
      <c r="O5" s="163">
        <f t="shared" ref="O5:O68" ca="1" si="7">COUNTIF(J5:N5,"&lt;="&amp;A5)</f>
        <v>0</v>
      </c>
      <c r="Q5">
        <v>4</v>
      </c>
      <c r="R5">
        <v>5</v>
      </c>
    </row>
    <row r="6" spans="1:18">
      <c r="A6" s="159">
        <f>A4</f>
        <v>4</v>
      </c>
      <c r="C6" t="s">
        <v>575</v>
      </c>
      <c r="D6" s="29">
        <v>80575.4737610273</v>
      </c>
      <c r="E6" s="65">
        <f t="shared" si="1"/>
        <v>80575.4737610273</v>
      </c>
      <c r="F6" s="49">
        <f t="shared" si="2"/>
        <v>40287.73688051365</v>
      </c>
      <c r="G6" s="49">
        <f t="shared" si="3"/>
        <v>26858.491253675766</v>
      </c>
      <c r="H6" s="49">
        <f t="shared" si="4"/>
        <v>20143.868440256825</v>
      </c>
      <c r="I6" s="49">
        <f t="shared" si="5"/>
        <v>16115.094752205459</v>
      </c>
      <c r="J6" s="137">
        <f t="shared" ca="1" si="6"/>
        <v>3</v>
      </c>
      <c r="K6" s="47">
        <f t="shared" ca="1" si="0"/>
        <v>6</v>
      </c>
      <c r="L6" s="47">
        <f t="shared" ca="1" si="0"/>
        <v>9</v>
      </c>
      <c r="M6" s="47">
        <f t="shared" ca="1" si="0"/>
        <v>12</v>
      </c>
      <c r="N6" s="169">
        <f t="shared" ca="1" si="0"/>
        <v>15</v>
      </c>
      <c r="O6" s="163">
        <f t="shared" ca="1" si="7"/>
        <v>1</v>
      </c>
      <c r="Q6">
        <v>4</v>
      </c>
      <c r="R6">
        <v>5</v>
      </c>
    </row>
    <row r="7" spans="1:18">
      <c r="A7" s="159">
        <f>A4</f>
        <v>4</v>
      </c>
      <c r="C7" t="s">
        <v>577</v>
      </c>
      <c r="D7" s="29">
        <v>89671.9845168053</v>
      </c>
      <c r="E7" s="65">
        <f t="shared" si="1"/>
        <v>89671.9845168053</v>
      </c>
      <c r="F7" s="49">
        <f t="shared" si="2"/>
        <v>44835.99225840265</v>
      </c>
      <c r="G7" s="49">
        <f t="shared" si="3"/>
        <v>29890.661505601765</v>
      </c>
      <c r="H7" s="49">
        <f t="shared" si="4"/>
        <v>22417.996129201325</v>
      </c>
      <c r="I7" s="49">
        <f t="shared" si="5"/>
        <v>17934.396903361059</v>
      </c>
      <c r="J7" s="137">
        <f t="shared" ca="1" si="6"/>
        <v>1</v>
      </c>
      <c r="K7" s="47">
        <f t="shared" ca="1" si="0"/>
        <v>4</v>
      </c>
      <c r="L7" s="47">
        <f t="shared" ca="1" si="0"/>
        <v>7</v>
      </c>
      <c r="M7" s="47">
        <f t="shared" ca="1" si="0"/>
        <v>10</v>
      </c>
      <c r="N7" s="169">
        <f t="shared" ca="1" si="0"/>
        <v>13</v>
      </c>
      <c r="O7" s="163">
        <f t="shared" ca="1" si="7"/>
        <v>2</v>
      </c>
      <c r="Q7">
        <v>4</v>
      </c>
      <c r="R7">
        <v>5</v>
      </c>
    </row>
    <row r="8" spans="1:18">
      <c r="A8" s="159">
        <v>4</v>
      </c>
      <c r="B8">
        <v>2</v>
      </c>
      <c r="C8" t="s">
        <v>570</v>
      </c>
      <c r="D8" s="29">
        <v>111389.71881269453</v>
      </c>
      <c r="E8" s="65">
        <f t="shared" si="1"/>
        <v>111389.71881269453</v>
      </c>
      <c r="F8" s="49">
        <f t="shared" si="2"/>
        <v>55694.859406347263</v>
      </c>
      <c r="G8" s="49">
        <f t="shared" si="3"/>
        <v>37129.906270898173</v>
      </c>
      <c r="H8" s="49">
        <f t="shared" si="4"/>
        <v>27847.429703173631</v>
      </c>
      <c r="I8" s="49">
        <f t="shared" si="5"/>
        <v>22277.943762538904</v>
      </c>
      <c r="J8" s="137">
        <f t="shared" ca="1" si="6"/>
        <v>1</v>
      </c>
      <c r="K8" s="47">
        <f t="shared" ca="1" si="0"/>
        <v>4</v>
      </c>
      <c r="L8" s="47">
        <f t="shared" ca="1" si="0"/>
        <v>5</v>
      </c>
      <c r="M8" s="47">
        <f t="shared" ca="1" si="0"/>
        <v>8</v>
      </c>
      <c r="N8" s="169">
        <f t="shared" ca="1" si="0"/>
        <v>10</v>
      </c>
      <c r="O8" s="163">
        <f t="shared" ca="1" si="7"/>
        <v>2</v>
      </c>
      <c r="Q8">
        <f>Q4+4</f>
        <v>8</v>
      </c>
      <c r="R8">
        <v>5</v>
      </c>
    </row>
    <row r="9" spans="1:18">
      <c r="A9" s="159">
        <f>A8</f>
        <v>4</v>
      </c>
      <c r="C9" t="s">
        <v>572</v>
      </c>
      <c r="D9" s="29">
        <v>9740.5572860221037</v>
      </c>
      <c r="E9" s="65">
        <f t="shared" si="1"/>
        <v>9740.5572860221037</v>
      </c>
      <c r="F9" s="49">
        <f t="shared" si="2"/>
        <v>4870.2786430110518</v>
      </c>
      <c r="G9" s="49">
        <f t="shared" si="3"/>
        <v>3246.8524286740344</v>
      </c>
      <c r="H9" s="49">
        <f t="shared" si="4"/>
        <v>2435.1393215055259</v>
      </c>
      <c r="I9" s="49">
        <f t="shared" si="5"/>
        <v>1948.1114572044207</v>
      </c>
      <c r="J9" s="137">
        <f t="shared" ca="1" si="6"/>
        <v>16</v>
      </c>
      <c r="K9" s="47">
        <f t="shared" ca="1" si="0"/>
        <v>17</v>
      </c>
      <c r="L9" s="47">
        <f t="shared" ca="1" si="0"/>
        <v>18</v>
      </c>
      <c r="M9" s="47">
        <f t="shared" ca="1" si="0"/>
        <v>19</v>
      </c>
      <c r="N9" s="169">
        <f t="shared" ca="1" si="0"/>
        <v>20</v>
      </c>
      <c r="O9" s="163">
        <f t="shared" ca="1" si="7"/>
        <v>0</v>
      </c>
      <c r="Q9">
        <f t="shared" ref="Q9:Q72" si="8">Q5+4</f>
        <v>8</v>
      </c>
      <c r="R9">
        <v>5</v>
      </c>
    </row>
    <row r="10" spans="1:18">
      <c r="A10" s="159">
        <f>A8</f>
        <v>4</v>
      </c>
      <c r="C10" t="s">
        <v>575</v>
      </c>
      <c r="D10" s="29">
        <v>71584.907890746501</v>
      </c>
      <c r="E10" s="65">
        <f t="shared" si="1"/>
        <v>71584.907890746501</v>
      </c>
      <c r="F10" s="49">
        <f t="shared" si="2"/>
        <v>35792.45394537325</v>
      </c>
      <c r="G10" s="49">
        <f t="shared" si="3"/>
        <v>23861.635963582168</v>
      </c>
      <c r="H10" s="49">
        <f t="shared" si="4"/>
        <v>17896.226972686625</v>
      </c>
      <c r="I10" s="49">
        <f t="shared" si="5"/>
        <v>14316.9815781493</v>
      </c>
      <c r="J10" s="137">
        <f t="shared" ca="1" si="6"/>
        <v>2</v>
      </c>
      <c r="K10" s="47">
        <f t="shared" ca="1" si="0"/>
        <v>6</v>
      </c>
      <c r="L10" s="47">
        <f t="shared" ca="1" si="0"/>
        <v>9</v>
      </c>
      <c r="M10" s="47">
        <f t="shared" ca="1" si="0"/>
        <v>12</v>
      </c>
      <c r="N10" s="169">
        <f t="shared" ca="1" si="0"/>
        <v>13</v>
      </c>
      <c r="O10" s="163">
        <f t="shared" ca="1" si="7"/>
        <v>1</v>
      </c>
      <c r="Q10">
        <f t="shared" si="8"/>
        <v>8</v>
      </c>
      <c r="R10">
        <v>5</v>
      </c>
    </row>
    <row r="11" spans="1:18">
      <c r="A11" s="159">
        <f>A8</f>
        <v>4</v>
      </c>
      <c r="C11" t="s">
        <v>577</v>
      </c>
      <c r="D11" s="29">
        <v>56377.612612397585</v>
      </c>
      <c r="E11" s="65">
        <f t="shared" si="1"/>
        <v>56377.612612397585</v>
      </c>
      <c r="F11" s="49">
        <f t="shared" si="2"/>
        <v>28188.806306198792</v>
      </c>
      <c r="G11" s="49">
        <f t="shared" si="3"/>
        <v>18792.537537465862</v>
      </c>
      <c r="H11" s="49">
        <f t="shared" si="4"/>
        <v>14094.403153099396</v>
      </c>
      <c r="I11" s="49">
        <f t="shared" si="5"/>
        <v>11275.522522479518</v>
      </c>
      <c r="J11" s="137">
        <f t="shared" ca="1" si="6"/>
        <v>3</v>
      </c>
      <c r="K11" s="47">
        <f t="shared" ca="1" si="0"/>
        <v>7</v>
      </c>
      <c r="L11" s="47">
        <f t="shared" ca="1" si="0"/>
        <v>11</v>
      </c>
      <c r="M11" s="47">
        <f t="shared" ca="1" si="0"/>
        <v>14</v>
      </c>
      <c r="N11" s="169">
        <f t="shared" ca="1" si="0"/>
        <v>15</v>
      </c>
      <c r="O11" s="163">
        <f t="shared" ca="1" si="7"/>
        <v>1</v>
      </c>
      <c r="Q11">
        <f t="shared" si="8"/>
        <v>8</v>
      </c>
      <c r="R11">
        <v>5</v>
      </c>
    </row>
    <row r="12" spans="1:18">
      <c r="A12" s="159">
        <v>5</v>
      </c>
      <c r="B12">
        <v>3</v>
      </c>
      <c r="C12" t="s">
        <v>570</v>
      </c>
      <c r="D12" s="29">
        <v>99075.859769221133</v>
      </c>
      <c r="E12" s="65">
        <f t="shared" si="1"/>
        <v>99075.859769221133</v>
      </c>
      <c r="F12" s="49">
        <f t="shared" si="2"/>
        <v>49537.929884610567</v>
      </c>
      <c r="G12" s="49">
        <f t="shared" si="3"/>
        <v>33025.286589740375</v>
      </c>
      <c r="H12" s="49">
        <f t="shared" si="4"/>
        <v>24768.964942305283</v>
      </c>
      <c r="I12" s="49">
        <f t="shared" si="5"/>
        <v>19815.171953844227</v>
      </c>
      <c r="J12" s="137">
        <f t="shared" ca="1" si="6"/>
        <v>1</v>
      </c>
      <c r="K12" s="47">
        <f t="shared" ca="1" si="0"/>
        <v>4</v>
      </c>
      <c r="L12" s="47">
        <f t="shared" ca="1" si="0"/>
        <v>7</v>
      </c>
      <c r="M12" s="47">
        <f t="shared" ca="1" si="0"/>
        <v>8</v>
      </c>
      <c r="N12" s="169">
        <f t="shared" ca="1" si="0"/>
        <v>11</v>
      </c>
      <c r="O12" s="163">
        <f t="shared" ca="1" si="7"/>
        <v>2</v>
      </c>
      <c r="Q12">
        <f t="shared" si="8"/>
        <v>12</v>
      </c>
      <c r="R12">
        <v>5</v>
      </c>
    </row>
    <row r="13" spans="1:18">
      <c r="A13" s="159">
        <f>A12</f>
        <v>5</v>
      </c>
      <c r="C13" t="s">
        <v>572</v>
      </c>
      <c r="D13" s="29">
        <v>13245.39830196826</v>
      </c>
      <c r="E13" s="65">
        <f t="shared" si="1"/>
        <v>13245.39830196826</v>
      </c>
      <c r="F13" s="49">
        <f t="shared" si="2"/>
        <v>6622.69915098413</v>
      </c>
      <c r="G13" s="49">
        <f t="shared" si="3"/>
        <v>4415.1327673227534</v>
      </c>
      <c r="H13" s="49">
        <f t="shared" si="4"/>
        <v>3311.349575492065</v>
      </c>
      <c r="I13" s="49">
        <f t="shared" si="5"/>
        <v>2649.0796603936519</v>
      </c>
      <c r="J13" s="137">
        <f t="shared" ca="1" si="6"/>
        <v>16</v>
      </c>
      <c r="K13" s="47">
        <f t="shared" ca="1" si="0"/>
        <v>17</v>
      </c>
      <c r="L13" s="47">
        <f t="shared" ca="1" si="0"/>
        <v>18</v>
      </c>
      <c r="M13" s="47">
        <f t="shared" ca="1" si="0"/>
        <v>19</v>
      </c>
      <c r="N13" s="169">
        <f t="shared" ca="1" si="0"/>
        <v>20</v>
      </c>
      <c r="O13" s="163">
        <f t="shared" ca="1" si="7"/>
        <v>0</v>
      </c>
      <c r="Q13">
        <f t="shared" si="8"/>
        <v>12</v>
      </c>
      <c r="R13">
        <v>5</v>
      </c>
    </row>
    <row r="14" spans="1:18">
      <c r="A14" s="159">
        <f>A12</f>
        <v>5</v>
      </c>
      <c r="C14" t="s">
        <v>575</v>
      </c>
      <c r="D14" s="29">
        <v>70549.918770350603</v>
      </c>
      <c r="E14" s="65">
        <f t="shared" si="1"/>
        <v>70549.918770350603</v>
      </c>
      <c r="F14" s="49">
        <f t="shared" si="2"/>
        <v>35274.959385175302</v>
      </c>
      <c r="G14" s="49">
        <f t="shared" si="3"/>
        <v>23516.639590116869</v>
      </c>
      <c r="H14" s="49">
        <f t="shared" si="4"/>
        <v>17637.479692587651</v>
      </c>
      <c r="I14" s="49">
        <f t="shared" si="5"/>
        <v>14109.983754070121</v>
      </c>
      <c r="J14" s="137">
        <f t="shared" ca="1" si="6"/>
        <v>2</v>
      </c>
      <c r="K14" s="47">
        <f t="shared" ca="1" si="0"/>
        <v>5</v>
      </c>
      <c r="L14" s="47">
        <f t="shared" ca="1" si="0"/>
        <v>9</v>
      </c>
      <c r="M14" s="47">
        <f t="shared" ca="1" si="0"/>
        <v>12</v>
      </c>
      <c r="N14" s="169">
        <f t="shared" ca="1" si="0"/>
        <v>14</v>
      </c>
      <c r="O14" s="163">
        <f t="shared" ca="1" si="7"/>
        <v>2</v>
      </c>
      <c r="Q14">
        <f t="shared" si="8"/>
        <v>12</v>
      </c>
      <c r="R14">
        <v>5</v>
      </c>
    </row>
    <row r="15" spans="1:18">
      <c r="A15" s="159">
        <f>A12</f>
        <v>5</v>
      </c>
      <c r="C15" t="s">
        <v>577</v>
      </c>
      <c r="D15" s="29">
        <v>67918.085003357512</v>
      </c>
      <c r="E15" s="65">
        <f t="shared" si="1"/>
        <v>67918.085003357512</v>
      </c>
      <c r="F15" s="49">
        <f t="shared" si="2"/>
        <v>33959.042501678756</v>
      </c>
      <c r="G15" s="49">
        <f t="shared" si="3"/>
        <v>22639.361667785837</v>
      </c>
      <c r="H15" s="49">
        <f t="shared" si="4"/>
        <v>16979.521250839378</v>
      </c>
      <c r="I15" s="49">
        <f t="shared" si="5"/>
        <v>13583.617000671502</v>
      </c>
      <c r="J15" s="137">
        <f t="shared" ca="1" si="6"/>
        <v>3</v>
      </c>
      <c r="K15" s="47">
        <f t="shared" ca="1" si="0"/>
        <v>6</v>
      </c>
      <c r="L15" s="47">
        <f t="shared" ca="1" si="0"/>
        <v>10</v>
      </c>
      <c r="M15" s="47">
        <f t="shared" ca="1" si="0"/>
        <v>13</v>
      </c>
      <c r="N15" s="169">
        <f t="shared" ca="1" si="0"/>
        <v>15</v>
      </c>
      <c r="O15" s="163">
        <f t="shared" ca="1" si="7"/>
        <v>1</v>
      </c>
      <c r="Q15">
        <f t="shared" si="8"/>
        <v>12</v>
      </c>
      <c r="R15">
        <v>5</v>
      </c>
    </row>
    <row r="16" spans="1:18">
      <c r="A16" s="159">
        <v>4</v>
      </c>
      <c r="B16">
        <v>4</v>
      </c>
      <c r="C16" t="s">
        <v>570</v>
      </c>
      <c r="D16" s="29">
        <v>103094.07897789747</v>
      </c>
      <c r="E16" s="65">
        <f t="shared" si="1"/>
        <v>103094.07897789747</v>
      </c>
      <c r="F16" s="49">
        <f t="shared" si="2"/>
        <v>51547.039488948736</v>
      </c>
      <c r="G16" s="49">
        <f t="shared" si="3"/>
        <v>34364.692992632488</v>
      </c>
      <c r="H16" s="49">
        <f t="shared" si="4"/>
        <v>25773.519744474368</v>
      </c>
      <c r="I16" s="49">
        <f t="shared" si="5"/>
        <v>20618.815795579496</v>
      </c>
      <c r="J16" s="137">
        <f t="shared" ca="1" si="6"/>
        <v>1</v>
      </c>
      <c r="K16" s="47">
        <f t="shared" ca="1" si="0"/>
        <v>4</v>
      </c>
      <c r="L16" s="47">
        <f t="shared" ca="1" si="0"/>
        <v>6</v>
      </c>
      <c r="M16" s="47">
        <f t="shared" ca="1" si="0"/>
        <v>8</v>
      </c>
      <c r="N16" s="169">
        <f t="shared" ca="1" si="0"/>
        <v>11</v>
      </c>
      <c r="O16" s="163">
        <f t="shared" ca="1" si="7"/>
        <v>2</v>
      </c>
      <c r="Q16">
        <f t="shared" si="8"/>
        <v>16</v>
      </c>
      <c r="R16">
        <v>5</v>
      </c>
    </row>
    <row r="17" spans="1:18">
      <c r="A17" s="159">
        <f>A16</f>
        <v>4</v>
      </c>
      <c r="C17" t="s">
        <v>572</v>
      </c>
      <c r="D17" s="29">
        <v>9963.9925340872669</v>
      </c>
      <c r="E17" s="65">
        <f t="shared" si="1"/>
        <v>9963.9925340872669</v>
      </c>
      <c r="F17" s="49">
        <f t="shared" si="2"/>
        <v>4981.9962670436335</v>
      </c>
      <c r="G17" s="49">
        <f t="shared" si="3"/>
        <v>3321.3308446957558</v>
      </c>
      <c r="H17" s="49">
        <f t="shared" si="4"/>
        <v>2490.9981335218167</v>
      </c>
      <c r="I17" s="49">
        <f t="shared" si="5"/>
        <v>1992.7985068174535</v>
      </c>
      <c r="J17" s="137">
        <f t="shared" ca="1" si="6"/>
        <v>16</v>
      </c>
      <c r="K17" s="47">
        <f t="shared" ca="1" si="0"/>
        <v>17</v>
      </c>
      <c r="L17" s="47">
        <f t="shared" ca="1" si="0"/>
        <v>18</v>
      </c>
      <c r="M17" s="47">
        <f t="shared" ca="1" si="0"/>
        <v>19</v>
      </c>
      <c r="N17" s="169">
        <f t="shared" ca="1" si="0"/>
        <v>20</v>
      </c>
      <c r="O17" s="163">
        <f t="shared" ca="1" si="7"/>
        <v>0</v>
      </c>
      <c r="Q17">
        <f t="shared" si="8"/>
        <v>16</v>
      </c>
      <c r="R17">
        <v>5</v>
      </c>
    </row>
    <row r="18" spans="1:18">
      <c r="A18" s="159">
        <f>A16</f>
        <v>4</v>
      </c>
      <c r="C18" t="s">
        <v>575</v>
      </c>
      <c r="D18" s="29">
        <v>65749.403194699669</v>
      </c>
      <c r="E18" s="65">
        <f t="shared" si="1"/>
        <v>65749.403194699669</v>
      </c>
      <c r="F18" s="49">
        <f t="shared" si="2"/>
        <v>32874.701597349835</v>
      </c>
      <c r="G18" s="49">
        <f t="shared" si="3"/>
        <v>21916.467731566558</v>
      </c>
      <c r="H18" s="49">
        <f t="shared" si="4"/>
        <v>16437.350798674917</v>
      </c>
      <c r="I18" s="49">
        <f t="shared" si="5"/>
        <v>13149.880638939934</v>
      </c>
      <c r="J18" s="137">
        <f t="shared" ca="1" si="6"/>
        <v>3</v>
      </c>
      <c r="K18" s="47">
        <f t="shared" ca="1" si="0"/>
        <v>7</v>
      </c>
      <c r="L18" s="47">
        <f t="shared" ca="1" si="0"/>
        <v>10</v>
      </c>
      <c r="M18" s="47">
        <f t="shared" ca="1" si="0"/>
        <v>13</v>
      </c>
      <c r="N18" s="169">
        <f t="shared" ca="1" si="0"/>
        <v>15</v>
      </c>
      <c r="O18" s="163">
        <f t="shared" ca="1" si="7"/>
        <v>1</v>
      </c>
      <c r="Q18">
        <f t="shared" si="8"/>
        <v>16</v>
      </c>
      <c r="R18">
        <v>5</v>
      </c>
    </row>
    <row r="19" spans="1:18">
      <c r="A19" s="159">
        <f>A16</f>
        <v>4</v>
      </c>
      <c r="C19" t="s">
        <v>577</v>
      </c>
      <c r="D19" s="29">
        <v>73023.076620048931</v>
      </c>
      <c r="E19" s="65">
        <f t="shared" si="1"/>
        <v>73023.076620048931</v>
      </c>
      <c r="F19" s="49">
        <f t="shared" si="2"/>
        <v>36511.538310024465</v>
      </c>
      <c r="G19" s="49">
        <f t="shared" si="3"/>
        <v>24341.025540016311</v>
      </c>
      <c r="H19" s="49">
        <f t="shared" si="4"/>
        <v>18255.769155012233</v>
      </c>
      <c r="I19" s="49">
        <f t="shared" si="5"/>
        <v>14604.615324009786</v>
      </c>
      <c r="J19" s="137">
        <f t="shared" ca="1" si="6"/>
        <v>2</v>
      </c>
      <c r="K19" s="47">
        <f t="shared" ca="1" si="0"/>
        <v>5</v>
      </c>
      <c r="L19" s="47">
        <f t="shared" ca="1" si="0"/>
        <v>9</v>
      </c>
      <c r="M19" s="47">
        <f t="shared" ca="1" si="0"/>
        <v>12</v>
      </c>
      <c r="N19" s="169">
        <f t="shared" ca="1" si="0"/>
        <v>14</v>
      </c>
      <c r="O19" s="163">
        <f t="shared" ca="1" si="7"/>
        <v>1</v>
      </c>
      <c r="Q19">
        <f t="shared" si="8"/>
        <v>16</v>
      </c>
      <c r="R19">
        <v>5</v>
      </c>
    </row>
    <row r="20" spans="1:18">
      <c r="A20" s="159">
        <v>4</v>
      </c>
      <c r="B20">
        <v>5</v>
      </c>
      <c r="C20" t="s">
        <v>570</v>
      </c>
      <c r="D20" s="29">
        <v>90983.280952698464</v>
      </c>
      <c r="E20" s="65">
        <f t="shared" si="1"/>
        <v>90983.280952698464</v>
      </c>
      <c r="F20" s="49">
        <f t="shared" si="2"/>
        <v>45491.640476349232</v>
      </c>
      <c r="G20" s="49">
        <f t="shared" si="3"/>
        <v>30327.760317566153</v>
      </c>
      <c r="H20" s="49">
        <f t="shared" si="4"/>
        <v>22745.820238174616</v>
      </c>
      <c r="I20" s="49">
        <f t="shared" si="5"/>
        <v>18196.656190539692</v>
      </c>
      <c r="J20" s="137">
        <f t="shared" ca="1" si="6"/>
        <v>2</v>
      </c>
      <c r="K20" s="47">
        <f t="shared" ca="1" si="6"/>
        <v>5</v>
      </c>
      <c r="L20" s="47">
        <f t="shared" ca="1" si="6"/>
        <v>7</v>
      </c>
      <c r="M20" s="47">
        <f t="shared" ca="1" si="6"/>
        <v>10</v>
      </c>
      <c r="N20" s="169">
        <f t="shared" ca="1" si="6"/>
        <v>13</v>
      </c>
      <c r="O20" s="163">
        <f t="shared" ca="1" si="7"/>
        <v>1</v>
      </c>
      <c r="Q20">
        <f t="shared" si="8"/>
        <v>20</v>
      </c>
      <c r="R20">
        <v>5</v>
      </c>
    </row>
    <row r="21" spans="1:18">
      <c r="A21" s="159">
        <f>A20</f>
        <v>4</v>
      </c>
      <c r="C21" t="s">
        <v>572</v>
      </c>
      <c r="D21" s="29">
        <v>12652.184251549636</v>
      </c>
      <c r="E21" s="65">
        <f t="shared" si="1"/>
        <v>12652.184251549636</v>
      </c>
      <c r="F21" s="49">
        <f t="shared" si="2"/>
        <v>6326.0921257748178</v>
      </c>
      <c r="G21" s="49">
        <f t="shared" si="3"/>
        <v>4217.3947505165452</v>
      </c>
      <c r="H21" s="49">
        <f t="shared" si="4"/>
        <v>3163.0460628874089</v>
      </c>
      <c r="I21" s="49">
        <f t="shared" si="5"/>
        <v>2530.4368503099272</v>
      </c>
      <c r="J21" s="137">
        <f t="shared" ca="1" si="6"/>
        <v>15</v>
      </c>
      <c r="K21" s="47">
        <f t="shared" ca="1" si="6"/>
        <v>17</v>
      </c>
      <c r="L21" s="47">
        <f t="shared" ca="1" si="6"/>
        <v>18</v>
      </c>
      <c r="M21" s="47">
        <f t="shared" ca="1" si="6"/>
        <v>19</v>
      </c>
      <c r="N21" s="169">
        <f t="shared" ca="1" si="6"/>
        <v>20</v>
      </c>
      <c r="O21" s="163">
        <f t="shared" ca="1" si="7"/>
        <v>0</v>
      </c>
      <c r="Q21">
        <f t="shared" si="8"/>
        <v>20</v>
      </c>
      <c r="R21">
        <v>5</v>
      </c>
    </row>
    <row r="22" spans="1:18">
      <c r="A22" s="159">
        <f>A20</f>
        <v>4</v>
      </c>
      <c r="C22" t="s">
        <v>575</v>
      </c>
      <c r="D22" s="29">
        <v>56301.200625572768</v>
      </c>
      <c r="E22" s="65">
        <f t="shared" si="1"/>
        <v>56301.200625572768</v>
      </c>
      <c r="F22" s="49">
        <f t="shared" si="2"/>
        <v>28150.600312786384</v>
      </c>
      <c r="G22" s="49">
        <f t="shared" si="3"/>
        <v>18767.066875190922</v>
      </c>
      <c r="H22" s="49">
        <f t="shared" si="4"/>
        <v>14075.300156393192</v>
      </c>
      <c r="I22" s="49">
        <f t="shared" si="5"/>
        <v>11260.240125114553</v>
      </c>
      <c r="J22" s="137">
        <f t="shared" ca="1" si="6"/>
        <v>3</v>
      </c>
      <c r="K22" s="47">
        <f t="shared" ca="1" si="6"/>
        <v>8</v>
      </c>
      <c r="L22" s="47">
        <f t="shared" ca="1" si="6"/>
        <v>12</v>
      </c>
      <c r="M22" s="47">
        <f t="shared" ca="1" si="6"/>
        <v>14</v>
      </c>
      <c r="N22" s="169">
        <f t="shared" ca="1" si="6"/>
        <v>16</v>
      </c>
      <c r="O22" s="163">
        <f t="shared" ca="1" si="7"/>
        <v>1</v>
      </c>
      <c r="Q22">
        <f t="shared" si="8"/>
        <v>20</v>
      </c>
      <c r="R22">
        <v>5</v>
      </c>
    </row>
    <row r="23" spans="1:18">
      <c r="A23" s="159">
        <f>A20</f>
        <v>4</v>
      </c>
      <c r="C23" t="s">
        <v>577</v>
      </c>
      <c r="D23" s="29">
        <v>109639.65354777685</v>
      </c>
      <c r="E23" s="65">
        <f t="shared" si="1"/>
        <v>109639.65354777685</v>
      </c>
      <c r="F23" s="49">
        <f t="shared" si="2"/>
        <v>54819.826773888424</v>
      </c>
      <c r="G23" s="49">
        <f t="shared" si="3"/>
        <v>36546.55118259228</v>
      </c>
      <c r="H23" s="49">
        <f t="shared" si="4"/>
        <v>27409.913386944212</v>
      </c>
      <c r="I23" s="49">
        <f t="shared" si="5"/>
        <v>21927.93070955537</v>
      </c>
      <c r="J23" s="137">
        <f t="shared" ca="1" si="6"/>
        <v>1</v>
      </c>
      <c r="K23" s="47">
        <f t="shared" ca="1" si="6"/>
        <v>4</v>
      </c>
      <c r="L23" s="47">
        <f t="shared" ca="1" si="6"/>
        <v>6</v>
      </c>
      <c r="M23" s="47">
        <f t="shared" ca="1" si="6"/>
        <v>9</v>
      </c>
      <c r="N23" s="169">
        <f t="shared" ca="1" si="6"/>
        <v>11</v>
      </c>
      <c r="O23" s="163">
        <f t="shared" ca="1" si="7"/>
        <v>2</v>
      </c>
      <c r="Q23">
        <f t="shared" si="8"/>
        <v>20</v>
      </c>
      <c r="R23">
        <v>5</v>
      </c>
    </row>
    <row r="24" spans="1:18">
      <c r="A24" s="159">
        <v>5</v>
      </c>
      <c r="B24">
        <v>6</v>
      </c>
      <c r="C24" t="s">
        <v>570</v>
      </c>
      <c r="D24" s="29">
        <v>97247.116128173715</v>
      </c>
      <c r="E24" s="65">
        <f t="shared" si="1"/>
        <v>97247.116128173715</v>
      </c>
      <c r="F24" s="49">
        <f t="shared" si="2"/>
        <v>48623.558064086857</v>
      </c>
      <c r="G24" s="49">
        <f t="shared" si="3"/>
        <v>32415.705376057904</v>
      </c>
      <c r="H24" s="49">
        <f t="shared" si="4"/>
        <v>24311.779032043429</v>
      </c>
      <c r="I24" s="49">
        <f t="shared" si="5"/>
        <v>19449.423225634742</v>
      </c>
      <c r="J24" s="137">
        <f t="shared" ca="1" si="6"/>
        <v>2</v>
      </c>
      <c r="K24" s="47">
        <f t="shared" ca="1" si="6"/>
        <v>5</v>
      </c>
      <c r="L24" s="47">
        <f t="shared" ca="1" si="6"/>
        <v>7</v>
      </c>
      <c r="M24" s="47">
        <f t="shared" ca="1" si="6"/>
        <v>10</v>
      </c>
      <c r="N24" s="169">
        <f t="shared" ca="1" si="6"/>
        <v>13</v>
      </c>
      <c r="O24" s="163">
        <f t="shared" ca="1" si="7"/>
        <v>2</v>
      </c>
      <c r="Q24">
        <f t="shared" si="8"/>
        <v>24</v>
      </c>
      <c r="R24">
        <v>5</v>
      </c>
    </row>
    <row r="25" spans="1:18">
      <c r="A25" s="159">
        <f>A24</f>
        <v>5</v>
      </c>
      <c r="C25" t="s">
        <v>572</v>
      </c>
      <c r="D25" s="29">
        <v>14688.798715395074</v>
      </c>
      <c r="E25" s="65">
        <f t="shared" si="1"/>
        <v>14688.798715395074</v>
      </c>
      <c r="F25" s="49">
        <f t="shared" si="2"/>
        <v>7344.3993576975372</v>
      </c>
      <c r="G25" s="49">
        <f t="shared" si="3"/>
        <v>4896.2662384650248</v>
      </c>
      <c r="H25" s="49">
        <f t="shared" si="4"/>
        <v>3672.1996788487686</v>
      </c>
      <c r="I25" s="49">
        <f t="shared" si="5"/>
        <v>2937.7597430790147</v>
      </c>
      <c r="J25" s="137">
        <f t="shared" ca="1" si="6"/>
        <v>15</v>
      </c>
      <c r="K25" s="47">
        <f t="shared" ca="1" si="6"/>
        <v>17</v>
      </c>
      <c r="L25" s="47">
        <f t="shared" ca="1" si="6"/>
        <v>18</v>
      </c>
      <c r="M25" s="47">
        <f t="shared" ca="1" si="6"/>
        <v>19</v>
      </c>
      <c r="N25" s="169">
        <f t="shared" ca="1" si="6"/>
        <v>20</v>
      </c>
      <c r="O25" s="163">
        <f t="shared" ca="1" si="7"/>
        <v>0</v>
      </c>
      <c r="Q25">
        <f t="shared" si="8"/>
        <v>24</v>
      </c>
      <c r="R25">
        <v>5</v>
      </c>
    </row>
    <row r="26" spans="1:18">
      <c r="A26" s="159">
        <f>A24</f>
        <v>5</v>
      </c>
      <c r="C26" t="s">
        <v>575</v>
      </c>
      <c r="D26" s="29">
        <v>60421.62901054517</v>
      </c>
      <c r="E26" s="65">
        <f t="shared" si="1"/>
        <v>60421.62901054517</v>
      </c>
      <c r="F26" s="49">
        <f t="shared" si="2"/>
        <v>30210.814505272585</v>
      </c>
      <c r="G26" s="49">
        <f t="shared" si="3"/>
        <v>20140.543003515057</v>
      </c>
      <c r="H26" s="49">
        <f t="shared" si="4"/>
        <v>15105.407252636292</v>
      </c>
      <c r="I26" s="49">
        <f t="shared" si="5"/>
        <v>12084.325802109033</v>
      </c>
      <c r="J26" s="137">
        <f t="shared" ca="1" si="6"/>
        <v>3</v>
      </c>
      <c r="K26" s="47">
        <f t="shared" ca="1" si="6"/>
        <v>8</v>
      </c>
      <c r="L26" s="47">
        <f t="shared" ca="1" si="6"/>
        <v>12</v>
      </c>
      <c r="M26" s="47">
        <f t="shared" ca="1" si="6"/>
        <v>14</v>
      </c>
      <c r="N26" s="169">
        <f t="shared" ca="1" si="6"/>
        <v>16</v>
      </c>
      <c r="O26" s="163">
        <f t="shared" ca="1" si="7"/>
        <v>1</v>
      </c>
      <c r="Q26">
        <f t="shared" si="8"/>
        <v>24</v>
      </c>
      <c r="R26">
        <v>5</v>
      </c>
    </row>
    <row r="27" spans="1:18">
      <c r="A27" s="159">
        <f>A24</f>
        <v>5</v>
      </c>
      <c r="C27" t="s">
        <v>577</v>
      </c>
      <c r="D27" s="29">
        <v>117911.87517806205</v>
      </c>
      <c r="E27" s="65">
        <f t="shared" si="1"/>
        <v>117911.87517806205</v>
      </c>
      <c r="F27" s="49">
        <f t="shared" si="2"/>
        <v>58955.937589031026</v>
      </c>
      <c r="G27" s="49">
        <f t="shared" si="3"/>
        <v>39303.958392687353</v>
      </c>
      <c r="H27" s="49">
        <f t="shared" si="4"/>
        <v>29477.968794515513</v>
      </c>
      <c r="I27" s="49">
        <f t="shared" si="5"/>
        <v>23582.375035612411</v>
      </c>
      <c r="J27" s="137">
        <f t="shared" ca="1" si="6"/>
        <v>1</v>
      </c>
      <c r="K27" s="47">
        <f t="shared" ca="1" si="6"/>
        <v>4</v>
      </c>
      <c r="L27" s="47">
        <f t="shared" ca="1" si="6"/>
        <v>6</v>
      </c>
      <c r="M27" s="47">
        <f t="shared" ca="1" si="6"/>
        <v>9</v>
      </c>
      <c r="N27" s="169">
        <f t="shared" ca="1" si="6"/>
        <v>11</v>
      </c>
      <c r="O27" s="163">
        <f t="shared" ca="1" si="7"/>
        <v>2</v>
      </c>
      <c r="Q27">
        <f t="shared" si="8"/>
        <v>24</v>
      </c>
      <c r="R27">
        <v>5</v>
      </c>
    </row>
    <row r="28" spans="1:18">
      <c r="A28" s="159">
        <v>4</v>
      </c>
      <c r="B28">
        <v>7</v>
      </c>
      <c r="C28" t="s">
        <v>570</v>
      </c>
      <c r="D28" s="29">
        <v>100938.0487544549</v>
      </c>
      <c r="E28" s="65">
        <f t="shared" si="1"/>
        <v>100938.0487544549</v>
      </c>
      <c r="F28" s="49">
        <f t="shared" si="2"/>
        <v>50469.024377227448</v>
      </c>
      <c r="G28" s="49">
        <f t="shared" si="3"/>
        <v>33646.016251484965</v>
      </c>
      <c r="H28" s="49">
        <f t="shared" si="4"/>
        <v>25234.512188613724</v>
      </c>
      <c r="I28" s="49">
        <f t="shared" si="5"/>
        <v>20187.609750890981</v>
      </c>
      <c r="J28" s="137">
        <f t="shared" ca="1" si="6"/>
        <v>1</v>
      </c>
      <c r="K28" s="47">
        <f t="shared" ca="1" si="6"/>
        <v>4</v>
      </c>
      <c r="L28" s="47">
        <f t="shared" ca="1" si="6"/>
        <v>5</v>
      </c>
      <c r="M28" s="47">
        <f t="shared" ca="1" si="6"/>
        <v>8</v>
      </c>
      <c r="N28" s="169">
        <f t="shared" ca="1" si="6"/>
        <v>10</v>
      </c>
      <c r="O28" s="163">
        <f t="shared" ca="1" si="7"/>
        <v>2</v>
      </c>
      <c r="Q28">
        <f t="shared" si="8"/>
        <v>28</v>
      </c>
      <c r="R28">
        <v>5</v>
      </c>
    </row>
    <row r="29" spans="1:18">
      <c r="A29" s="159">
        <f>A28</f>
        <v>4</v>
      </c>
      <c r="C29" t="s">
        <v>572</v>
      </c>
      <c r="D29" s="29">
        <v>14325.988653722008</v>
      </c>
      <c r="E29" s="65">
        <f t="shared" si="1"/>
        <v>14325.988653722008</v>
      </c>
      <c r="F29" s="49">
        <f t="shared" si="2"/>
        <v>7162.9943268610041</v>
      </c>
      <c r="G29" s="49">
        <f t="shared" si="3"/>
        <v>4775.3295512406694</v>
      </c>
      <c r="H29" s="49">
        <f t="shared" si="4"/>
        <v>3581.497163430502</v>
      </c>
      <c r="I29" s="49">
        <f t="shared" si="5"/>
        <v>2865.1977307444017</v>
      </c>
      <c r="J29" s="137">
        <f t="shared" ca="1" si="6"/>
        <v>13</v>
      </c>
      <c r="K29" s="47">
        <f t="shared" ca="1" si="6"/>
        <v>17</v>
      </c>
      <c r="L29" s="47">
        <f t="shared" ca="1" si="6"/>
        <v>18</v>
      </c>
      <c r="M29" s="47">
        <f t="shared" ca="1" si="6"/>
        <v>19</v>
      </c>
      <c r="N29" s="169">
        <f t="shared" ca="1" si="6"/>
        <v>20</v>
      </c>
      <c r="O29" s="163">
        <f t="shared" ca="1" si="7"/>
        <v>0</v>
      </c>
      <c r="Q29">
        <f t="shared" si="8"/>
        <v>28</v>
      </c>
      <c r="R29">
        <v>5</v>
      </c>
    </row>
    <row r="30" spans="1:18">
      <c r="A30" s="159">
        <f>A28</f>
        <v>4</v>
      </c>
      <c r="C30" t="s">
        <v>575</v>
      </c>
      <c r="D30" s="29">
        <v>53434.815662113717</v>
      </c>
      <c r="E30" s="65">
        <f t="shared" si="1"/>
        <v>53434.815662113717</v>
      </c>
      <c r="F30" s="49">
        <f t="shared" si="2"/>
        <v>26717.407831056858</v>
      </c>
      <c r="G30" s="49">
        <f t="shared" si="3"/>
        <v>17811.605220704572</v>
      </c>
      <c r="H30" s="49">
        <f t="shared" si="4"/>
        <v>13358.703915528429</v>
      </c>
      <c r="I30" s="49">
        <f t="shared" si="5"/>
        <v>10686.963132422743</v>
      </c>
      <c r="J30" s="137">
        <f t="shared" ca="1" si="6"/>
        <v>3</v>
      </c>
      <c r="K30" s="47">
        <f t="shared" ca="1" si="6"/>
        <v>7</v>
      </c>
      <c r="L30" s="47">
        <f t="shared" ca="1" si="6"/>
        <v>11</v>
      </c>
      <c r="M30" s="47">
        <f t="shared" ca="1" si="6"/>
        <v>15</v>
      </c>
      <c r="N30" s="169">
        <f t="shared" ca="1" si="6"/>
        <v>16</v>
      </c>
      <c r="O30" s="163">
        <f t="shared" ca="1" si="7"/>
        <v>1</v>
      </c>
      <c r="Q30">
        <f t="shared" si="8"/>
        <v>28</v>
      </c>
      <c r="R30">
        <v>5</v>
      </c>
    </row>
    <row r="31" spans="1:18">
      <c r="A31" s="159">
        <f>A28</f>
        <v>4</v>
      </c>
      <c r="C31" t="s">
        <v>577</v>
      </c>
      <c r="D31" s="29">
        <v>66837.851787412685</v>
      </c>
      <c r="E31" s="65">
        <f t="shared" si="1"/>
        <v>66837.851787412685</v>
      </c>
      <c r="F31" s="49">
        <f t="shared" si="2"/>
        <v>33418.925893706342</v>
      </c>
      <c r="G31" s="49">
        <f t="shared" si="3"/>
        <v>22279.28392913756</v>
      </c>
      <c r="H31" s="49">
        <f t="shared" si="4"/>
        <v>16709.462946853171</v>
      </c>
      <c r="I31" s="49">
        <f t="shared" si="5"/>
        <v>13367.570357482537</v>
      </c>
      <c r="J31" s="137">
        <f t="shared" ca="1" si="6"/>
        <v>2</v>
      </c>
      <c r="K31" s="47">
        <f t="shared" ca="1" si="6"/>
        <v>6</v>
      </c>
      <c r="L31" s="47">
        <f t="shared" ca="1" si="6"/>
        <v>9</v>
      </c>
      <c r="M31" s="47">
        <f t="shared" ca="1" si="6"/>
        <v>12</v>
      </c>
      <c r="N31" s="169">
        <f t="shared" ca="1" si="6"/>
        <v>14</v>
      </c>
      <c r="O31" s="163">
        <f t="shared" ca="1" si="7"/>
        <v>1</v>
      </c>
      <c r="Q31">
        <f t="shared" si="8"/>
        <v>28</v>
      </c>
      <c r="R31">
        <v>5</v>
      </c>
    </row>
    <row r="32" spans="1:18">
      <c r="A32" s="159">
        <v>5</v>
      </c>
      <c r="B32">
        <v>8</v>
      </c>
      <c r="C32" t="s">
        <v>570</v>
      </c>
      <c r="D32" s="29">
        <v>103237.41616726763</v>
      </c>
      <c r="E32" s="65">
        <f t="shared" si="1"/>
        <v>103237.41616726763</v>
      </c>
      <c r="F32" s="49">
        <f t="shared" si="2"/>
        <v>51618.708083633814</v>
      </c>
      <c r="G32" s="49">
        <f t="shared" si="3"/>
        <v>34412.472055755876</v>
      </c>
      <c r="H32" s="49">
        <f t="shared" si="4"/>
        <v>25809.354041816907</v>
      </c>
      <c r="I32" s="49">
        <f t="shared" si="5"/>
        <v>20647.483233453524</v>
      </c>
      <c r="J32" s="137">
        <f t="shared" ca="1" si="6"/>
        <v>1</v>
      </c>
      <c r="K32" s="47">
        <f t="shared" ca="1" si="6"/>
        <v>4</v>
      </c>
      <c r="L32" s="47">
        <f t="shared" ca="1" si="6"/>
        <v>5</v>
      </c>
      <c r="M32" s="47">
        <f t="shared" ca="1" si="6"/>
        <v>8</v>
      </c>
      <c r="N32" s="169">
        <f t="shared" ca="1" si="6"/>
        <v>10</v>
      </c>
      <c r="O32" s="163">
        <f t="shared" ca="1" si="7"/>
        <v>3</v>
      </c>
      <c r="Q32">
        <f t="shared" si="8"/>
        <v>32</v>
      </c>
      <c r="R32">
        <v>5</v>
      </c>
    </row>
    <row r="33" spans="1:18">
      <c r="A33" s="159">
        <f>A32</f>
        <v>5</v>
      </c>
      <c r="C33" t="s">
        <v>572</v>
      </c>
      <c r="D33" s="29">
        <v>13266.304524009443</v>
      </c>
      <c r="E33" s="65">
        <f t="shared" si="1"/>
        <v>13266.304524009443</v>
      </c>
      <c r="F33" s="49">
        <f t="shared" si="2"/>
        <v>6633.1522620047217</v>
      </c>
      <c r="G33" s="49">
        <f t="shared" si="3"/>
        <v>4422.1015080031475</v>
      </c>
      <c r="H33" s="49">
        <f t="shared" si="4"/>
        <v>3316.5761310023609</v>
      </c>
      <c r="I33" s="49">
        <f t="shared" si="5"/>
        <v>2653.2609048018885</v>
      </c>
      <c r="J33" s="137">
        <f t="shared" ca="1" si="6"/>
        <v>14</v>
      </c>
      <c r="K33" s="47">
        <f t="shared" ca="1" si="6"/>
        <v>17</v>
      </c>
      <c r="L33" s="47">
        <f t="shared" ca="1" si="6"/>
        <v>18</v>
      </c>
      <c r="M33" s="47">
        <f t="shared" ca="1" si="6"/>
        <v>19</v>
      </c>
      <c r="N33" s="169">
        <f t="shared" ca="1" si="6"/>
        <v>20</v>
      </c>
      <c r="O33" s="163">
        <f t="shared" ca="1" si="7"/>
        <v>0</v>
      </c>
      <c r="Q33">
        <f t="shared" si="8"/>
        <v>32</v>
      </c>
      <c r="R33">
        <v>5</v>
      </c>
    </row>
    <row r="34" spans="1:18">
      <c r="A34" s="159">
        <f>A32</f>
        <v>5</v>
      </c>
      <c r="C34" t="s">
        <v>575</v>
      </c>
      <c r="D34" s="29">
        <v>55668.660104904229</v>
      </c>
      <c r="E34" s="65">
        <f t="shared" si="1"/>
        <v>55668.660104904229</v>
      </c>
      <c r="F34" s="49">
        <f t="shared" si="2"/>
        <v>27834.330052452115</v>
      </c>
      <c r="G34" s="49">
        <f t="shared" si="3"/>
        <v>18556.220034968075</v>
      </c>
      <c r="H34" s="49">
        <f t="shared" si="4"/>
        <v>13917.165026226057</v>
      </c>
      <c r="I34" s="49">
        <f t="shared" si="5"/>
        <v>11133.732020980846</v>
      </c>
      <c r="J34" s="137">
        <f t="shared" ca="1" si="6"/>
        <v>3</v>
      </c>
      <c r="K34" s="47">
        <f t="shared" ca="1" si="6"/>
        <v>7</v>
      </c>
      <c r="L34" s="47">
        <f t="shared" ca="1" si="6"/>
        <v>11</v>
      </c>
      <c r="M34" s="47">
        <f t="shared" ca="1" si="6"/>
        <v>13</v>
      </c>
      <c r="N34" s="169">
        <f t="shared" ca="1" si="6"/>
        <v>16</v>
      </c>
      <c r="O34" s="163">
        <f t="shared" ca="1" si="7"/>
        <v>1</v>
      </c>
      <c r="Q34">
        <f t="shared" si="8"/>
        <v>32</v>
      </c>
      <c r="R34">
        <v>5</v>
      </c>
    </row>
    <row r="35" spans="1:18">
      <c r="A35" s="159">
        <f>A32</f>
        <v>5</v>
      </c>
      <c r="C35" t="s">
        <v>577</v>
      </c>
      <c r="D35" s="29">
        <v>64498.303122061414</v>
      </c>
      <c r="E35" s="65">
        <f t="shared" si="1"/>
        <v>64498.303122061414</v>
      </c>
      <c r="F35" s="49">
        <f t="shared" si="2"/>
        <v>32249.151561030707</v>
      </c>
      <c r="G35" s="49">
        <f t="shared" si="3"/>
        <v>21499.434374020471</v>
      </c>
      <c r="H35" s="49">
        <f t="shared" si="4"/>
        <v>16124.575780515353</v>
      </c>
      <c r="I35" s="49">
        <f t="shared" si="5"/>
        <v>12899.660624412283</v>
      </c>
      <c r="J35" s="137">
        <f t="shared" ca="1" si="6"/>
        <v>2</v>
      </c>
      <c r="K35" s="47">
        <f t="shared" ca="1" si="6"/>
        <v>6</v>
      </c>
      <c r="L35" s="47">
        <f t="shared" ca="1" si="6"/>
        <v>9</v>
      </c>
      <c r="M35" s="47">
        <f t="shared" ca="1" si="6"/>
        <v>12</v>
      </c>
      <c r="N35" s="169">
        <f t="shared" ca="1" si="6"/>
        <v>15</v>
      </c>
      <c r="O35" s="163">
        <f t="shared" ca="1" si="7"/>
        <v>1</v>
      </c>
      <c r="Q35">
        <f t="shared" si="8"/>
        <v>32</v>
      </c>
      <c r="R35">
        <v>5</v>
      </c>
    </row>
    <row r="36" spans="1:18">
      <c r="A36" s="159">
        <v>5</v>
      </c>
      <c r="B36">
        <v>9</v>
      </c>
      <c r="C36" t="s">
        <v>570</v>
      </c>
      <c r="D36" s="29">
        <v>107180.38335152465</v>
      </c>
      <c r="E36" s="65">
        <f t="shared" si="1"/>
        <v>107180.38335152465</v>
      </c>
      <c r="F36" s="49">
        <f t="shared" si="2"/>
        <v>53590.191675762326</v>
      </c>
      <c r="G36" s="49">
        <f t="shared" si="3"/>
        <v>35726.79445050822</v>
      </c>
      <c r="H36" s="49">
        <f t="shared" si="4"/>
        <v>26795.095837881163</v>
      </c>
      <c r="I36" s="49">
        <f t="shared" si="5"/>
        <v>21436.07667030493</v>
      </c>
      <c r="J36" s="137">
        <f t="shared" ca="1" si="6"/>
        <v>1</v>
      </c>
      <c r="K36" s="47">
        <f t="shared" ca="1" si="6"/>
        <v>4</v>
      </c>
      <c r="L36" s="47">
        <f t="shared" ca="1" si="6"/>
        <v>7</v>
      </c>
      <c r="M36" s="47">
        <f t="shared" ca="1" si="6"/>
        <v>10</v>
      </c>
      <c r="N36" s="169">
        <f t="shared" ca="1" si="6"/>
        <v>12</v>
      </c>
      <c r="O36" s="163">
        <f t="shared" ca="1" si="7"/>
        <v>2</v>
      </c>
      <c r="Q36">
        <f t="shared" si="8"/>
        <v>36</v>
      </c>
      <c r="R36">
        <v>5</v>
      </c>
    </row>
    <row r="37" spans="1:18">
      <c r="A37" s="159">
        <f>A36</f>
        <v>5</v>
      </c>
      <c r="C37" t="s">
        <v>572</v>
      </c>
      <c r="D37" s="29">
        <v>17729.347383509914</v>
      </c>
      <c r="E37" s="65">
        <f t="shared" si="1"/>
        <v>17729.347383509914</v>
      </c>
      <c r="F37" s="49">
        <f t="shared" si="2"/>
        <v>8864.673691754957</v>
      </c>
      <c r="G37" s="49">
        <f t="shared" si="3"/>
        <v>5909.7824611699716</v>
      </c>
      <c r="H37" s="49">
        <f t="shared" si="4"/>
        <v>4432.3368458774785</v>
      </c>
      <c r="I37" s="49">
        <f t="shared" si="5"/>
        <v>3545.8694767019829</v>
      </c>
      <c r="J37" s="137">
        <f t="shared" ca="1" si="6"/>
        <v>15</v>
      </c>
      <c r="K37" s="47">
        <f t="shared" ca="1" si="6"/>
        <v>17</v>
      </c>
      <c r="L37" s="47">
        <f t="shared" ca="1" si="6"/>
        <v>18</v>
      </c>
      <c r="M37" s="47">
        <f t="shared" ca="1" si="6"/>
        <v>19</v>
      </c>
      <c r="N37" s="169">
        <f t="shared" ca="1" si="6"/>
        <v>20</v>
      </c>
      <c r="O37" s="163">
        <f t="shared" ca="1" si="7"/>
        <v>0</v>
      </c>
      <c r="Q37">
        <f t="shared" si="8"/>
        <v>36</v>
      </c>
      <c r="R37">
        <v>5</v>
      </c>
    </row>
    <row r="38" spans="1:18">
      <c r="A38" s="159">
        <f>A36</f>
        <v>5</v>
      </c>
      <c r="C38" t="s">
        <v>575</v>
      </c>
      <c r="D38" s="29">
        <v>84206.850683039855</v>
      </c>
      <c r="E38" s="65">
        <f t="shared" si="1"/>
        <v>84206.850683039855</v>
      </c>
      <c r="F38" s="49">
        <f t="shared" si="2"/>
        <v>42103.425341519927</v>
      </c>
      <c r="G38" s="49">
        <f t="shared" si="3"/>
        <v>28068.95022767995</v>
      </c>
      <c r="H38" s="49">
        <f t="shared" si="4"/>
        <v>21051.712670759964</v>
      </c>
      <c r="I38" s="49">
        <f t="shared" si="5"/>
        <v>16841.370136607969</v>
      </c>
      <c r="J38" s="137">
        <f t="shared" ca="1" si="6"/>
        <v>3</v>
      </c>
      <c r="K38" s="47">
        <f t="shared" ca="1" si="6"/>
        <v>6</v>
      </c>
      <c r="L38" s="47">
        <f t="shared" ca="1" si="6"/>
        <v>9</v>
      </c>
      <c r="M38" s="47">
        <f t="shared" ca="1" si="6"/>
        <v>13</v>
      </c>
      <c r="N38" s="169">
        <f t="shared" ca="1" si="6"/>
        <v>16</v>
      </c>
      <c r="O38" s="163">
        <f t="shared" ca="1" si="7"/>
        <v>1</v>
      </c>
      <c r="Q38">
        <f t="shared" si="8"/>
        <v>36</v>
      </c>
      <c r="R38">
        <v>5</v>
      </c>
    </row>
    <row r="39" spans="1:18">
      <c r="A39" s="159">
        <f>A36</f>
        <v>5</v>
      </c>
      <c r="C39" t="s">
        <v>577</v>
      </c>
      <c r="D39" s="29">
        <v>103672.5416917926</v>
      </c>
      <c r="E39" s="65">
        <f t="shared" si="1"/>
        <v>103672.5416917926</v>
      </c>
      <c r="F39" s="49">
        <f t="shared" si="2"/>
        <v>51836.270845896302</v>
      </c>
      <c r="G39" s="49">
        <f t="shared" si="3"/>
        <v>34557.513897264202</v>
      </c>
      <c r="H39" s="49">
        <f t="shared" si="4"/>
        <v>25918.135422948151</v>
      </c>
      <c r="I39" s="49">
        <f t="shared" si="5"/>
        <v>20734.508338358522</v>
      </c>
      <c r="J39" s="137">
        <f t="shared" ca="1" si="6"/>
        <v>2</v>
      </c>
      <c r="K39" s="47">
        <f t="shared" ca="1" si="6"/>
        <v>5</v>
      </c>
      <c r="L39" s="47">
        <f t="shared" ca="1" si="6"/>
        <v>8</v>
      </c>
      <c r="M39" s="47">
        <f t="shared" ca="1" si="6"/>
        <v>11</v>
      </c>
      <c r="N39" s="169">
        <f t="shared" ca="1" si="6"/>
        <v>14</v>
      </c>
      <c r="O39" s="163">
        <f t="shared" ca="1" si="7"/>
        <v>2</v>
      </c>
      <c r="Q39">
        <f t="shared" si="8"/>
        <v>36</v>
      </c>
      <c r="R39">
        <v>5</v>
      </c>
    </row>
    <row r="40" spans="1:18">
      <c r="A40" s="159">
        <v>4</v>
      </c>
      <c r="B40">
        <v>10</v>
      </c>
      <c r="C40" t="s">
        <v>570</v>
      </c>
      <c r="D40" s="29">
        <v>103931.40705913473</v>
      </c>
      <c r="E40" s="65">
        <f t="shared" si="1"/>
        <v>103931.40705913473</v>
      </c>
      <c r="F40" s="49">
        <f t="shared" si="2"/>
        <v>51965.703529567363</v>
      </c>
      <c r="G40" s="49">
        <f t="shared" si="3"/>
        <v>34643.802353044906</v>
      </c>
      <c r="H40" s="49">
        <f t="shared" si="4"/>
        <v>25982.851764783682</v>
      </c>
      <c r="I40" s="49">
        <f t="shared" si="5"/>
        <v>20786.281411826945</v>
      </c>
      <c r="J40" s="137">
        <f t="shared" ca="1" si="6"/>
        <v>1</v>
      </c>
      <c r="K40" s="47">
        <f t="shared" ca="1" si="6"/>
        <v>4</v>
      </c>
      <c r="L40" s="47">
        <f t="shared" ca="1" si="6"/>
        <v>7</v>
      </c>
      <c r="M40" s="47">
        <f t="shared" ca="1" si="6"/>
        <v>9</v>
      </c>
      <c r="N40" s="169">
        <f t="shared" ca="1" si="6"/>
        <v>12</v>
      </c>
      <c r="O40" s="163">
        <f t="shared" ca="1" si="7"/>
        <v>2</v>
      </c>
      <c r="Q40">
        <f t="shared" si="8"/>
        <v>40</v>
      </c>
      <c r="R40">
        <v>5</v>
      </c>
    </row>
    <row r="41" spans="1:18">
      <c r="A41" s="159">
        <f>A40</f>
        <v>4</v>
      </c>
      <c r="C41" t="s">
        <v>572</v>
      </c>
      <c r="D41" s="29">
        <v>15130.007109722581</v>
      </c>
      <c r="E41" s="65">
        <f t="shared" si="1"/>
        <v>15130.007109722581</v>
      </c>
      <c r="F41" s="49">
        <f t="shared" si="2"/>
        <v>7565.0035548612905</v>
      </c>
      <c r="G41" s="49">
        <f t="shared" si="3"/>
        <v>5043.3357032408603</v>
      </c>
      <c r="H41" s="49">
        <f t="shared" si="4"/>
        <v>3782.5017774306452</v>
      </c>
      <c r="I41" s="49">
        <f t="shared" si="5"/>
        <v>3026.0014219445161</v>
      </c>
      <c r="J41" s="137">
        <f t="shared" ca="1" si="6"/>
        <v>15</v>
      </c>
      <c r="K41" s="47">
        <f t="shared" ca="1" si="6"/>
        <v>17</v>
      </c>
      <c r="L41" s="47">
        <f t="shared" ca="1" si="6"/>
        <v>18</v>
      </c>
      <c r="M41" s="47">
        <f t="shared" ca="1" si="6"/>
        <v>19</v>
      </c>
      <c r="N41" s="169">
        <f t="shared" ca="1" si="6"/>
        <v>20</v>
      </c>
      <c r="O41" s="163">
        <f t="shared" ca="1" si="7"/>
        <v>0</v>
      </c>
      <c r="Q41">
        <f t="shared" si="8"/>
        <v>40</v>
      </c>
      <c r="R41">
        <v>5</v>
      </c>
    </row>
    <row r="42" spans="1:18">
      <c r="A42" s="159">
        <f>A40</f>
        <v>4</v>
      </c>
      <c r="C42" t="s">
        <v>575</v>
      </c>
      <c r="D42" s="29">
        <v>73539.415647228365</v>
      </c>
      <c r="E42" s="65">
        <f t="shared" si="1"/>
        <v>73539.415647228365</v>
      </c>
      <c r="F42" s="49">
        <f t="shared" si="2"/>
        <v>36769.707823614182</v>
      </c>
      <c r="G42" s="49">
        <f t="shared" si="3"/>
        <v>24513.13854907612</v>
      </c>
      <c r="H42" s="49">
        <f t="shared" si="4"/>
        <v>18384.853911807091</v>
      </c>
      <c r="I42" s="49">
        <f t="shared" si="5"/>
        <v>14707.883129445672</v>
      </c>
      <c r="J42" s="137">
        <f t="shared" ca="1" si="6"/>
        <v>3</v>
      </c>
      <c r="K42" s="47">
        <f t="shared" ca="1" si="6"/>
        <v>6</v>
      </c>
      <c r="L42" s="47">
        <f t="shared" ca="1" si="6"/>
        <v>10</v>
      </c>
      <c r="M42" s="47">
        <f t="shared" ca="1" si="6"/>
        <v>13</v>
      </c>
      <c r="N42" s="169">
        <f t="shared" ca="1" si="6"/>
        <v>16</v>
      </c>
      <c r="O42" s="163">
        <f t="shared" ca="1" si="7"/>
        <v>1</v>
      </c>
      <c r="Q42">
        <f t="shared" si="8"/>
        <v>40</v>
      </c>
      <c r="R42">
        <v>5</v>
      </c>
    </row>
    <row r="43" spans="1:18">
      <c r="A43" s="159">
        <f>A40</f>
        <v>4</v>
      </c>
      <c r="C43" t="s">
        <v>577</v>
      </c>
      <c r="D43" s="29">
        <v>87324.400110208953</v>
      </c>
      <c r="E43" s="65">
        <f t="shared" si="1"/>
        <v>87324.400110208953</v>
      </c>
      <c r="F43" s="49">
        <f t="shared" si="2"/>
        <v>43662.200055104477</v>
      </c>
      <c r="G43" s="49">
        <f t="shared" si="3"/>
        <v>29108.133370069652</v>
      </c>
      <c r="H43" s="49">
        <f t="shared" si="4"/>
        <v>21831.100027552238</v>
      </c>
      <c r="I43" s="49">
        <f t="shared" si="5"/>
        <v>17464.880022041791</v>
      </c>
      <c r="J43" s="137">
        <f t="shared" ca="1" si="6"/>
        <v>2</v>
      </c>
      <c r="K43" s="47">
        <f t="shared" ca="1" si="6"/>
        <v>5</v>
      </c>
      <c r="L43" s="47">
        <f t="shared" ca="1" si="6"/>
        <v>8</v>
      </c>
      <c r="M43" s="47">
        <f t="shared" ca="1" si="6"/>
        <v>11</v>
      </c>
      <c r="N43" s="169">
        <f t="shared" ca="1" si="6"/>
        <v>14</v>
      </c>
      <c r="O43" s="163">
        <f t="shared" ca="1" si="7"/>
        <v>1</v>
      </c>
      <c r="Q43">
        <f t="shared" si="8"/>
        <v>40</v>
      </c>
      <c r="R43">
        <v>5</v>
      </c>
    </row>
    <row r="44" spans="1:18">
      <c r="A44" s="159">
        <v>4</v>
      </c>
      <c r="B44">
        <v>11</v>
      </c>
      <c r="C44" t="s">
        <v>570</v>
      </c>
      <c r="D44" s="29">
        <v>97312.812339968368</v>
      </c>
      <c r="E44" s="65">
        <f t="shared" si="1"/>
        <v>97312.812339968368</v>
      </c>
      <c r="F44" s="49">
        <f t="shared" si="2"/>
        <v>48656.406169984184</v>
      </c>
      <c r="G44" s="49">
        <f t="shared" si="3"/>
        <v>32437.604113322788</v>
      </c>
      <c r="H44" s="49">
        <f t="shared" si="4"/>
        <v>24328.203084992092</v>
      </c>
      <c r="I44" s="49">
        <f t="shared" si="5"/>
        <v>19462.562467993674</v>
      </c>
      <c r="J44" s="137">
        <f t="shared" ca="1" si="6"/>
        <v>1</v>
      </c>
      <c r="K44" s="47">
        <f t="shared" ca="1" si="6"/>
        <v>4</v>
      </c>
      <c r="L44" s="47">
        <f t="shared" ca="1" si="6"/>
        <v>7</v>
      </c>
      <c r="M44" s="47">
        <f t="shared" ca="1" si="6"/>
        <v>10</v>
      </c>
      <c r="N44" s="169">
        <f t="shared" ca="1" si="6"/>
        <v>13</v>
      </c>
      <c r="O44" s="163">
        <f t="shared" ca="1" si="7"/>
        <v>2</v>
      </c>
      <c r="Q44">
        <f t="shared" si="8"/>
        <v>44</v>
      </c>
      <c r="R44">
        <v>5</v>
      </c>
    </row>
    <row r="45" spans="1:18">
      <c r="A45" s="159">
        <f>A44</f>
        <v>4</v>
      </c>
      <c r="C45" t="s">
        <v>572</v>
      </c>
      <c r="D45" s="29">
        <v>14183.565016066437</v>
      </c>
      <c r="E45" s="65">
        <f t="shared" si="1"/>
        <v>14183.565016066437</v>
      </c>
      <c r="F45" s="49">
        <f t="shared" si="2"/>
        <v>7091.7825080332186</v>
      </c>
      <c r="G45" s="49">
        <f t="shared" si="3"/>
        <v>4727.8550053554791</v>
      </c>
      <c r="H45" s="49">
        <f t="shared" si="4"/>
        <v>3545.8912540166093</v>
      </c>
      <c r="I45" s="49">
        <f t="shared" si="5"/>
        <v>2836.7130032132873</v>
      </c>
      <c r="J45" s="137">
        <f t="shared" ca="1" si="6"/>
        <v>16</v>
      </c>
      <c r="K45" s="47">
        <f t="shared" ca="1" si="6"/>
        <v>17</v>
      </c>
      <c r="L45" s="47">
        <f t="shared" ca="1" si="6"/>
        <v>18</v>
      </c>
      <c r="M45" s="47">
        <f t="shared" ca="1" si="6"/>
        <v>19</v>
      </c>
      <c r="N45" s="169">
        <f t="shared" ca="1" si="6"/>
        <v>20</v>
      </c>
      <c r="O45" s="163">
        <f t="shared" ca="1" si="7"/>
        <v>0</v>
      </c>
      <c r="Q45">
        <f t="shared" si="8"/>
        <v>44</v>
      </c>
      <c r="R45">
        <v>5</v>
      </c>
    </row>
    <row r="46" spans="1:18">
      <c r="A46" s="159">
        <f>A44</f>
        <v>4</v>
      </c>
      <c r="C46" t="s">
        <v>575</v>
      </c>
      <c r="D46" s="29">
        <v>83574.310162371316</v>
      </c>
      <c r="E46" s="65">
        <f t="shared" si="1"/>
        <v>83574.310162371316</v>
      </c>
      <c r="F46" s="49">
        <f t="shared" si="2"/>
        <v>41787.155081185658</v>
      </c>
      <c r="G46" s="49">
        <f t="shared" si="3"/>
        <v>27858.103387457104</v>
      </c>
      <c r="H46" s="49">
        <f t="shared" si="4"/>
        <v>20893.577540592829</v>
      </c>
      <c r="I46" s="49">
        <f t="shared" si="5"/>
        <v>16714.862032474262</v>
      </c>
      <c r="J46" s="137">
        <f t="shared" ca="1" si="6"/>
        <v>3</v>
      </c>
      <c r="K46" s="47">
        <f t="shared" ca="1" si="6"/>
        <v>6</v>
      </c>
      <c r="L46" s="47">
        <f t="shared" ca="1" si="6"/>
        <v>9</v>
      </c>
      <c r="M46" s="47">
        <f t="shared" ca="1" si="6"/>
        <v>12</v>
      </c>
      <c r="N46" s="169">
        <f t="shared" ca="1" si="6"/>
        <v>15</v>
      </c>
      <c r="O46" s="163">
        <f t="shared" ca="1" si="7"/>
        <v>1</v>
      </c>
      <c r="Q46">
        <f t="shared" si="8"/>
        <v>44</v>
      </c>
      <c r="R46">
        <v>5</v>
      </c>
    </row>
    <row r="47" spans="1:18">
      <c r="A47" s="159">
        <f>A44</f>
        <v>4</v>
      </c>
      <c r="C47" t="s">
        <v>577</v>
      </c>
      <c r="D47" s="29">
        <v>84782.809950695839</v>
      </c>
      <c r="E47" s="65">
        <f t="shared" si="1"/>
        <v>84782.809950695839</v>
      </c>
      <c r="F47" s="49">
        <f t="shared" si="2"/>
        <v>42391.404975347919</v>
      </c>
      <c r="G47" s="49">
        <f t="shared" si="3"/>
        <v>28260.936650231946</v>
      </c>
      <c r="H47" s="49">
        <f t="shared" si="4"/>
        <v>21195.70248767396</v>
      </c>
      <c r="I47" s="49">
        <f t="shared" si="5"/>
        <v>16956.561990139169</v>
      </c>
      <c r="J47" s="137">
        <f t="shared" ca="1" si="6"/>
        <v>2</v>
      </c>
      <c r="K47" s="47">
        <f t="shared" ca="1" si="6"/>
        <v>5</v>
      </c>
      <c r="L47" s="47">
        <f t="shared" ca="1" si="6"/>
        <v>8</v>
      </c>
      <c r="M47" s="47">
        <f t="shared" ca="1" si="6"/>
        <v>11</v>
      </c>
      <c r="N47" s="169">
        <f t="shared" ca="1" si="6"/>
        <v>14</v>
      </c>
      <c r="O47" s="163">
        <f t="shared" ca="1" si="7"/>
        <v>1</v>
      </c>
      <c r="Q47">
        <f t="shared" si="8"/>
        <v>44</v>
      </c>
      <c r="R47">
        <v>5</v>
      </c>
    </row>
    <row r="48" spans="1:18">
      <c r="A48" s="159">
        <v>5</v>
      </c>
      <c r="B48">
        <v>12</v>
      </c>
      <c r="C48" t="s">
        <v>570</v>
      </c>
      <c r="D48" s="29">
        <v>84496.078657121383</v>
      </c>
      <c r="E48" s="65">
        <f t="shared" si="1"/>
        <v>84496.078657121383</v>
      </c>
      <c r="F48" s="49">
        <f t="shared" si="2"/>
        <v>42248.039328560692</v>
      </c>
      <c r="G48" s="49">
        <f t="shared" si="3"/>
        <v>28165.359552373793</v>
      </c>
      <c r="H48" s="49">
        <f t="shared" si="4"/>
        <v>21124.019664280346</v>
      </c>
      <c r="I48" s="49">
        <f t="shared" si="5"/>
        <v>16899.215731424276</v>
      </c>
      <c r="J48" s="137">
        <f t="shared" ca="1" si="6"/>
        <v>2</v>
      </c>
      <c r="K48" s="47">
        <f t="shared" ca="1" si="6"/>
        <v>5</v>
      </c>
      <c r="L48" s="47">
        <f t="shared" ca="1" si="6"/>
        <v>8</v>
      </c>
      <c r="M48" s="47">
        <f t="shared" ca="1" si="6"/>
        <v>12</v>
      </c>
      <c r="N48" s="169">
        <f t="shared" ca="1" si="6"/>
        <v>15</v>
      </c>
      <c r="O48" s="163">
        <f t="shared" ca="1" si="7"/>
        <v>2</v>
      </c>
      <c r="Q48">
        <f t="shared" si="8"/>
        <v>48</v>
      </c>
      <c r="R48">
        <v>5</v>
      </c>
    </row>
    <row r="49" spans="1:18">
      <c r="A49" s="159">
        <f>A48</f>
        <v>5</v>
      </c>
      <c r="C49" t="s">
        <v>572</v>
      </c>
      <c r="D49" s="29">
        <v>20752.909746216294</v>
      </c>
      <c r="E49" s="65">
        <f t="shared" si="1"/>
        <v>20752.909746216294</v>
      </c>
      <c r="F49" s="49">
        <f t="shared" si="2"/>
        <v>10376.454873108147</v>
      </c>
      <c r="G49" s="49">
        <f t="shared" si="3"/>
        <v>6917.6365820720976</v>
      </c>
      <c r="H49" s="49">
        <f t="shared" si="4"/>
        <v>5188.2274365540734</v>
      </c>
      <c r="I49" s="49">
        <f t="shared" si="5"/>
        <v>4150.5819492432584</v>
      </c>
      <c r="J49" s="137">
        <f t="shared" ca="1" si="6"/>
        <v>13</v>
      </c>
      <c r="K49" s="47">
        <f t="shared" ca="1" si="6"/>
        <v>17</v>
      </c>
      <c r="L49" s="47">
        <f t="shared" ca="1" si="6"/>
        <v>18</v>
      </c>
      <c r="M49" s="47">
        <f t="shared" ca="1" si="6"/>
        <v>19</v>
      </c>
      <c r="N49" s="169">
        <f t="shared" ca="1" si="6"/>
        <v>20</v>
      </c>
      <c r="O49" s="163">
        <f t="shared" ca="1" si="7"/>
        <v>0</v>
      </c>
      <c r="Q49">
        <f t="shared" si="8"/>
        <v>48</v>
      </c>
      <c r="R49">
        <v>5</v>
      </c>
    </row>
    <row r="50" spans="1:18">
      <c r="A50" s="159">
        <f>A48</f>
        <v>5</v>
      </c>
      <c r="C50" t="s">
        <v>575</v>
      </c>
      <c r="D50" s="29">
        <v>70496.428766589364</v>
      </c>
      <c r="E50" s="65">
        <f t="shared" si="1"/>
        <v>70496.428766589364</v>
      </c>
      <c r="F50" s="49">
        <f t="shared" si="2"/>
        <v>35248.214383294682</v>
      </c>
      <c r="G50" s="49">
        <f t="shared" si="3"/>
        <v>23498.809588863121</v>
      </c>
      <c r="H50" s="49">
        <f t="shared" si="4"/>
        <v>17624.107191647341</v>
      </c>
      <c r="I50" s="49">
        <f t="shared" si="5"/>
        <v>14099.285753317872</v>
      </c>
      <c r="J50" s="137">
        <f t="shared" ca="1" si="6"/>
        <v>3</v>
      </c>
      <c r="K50" s="47">
        <f t="shared" ca="1" si="6"/>
        <v>7</v>
      </c>
      <c r="L50" s="47">
        <f t="shared" ca="1" si="6"/>
        <v>10</v>
      </c>
      <c r="M50" s="47">
        <f t="shared" ca="1" si="6"/>
        <v>14</v>
      </c>
      <c r="N50" s="169">
        <f t="shared" ca="1" si="6"/>
        <v>16</v>
      </c>
      <c r="O50" s="163">
        <f t="shared" ca="1" si="7"/>
        <v>1</v>
      </c>
      <c r="Q50">
        <f t="shared" si="8"/>
        <v>48</v>
      </c>
      <c r="R50">
        <v>5</v>
      </c>
    </row>
    <row r="51" spans="1:18">
      <c r="A51" s="159">
        <f>A48</f>
        <v>5</v>
      </c>
      <c r="C51" t="s">
        <v>577</v>
      </c>
      <c r="D51" s="29">
        <v>111066.57160029482</v>
      </c>
      <c r="E51" s="65">
        <f t="shared" si="1"/>
        <v>111066.57160029482</v>
      </c>
      <c r="F51" s="49">
        <f t="shared" si="2"/>
        <v>55533.285800147409</v>
      </c>
      <c r="G51" s="49">
        <f t="shared" si="3"/>
        <v>37022.190533431603</v>
      </c>
      <c r="H51" s="49">
        <f t="shared" si="4"/>
        <v>27766.642900073704</v>
      </c>
      <c r="I51" s="49">
        <f t="shared" si="5"/>
        <v>22213.314320058962</v>
      </c>
      <c r="J51" s="137">
        <f t="shared" ca="1" si="6"/>
        <v>1</v>
      </c>
      <c r="K51" s="47">
        <f t="shared" ca="1" si="6"/>
        <v>4</v>
      </c>
      <c r="L51" s="47">
        <f t="shared" ca="1" si="6"/>
        <v>6</v>
      </c>
      <c r="M51" s="47">
        <f t="shared" ca="1" si="6"/>
        <v>9</v>
      </c>
      <c r="N51" s="169">
        <f t="shared" ca="1" si="6"/>
        <v>11</v>
      </c>
      <c r="O51" s="163">
        <f t="shared" ca="1" si="7"/>
        <v>2</v>
      </c>
      <c r="Q51">
        <f t="shared" si="8"/>
        <v>48</v>
      </c>
      <c r="R51">
        <v>5</v>
      </c>
    </row>
    <row r="52" spans="1:18">
      <c r="A52" s="159">
        <v>4</v>
      </c>
      <c r="B52">
        <v>13</v>
      </c>
      <c r="C52" t="s">
        <v>570</v>
      </c>
      <c r="D52" s="29">
        <v>82618.361476372505</v>
      </c>
      <c r="E52" s="65">
        <f t="shared" si="1"/>
        <v>82618.361476372505</v>
      </c>
      <c r="F52" s="49">
        <f t="shared" si="2"/>
        <v>41309.180738186253</v>
      </c>
      <c r="G52" s="49">
        <f t="shared" si="3"/>
        <v>27539.453825457502</v>
      </c>
      <c r="H52" s="49">
        <f t="shared" si="4"/>
        <v>20654.590369093126</v>
      </c>
      <c r="I52" s="49">
        <f t="shared" si="5"/>
        <v>16523.6722952745</v>
      </c>
      <c r="J52" s="137">
        <f t="shared" ca="1" si="6"/>
        <v>2</v>
      </c>
      <c r="K52" s="47">
        <f t="shared" ca="1" si="6"/>
        <v>5</v>
      </c>
      <c r="L52" s="47">
        <f t="shared" ca="1" si="6"/>
        <v>8</v>
      </c>
      <c r="M52" s="47">
        <f t="shared" ca="1" si="6"/>
        <v>10</v>
      </c>
      <c r="N52" s="169">
        <f t="shared" ca="1" si="6"/>
        <v>13</v>
      </c>
      <c r="O52" s="163">
        <f t="shared" ca="1" si="7"/>
        <v>1</v>
      </c>
      <c r="Q52">
        <f t="shared" si="8"/>
        <v>52</v>
      </c>
      <c r="R52">
        <v>5</v>
      </c>
    </row>
    <row r="53" spans="1:18">
      <c r="A53" s="159">
        <f>A52</f>
        <v>4</v>
      </c>
      <c r="C53" t="s">
        <v>572</v>
      </c>
      <c r="D53" s="29">
        <v>12171.776690894905</v>
      </c>
      <c r="E53" s="65">
        <f t="shared" si="1"/>
        <v>12171.776690894905</v>
      </c>
      <c r="F53" s="49">
        <f t="shared" si="2"/>
        <v>6085.8883454474526</v>
      </c>
      <c r="G53" s="49">
        <f t="shared" si="3"/>
        <v>4057.2588969649682</v>
      </c>
      <c r="H53" s="49">
        <f t="shared" si="4"/>
        <v>3042.9441727237263</v>
      </c>
      <c r="I53" s="49">
        <f t="shared" si="5"/>
        <v>2434.3553381789811</v>
      </c>
      <c r="J53" s="137">
        <f t="shared" ca="1" si="6"/>
        <v>15</v>
      </c>
      <c r="K53" s="47">
        <f t="shared" ca="1" si="6"/>
        <v>17</v>
      </c>
      <c r="L53" s="47">
        <f t="shared" ca="1" si="6"/>
        <v>18</v>
      </c>
      <c r="M53" s="47">
        <f t="shared" ca="1" si="6"/>
        <v>19</v>
      </c>
      <c r="N53" s="169">
        <f t="shared" ca="1" si="6"/>
        <v>20</v>
      </c>
      <c r="O53" s="163">
        <f t="shared" ca="1" si="7"/>
        <v>0</v>
      </c>
      <c r="Q53">
        <f t="shared" si="8"/>
        <v>52</v>
      </c>
      <c r="R53">
        <v>5</v>
      </c>
    </row>
    <row r="54" spans="1:18">
      <c r="A54" s="159">
        <f>A52</f>
        <v>4</v>
      </c>
      <c r="C54" t="s">
        <v>575</v>
      </c>
      <c r="D54" s="29">
        <v>58287.972193847112</v>
      </c>
      <c r="E54" s="65">
        <f t="shared" si="1"/>
        <v>58287.972193847112</v>
      </c>
      <c r="F54" s="49">
        <f t="shared" si="2"/>
        <v>29143.986096923556</v>
      </c>
      <c r="G54" s="49">
        <f t="shared" si="3"/>
        <v>19429.324064615703</v>
      </c>
      <c r="H54" s="49">
        <f t="shared" si="4"/>
        <v>14571.993048461778</v>
      </c>
      <c r="I54" s="49">
        <f t="shared" si="5"/>
        <v>11657.594438769422</v>
      </c>
      <c r="J54" s="137">
        <f t="shared" ca="1" si="6"/>
        <v>3</v>
      </c>
      <c r="K54" s="47">
        <f t="shared" ca="1" si="6"/>
        <v>7</v>
      </c>
      <c r="L54" s="47">
        <f t="shared" ca="1" si="6"/>
        <v>11</v>
      </c>
      <c r="M54" s="47">
        <f t="shared" ca="1" si="6"/>
        <v>14</v>
      </c>
      <c r="N54" s="169">
        <f t="shared" ca="1" si="6"/>
        <v>16</v>
      </c>
      <c r="O54" s="163">
        <f t="shared" ca="1" si="7"/>
        <v>1</v>
      </c>
      <c r="Q54">
        <f t="shared" si="8"/>
        <v>52</v>
      </c>
      <c r="R54">
        <v>5</v>
      </c>
    </row>
    <row r="55" spans="1:18">
      <c r="A55" s="159">
        <f>A52</f>
        <v>4</v>
      </c>
      <c r="C55" t="s">
        <v>577</v>
      </c>
      <c r="D55" s="29">
        <v>91559.23574636245</v>
      </c>
      <c r="E55" s="65">
        <f t="shared" si="1"/>
        <v>91559.23574636245</v>
      </c>
      <c r="F55" s="49">
        <f t="shared" si="2"/>
        <v>45779.617873181225</v>
      </c>
      <c r="G55" s="49">
        <f t="shared" si="3"/>
        <v>30519.745248787483</v>
      </c>
      <c r="H55" s="49">
        <f t="shared" si="4"/>
        <v>22889.808936590613</v>
      </c>
      <c r="I55" s="49">
        <f t="shared" si="5"/>
        <v>18311.847149272489</v>
      </c>
      <c r="J55" s="137">
        <f t="shared" ca="1" si="6"/>
        <v>1</v>
      </c>
      <c r="K55" s="47">
        <f t="shared" ca="1" si="6"/>
        <v>4</v>
      </c>
      <c r="L55" s="47">
        <f t="shared" ca="1" si="6"/>
        <v>6</v>
      </c>
      <c r="M55" s="47">
        <f t="shared" ca="1" si="6"/>
        <v>9</v>
      </c>
      <c r="N55" s="169">
        <f t="shared" ca="1" si="6"/>
        <v>12</v>
      </c>
      <c r="O55" s="163">
        <f t="shared" ca="1" si="7"/>
        <v>2</v>
      </c>
      <c r="Q55">
        <f t="shared" si="8"/>
        <v>52</v>
      </c>
      <c r="R55">
        <v>5</v>
      </c>
    </row>
    <row r="56" spans="1:18">
      <c r="A56" s="159">
        <v>4</v>
      </c>
      <c r="B56">
        <v>14</v>
      </c>
      <c r="C56" t="s">
        <v>570</v>
      </c>
      <c r="D56" s="29">
        <v>103456.0053810571</v>
      </c>
      <c r="E56" s="65">
        <f t="shared" si="1"/>
        <v>103456.0053810571</v>
      </c>
      <c r="F56" s="49">
        <f t="shared" si="2"/>
        <v>51728.002690528549</v>
      </c>
      <c r="G56" s="49">
        <f t="shared" si="3"/>
        <v>34485.335127019032</v>
      </c>
      <c r="H56" s="49">
        <f t="shared" si="4"/>
        <v>25864.001345264274</v>
      </c>
      <c r="I56" s="49">
        <f t="shared" si="5"/>
        <v>20691.201076211419</v>
      </c>
      <c r="J56" s="137">
        <f t="shared" ca="1" si="6"/>
        <v>2</v>
      </c>
      <c r="K56" s="47">
        <f t="shared" ca="1" si="6"/>
        <v>5</v>
      </c>
      <c r="L56" s="47">
        <f t="shared" ca="1" si="6"/>
        <v>7</v>
      </c>
      <c r="M56" s="47">
        <f t="shared" ca="1" si="6"/>
        <v>11</v>
      </c>
      <c r="N56" s="169">
        <f t="shared" ca="1" si="6"/>
        <v>12</v>
      </c>
      <c r="O56" s="163">
        <f t="shared" ca="1" si="7"/>
        <v>1</v>
      </c>
      <c r="Q56">
        <f t="shared" si="8"/>
        <v>56</v>
      </c>
      <c r="R56">
        <v>5</v>
      </c>
    </row>
    <row r="57" spans="1:18">
      <c r="A57" s="159">
        <f>A56</f>
        <v>4</v>
      </c>
      <c r="C57" t="s">
        <v>572</v>
      </c>
      <c r="D57" s="29">
        <v>14241.928219264744</v>
      </c>
      <c r="E57" s="65">
        <f t="shared" si="1"/>
        <v>14241.928219264744</v>
      </c>
      <c r="F57" s="49">
        <f t="shared" si="2"/>
        <v>7120.9641096323721</v>
      </c>
      <c r="G57" s="49">
        <f t="shared" si="3"/>
        <v>4747.3094064215811</v>
      </c>
      <c r="H57" s="49">
        <f t="shared" si="4"/>
        <v>3560.4820548161861</v>
      </c>
      <c r="I57" s="49">
        <f t="shared" si="5"/>
        <v>2848.3856438529488</v>
      </c>
      <c r="J57" s="137">
        <f t="shared" ca="1" si="6"/>
        <v>15</v>
      </c>
      <c r="K57" s="47">
        <f t="shared" ca="1" si="6"/>
        <v>17</v>
      </c>
      <c r="L57" s="47">
        <f t="shared" ca="1" si="6"/>
        <v>18</v>
      </c>
      <c r="M57" s="47">
        <f t="shared" ca="1" si="6"/>
        <v>19</v>
      </c>
      <c r="N57" s="169">
        <f t="shared" ca="1" si="6"/>
        <v>20</v>
      </c>
      <c r="O57" s="163">
        <f t="shared" ca="1" si="7"/>
        <v>0</v>
      </c>
      <c r="Q57">
        <f t="shared" si="8"/>
        <v>56</v>
      </c>
      <c r="R57">
        <v>5</v>
      </c>
    </row>
    <row r="58" spans="1:18">
      <c r="A58" s="159">
        <f>A56</f>
        <v>4</v>
      </c>
      <c r="C58" t="s">
        <v>575</v>
      </c>
      <c r="D58" s="29">
        <v>61940.575307828418</v>
      </c>
      <c r="E58" s="65">
        <f t="shared" si="1"/>
        <v>61940.575307828418</v>
      </c>
      <c r="F58" s="49">
        <f t="shared" si="2"/>
        <v>30970.287653914209</v>
      </c>
      <c r="G58" s="49">
        <f t="shared" si="3"/>
        <v>20646.858435942806</v>
      </c>
      <c r="H58" s="49">
        <f t="shared" si="4"/>
        <v>15485.143826957104</v>
      </c>
      <c r="I58" s="49">
        <f t="shared" si="5"/>
        <v>12388.115061565684</v>
      </c>
      <c r="J58" s="137">
        <f t="shared" ca="1" si="6"/>
        <v>4</v>
      </c>
      <c r="K58" s="47">
        <f t="shared" ca="1" si="6"/>
        <v>9</v>
      </c>
      <c r="L58" s="47">
        <f t="shared" ca="1" si="6"/>
        <v>13</v>
      </c>
      <c r="M58" s="47">
        <f t="shared" ca="1" si="6"/>
        <v>14</v>
      </c>
      <c r="N58" s="169">
        <f t="shared" ca="1" si="6"/>
        <v>16</v>
      </c>
      <c r="O58" s="163">
        <f t="shared" ca="1" si="7"/>
        <v>1</v>
      </c>
      <c r="Q58">
        <f t="shared" si="8"/>
        <v>56</v>
      </c>
      <c r="R58">
        <v>5</v>
      </c>
    </row>
    <row r="59" spans="1:18">
      <c r="A59" s="159">
        <f>A56</f>
        <v>4</v>
      </c>
      <c r="C59" t="s">
        <v>577</v>
      </c>
      <c r="D59" s="29">
        <v>133300.31966237695</v>
      </c>
      <c r="E59" s="65">
        <f t="shared" si="1"/>
        <v>133300.31966237695</v>
      </c>
      <c r="F59" s="49">
        <f t="shared" si="2"/>
        <v>66650.159831188474</v>
      </c>
      <c r="G59" s="49">
        <f t="shared" si="3"/>
        <v>44433.439887458982</v>
      </c>
      <c r="H59" s="49">
        <f t="shared" si="4"/>
        <v>33325.079915594237</v>
      </c>
      <c r="I59" s="49">
        <f t="shared" si="5"/>
        <v>26660.06393247539</v>
      </c>
      <c r="J59" s="137">
        <f t="shared" ca="1" si="6"/>
        <v>1</v>
      </c>
      <c r="K59" s="47">
        <f t="shared" ca="1" si="6"/>
        <v>3</v>
      </c>
      <c r="L59" s="47">
        <f t="shared" ca="1" si="6"/>
        <v>6</v>
      </c>
      <c r="M59" s="47">
        <f t="shared" ca="1" si="6"/>
        <v>8</v>
      </c>
      <c r="N59" s="169">
        <f t="shared" ca="1" si="6"/>
        <v>10</v>
      </c>
      <c r="O59" s="163">
        <f t="shared" ca="1" si="7"/>
        <v>2</v>
      </c>
      <c r="Q59">
        <f t="shared" si="8"/>
        <v>56</v>
      </c>
      <c r="R59">
        <v>5</v>
      </c>
    </row>
    <row r="60" spans="1:18">
      <c r="A60" s="159">
        <v>5</v>
      </c>
      <c r="B60">
        <v>15</v>
      </c>
      <c r="C60" t="s">
        <v>570</v>
      </c>
      <c r="D60" s="29">
        <v>106806.51218258421</v>
      </c>
      <c r="E60" s="65">
        <f t="shared" si="1"/>
        <v>106806.51218258421</v>
      </c>
      <c r="F60" s="49">
        <f t="shared" si="2"/>
        <v>53403.256091292104</v>
      </c>
      <c r="G60" s="49">
        <f t="shared" si="3"/>
        <v>35602.170727528071</v>
      </c>
      <c r="H60" s="49">
        <f t="shared" si="4"/>
        <v>26701.628045646052</v>
      </c>
      <c r="I60" s="49">
        <f t="shared" si="5"/>
        <v>21361.302436516842</v>
      </c>
      <c r="J60" s="137">
        <f t="shared" ca="1" si="6"/>
        <v>1</v>
      </c>
      <c r="K60" s="47">
        <f t="shared" ca="1" si="6"/>
        <v>3</v>
      </c>
      <c r="L60" s="47">
        <f t="shared" ca="1" si="6"/>
        <v>5</v>
      </c>
      <c r="M60" s="47">
        <f t="shared" ca="1" si="6"/>
        <v>8</v>
      </c>
      <c r="N60" s="169">
        <f t="shared" ca="1" si="6"/>
        <v>10</v>
      </c>
      <c r="O60" s="163">
        <f t="shared" ca="1" si="7"/>
        <v>3</v>
      </c>
      <c r="Q60">
        <f t="shared" si="8"/>
        <v>60</v>
      </c>
      <c r="R60">
        <v>5</v>
      </c>
    </row>
    <row r="61" spans="1:18">
      <c r="A61" s="159">
        <f>A60</f>
        <v>5</v>
      </c>
      <c r="C61" t="s">
        <v>572</v>
      </c>
      <c r="D61" s="29">
        <v>19282.505462652949</v>
      </c>
      <c r="E61" s="65">
        <f t="shared" si="1"/>
        <v>19282.505462652949</v>
      </c>
      <c r="F61" s="49">
        <f t="shared" si="2"/>
        <v>9641.2527313264745</v>
      </c>
      <c r="G61" s="49">
        <f t="shared" si="3"/>
        <v>6427.5018208843167</v>
      </c>
      <c r="H61" s="49">
        <f t="shared" si="4"/>
        <v>4820.6263656632373</v>
      </c>
      <c r="I61" s="49">
        <f t="shared" si="5"/>
        <v>3856.5010925305896</v>
      </c>
      <c r="J61" s="137">
        <f t="shared" ca="1" si="6"/>
        <v>11</v>
      </c>
      <c r="K61" s="47">
        <f t="shared" ca="1" si="6"/>
        <v>15</v>
      </c>
      <c r="L61" s="47">
        <f t="shared" ca="1" si="6"/>
        <v>18</v>
      </c>
      <c r="M61" s="47">
        <f t="shared" ca="1" si="6"/>
        <v>19</v>
      </c>
      <c r="N61" s="169">
        <f t="shared" ca="1" si="6"/>
        <v>20</v>
      </c>
      <c r="O61" s="163">
        <f t="shared" ca="1" si="7"/>
        <v>0</v>
      </c>
      <c r="Q61">
        <f t="shared" si="8"/>
        <v>60</v>
      </c>
      <c r="R61">
        <v>5</v>
      </c>
    </row>
    <row r="62" spans="1:18">
      <c r="A62" s="159">
        <f>A60</f>
        <v>5</v>
      </c>
      <c r="C62" t="s">
        <v>575</v>
      </c>
      <c r="D62" s="29">
        <v>35249.912478652179</v>
      </c>
      <c r="E62" s="65">
        <f t="shared" si="1"/>
        <v>35249.912478652179</v>
      </c>
      <c r="F62" s="49">
        <f t="shared" si="2"/>
        <v>17624.956239326089</v>
      </c>
      <c r="G62" s="49">
        <f t="shared" si="3"/>
        <v>11749.970826217394</v>
      </c>
      <c r="H62" s="49">
        <f t="shared" si="4"/>
        <v>8812.4781196630447</v>
      </c>
      <c r="I62" s="49">
        <f t="shared" si="5"/>
        <v>7049.9824957304354</v>
      </c>
      <c r="J62" s="137">
        <f t="shared" ca="1" si="6"/>
        <v>6</v>
      </c>
      <c r="K62" s="47">
        <f t="shared" ca="1" si="6"/>
        <v>12</v>
      </c>
      <c r="L62" s="47">
        <f t="shared" ca="1" si="6"/>
        <v>14</v>
      </c>
      <c r="M62" s="47">
        <f t="shared" ca="1" si="6"/>
        <v>16</v>
      </c>
      <c r="N62" s="169">
        <f t="shared" ca="1" si="6"/>
        <v>17</v>
      </c>
      <c r="O62" s="163">
        <f t="shared" ca="1" si="7"/>
        <v>0</v>
      </c>
      <c r="Q62">
        <f t="shared" si="8"/>
        <v>60</v>
      </c>
      <c r="R62">
        <v>5</v>
      </c>
    </row>
    <row r="63" spans="1:18">
      <c r="A63" s="159">
        <f>A60</f>
        <v>5</v>
      </c>
      <c r="C63" t="s">
        <v>577</v>
      </c>
      <c r="D63" s="29">
        <v>86921.465084920288</v>
      </c>
      <c r="E63" s="65">
        <f t="shared" si="1"/>
        <v>86921.465084920288</v>
      </c>
      <c r="F63" s="49">
        <f t="shared" si="2"/>
        <v>43460.732542460144</v>
      </c>
      <c r="G63" s="49">
        <f t="shared" si="3"/>
        <v>28973.821694973431</v>
      </c>
      <c r="H63" s="49">
        <f t="shared" si="4"/>
        <v>21730.366271230072</v>
      </c>
      <c r="I63" s="49">
        <f t="shared" si="5"/>
        <v>17384.293016984058</v>
      </c>
      <c r="J63" s="137">
        <f t="shared" ca="1" si="6"/>
        <v>2</v>
      </c>
      <c r="K63" s="47">
        <f t="shared" ca="1" si="6"/>
        <v>4</v>
      </c>
      <c r="L63" s="47">
        <f t="shared" ca="1" si="6"/>
        <v>7</v>
      </c>
      <c r="M63" s="47">
        <f t="shared" ca="1" si="6"/>
        <v>9</v>
      </c>
      <c r="N63" s="169">
        <f t="shared" ca="1" si="6"/>
        <v>13</v>
      </c>
      <c r="O63" s="163">
        <f t="shared" ca="1" si="7"/>
        <v>2</v>
      </c>
      <c r="Q63">
        <f t="shared" si="8"/>
        <v>60</v>
      </c>
      <c r="R63">
        <v>5</v>
      </c>
    </row>
    <row r="64" spans="1:18">
      <c r="A64" s="159">
        <v>4</v>
      </c>
      <c r="B64">
        <v>16</v>
      </c>
      <c r="C64" t="s">
        <v>570</v>
      </c>
      <c r="D64" s="29">
        <v>102478.92354018395</v>
      </c>
      <c r="E64" s="65">
        <f t="shared" si="1"/>
        <v>102478.92354018395</v>
      </c>
      <c r="F64" s="49">
        <f t="shared" si="2"/>
        <v>51239.461770091977</v>
      </c>
      <c r="G64" s="49">
        <f t="shared" si="3"/>
        <v>34159.64118006132</v>
      </c>
      <c r="H64" s="49">
        <f t="shared" si="4"/>
        <v>25619.730885045989</v>
      </c>
      <c r="I64" s="49">
        <f t="shared" si="5"/>
        <v>20495.78470803679</v>
      </c>
      <c r="J64" s="137">
        <f t="shared" ca="1" si="6"/>
        <v>1</v>
      </c>
      <c r="K64" s="47">
        <f t="shared" ca="1" si="6"/>
        <v>3</v>
      </c>
      <c r="L64" s="47">
        <f t="shared" ca="1" si="6"/>
        <v>6</v>
      </c>
      <c r="M64" s="47">
        <f t="shared" ca="1" si="6"/>
        <v>8</v>
      </c>
      <c r="N64" s="169">
        <f t="shared" ref="N64:N127" ca="1" si="9">RANK(I64,OFFSET(INDIRECT(ADDRESS($Q64,$R64)),0,0,4,5))</f>
        <v>10</v>
      </c>
      <c r="O64" s="163">
        <f t="shared" ca="1" si="7"/>
        <v>2</v>
      </c>
      <c r="Q64">
        <f t="shared" si="8"/>
        <v>64</v>
      </c>
      <c r="R64">
        <v>5</v>
      </c>
    </row>
    <row r="65" spans="1:18">
      <c r="A65" s="159">
        <f>A64</f>
        <v>4</v>
      </c>
      <c r="C65" t="s">
        <v>572</v>
      </c>
      <c r="D65" s="29">
        <v>16582.118448999889</v>
      </c>
      <c r="E65" s="65">
        <f t="shared" si="1"/>
        <v>16582.118448999889</v>
      </c>
      <c r="F65" s="49">
        <f t="shared" si="2"/>
        <v>8291.0592244999443</v>
      </c>
      <c r="G65" s="49">
        <f t="shared" si="3"/>
        <v>5527.3728163332962</v>
      </c>
      <c r="H65" s="49">
        <f t="shared" si="4"/>
        <v>4145.5296122499722</v>
      </c>
      <c r="I65" s="49">
        <f t="shared" si="5"/>
        <v>3316.4236897999776</v>
      </c>
      <c r="J65" s="137">
        <f t="shared" ca="1" si="6"/>
        <v>13</v>
      </c>
      <c r="K65" s="47">
        <f t="shared" ca="1" si="6"/>
        <v>16</v>
      </c>
      <c r="L65" s="47">
        <f t="shared" ca="1" si="6"/>
        <v>18</v>
      </c>
      <c r="M65" s="47">
        <f t="shared" ca="1" si="6"/>
        <v>19</v>
      </c>
      <c r="N65" s="169">
        <f t="shared" ca="1" si="9"/>
        <v>20</v>
      </c>
      <c r="O65" s="163">
        <f t="shared" ca="1" si="7"/>
        <v>0</v>
      </c>
      <c r="Q65">
        <f t="shared" si="8"/>
        <v>64</v>
      </c>
      <c r="R65">
        <v>5</v>
      </c>
    </row>
    <row r="66" spans="1:18">
      <c r="A66" s="159">
        <f>A64</f>
        <v>4</v>
      </c>
      <c r="C66" t="s">
        <v>575</v>
      </c>
      <c r="D66" s="29">
        <v>37424.323583930214</v>
      </c>
      <c r="E66" s="65">
        <f t="shared" si="1"/>
        <v>37424.323583930214</v>
      </c>
      <c r="F66" s="49">
        <f t="shared" si="2"/>
        <v>18712.161791965107</v>
      </c>
      <c r="G66" s="49">
        <f t="shared" si="3"/>
        <v>12474.774527976739</v>
      </c>
      <c r="H66" s="49">
        <f t="shared" si="4"/>
        <v>9356.0808959825536</v>
      </c>
      <c r="I66" s="49">
        <f t="shared" si="5"/>
        <v>7484.8647167860427</v>
      </c>
      <c r="J66" s="137">
        <f t="shared" ca="1" si="6"/>
        <v>5</v>
      </c>
      <c r="K66" s="47">
        <f t="shared" ca="1" si="6"/>
        <v>11</v>
      </c>
      <c r="L66" s="47">
        <f t="shared" ca="1" si="6"/>
        <v>14</v>
      </c>
      <c r="M66" s="47">
        <f t="shared" ca="1" si="6"/>
        <v>15</v>
      </c>
      <c r="N66" s="169">
        <f t="shared" ca="1" si="9"/>
        <v>17</v>
      </c>
      <c r="O66" s="163">
        <f t="shared" ca="1" si="7"/>
        <v>0</v>
      </c>
      <c r="Q66">
        <f t="shared" si="8"/>
        <v>64</v>
      </c>
      <c r="R66">
        <v>5</v>
      </c>
    </row>
    <row r="67" spans="1:18">
      <c r="A67" s="159">
        <f>A64</f>
        <v>4</v>
      </c>
      <c r="C67" t="s">
        <v>577</v>
      </c>
      <c r="D67" s="29">
        <v>87124.654542117132</v>
      </c>
      <c r="E67" s="65">
        <f t="shared" si="1"/>
        <v>87124.654542117132</v>
      </c>
      <c r="F67" s="49">
        <f t="shared" si="2"/>
        <v>43562.327271058566</v>
      </c>
      <c r="G67" s="49">
        <f t="shared" si="3"/>
        <v>29041.551514039045</v>
      </c>
      <c r="H67" s="49">
        <f t="shared" si="4"/>
        <v>21781.163635529283</v>
      </c>
      <c r="I67" s="49">
        <f t="shared" si="5"/>
        <v>17424.930908423426</v>
      </c>
      <c r="J67" s="137">
        <f t="shared" ca="1" si="6"/>
        <v>2</v>
      </c>
      <c r="K67" s="47">
        <f t="shared" ca="1" si="6"/>
        <v>4</v>
      </c>
      <c r="L67" s="47">
        <f t="shared" ca="1" si="6"/>
        <v>7</v>
      </c>
      <c r="M67" s="47">
        <f t="shared" ca="1" si="6"/>
        <v>9</v>
      </c>
      <c r="N67" s="169">
        <f t="shared" ca="1" si="9"/>
        <v>12</v>
      </c>
      <c r="O67" s="163">
        <f t="shared" ca="1" si="7"/>
        <v>2</v>
      </c>
      <c r="Q67">
        <f t="shared" si="8"/>
        <v>64</v>
      </c>
      <c r="R67">
        <v>5</v>
      </c>
    </row>
    <row r="68" spans="1:18">
      <c r="A68" s="159">
        <v>5</v>
      </c>
      <c r="B68">
        <v>17</v>
      </c>
      <c r="C68" t="s">
        <v>570</v>
      </c>
      <c r="D68" s="29">
        <v>106633.31307876193</v>
      </c>
      <c r="E68" s="65">
        <f t="shared" si="1"/>
        <v>106633.31307876193</v>
      </c>
      <c r="F68" s="49">
        <f t="shared" si="2"/>
        <v>53316.656539380965</v>
      </c>
      <c r="G68" s="49">
        <f t="shared" si="3"/>
        <v>35544.437692920641</v>
      </c>
      <c r="H68" s="49">
        <f t="shared" si="4"/>
        <v>26658.328269690483</v>
      </c>
      <c r="I68" s="49">
        <f t="shared" si="5"/>
        <v>21326.662615752386</v>
      </c>
      <c r="J68" s="137">
        <f t="shared" ca="1" si="6"/>
        <v>1</v>
      </c>
      <c r="K68" s="47">
        <f t="shared" ca="1" si="6"/>
        <v>3</v>
      </c>
      <c r="L68" s="47">
        <f t="shared" ca="1" si="6"/>
        <v>6</v>
      </c>
      <c r="M68" s="47">
        <f t="shared" ca="1" si="6"/>
        <v>8</v>
      </c>
      <c r="N68" s="169">
        <f t="shared" ca="1" si="9"/>
        <v>11</v>
      </c>
      <c r="O68" s="163">
        <f t="shared" ca="1" si="7"/>
        <v>2</v>
      </c>
      <c r="Q68">
        <f t="shared" si="8"/>
        <v>68</v>
      </c>
      <c r="R68">
        <v>5</v>
      </c>
    </row>
    <row r="69" spans="1:18">
      <c r="A69" s="159">
        <f>A68</f>
        <v>5</v>
      </c>
      <c r="C69" t="s">
        <v>572</v>
      </c>
      <c r="D69" s="29">
        <v>14028.510535927648</v>
      </c>
      <c r="E69" s="65">
        <f t="shared" ref="E69:E132" si="10">D69</f>
        <v>14028.510535927648</v>
      </c>
      <c r="F69" s="49">
        <f t="shared" ref="F69:F132" si="11">E69/2</f>
        <v>7014.2552679638238</v>
      </c>
      <c r="G69" s="49">
        <f t="shared" ref="G69:G132" si="12">E69/3</f>
        <v>4676.1701786425492</v>
      </c>
      <c r="H69" s="49">
        <f t="shared" ref="H69:H132" si="13">E69/4</f>
        <v>3507.1276339819119</v>
      </c>
      <c r="I69" s="49">
        <f t="shared" ref="I69:I132" si="14">E69/5</f>
        <v>2805.7021071855297</v>
      </c>
      <c r="J69" s="137">
        <f t="shared" ref="J69:M132" ca="1" si="15">RANK(E69,OFFSET(INDIRECT(ADDRESS($Q69,$R69)),0,0,4,5))</f>
        <v>14</v>
      </c>
      <c r="K69" s="47">
        <f t="shared" ca="1" si="15"/>
        <v>17</v>
      </c>
      <c r="L69" s="47">
        <f t="shared" ca="1" si="15"/>
        <v>18</v>
      </c>
      <c r="M69" s="47">
        <f t="shared" ca="1" si="15"/>
        <v>19</v>
      </c>
      <c r="N69" s="169">
        <f t="shared" ca="1" si="9"/>
        <v>20</v>
      </c>
      <c r="O69" s="163">
        <f t="shared" ref="O69:O132" ca="1" si="16">COUNTIF(J69:N69,"&lt;="&amp;A69)</f>
        <v>0</v>
      </c>
      <c r="Q69">
        <f t="shared" si="8"/>
        <v>68</v>
      </c>
      <c r="R69">
        <v>5</v>
      </c>
    </row>
    <row r="70" spans="1:18">
      <c r="A70" s="159">
        <f>A68</f>
        <v>5</v>
      </c>
      <c r="C70" t="s">
        <v>575</v>
      </c>
      <c r="D70" s="29">
        <v>46446.304218324745</v>
      </c>
      <c r="E70" s="65">
        <f t="shared" si="10"/>
        <v>46446.304218324745</v>
      </c>
      <c r="F70" s="49">
        <f t="shared" si="11"/>
        <v>23223.152109162373</v>
      </c>
      <c r="G70" s="49">
        <f t="shared" si="12"/>
        <v>15482.101406108248</v>
      </c>
      <c r="H70" s="49">
        <f t="shared" si="13"/>
        <v>11611.576054581186</v>
      </c>
      <c r="I70" s="49">
        <f t="shared" si="14"/>
        <v>9289.2608436649498</v>
      </c>
      <c r="J70" s="137">
        <f t="shared" ca="1" si="15"/>
        <v>4</v>
      </c>
      <c r="K70" s="47">
        <f t="shared" ca="1" si="15"/>
        <v>9</v>
      </c>
      <c r="L70" s="47">
        <f t="shared" ca="1" si="15"/>
        <v>13</v>
      </c>
      <c r="M70" s="47">
        <f t="shared" ca="1" si="15"/>
        <v>15</v>
      </c>
      <c r="N70" s="169">
        <f t="shared" ca="1" si="9"/>
        <v>16</v>
      </c>
      <c r="O70" s="163">
        <f t="shared" ca="1" si="16"/>
        <v>1</v>
      </c>
      <c r="Q70">
        <f t="shared" si="8"/>
        <v>68</v>
      </c>
      <c r="R70">
        <v>5</v>
      </c>
    </row>
    <row r="71" spans="1:18">
      <c r="A71" s="159">
        <f>A68</f>
        <v>5</v>
      </c>
      <c r="C71" t="s">
        <v>577</v>
      </c>
      <c r="D71" s="29">
        <v>92080.4109642572</v>
      </c>
      <c r="E71" s="65">
        <f t="shared" si="10"/>
        <v>92080.4109642572</v>
      </c>
      <c r="F71" s="49">
        <f t="shared" si="11"/>
        <v>46040.2054821286</v>
      </c>
      <c r="G71" s="49">
        <f t="shared" si="12"/>
        <v>30693.470321419067</v>
      </c>
      <c r="H71" s="49">
        <f t="shared" si="13"/>
        <v>23020.1027410643</v>
      </c>
      <c r="I71" s="49">
        <f t="shared" si="14"/>
        <v>18416.082192851442</v>
      </c>
      <c r="J71" s="137">
        <f t="shared" ca="1" si="15"/>
        <v>2</v>
      </c>
      <c r="K71" s="47">
        <f t="shared" ca="1" si="15"/>
        <v>5</v>
      </c>
      <c r="L71" s="47">
        <f t="shared" ca="1" si="15"/>
        <v>7</v>
      </c>
      <c r="M71" s="47">
        <f t="shared" ca="1" si="15"/>
        <v>10</v>
      </c>
      <c r="N71" s="169">
        <f t="shared" ca="1" si="9"/>
        <v>12</v>
      </c>
      <c r="O71" s="163">
        <f t="shared" ca="1" si="16"/>
        <v>2</v>
      </c>
      <c r="Q71">
        <f t="shared" si="8"/>
        <v>68</v>
      </c>
      <c r="R71">
        <v>5</v>
      </c>
    </row>
    <row r="72" spans="1:18">
      <c r="A72" s="159">
        <v>5</v>
      </c>
      <c r="B72">
        <v>18</v>
      </c>
      <c r="C72" t="s">
        <v>570</v>
      </c>
      <c r="D72" s="29">
        <v>118105.06613468574</v>
      </c>
      <c r="E72" s="65">
        <f t="shared" si="10"/>
        <v>118105.06613468574</v>
      </c>
      <c r="F72" s="49">
        <f t="shared" si="11"/>
        <v>59052.533067342869</v>
      </c>
      <c r="G72" s="49">
        <f t="shared" si="12"/>
        <v>39368.355378228582</v>
      </c>
      <c r="H72" s="49">
        <f t="shared" si="13"/>
        <v>29526.266533671434</v>
      </c>
      <c r="I72" s="49">
        <f t="shared" si="14"/>
        <v>23621.013226937146</v>
      </c>
      <c r="J72" s="137">
        <f t="shared" ca="1" si="15"/>
        <v>2</v>
      </c>
      <c r="K72" s="47">
        <f t="shared" ca="1" si="15"/>
        <v>5</v>
      </c>
      <c r="L72" s="47">
        <f t="shared" ca="1" si="15"/>
        <v>7</v>
      </c>
      <c r="M72" s="47">
        <f t="shared" ca="1" si="15"/>
        <v>10</v>
      </c>
      <c r="N72" s="169">
        <f t="shared" ca="1" si="9"/>
        <v>12</v>
      </c>
      <c r="O72" s="163">
        <f t="shared" ca="1" si="16"/>
        <v>2</v>
      </c>
      <c r="Q72">
        <f t="shared" si="8"/>
        <v>72</v>
      </c>
      <c r="R72">
        <v>5</v>
      </c>
    </row>
    <row r="73" spans="1:18">
      <c r="A73" s="159">
        <f>A72</f>
        <v>5</v>
      </c>
      <c r="C73" t="s">
        <v>572</v>
      </c>
      <c r="D73" s="29">
        <v>16018.086000180418</v>
      </c>
      <c r="E73" s="65">
        <f t="shared" si="10"/>
        <v>16018.086000180418</v>
      </c>
      <c r="F73" s="49">
        <f t="shared" si="11"/>
        <v>8009.0430000902088</v>
      </c>
      <c r="G73" s="49">
        <f t="shared" si="12"/>
        <v>5339.3620000601395</v>
      </c>
      <c r="H73" s="49">
        <f t="shared" si="13"/>
        <v>4004.5215000451044</v>
      </c>
      <c r="I73" s="49">
        <f t="shared" si="14"/>
        <v>3203.6172000360834</v>
      </c>
      <c r="J73" s="137">
        <f t="shared" ca="1" si="15"/>
        <v>14</v>
      </c>
      <c r="K73" s="47">
        <f t="shared" ca="1" si="15"/>
        <v>17</v>
      </c>
      <c r="L73" s="47">
        <f t="shared" ca="1" si="15"/>
        <v>18</v>
      </c>
      <c r="M73" s="47">
        <f t="shared" ca="1" si="15"/>
        <v>19</v>
      </c>
      <c r="N73" s="169">
        <f t="shared" ca="1" si="9"/>
        <v>20</v>
      </c>
      <c r="O73" s="163">
        <f t="shared" ca="1" si="16"/>
        <v>0</v>
      </c>
      <c r="Q73">
        <f t="shared" ref="Q73:Q136" si="17">Q69+4</f>
        <v>72</v>
      </c>
      <c r="R73">
        <v>5</v>
      </c>
    </row>
    <row r="74" spans="1:18">
      <c r="A74" s="159">
        <f>A72</f>
        <v>5</v>
      </c>
      <c r="C74" t="s">
        <v>575</v>
      </c>
      <c r="D74" s="29">
        <v>62047.555315350888</v>
      </c>
      <c r="E74" s="65">
        <f t="shared" si="10"/>
        <v>62047.555315350888</v>
      </c>
      <c r="F74" s="49">
        <f t="shared" si="11"/>
        <v>31023.777657675444</v>
      </c>
      <c r="G74" s="49">
        <f t="shared" si="12"/>
        <v>20682.518438450297</v>
      </c>
      <c r="H74" s="49">
        <f t="shared" si="13"/>
        <v>15511.888828837722</v>
      </c>
      <c r="I74" s="49">
        <f t="shared" si="14"/>
        <v>12409.511063070178</v>
      </c>
      <c r="J74" s="137">
        <f t="shared" ca="1" si="15"/>
        <v>3</v>
      </c>
      <c r="K74" s="47">
        <f t="shared" ca="1" si="15"/>
        <v>8</v>
      </c>
      <c r="L74" s="47">
        <f t="shared" ca="1" si="15"/>
        <v>13</v>
      </c>
      <c r="M74" s="47">
        <f t="shared" ca="1" si="15"/>
        <v>15</v>
      </c>
      <c r="N74" s="169">
        <f t="shared" ca="1" si="9"/>
        <v>16</v>
      </c>
      <c r="O74" s="163">
        <f t="shared" ca="1" si="16"/>
        <v>1</v>
      </c>
      <c r="Q74">
        <f t="shared" si="17"/>
        <v>72</v>
      </c>
      <c r="R74">
        <v>5</v>
      </c>
    </row>
    <row r="75" spans="1:18">
      <c r="A75" s="159">
        <f>A72</f>
        <v>5</v>
      </c>
      <c r="C75" t="s">
        <v>577</v>
      </c>
      <c r="D75" s="29">
        <v>118384.83594848636</v>
      </c>
      <c r="E75" s="65">
        <f t="shared" si="10"/>
        <v>118384.83594848636</v>
      </c>
      <c r="F75" s="49">
        <f t="shared" si="11"/>
        <v>59192.417974243181</v>
      </c>
      <c r="G75" s="49">
        <f t="shared" si="12"/>
        <v>39461.611982828785</v>
      </c>
      <c r="H75" s="49">
        <f t="shared" si="13"/>
        <v>29596.20898712159</v>
      </c>
      <c r="I75" s="49">
        <f t="shared" si="14"/>
        <v>23676.967189697272</v>
      </c>
      <c r="J75" s="137">
        <f t="shared" ca="1" si="15"/>
        <v>1</v>
      </c>
      <c r="K75" s="47">
        <f t="shared" ca="1" si="15"/>
        <v>4</v>
      </c>
      <c r="L75" s="47">
        <f t="shared" ca="1" si="15"/>
        <v>6</v>
      </c>
      <c r="M75" s="47">
        <f t="shared" ca="1" si="15"/>
        <v>9</v>
      </c>
      <c r="N75" s="169">
        <f t="shared" ca="1" si="9"/>
        <v>11</v>
      </c>
      <c r="O75" s="163">
        <f t="shared" ca="1" si="16"/>
        <v>2</v>
      </c>
      <c r="Q75">
        <f t="shared" si="17"/>
        <v>72</v>
      </c>
      <c r="R75">
        <v>5</v>
      </c>
    </row>
    <row r="76" spans="1:18">
      <c r="A76" s="159">
        <v>4</v>
      </c>
      <c r="B76">
        <v>19</v>
      </c>
      <c r="C76" t="s">
        <v>570</v>
      </c>
      <c r="D76" s="29">
        <v>104589.56365365931</v>
      </c>
      <c r="E76" s="65">
        <f t="shared" si="10"/>
        <v>104589.56365365931</v>
      </c>
      <c r="F76" s="49">
        <f t="shared" si="11"/>
        <v>52294.781826829654</v>
      </c>
      <c r="G76" s="49">
        <f t="shared" si="12"/>
        <v>34863.187884553103</v>
      </c>
      <c r="H76" s="49">
        <f t="shared" si="13"/>
        <v>26147.390913414827</v>
      </c>
      <c r="I76" s="49">
        <f t="shared" si="14"/>
        <v>20917.912730731863</v>
      </c>
      <c r="J76" s="137">
        <f t="shared" ca="1" si="15"/>
        <v>2</v>
      </c>
      <c r="K76" s="47">
        <f t="shared" ca="1" si="15"/>
        <v>5</v>
      </c>
      <c r="L76" s="47">
        <f t="shared" ca="1" si="15"/>
        <v>7</v>
      </c>
      <c r="M76" s="47">
        <f t="shared" ca="1" si="15"/>
        <v>11</v>
      </c>
      <c r="N76" s="169">
        <f t="shared" ca="1" si="9"/>
        <v>12</v>
      </c>
      <c r="O76" s="163">
        <f t="shared" ca="1" si="16"/>
        <v>1</v>
      </c>
      <c r="Q76">
        <f t="shared" si="17"/>
        <v>76</v>
      </c>
      <c r="R76">
        <v>5</v>
      </c>
    </row>
    <row r="77" spans="1:18">
      <c r="A77" s="159">
        <f>A76</f>
        <v>4</v>
      </c>
      <c r="C77" t="s">
        <v>572</v>
      </c>
      <c r="D77" s="29">
        <v>15411.370014693528</v>
      </c>
      <c r="E77" s="65">
        <f t="shared" si="10"/>
        <v>15411.370014693528</v>
      </c>
      <c r="F77" s="49">
        <f t="shared" si="11"/>
        <v>7705.685007346764</v>
      </c>
      <c r="G77" s="49">
        <f t="shared" si="12"/>
        <v>5137.1233382311757</v>
      </c>
      <c r="H77" s="49">
        <f t="shared" si="13"/>
        <v>3852.842503673382</v>
      </c>
      <c r="I77" s="49">
        <f t="shared" si="14"/>
        <v>3082.2740029387055</v>
      </c>
      <c r="J77" s="137">
        <f t="shared" ca="1" si="15"/>
        <v>15</v>
      </c>
      <c r="K77" s="47">
        <f t="shared" ca="1" si="15"/>
        <v>17</v>
      </c>
      <c r="L77" s="47">
        <f t="shared" ca="1" si="15"/>
        <v>18</v>
      </c>
      <c r="M77" s="47">
        <f t="shared" ca="1" si="15"/>
        <v>19</v>
      </c>
      <c r="N77" s="169">
        <f t="shared" ca="1" si="9"/>
        <v>20</v>
      </c>
      <c r="O77" s="163">
        <f t="shared" ca="1" si="16"/>
        <v>0</v>
      </c>
      <c r="Q77">
        <f t="shared" si="17"/>
        <v>76</v>
      </c>
      <c r="R77">
        <v>5</v>
      </c>
    </row>
    <row r="78" spans="1:18">
      <c r="A78" s="159">
        <f>A76</f>
        <v>4</v>
      </c>
      <c r="C78" t="s">
        <v>575</v>
      </c>
      <c r="D78" s="29">
        <v>62041.611981599635</v>
      </c>
      <c r="E78" s="65">
        <f t="shared" si="10"/>
        <v>62041.611981599635</v>
      </c>
      <c r="F78" s="49">
        <f t="shared" si="11"/>
        <v>31020.805990799818</v>
      </c>
      <c r="G78" s="49">
        <f t="shared" si="12"/>
        <v>20680.53732719988</v>
      </c>
      <c r="H78" s="49">
        <f t="shared" si="13"/>
        <v>15510.402995399909</v>
      </c>
      <c r="I78" s="49">
        <f t="shared" si="14"/>
        <v>12408.322396319927</v>
      </c>
      <c r="J78" s="137">
        <f t="shared" ca="1" si="15"/>
        <v>4</v>
      </c>
      <c r="K78" s="47">
        <f t="shared" ca="1" si="15"/>
        <v>9</v>
      </c>
      <c r="L78" s="47">
        <f t="shared" ca="1" si="15"/>
        <v>13</v>
      </c>
      <c r="M78" s="47">
        <f t="shared" ca="1" si="15"/>
        <v>14</v>
      </c>
      <c r="N78" s="169">
        <f t="shared" ca="1" si="9"/>
        <v>16</v>
      </c>
      <c r="O78" s="163">
        <f t="shared" ca="1" si="16"/>
        <v>1</v>
      </c>
      <c r="Q78">
        <f t="shared" si="17"/>
        <v>76</v>
      </c>
      <c r="R78">
        <v>5</v>
      </c>
    </row>
    <row r="79" spans="1:18">
      <c r="A79" s="159">
        <f>A76</f>
        <v>4</v>
      </c>
      <c r="C79" t="s">
        <v>577</v>
      </c>
      <c r="D79" s="29">
        <v>134930.42717209179</v>
      </c>
      <c r="E79" s="65">
        <f t="shared" si="10"/>
        <v>134930.42717209179</v>
      </c>
      <c r="F79" s="49">
        <f t="shared" si="11"/>
        <v>67465.213586045895</v>
      </c>
      <c r="G79" s="49">
        <f t="shared" si="12"/>
        <v>44976.809057363927</v>
      </c>
      <c r="H79" s="49">
        <f t="shared" si="13"/>
        <v>33732.606793022947</v>
      </c>
      <c r="I79" s="49">
        <f t="shared" si="14"/>
        <v>26986.085434418357</v>
      </c>
      <c r="J79" s="137">
        <f t="shared" ca="1" si="15"/>
        <v>1</v>
      </c>
      <c r="K79" s="47">
        <f t="shared" ca="1" si="15"/>
        <v>3</v>
      </c>
      <c r="L79" s="47">
        <f t="shared" ca="1" si="15"/>
        <v>6</v>
      </c>
      <c r="M79" s="47">
        <f t="shared" ca="1" si="15"/>
        <v>8</v>
      </c>
      <c r="N79" s="169">
        <f t="shared" ca="1" si="9"/>
        <v>10</v>
      </c>
      <c r="O79" s="163">
        <f t="shared" ca="1" si="16"/>
        <v>2</v>
      </c>
      <c r="Q79">
        <f t="shared" si="17"/>
        <v>76</v>
      </c>
      <c r="R79">
        <v>5</v>
      </c>
    </row>
    <row r="80" spans="1:18">
      <c r="A80" s="159">
        <v>4</v>
      </c>
      <c r="B80">
        <v>20</v>
      </c>
      <c r="C80" t="s">
        <v>570</v>
      </c>
      <c r="D80" s="29">
        <v>115886.92312918277</v>
      </c>
      <c r="E80" s="65">
        <f t="shared" si="10"/>
        <v>115886.92312918277</v>
      </c>
      <c r="F80" s="49">
        <f t="shared" si="11"/>
        <v>57943.461564591387</v>
      </c>
      <c r="G80" s="49">
        <f t="shared" si="12"/>
        <v>38628.974376394261</v>
      </c>
      <c r="H80" s="49">
        <f t="shared" si="13"/>
        <v>28971.730782295694</v>
      </c>
      <c r="I80" s="49">
        <f t="shared" si="14"/>
        <v>23177.384625836556</v>
      </c>
      <c r="J80" s="137">
        <f t="shared" ca="1" si="15"/>
        <v>1</v>
      </c>
      <c r="K80" s="47">
        <f t="shared" ca="1" si="15"/>
        <v>3</v>
      </c>
      <c r="L80" s="47">
        <f t="shared" ca="1" si="15"/>
        <v>6</v>
      </c>
      <c r="M80" s="47">
        <f t="shared" ca="1" si="15"/>
        <v>8</v>
      </c>
      <c r="N80" s="169">
        <f t="shared" ca="1" si="9"/>
        <v>11</v>
      </c>
      <c r="O80" s="163">
        <f t="shared" ca="1" si="16"/>
        <v>2</v>
      </c>
      <c r="Q80">
        <f t="shared" si="17"/>
        <v>80</v>
      </c>
      <c r="R80">
        <v>5</v>
      </c>
    </row>
    <row r="81" spans="1:18">
      <c r="A81" s="159">
        <f>A80</f>
        <v>4</v>
      </c>
      <c r="C81" t="s">
        <v>572</v>
      </c>
      <c r="D81" s="29">
        <v>16116.519462290997</v>
      </c>
      <c r="E81" s="65">
        <f t="shared" si="10"/>
        <v>16116.519462290997</v>
      </c>
      <c r="F81" s="49">
        <f t="shared" si="11"/>
        <v>8058.2597311454983</v>
      </c>
      <c r="G81" s="49">
        <f t="shared" si="12"/>
        <v>5372.1731540969986</v>
      </c>
      <c r="H81" s="49">
        <f t="shared" si="13"/>
        <v>4029.1298655727492</v>
      </c>
      <c r="I81" s="49">
        <f t="shared" si="14"/>
        <v>3223.3038924581992</v>
      </c>
      <c r="J81" s="137">
        <f t="shared" ca="1" si="15"/>
        <v>14</v>
      </c>
      <c r="K81" s="47">
        <f t="shared" ca="1" si="15"/>
        <v>17</v>
      </c>
      <c r="L81" s="47">
        <f t="shared" ca="1" si="15"/>
        <v>18</v>
      </c>
      <c r="M81" s="47">
        <f t="shared" ca="1" si="15"/>
        <v>19</v>
      </c>
      <c r="N81" s="169">
        <f t="shared" ca="1" si="9"/>
        <v>20</v>
      </c>
      <c r="O81" s="163">
        <f t="shared" ca="1" si="16"/>
        <v>0</v>
      </c>
      <c r="Q81">
        <f t="shared" si="17"/>
        <v>80</v>
      </c>
      <c r="R81">
        <v>5</v>
      </c>
    </row>
    <row r="82" spans="1:18">
      <c r="A82" s="159">
        <f>A80</f>
        <v>4</v>
      </c>
      <c r="C82" t="s">
        <v>575</v>
      </c>
      <c r="D82" s="29">
        <v>51673.89077638679</v>
      </c>
      <c r="E82" s="65">
        <f t="shared" si="10"/>
        <v>51673.89077638679</v>
      </c>
      <c r="F82" s="49">
        <f t="shared" si="11"/>
        <v>25836.945388193395</v>
      </c>
      <c r="G82" s="49">
        <f t="shared" si="12"/>
        <v>17224.630258795598</v>
      </c>
      <c r="H82" s="49">
        <f t="shared" si="13"/>
        <v>12918.472694096698</v>
      </c>
      <c r="I82" s="49">
        <f t="shared" si="14"/>
        <v>10334.778155277358</v>
      </c>
      <c r="J82" s="137">
        <f t="shared" ca="1" si="15"/>
        <v>5</v>
      </c>
      <c r="K82" s="47">
        <f t="shared" ca="1" si="15"/>
        <v>10</v>
      </c>
      <c r="L82" s="47">
        <f t="shared" ca="1" si="15"/>
        <v>13</v>
      </c>
      <c r="M82" s="47">
        <f t="shared" ca="1" si="15"/>
        <v>15</v>
      </c>
      <c r="N82" s="169">
        <f t="shared" ca="1" si="9"/>
        <v>16</v>
      </c>
      <c r="O82" s="163">
        <f t="shared" ca="1" si="16"/>
        <v>0</v>
      </c>
      <c r="Q82">
        <f t="shared" si="17"/>
        <v>80</v>
      </c>
      <c r="R82">
        <v>5</v>
      </c>
    </row>
    <row r="83" spans="1:18">
      <c r="A83" s="159">
        <f>A80</f>
        <v>4</v>
      </c>
      <c r="C83" t="s">
        <v>577</v>
      </c>
      <c r="D83" s="29">
        <v>106754.8224407956</v>
      </c>
      <c r="E83" s="65">
        <f t="shared" si="10"/>
        <v>106754.8224407956</v>
      </c>
      <c r="F83" s="49">
        <f t="shared" si="11"/>
        <v>53377.4112203978</v>
      </c>
      <c r="G83" s="49">
        <f t="shared" si="12"/>
        <v>35584.940813598536</v>
      </c>
      <c r="H83" s="49">
        <f t="shared" si="13"/>
        <v>26688.7056101989</v>
      </c>
      <c r="I83" s="49">
        <f t="shared" si="14"/>
        <v>21350.964488159119</v>
      </c>
      <c r="J83" s="137">
        <f t="shared" ca="1" si="15"/>
        <v>2</v>
      </c>
      <c r="K83" s="47">
        <f t="shared" ca="1" si="15"/>
        <v>4</v>
      </c>
      <c r="L83" s="47">
        <f t="shared" ca="1" si="15"/>
        <v>7</v>
      </c>
      <c r="M83" s="47">
        <f t="shared" ca="1" si="15"/>
        <v>9</v>
      </c>
      <c r="N83" s="169">
        <f t="shared" ca="1" si="9"/>
        <v>12</v>
      </c>
      <c r="O83" s="163">
        <f t="shared" ca="1" si="16"/>
        <v>2</v>
      </c>
      <c r="Q83">
        <f t="shared" si="17"/>
        <v>80</v>
      </c>
      <c r="R83">
        <v>5</v>
      </c>
    </row>
    <row r="84" spans="1:18">
      <c r="A84" s="159">
        <v>5</v>
      </c>
      <c r="B84">
        <v>21</v>
      </c>
      <c r="C84" t="s">
        <v>570</v>
      </c>
      <c r="D84" s="29">
        <v>115122.45811920866</v>
      </c>
      <c r="E84" s="65">
        <f t="shared" si="10"/>
        <v>115122.45811920866</v>
      </c>
      <c r="F84" s="49">
        <f t="shared" si="11"/>
        <v>57561.229059604331</v>
      </c>
      <c r="G84" s="49">
        <f t="shared" si="12"/>
        <v>38374.152706402885</v>
      </c>
      <c r="H84" s="49">
        <f t="shared" si="13"/>
        <v>28780.614529802166</v>
      </c>
      <c r="I84" s="49">
        <f t="shared" si="14"/>
        <v>23024.491623841732</v>
      </c>
      <c r="J84" s="137">
        <f t="shared" ca="1" si="15"/>
        <v>1</v>
      </c>
      <c r="K84" s="47">
        <f t="shared" ca="1" si="15"/>
        <v>4</v>
      </c>
      <c r="L84" s="47">
        <f t="shared" ca="1" si="15"/>
        <v>6</v>
      </c>
      <c r="M84" s="47">
        <f t="shared" ca="1" si="15"/>
        <v>9</v>
      </c>
      <c r="N84" s="169">
        <f t="shared" ca="1" si="9"/>
        <v>11</v>
      </c>
      <c r="O84" s="163">
        <f t="shared" ca="1" si="16"/>
        <v>2</v>
      </c>
      <c r="Q84">
        <f t="shared" si="17"/>
        <v>84</v>
      </c>
      <c r="R84">
        <v>5</v>
      </c>
    </row>
    <row r="85" spans="1:18">
      <c r="A85" s="159">
        <f>A84</f>
        <v>5</v>
      </c>
      <c r="C85" t="s">
        <v>572</v>
      </c>
      <c r="D85" s="29">
        <v>15387.850514897196</v>
      </c>
      <c r="E85" s="65">
        <f t="shared" si="10"/>
        <v>15387.850514897196</v>
      </c>
      <c r="F85" s="49">
        <f t="shared" si="11"/>
        <v>7693.9252574485981</v>
      </c>
      <c r="G85" s="49">
        <f t="shared" si="12"/>
        <v>5129.2835049657324</v>
      </c>
      <c r="H85" s="49">
        <f t="shared" si="13"/>
        <v>3846.9626287242991</v>
      </c>
      <c r="I85" s="49">
        <f t="shared" si="14"/>
        <v>3077.5701029794391</v>
      </c>
      <c r="J85" s="137">
        <f t="shared" ca="1" si="15"/>
        <v>14</v>
      </c>
      <c r="K85" s="47">
        <f t="shared" ca="1" si="15"/>
        <v>17</v>
      </c>
      <c r="L85" s="47">
        <f t="shared" ca="1" si="15"/>
        <v>18</v>
      </c>
      <c r="M85" s="47">
        <f t="shared" ca="1" si="15"/>
        <v>19</v>
      </c>
      <c r="N85" s="169">
        <f t="shared" ca="1" si="9"/>
        <v>20</v>
      </c>
      <c r="O85" s="163">
        <f t="shared" ca="1" si="16"/>
        <v>0</v>
      </c>
      <c r="Q85">
        <f t="shared" si="17"/>
        <v>84</v>
      </c>
      <c r="R85">
        <v>5</v>
      </c>
    </row>
    <row r="86" spans="1:18">
      <c r="A86" s="159">
        <f>A84</f>
        <v>5</v>
      </c>
      <c r="C86" t="s">
        <v>575</v>
      </c>
      <c r="D86" s="29">
        <v>58161.464089713409</v>
      </c>
      <c r="E86" s="65">
        <f t="shared" si="10"/>
        <v>58161.464089713409</v>
      </c>
      <c r="F86" s="49">
        <f t="shared" si="11"/>
        <v>29080.732044856704</v>
      </c>
      <c r="G86" s="49">
        <f t="shared" si="12"/>
        <v>19387.154696571135</v>
      </c>
      <c r="H86" s="49">
        <f t="shared" si="13"/>
        <v>14540.366022428352</v>
      </c>
      <c r="I86" s="49">
        <f t="shared" si="14"/>
        <v>11632.292817942682</v>
      </c>
      <c r="J86" s="137">
        <f t="shared" ca="1" si="15"/>
        <v>3</v>
      </c>
      <c r="K86" s="47">
        <f t="shared" ca="1" si="15"/>
        <v>8</v>
      </c>
      <c r="L86" s="47">
        <f t="shared" ca="1" si="15"/>
        <v>13</v>
      </c>
      <c r="M86" s="47">
        <f t="shared" ca="1" si="15"/>
        <v>15</v>
      </c>
      <c r="N86" s="169">
        <f t="shared" ca="1" si="9"/>
        <v>16</v>
      </c>
      <c r="O86" s="163">
        <f t="shared" ca="1" si="16"/>
        <v>1</v>
      </c>
      <c r="Q86">
        <f t="shared" si="17"/>
        <v>84</v>
      </c>
      <c r="R86">
        <v>5</v>
      </c>
    </row>
    <row r="87" spans="1:18">
      <c r="A87" s="159">
        <f>A84</f>
        <v>5</v>
      </c>
      <c r="C87" t="s">
        <v>577</v>
      </c>
      <c r="D87" s="29">
        <v>105999.46276375875</v>
      </c>
      <c r="E87" s="65">
        <f t="shared" si="10"/>
        <v>105999.46276375875</v>
      </c>
      <c r="F87" s="49">
        <f t="shared" si="11"/>
        <v>52999.731381879377</v>
      </c>
      <c r="G87" s="49">
        <f t="shared" si="12"/>
        <v>35333.154254586254</v>
      </c>
      <c r="H87" s="49">
        <f t="shared" si="13"/>
        <v>26499.865690939689</v>
      </c>
      <c r="I87" s="49">
        <f t="shared" si="14"/>
        <v>21199.892552751749</v>
      </c>
      <c r="J87" s="137">
        <f t="shared" ca="1" si="15"/>
        <v>2</v>
      </c>
      <c r="K87" s="47">
        <f t="shared" ca="1" si="15"/>
        <v>5</v>
      </c>
      <c r="L87" s="47">
        <f t="shared" ca="1" si="15"/>
        <v>7</v>
      </c>
      <c r="M87" s="47">
        <f t="shared" ca="1" si="15"/>
        <v>10</v>
      </c>
      <c r="N87" s="169">
        <f t="shared" ca="1" si="9"/>
        <v>12</v>
      </c>
      <c r="O87" s="163">
        <f t="shared" ca="1" si="16"/>
        <v>2</v>
      </c>
      <c r="Q87">
        <f t="shared" si="17"/>
        <v>84</v>
      </c>
      <c r="R87">
        <v>5</v>
      </c>
    </row>
    <row r="88" spans="1:18">
      <c r="A88" s="159">
        <v>4</v>
      </c>
      <c r="B88">
        <v>22</v>
      </c>
      <c r="C88" t="s">
        <v>570</v>
      </c>
      <c r="D88" s="29">
        <v>82731.836751290539</v>
      </c>
      <c r="E88" s="65">
        <f t="shared" si="10"/>
        <v>82731.836751290539</v>
      </c>
      <c r="F88" s="49">
        <f t="shared" si="11"/>
        <v>41365.918375645269</v>
      </c>
      <c r="G88" s="49">
        <f t="shared" si="12"/>
        <v>27577.278917096846</v>
      </c>
      <c r="H88" s="49">
        <f t="shared" si="13"/>
        <v>20682.959187822635</v>
      </c>
      <c r="I88" s="49">
        <f t="shared" si="14"/>
        <v>16546.367350258108</v>
      </c>
      <c r="J88" s="137">
        <f t="shared" ca="1" si="15"/>
        <v>2</v>
      </c>
      <c r="K88" s="47">
        <f t="shared" ca="1" si="15"/>
        <v>6</v>
      </c>
      <c r="L88" s="47">
        <f t="shared" ca="1" si="15"/>
        <v>8</v>
      </c>
      <c r="M88" s="47">
        <f t="shared" ca="1" si="15"/>
        <v>11</v>
      </c>
      <c r="N88" s="169">
        <f t="shared" ca="1" si="9"/>
        <v>12</v>
      </c>
      <c r="O88" s="163">
        <f t="shared" ca="1" si="16"/>
        <v>1</v>
      </c>
      <c r="Q88">
        <f t="shared" si="17"/>
        <v>88</v>
      </c>
      <c r="R88">
        <v>5</v>
      </c>
    </row>
    <row r="89" spans="1:18">
      <c r="A89" s="159">
        <f>A88</f>
        <v>4</v>
      </c>
      <c r="C89" t="s">
        <v>572</v>
      </c>
      <c r="D89" s="29">
        <v>15575.570966975336</v>
      </c>
      <c r="E89" s="65">
        <f t="shared" si="10"/>
        <v>15575.570966975336</v>
      </c>
      <c r="F89" s="49">
        <f t="shared" si="11"/>
        <v>7787.785483487668</v>
      </c>
      <c r="G89" s="49">
        <f t="shared" si="12"/>
        <v>5191.856988991779</v>
      </c>
      <c r="H89" s="49">
        <f t="shared" si="13"/>
        <v>3893.892741743834</v>
      </c>
      <c r="I89" s="49">
        <f t="shared" si="14"/>
        <v>3115.1141933950671</v>
      </c>
      <c r="J89" s="137">
        <f t="shared" ca="1" si="15"/>
        <v>13</v>
      </c>
      <c r="K89" s="47">
        <f t="shared" ca="1" si="15"/>
        <v>17</v>
      </c>
      <c r="L89" s="47">
        <f t="shared" ca="1" si="15"/>
        <v>18</v>
      </c>
      <c r="M89" s="47">
        <f t="shared" ca="1" si="15"/>
        <v>19</v>
      </c>
      <c r="N89" s="169">
        <f t="shared" ca="1" si="9"/>
        <v>20</v>
      </c>
      <c r="O89" s="163">
        <f t="shared" ca="1" si="16"/>
        <v>0</v>
      </c>
      <c r="Q89">
        <f t="shared" si="17"/>
        <v>88</v>
      </c>
      <c r="R89">
        <v>5</v>
      </c>
    </row>
    <row r="90" spans="1:18">
      <c r="A90" s="159">
        <f>A88</f>
        <v>4</v>
      </c>
      <c r="C90" t="s">
        <v>575</v>
      </c>
      <c r="D90" s="29">
        <v>46656.018994975937</v>
      </c>
      <c r="E90" s="65">
        <f t="shared" si="10"/>
        <v>46656.018994975937</v>
      </c>
      <c r="F90" s="49">
        <f t="shared" si="11"/>
        <v>23328.009497487968</v>
      </c>
      <c r="G90" s="49">
        <f t="shared" si="12"/>
        <v>15552.006331658646</v>
      </c>
      <c r="H90" s="49">
        <f t="shared" si="13"/>
        <v>11664.004748743984</v>
      </c>
      <c r="I90" s="49">
        <f t="shared" si="14"/>
        <v>9331.2037989951878</v>
      </c>
      <c r="J90" s="137">
        <f t="shared" ca="1" si="15"/>
        <v>4</v>
      </c>
      <c r="K90" s="47">
        <f t="shared" ca="1" si="15"/>
        <v>10</v>
      </c>
      <c r="L90" s="47">
        <f t="shared" ca="1" si="15"/>
        <v>14</v>
      </c>
      <c r="M90" s="47">
        <f t="shared" ca="1" si="15"/>
        <v>15</v>
      </c>
      <c r="N90" s="169">
        <f t="shared" ca="1" si="9"/>
        <v>16</v>
      </c>
      <c r="O90" s="163">
        <f t="shared" ca="1" si="16"/>
        <v>1</v>
      </c>
      <c r="Q90">
        <f t="shared" si="17"/>
        <v>88</v>
      </c>
      <c r="R90">
        <v>5</v>
      </c>
    </row>
    <row r="91" spans="1:18">
      <c r="A91" s="159">
        <f>A88</f>
        <v>4</v>
      </c>
      <c r="C91" t="s">
        <v>577</v>
      </c>
      <c r="D91" s="29">
        <v>127131.16631223087</v>
      </c>
      <c r="E91" s="65">
        <f t="shared" si="10"/>
        <v>127131.16631223087</v>
      </c>
      <c r="F91" s="49">
        <f t="shared" si="11"/>
        <v>63565.583156115434</v>
      </c>
      <c r="G91" s="49">
        <f t="shared" si="12"/>
        <v>42377.055437410287</v>
      </c>
      <c r="H91" s="49">
        <f t="shared" si="13"/>
        <v>31782.791578057717</v>
      </c>
      <c r="I91" s="49">
        <f t="shared" si="14"/>
        <v>25426.233262446174</v>
      </c>
      <c r="J91" s="137">
        <f t="shared" ca="1" si="15"/>
        <v>1</v>
      </c>
      <c r="K91" s="47">
        <f t="shared" ca="1" si="15"/>
        <v>3</v>
      </c>
      <c r="L91" s="47">
        <f t="shared" ca="1" si="15"/>
        <v>5</v>
      </c>
      <c r="M91" s="47">
        <f t="shared" ca="1" si="15"/>
        <v>7</v>
      </c>
      <c r="N91" s="169">
        <f t="shared" ca="1" si="9"/>
        <v>9</v>
      </c>
      <c r="O91" s="163">
        <f t="shared" ca="1" si="16"/>
        <v>2</v>
      </c>
      <c r="Q91">
        <f t="shared" si="17"/>
        <v>88</v>
      </c>
      <c r="R91">
        <v>5</v>
      </c>
    </row>
    <row r="92" spans="1:18">
      <c r="A92" s="159">
        <v>4</v>
      </c>
      <c r="B92">
        <v>23</v>
      </c>
      <c r="C92" t="s">
        <v>570</v>
      </c>
      <c r="D92" s="29">
        <v>93427.180031459386</v>
      </c>
      <c r="E92" s="65">
        <f t="shared" si="10"/>
        <v>93427.180031459386</v>
      </c>
      <c r="F92" s="49">
        <f t="shared" si="11"/>
        <v>46713.590015729693</v>
      </c>
      <c r="G92" s="49">
        <f t="shared" si="12"/>
        <v>31142.393343819796</v>
      </c>
      <c r="H92" s="49">
        <f t="shared" si="13"/>
        <v>23356.795007864846</v>
      </c>
      <c r="I92" s="49">
        <f t="shared" si="14"/>
        <v>18685.436006291879</v>
      </c>
      <c r="J92" s="137">
        <f t="shared" ca="1" si="15"/>
        <v>2</v>
      </c>
      <c r="K92" s="47">
        <f t="shared" ca="1" si="15"/>
        <v>6</v>
      </c>
      <c r="L92" s="47">
        <f t="shared" ca="1" si="15"/>
        <v>8</v>
      </c>
      <c r="M92" s="47">
        <f t="shared" ca="1" si="15"/>
        <v>11</v>
      </c>
      <c r="N92" s="169">
        <f t="shared" ca="1" si="9"/>
        <v>13</v>
      </c>
      <c r="O92" s="163">
        <f t="shared" ca="1" si="16"/>
        <v>1</v>
      </c>
      <c r="Q92">
        <f t="shared" si="17"/>
        <v>92</v>
      </c>
      <c r="R92">
        <v>5</v>
      </c>
    </row>
    <row r="93" spans="1:18">
      <c r="A93" s="159">
        <f>A92</f>
        <v>4</v>
      </c>
      <c r="C93" t="s">
        <v>572</v>
      </c>
      <c r="D93" s="29">
        <v>17548.595672112169</v>
      </c>
      <c r="E93" s="65">
        <f t="shared" si="10"/>
        <v>17548.595672112169</v>
      </c>
      <c r="F93" s="49">
        <f t="shared" si="11"/>
        <v>8774.2978360560846</v>
      </c>
      <c r="G93" s="49">
        <f t="shared" si="12"/>
        <v>5849.5318907040564</v>
      </c>
      <c r="H93" s="49">
        <f t="shared" si="13"/>
        <v>4387.1489180280423</v>
      </c>
      <c r="I93" s="49">
        <f t="shared" si="14"/>
        <v>3509.7191344224339</v>
      </c>
      <c r="J93" s="137">
        <f t="shared" ca="1" si="15"/>
        <v>14</v>
      </c>
      <c r="K93" s="47">
        <f t="shared" ca="1" si="15"/>
        <v>17</v>
      </c>
      <c r="L93" s="47">
        <f t="shared" ca="1" si="15"/>
        <v>18</v>
      </c>
      <c r="M93" s="47">
        <f t="shared" ca="1" si="15"/>
        <v>19</v>
      </c>
      <c r="N93" s="169">
        <f t="shared" ca="1" si="9"/>
        <v>20</v>
      </c>
      <c r="O93" s="163">
        <f t="shared" ca="1" si="16"/>
        <v>0</v>
      </c>
      <c r="Q93">
        <f t="shared" si="17"/>
        <v>92</v>
      </c>
      <c r="R93">
        <v>5</v>
      </c>
    </row>
    <row r="94" spans="1:18">
      <c r="A94" s="159">
        <f>A92</f>
        <v>4</v>
      </c>
      <c r="C94" t="s">
        <v>575</v>
      </c>
      <c r="D94" s="29">
        <v>56571.197787415178</v>
      </c>
      <c r="E94" s="65">
        <f t="shared" si="10"/>
        <v>56571.197787415178</v>
      </c>
      <c r="F94" s="49">
        <f t="shared" si="11"/>
        <v>28285.598893707589</v>
      </c>
      <c r="G94" s="49">
        <f t="shared" si="12"/>
        <v>18857.065929138393</v>
      </c>
      <c r="H94" s="49">
        <f t="shared" si="13"/>
        <v>14142.799446853795</v>
      </c>
      <c r="I94" s="49">
        <f t="shared" si="14"/>
        <v>11314.239557483035</v>
      </c>
      <c r="J94" s="137">
        <f t="shared" ca="1" si="15"/>
        <v>4</v>
      </c>
      <c r="K94" s="47">
        <f t="shared" ca="1" si="15"/>
        <v>10</v>
      </c>
      <c r="L94" s="47">
        <f t="shared" ca="1" si="15"/>
        <v>12</v>
      </c>
      <c r="M94" s="47">
        <f t="shared" ca="1" si="15"/>
        <v>15</v>
      </c>
      <c r="N94" s="169">
        <f t="shared" ca="1" si="9"/>
        <v>16</v>
      </c>
      <c r="O94" s="163">
        <f t="shared" ca="1" si="16"/>
        <v>1</v>
      </c>
      <c r="Q94">
        <f t="shared" si="17"/>
        <v>92</v>
      </c>
      <c r="R94">
        <v>5</v>
      </c>
    </row>
    <row r="95" spans="1:18">
      <c r="A95" s="159">
        <f>A92</f>
        <v>4</v>
      </c>
      <c r="C95" t="s">
        <v>577</v>
      </c>
      <c r="D95" s="29">
        <v>144531.98999691909</v>
      </c>
      <c r="E95" s="65">
        <f t="shared" si="10"/>
        <v>144531.98999691909</v>
      </c>
      <c r="F95" s="49">
        <f t="shared" si="11"/>
        <v>72265.994998459544</v>
      </c>
      <c r="G95" s="49">
        <f t="shared" si="12"/>
        <v>48177.329998973029</v>
      </c>
      <c r="H95" s="49">
        <f t="shared" si="13"/>
        <v>36132.997499229772</v>
      </c>
      <c r="I95" s="49">
        <f t="shared" si="14"/>
        <v>28906.397999383818</v>
      </c>
      <c r="J95" s="137">
        <f t="shared" ca="1" si="15"/>
        <v>1</v>
      </c>
      <c r="K95" s="47">
        <f t="shared" ca="1" si="15"/>
        <v>3</v>
      </c>
      <c r="L95" s="47">
        <f t="shared" ca="1" si="15"/>
        <v>5</v>
      </c>
      <c r="M95" s="47">
        <f t="shared" ca="1" si="15"/>
        <v>7</v>
      </c>
      <c r="N95" s="169">
        <f t="shared" ca="1" si="9"/>
        <v>9</v>
      </c>
      <c r="O95" s="163">
        <f t="shared" ca="1" si="16"/>
        <v>2</v>
      </c>
      <c r="Q95">
        <f t="shared" si="17"/>
        <v>92</v>
      </c>
      <c r="R95">
        <v>5</v>
      </c>
    </row>
    <row r="96" spans="1:18">
      <c r="A96" s="159">
        <v>5</v>
      </c>
      <c r="B96">
        <v>24</v>
      </c>
      <c r="C96" t="s">
        <v>570</v>
      </c>
      <c r="D96" s="29">
        <v>98168.057569876895</v>
      </c>
      <c r="E96" s="65">
        <f t="shared" si="10"/>
        <v>98168.057569876895</v>
      </c>
      <c r="F96" s="49">
        <f t="shared" si="11"/>
        <v>49084.028784938448</v>
      </c>
      <c r="G96" s="49">
        <f t="shared" si="12"/>
        <v>32722.685856625631</v>
      </c>
      <c r="H96" s="49">
        <f t="shared" si="13"/>
        <v>24542.014392469224</v>
      </c>
      <c r="I96" s="49">
        <f t="shared" si="14"/>
        <v>19633.611513975378</v>
      </c>
      <c r="J96" s="137">
        <f t="shared" ca="1" si="15"/>
        <v>2</v>
      </c>
      <c r="K96" s="47">
        <f t="shared" ca="1" si="15"/>
        <v>5</v>
      </c>
      <c r="L96" s="47">
        <f t="shared" ca="1" si="15"/>
        <v>8</v>
      </c>
      <c r="M96" s="47">
        <f t="shared" ca="1" si="15"/>
        <v>11</v>
      </c>
      <c r="N96" s="169">
        <f t="shared" ca="1" si="9"/>
        <v>12</v>
      </c>
      <c r="O96" s="163">
        <f t="shared" ca="1" si="16"/>
        <v>2</v>
      </c>
      <c r="Q96">
        <f t="shared" si="17"/>
        <v>96</v>
      </c>
      <c r="R96">
        <v>5</v>
      </c>
    </row>
    <row r="97" spans="1:18">
      <c r="A97" s="159">
        <f>A96</f>
        <v>5</v>
      </c>
      <c r="C97" t="s">
        <v>572</v>
      </c>
      <c r="D97" s="29">
        <v>17582.132736636569</v>
      </c>
      <c r="E97" s="65">
        <f t="shared" si="10"/>
        <v>17582.132736636569</v>
      </c>
      <c r="F97" s="49">
        <f t="shared" si="11"/>
        <v>8791.0663683182847</v>
      </c>
      <c r="G97" s="49">
        <f t="shared" si="12"/>
        <v>5860.7109122121901</v>
      </c>
      <c r="H97" s="49">
        <f t="shared" si="13"/>
        <v>4395.5331841591424</v>
      </c>
      <c r="I97" s="49">
        <f t="shared" si="14"/>
        <v>3516.426547327314</v>
      </c>
      <c r="J97" s="137">
        <f t="shared" ca="1" si="15"/>
        <v>13</v>
      </c>
      <c r="K97" s="47">
        <f t="shared" ca="1" si="15"/>
        <v>17</v>
      </c>
      <c r="L97" s="47">
        <f t="shared" ca="1" si="15"/>
        <v>18</v>
      </c>
      <c r="M97" s="47">
        <f t="shared" ca="1" si="15"/>
        <v>19</v>
      </c>
      <c r="N97" s="169">
        <f t="shared" ca="1" si="9"/>
        <v>20</v>
      </c>
      <c r="O97" s="163">
        <f t="shared" ca="1" si="16"/>
        <v>0</v>
      </c>
      <c r="Q97">
        <f t="shared" si="17"/>
        <v>96</v>
      </c>
      <c r="R97">
        <v>5</v>
      </c>
    </row>
    <row r="98" spans="1:18">
      <c r="A98" s="159">
        <f>A96</f>
        <v>5</v>
      </c>
      <c r="C98" t="s">
        <v>575</v>
      </c>
      <c r="D98" s="29">
        <v>49585.233486662473</v>
      </c>
      <c r="E98" s="65">
        <f t="shared" si="10"/>
        <v>49585.233486662473</v>
      </c>
      <c r="F98" s="49">
        <f t="shared" si="11"/>
        <v>24792.616743331237</v>
      </c>
      <c r="G98" s="49">
        <f t="shared" si="12"/>
        <v>16528.411162220826</v>
      </c>
      <c r="H98" s="49">
        <f t="shared" si="13"/>
        <v>12396.308371665618</v>
      </c>
      <c r="I98" s="49">
        <f t="shared" si="14"/>
        <v>9917.0466973324947</v>
      </c>
      <c r="J98" s="137">
        <f t="shared" ca="1" si="15"/>
        <v>4</v>
      </c>
      <c r="K98" s="47">
        <f t="shared" ca="1" si="15"/>
        <v>10</v>
      </c>
      <c r="L98" s="47">
        <f t="shared" ca="1" si="15"/>
        <v>14</v>
      </c>
      <c r="M98" s="47">
        <f t="shared" ca="1" si="15"/>
        <v>15</v>
      </c>
      <c r="N98" s="169">
        <f t="shared" ca="1" si="9"/>
        <v>16</v>
      </c>
      <c r="O98" s="163">
        <f t="shared" ca="1" si="16"/>
        <v>1</v>
      </c>
      <c r="Q98">
        <f t="shared" si="17"/>
        <v>96</v>
      </c>
      <c r="R98">
        <v>5</v>
      </c>
    </row>
    <row r="99" spans="1:18">
      <c r="A99" s="159">
        <f>A96</f>
        <v>5</v>
      </c>
      <c r="C99" t="s">
        <v>577</v>
      </c>
      <c r="D99" s="29">
        <v>139757.61173431069</v>
      </c>
      <c r="E99" s="65">
        <f t="shared" si="10"/>
        <v>139757.61173431069</v>
      </c>
      <c r="F99" s="49">
        <f t="shared" si="11"/>
        <v>69878.805867155344</v>
      </c>
      <c r="G99" s="49">
        <f t="shared" si="12"/>
        <v>46585.870578103561</v>
      </c>
      <c r="H99" s="49">
        <f t="shared" si="13"/>
        <v>34939.402933577672</v>
      </c>
      <c r="I99" s="49">
        <f t="shared" si="14"/>
        <v>27951.522346862137</v>
      </c>
      <c r="J99" s="137">
        <f t="shared" ca="1" si="15"/>
        <v>1</v>
      </c>
      <c r="K99" s="47">
        <f t="shared" ca="1" si="15"/>
        <v>3</v>
      </c>
      <c r="L99" s="47">
        <f t="shared" ca="1" si="15"/>
        <v>6</v>
      </c>
      <c r="M99" s="47">
        <f t="shared" ca="1" si="15"/>
        <v>7</v>
      </c>
      <c r="N99" s="169">
        <f t="shared" ca="1" si="9"/>
        <v>9</v>
      </c>
      <c r="O99" s="163">
        <f t="shared" ca="1" si="16"/>
        <v>2</v>
      </c>
      <c r="Q99">
        <f t="shared" si="17"/>
        <v>96</v>
      </c>
      <c r="R99">
        <v>5</v>
      </c>
    </row>
    <row r="100" spans="1:18">
      <c r="A100" s="159">
        <v>4</v>
      </c>
      <c r="B100">
        <v>25</v>
      </c>
      <c r="C100" t="s">
        <v>570</v>
      </c>
      <c r="D100" s="29">
        <v>85284.433198657178</v>
      </c>
      <c r="E100" s="65">
        <f t="shared" si="10"/>
        <v>85284.433198657178</v>
      </c>
      <c r="F100" s="49">
        <f t="shared" si="11"/>
        <v>42642.216599328589</v>
      </c>
      <c r="G100" s="49">
        <f t="shared" si="12"/>
        <v>28428.144399552391</v>
      </c>
      <c r="H100" s="49">
        <f t="shared" si="13"/>
        <v>21321.108299664294</v>
      </c>
      <c r="I100" s="49">
        <f t="shared" si="14"/>
        <v>17056.886639731434</v>
      </c>
      <c r="J100" s="137">
        <f t="shared" ca="1" si="15"/>
        <v>2</v>
      </c>
      <c r="K100" s="47">
        <f t="shared" ca="1" si="15"/>
        <v>6</v>
      </c>
      <c r="L100" s="47">
        <f t="shared" ca="1" si="15"/>
        <v>9</v>
      </c>
      <c r="M100" s="47">
        <f t="shared" ca="1" si="15"/>
        <v>11</v>
      </c>
      <c r="N100" s="169">
        <f t="shared" ca="1" si="9"/>
        <v>13</v>
      </c>
      <c r="O100" s="163">
        <f t="shared" ca="1" si="16"/>
        <v>1</v>
      </c>
      <c r="Q100">
        <f t="shared" si="17"/>
        <v>100</v>
      </c>
      <c r="R100">
        <v>5</v>
      </c>
    </row>
    <row r="101" spans="1:18">
      <c r="A101" s="159">
        <f>A100</f>
        <v>4</v>
      </c>
      <c r="C101" t="s">
        <v>572</v>
      </c>
      <c r="D101" s="29">
        <v>17746.333688918377</v>
      </c>
      <c r="E101" s="65">
        <f t="shared" si="10"/>
        <v>17746.333688918377</v>
      </c>
      <c r="F101" s="49">
        <f t="shared" si="11"/>
        <v>8873.1668444591887</v>
      </c>
      <c r="G101" s="49">
        <f t="shared" si="12"/>
        <v>5915.4445629727925</v>
      </c>
      <c r="H101" s="49">
        <f t="shared" si="13"/>
        <v>4436.5834222295944</v>
      </c>
      <c r="I101" s="49">
        <f t="shared" si="14"/>
        <v>3549.2667377836756</v>
      </c>
      <c r="J101" s="137">
        <f t="shared" ca="1" si="15"/>
        <v>12</v>
      </c>
      <c r="K101" s="47">
        <f t="shared" ca="1" si="15"/>
        <v>16</v>
      </c>
      <c r="L101" s="47">
        <f t="shared" ca="1" si="15"/>
        <v>18</v>
      </c>
      <c r="M101" s="47">
        <f t="shared" ca="1" si="15"/>
        <v>19</v>
      </c>
      <c r="N101" s="169">
        <f t="shared" ca="1" si="9"/>
        <v>20</v>
      </c>
      <c r="O101" s="163">
        <f t="shared" ca="1" si="16"/>
        <v>0</v>
      </c>
      <c r="Q101">
        <f t="shared" si="17"/>
        <v>100</v>
      </c>
      <c r="R101">
        <v>5</v>
      </c>
    </row>
    <row r="102" spans="1:18">
      <c r="A102" s="159">
        <f>A100</f>
        <v>4</v>
      </c>
      <c r="C102" t="s">
        <v>575</v>
      </c>
      <c r="D102" s="29">
        <v>43946.707852085579</v>
      </c>
      <c r="E102" s="65">
        <f t="shared" si="10"/>
        <v>43946.707852085579</v>
      </c>
      <c r="F102" s="49">
        <f t="shared" si="11"/>
        <v>21973.35392604279</v>
      </c>
      <c r="G102" s="49">
        <f t="shared" si="12"/>
        <v>14648.90261736186</v>
      </c>
      <c r="H102" s="49">
        <f t="shared" si="13"/>
        <v>10986.676963021395</v>
      </c>
      <c r="I102" s="49">
        <f t="shared" si="14"/>
        <v>8789.3415704171166</v>
      </c>
      <c r="J102" s="137">
        <f t="shared" ca="1" si="15"/>
        <v>5</v>
      </c>
      <c r="K102" s="47">
        <f t="shared" ca="1" si="15"/>
        <v>10</v>
      </c>
      <c r="L102" s="47">
        <f t="shared" ca="1" si="15"/>
        <v>14</v>
      </c>
      <c r="M102" s="47">
        <f t="shared" ca="1" si="15"/>
        <v>15</v>
      </c>
      <c r="N102" s="169">
        <f t="shared" ca="1" si="9"/>
        <v>17</v>
      </c>
      <c r="O102" s="163">
        <f t="shared" ca="1" si="16"/>
        <v>0</v>
      </c>
      <c r="Q102">
        <f t="shared" si="17"/>
        <v>100</v>
      </c>
      <c r="R102">
        <v>5</v>
      </c>
    </row>
    <row r="103" spans="1:18">
      <c r="A103" s="159">
        <f>A100</f>
        <v>4</v>
      </c>
      <c r="C103" t="s">
        <v>577</v>
      </c>
      <c r="D103" s="29">
        <v>145753.42266617017</v>
      </c>
      <c r="E103" s="65">
        <f t="shared" si="10"/>
        <v>145753.42266617017</v>
      </c>
      <c r="F103" s="49">
        <f t="shared" si="11"/>
        <v>72876.711333085084</v>
      </c>
      <c r="G103" s="49">
        <f t="shared" si="12"/>
        <v>48584.47422205672</v>
      </c>
      <c r="H103" s="49">
        <f t="shared" si="13"/>
        <v>36438.355666542542</v>
      </c>
      <c r="I103" s="49">
        <f t="shared" si="14"/>
        <v>29150.684533234034</v>
      </c>
      <c r="J103" s="137">
        <f t="shared" ca="1" si="15"/>
        <v>1</v>
      </c>
      <c r="K103" s="47">
        <f t="shared" ca="1" si="15"/>
        <v>3</v>
      </c>
      <c r="L103" s="47">
        <f t="shared" ca="1" si="15"/>
        <v>4</v>
      </c>
      <c r="M103" s="47">
        <f t="shared" ca="1" si="15"/>
        <v>7</v>
      </c>
      <c r="N103" s="169">
        <f t="shared" ca="1" si="9"/>
        <v>8</v>
      </c>
      <c r="O103" s="163">
        <f t="shared" ca="1" si="16"/>
        <v>3</v>
      </c>
      <c r="Q103">
        <f t="shared" si="17"/>
        <v>100</v>
      </c>
      <c r="R103">
        <v>5</v>
      </c>
    </row>
    <row r="104" spans="1:18">
      <c r="A104" s="159">
        <v>5</v>
      </c>
      <c r="B104">
        <v>26</v>
      </c>
      <c r="C104" t="s">
        <v>570</v>
      </c>
      <c r="D104" s="29">
        <v>102466.97877440311</v>
      </c>
      <c r="E104" s="65">
        <f t="shared" si="10"/>
        <v>102466.97877440311</v>
      </c>
      <c r="F104" s="49">
        <f t="shared" si="11"/>
        <v>51233.489387201553</v>
      </c>
      <c r="G104" s="49">
        <f t="shared" si="12"/>
        <v>34155.659591467702</v>
      </c>
      <c r="H104" s="49">
        <f t="shared" si="13"/>
        <v>25616.744693600776</v>
      </c>
      <c r="I104" s="49">
        <f t="shared" si="14"/>
        <v>20493.395754880621</v>
      </c>
      <c r="J104" s="137">
        <f t="shared" ca="1" si="15"/>
        <v>2</v>
      </c>
      <c r="K104" s="47">
        <f t="shared" ca="1" si="15"/>
        <v>4</v>
      </c>
      <c r="L104" s="47">
        <f t="shared" ca="1" si="15"/>
        <v>8</v>
      </c>
      <c r="M104" s="47">
        <f t="shared" ca="1" si="15"/>
        <v>10</v>
      </c>
      <c r="N104" s="169">
        <f t="shared" ca="1" si="9"/>
        <v>12</v>
      </c>
      <c r="O104" s="163">
        <f t="shared" ca="1" si="16"/>
        <v>2</v>
      </c>
      <c r="Q104">
        <f t="shared" si="17"/>
        <v>104</v>
      </c>
      <c r="R104">
        <v>5</v>
      </c>
    </row>
    <row r="105" spans="1:18">
      <c r="A105" s="159">
        <f>A104</f>
        <v>5</v>
      </c>
      <c r="C105" t="s">
        <v>572</v>
      </c>
      <c r="D105" s="29">
        <v>18213.674860797368</v>
      </c>
      <c r="E105" s="65">
        <f t="shared" si="10"/>
        <v>18213.674860797368</v>
      </c>
      <c r="F105" s="49">
        <f t="shared" si="11"/>
        <v>9106.8374303986839</v>
      </c>
      <c r="G105" s="49">
        <f t="shared" si="12"/>
        <v>6071.2249535991223</v>
      </c>
      <c r="H105" s="49">
        <f t="shared" si="13"/>
        <v>4553.4187151993419</v>
      </c>
      <c r="I105" s="49">
        <f t="shared" si="14"/>
        <v>3642.7349721594737</v>
      </c>
      <c r="J105" s="137">
        <f t="shared" ca="1" si="15"/>
        <v>13</v>
      </c>
      <c r="K105" s="47">
        <f t="shared" ca="1" si="15"/>
        <v>17</v>
      </c>
      <c r="L105" s="47">
        <f t="shared" ca="1" si="15"/>
        <v>18</v>
      </c>
      <c r="M105" s="47">
        <f t="shared" ca="1" si="15"/>
        <v>19</v>
      </c>
      <c r="N105" s="169">
        <f t="shared" ca="1" si="9"/>
        <v>20</v>
      </c>
      <c r="O105" s="163">
        <f t="shared" ca="1" si="16"/>
        <v>0</v>
      </c>
      <c r="Q105">
        <f t="shared" si="17"/>
        <v>104</v>
      </c>
      <c r="R105">
        <v>5</v>
      </c>
    </row>
    <row r="106" spans="1:18">
      <c r="A106" s="159">
        <f>A104</f>
        <v>5</v>
      </c>
      <c r="C106" t="s">
        <v>575</v>
      </c>
      <c r="D106" s="29">
        <v>48137.607194394201</v>
      </c>
      <c r="E106" s="65">
        <f t="shared" si="10"/>
        <v>48137.607194394201</v>
      </c>
      <c r="F106" s="49">
        <f t="shared" si="11"/>
        <v>24068.8035971971</v>
      </c>
      <c r="G106" s="49">
        <f t="shared" si="12"/>
        <v>16045.869064798067</v>
      </c>
      <c r="H106" s="49">
        <f t="shared" si="13"/>
        <v>12034.40179859855</v>
      </c>
      <c r="I106" s="49">
        <f t="shared" si="14"/>
        <v>9627.5214388788409</v>
      </c>
      <c r="J106" s="137">
        <f t="shared" ca="1" si="15"/>
        <v>5</v>
      </c>
      <c r="K106" s="47">
        <f t="shared" ca="1" si="15"/>
        <v>11</v>
      </c>
      <c r="L106" s="47">
        <f t="shared" ca="1" si="15"/>
        <v>14</v>
      </c>
      <c r="M106" s="47">
        <f t="shared" ca="1" si="15"/>
        <v>15</v>
      </c>
      <c r="N106" s="169">
        <f t="shared" ca="1" si="9"/>
        <v>16</v>
      </c>
      <c r="O106" s="163">
        <f t="shared" ca="1" si="16"/>
        <v>1</v>
      </c>
      <c r="Q106">
        <f t="shared" si="17"/>
        <v>104</v>
      </c>
      <c r="R106">
        <v>5</v>
      </c>
    </row>
    <row r="107" spans="1:18">
      <c r="A107" s="159">
        <f>A104</f>
        <v>5</v>
      </c>
      <c r="C107" t="s">
        <v>577</v>
      </c>
      <c r="D107" s="29">
        <v>140639.24734519867</v>
      </c>
      <c r="E107" s="65">
        <f t="shared" si="10"/>
        <v>140639.24734519867</v>
      </c>
      <c r="F107" s="49">
        <f t="shared" si="11"/>
        <v>70319.623672599337</v>
      </c>
      <c r="G107" s="49">
        <f t="shared" si="12"/>
        <v>46879.749115066224</v>
      </c>
      <c r="H107" s="49">
        <f t="shared" si="13"/>
        <v>35159.811836299668</v>
      </c>
      <c r="I107" s="49">
        <f t="shared" si="14"/>
        <v>28127.849469039735</v>
      </c>
      <c r="J107" s="137">
        <f t="shared" ca="1" si="15"/>
        <v>1</v>
      </c>
      <c r="K107" s="47">
        <f t="shared" ca="1" si="15"/>
        <v>3</v>
      </c>
      <c r="L107" s="47">
        <f t="shared" ca="1" si="15"/>
        <v>6</v>
      </c>
      <c r="M107" s="47">
        <f t="shared" ca="1" si="15"/>
        <v>7</v>
      </c>
      <c r="N107" s="169">
        <f t="shared" ca="1" si="9"/>
        <v>9</v>
      </c>
      <c r="O107" s="163">
        <f t="shared" ca="1" si="16"/>
        <v>2</v>
      </c>
      <c r="Q107">
        <f t="shared" si="17"/>
        <v>104</v>
      </c>
      <c r="R107">
        <v>5</v>
      </c>
    </row>
    <row r="108" spans="1:18">
      <c r="A108" s="159">
        <v>5</v>
      </c>
      <c r="B108">
        <v>27</v>
      </c>
      <c r="C108" t="s">
        <v>570</v>
      </c>
      <c r="D108" s="29">
        <v>90694.217620801996</v>
      </c>
      <c r="E108" s="65">
        <f t="shared" si="10"/>
        <v>90694.217620801996</v>
      </c>
      <c r="F108" s="49">
        <f t="shared" si="11"/>
        <v>45347.108810400998</v>
      </c>
      <c r="G108" s="49">
        <f t="shared" si="12"/>
        <v>30231.405873600666</v>
      </c>
      <c r="H108" s="49">
        <f t="shared" si="13"/>
        <v>22673.554405200499</v>
      </c>
      <c r="I108" s="49">
        <f t="shared" si="14"/>
        <v>18138.843524160398</v>
      </c>
      <c r="J108" s="137">
        <f t="shared" ca="1" si="15"/>
        <v>2</v>
      </c>
      <c r="K108" s="47">
        <f t="shared" ca="1" si="15"/>
        <v>5</v>
      </c>
      <c r="L108" s="47">
        <f t="shared" ca="1" si="15"/>
        <v>9</v>
      </c>
      <c r="M108" s="47">
        <f t="shared" ca="1" si="15"/>
        <v>10</v>
      </c>
      <c r="N108" s="169">
        <f t="shared" ca="1" si="9"/>
        <v>13</v>
      </c>
      <c r="O108" s="163">
        <f t="shared" ca="1" si="16"/>
        <v>2</v>
      </c>
      <c r="Q108">
        <f t="shared" si="17"/>
        <v>108</v>
      </c>
      <c r="R108">
        <v>5</v>
      </c>
    </row>
    <row r="109" spans="1:18">
      <c r="A109" s="159">
        <f>A108</f>
        <v>5</v>
      </c>
      <c r="C109" t="s">
        <v>572</v>
      </c>
      <c r="D109" s="29">
        <v>18352.178581820219</v>
      </c>
      <c r="E109" s="65">
        <f t="shared" si="10"/>
        <v>18352.178581820219</v>
      </c>
      <c r="F109" s="49">
        <f t="shared" si="11"/>
        <v>9176.0892909101094</v>
      </c>
      <c r="G109" s="49">
        <f t="shared" si="12"/>
        <v>6117.3928606067393</v>
      </c>
      <c r="H109" s="49">
        <f t="shared" si="13"/>
        <v>4588.0446454550547</v>
      </c>
      <c r="I109" s="49">
        <f t="shared" si="14"/>
        <v>3670.4357163640439</v>
      </c>
      <c r="J109" s="137">
        <f t="shared" ca="1" si="15"/>
        <v>12</v>
      </c>
      <c r="K109" s="47">
        <f t="shared" ca="1" si="15"/>
        <v>16</v>
      </c>
      <c r="L109" s="47">
        <f t="shared" ca="1" si="15"/>
        <v>18</v>
      </c>
      <c r="M109" s="47">
        <f t="shared" ca="1" si="15"/>
        <v>19</v>
      </c>
      <c r="N109" s="169">
        <f t="shared" ca="1" si="9"/>
        <v>20</v>
      </c>
      <c r="O109" s="163">
        <f t="shared" ca="1" si="16"/>
        <v>0</v>
      </c>
      <c r="Q109">
        <f t="shared" si="17"/>
        <v>108</v>
      </c>
      <c r="R109">
        <v>5</v>
      </c>
    </row>
    <row r="110" spans="1:18">
      <c r="A110" s="159">
        <f>A108</f>
        <v>5</v>
      </c>
      <c r="C110" t="s">
        <v>575</v>
      </c>
      <c r="D110" s="29">
        <v>43984.914997629312</v>
      </c>
      <c r="E110" s="65">
        <f t="shared" si="10"/>
        <v>43984.914997629312</v>
      </c>
      <c r="F110" s="49">
        <f t="shared" si="11"/>
        <v>21992.457498814656</v>
      </c>
      <c r="G110" s="49">
        <f t="shared" si="12"/>
        <v>14661.638332543103</v>
      </c>
      <c r="H110" s="49">
        <f t="shared" si="13"/>
        <v>10996.228749407328</v>
      </c>
      <c r="I110" s="49">
        <f t="shared" si="14"/>
        <v>8796.9829995258624</v>
      </c>
      <c r="J110" s="137">
        <f t="shared" ca="1" si="15"/>
        <v>6</v>
      </c>
      <c r="K110" s="47">
        <f t="shared" ca="1" si="15"/>
        <v>11</v>
      </c>
      <c r="L110" s="47">
        <f t="shared" ca="1" si="15"/>
        <v>14</v>
      </c>
      <c r="M110" s="47">
        <f t="shared" ca="1" si="15"/>
        <v>15</v>
      </c>
      <c r="N110" s="169">
        <f t="shared" ca="1" si="9"/>
        <v>17</v>
      </c>
      <c r="O110" s="163">
        <f t="shared" ca="1" si="16"/>
        <v>0</v>
      </c>
      <c r="Q110">
        <f t="shared" si="17"/>
        <v>108</v>
      </c>
      <c r="R110">
        <v>5</v>
      </c>
    </row>
    <row r="111" spans="1:18">
      <c r="A111" s="159">
        <f>A108</f>
        <v>5</v>
      </c>
      <c r="C111" t="s">
        <v>577</v>
      </c>
      <c r="D111" s="29">
        <v>170098.27474963653</v>
      </c>
      <c r="E111" s="65">
        <f t="shared" si="10"/>
        <v>170098.27474963653</v>
      </c>
      <c r="F111" s="49">
        <f t="shared" si="11"/>
        <v>85049.137374818267</v>
      </c>
      <c r="G111" s="49">
        <f t="shared" si="12"/>
        <v>56699.424916545511</v>
      </c>
      <c r="H111" s="49">
        <f t="shared" si="13"/>
        <v>42524.568687409133</v>
      </c>
      <c r="I111" s="49">
        <f t="shared" si="14"/>
        <v>34019.65494992731</v>
      </c>
      <c r="J111" s="137">
        <f t="shared" ca="1" si="15"/>
        <v>1</v>
      </c>
      <c r="K111" s="47">
        <f t="shared" ca="1" si="15"/>
        <v>3</v>
      </c>
      <c r="L111" s="47">
        <f t="shared" ca="1" si="15"/>
        <v>4</v>
      </c>
      <c r="M111" s="47">
        <f t="shared" ca="1" si="15"/>
        <v>7</v>
      </c>
      <c r="N111" s="169">
        <f t="shared" ca="1" si="9"/>
        <v>8</v>
      </c>
      <c r="O111" s="163">
        <f t="shared" ca="1" si="16"/>
        <v>3</v>
      </c>
      <c r="Q111">
        <f t="shared" si="17"/>
        <v>108</v>
      </c>
      <c r="R111">
        <v>5</v>
      </c>
    </row>
    <row r="112" spans="1:18">
      <c r="A112" s="159">
        <v>4</v>
      </c>
      <c r="B112">
        <v>28</v>
      </c>
      <c r="C112" t="s">
        <v>570</v>
      </c>
      <c r="D112" s="29">
        <v>102787.09849732976</v>
      </c>
      <c r="E112" s="65">
        <f t="shared" si="10"/>
        <v>102787.09849732976</v>
      </c>
      <c r="F112" s="49">
        <f t="shared" si="11"/>
        <v>51393.54924866488</v>
      </c>
      <c r="G112" s="49">
        <f t="shared" si="12"/>
        <v>34262.366165776584</v>
      </c>
      <c r="H112" s="49">
        <f t="shared" si="13"/>
        <v>25696.77462433244</v>
      </c>
      <c r="I112" s="49">
        <f t="shared" si="14"/>
        <v>20557.419699465951</v>
      </c>
      <c r="J112" s="137">
        <f t="shared" ca="1" si="15"/>
        <v>2</v>
      </c>
      <c r="K112" s="47">
        <f t="shared" ca="1" si="15"/>
        <v>5</v>
      </c>
      <c r="L112" s="47">
        <f t="shared" ca="1" si="15"/>
        <v>7</v>
      </c>
      <c r="M112" s="47">
        <f t="shared" ca="1" si="15"/>
        <v>11</v>
      </c>
      <c r="N112" s="169">
        <f t="shared" ca="1" si="9"/>
        <v>12</v>
      </c>
      <c r="O112" s="163">
        <f t="shared" ca="1" si="16"/>
        <v>1</v>
      </c>
      <c r="Q112">
        <f t="shared" si="17"/>
        <v>112</v>
      </c>
      <c r="R112">
        <v>5</v>
      </c>
    </row>
    <row r="113" spans="1:18">
      <c r="A113" s="159">
        <f>A112</f>
        <v>4</v>
      </c>
      <c r="C113" t="s">
        <v>572</v>
      </c>
      <c r="D113" s="29">
        <v>16020.263731643043</v>
      </c>
      <c r="E113" s="65">
        <f t="shared" si="10"/>
        <v>16020.263731643043</v>
      </c>
      <c r="F113" s="49">
        <f t="shared" si="11"/>
        <v>8010.1318658215214</v>
      </c>
      <c r="G113" s="49">
        <f t="shared" si="12"/>
        <v>5340.0879105476806</v>
      </c>
      <c r="H113" s="49">
        <f t="shared" si="13"/>
        <v>4005.0659329107607</v>
      </c>
      <c r="I113" s="49">
        <f t="shared" si="14"/>
        <v>3204.0527463286085</v>
      </c>
      <c r="J113" s="137">
        <f t="shared" ca="1" si="15"/>
        <v>14</v>
      </c>
      <c r="K113" s="47">
        <f t="shared" ca="1" si="15"/>
        <v>17</v>
      </c>
      <c r="L113" s="47">
        <f t="shared" ca="1" si="15"/>
        <v>18</v>
      </c>
      <c r="M113" s="47">
        <f t="shared" ca="1" si="15"/>
        <v>19</v>
      </c>
      <c r="N113" s="169">
        <f t="shared" ca="1" si="9"/>
        <v>20</v>
      </c>
      <c r="O113" s="163">
        <f t="shared" ca="1" si="16"/>
        <v>0</v>
      </c>
      <c r="Q113">
        <f t="shared" si="17"/>
        <v>112</v>
      </c>
      <c r="R113">
        <v>5</v>
      </c>
    </row>
    <row r="114" spans="1:18">
      <c r="A114" s="159">
        <f>A112</f>
        <v>4</v>
      </c>
      <c r="C114" t="s">
        <v>575</v>
      </c>
      <c r="D114" s="29">
        <v>52239.356530434103</v>
      </c>
      <c r="E114" s="65">
        <f t="shared" si="10"/>
        <v>52239.356530434103</v>
      </c>
      <c r="F114" s="49">
        <f t="shared" si="11"/>
        <v>26119.678265217051</v>
      </c>
      <c r="G114" s="49">
        <f t="shared" si="12"/>
        <v>17413.118843478034</v>
      </c>
      <c r="H114" s="49">
        <f t="shared" si="13"/>
        <v>13059.839132608526</v>
      </c>
      <c r="I114" s="49">
        <f t="shared" si="14"/>
        <v>10447.871306086821</v>
      </c>
      <c r="J114" s="137">
        <f t="shared" ca="1" si="15"/>
        <v>4</v>
      </c>
      <c r="K114" s="47">
        <f t="shared" ca="1" si="15"/>
        <v>10</v>
      </c>
      <c r="L114" s="47">
        <f t="shared" ca="1" si="15"/>
        <v>13</v>
      </c>
      <c r="M114" s="47">
        <f t="shared" ca="1" si="15"/>
        <v>15</v>
      </c>
      <c r="N114" s="169">
        <f t="shared" ca="1" si="9"/>
        <v>16</v>
      </c>
      <c r="O114" s="163">
        <f t="shared" ca="1" si="16"/>
        <v>1</v>
      </c>
      <c r="Q114">
        <f t="shared" si="17"/>
        <v>112</v>
      </c>
      <c r="R114">
        <v>5</v>
      </c>
    </row>
    <row r="115" spans="1:18">
      <c r="A115" s="159">
        <f>A112</f>
        <v>4</v>
      </c>
      <c r="C115" t="s">
        <v>577</v>
      </c>
      <c r="D115" s="29">
        <v>136676.47894834264</v>
      </c>
      <c r="E115" s="65">
        <f t="shared" si="10"/>
        <v>136676.47894834264</v>
      </c>
      <c r="F115" s="49">
        <f t="shared" si="11"/>
        <v>68338.239474171321</v>
      </c>
      <c r="G115" s="49">
        <f t="shared" si="12"/>
        <v>45558.826316114217</v>
      </c>
      <c r="H115" s="49">
        <f t="shared" si="13"/>
        <v>34169.119737085661</v>
      </c>
      <c r="I115" s="49">
        <f t="shared" si="14"/>
        <v>27335.295789668529</v>
      </c>
      <c r="J115" s="137">
        <f t="shared" ca="1" si="15"/>
        <v>1</v>
      </c>
      <c r="K115" s="47">
        <f t="shared" ca="1" si="15"/>
        <v>3</v>
      </c>
      <c r="L115" s="47">
        <f t="shared" ca="1" si="15"/>
        <v>6</v>
      </c>
      <c r="M115" s="47">
        <f t="shared" ca="1" si="15"/>
        <v>8</v>
      </c>
      <c r="N115" s="169">
        <f t="shared" ca="1" si="9"/>
        <v>9</v>
      </c>
      <c r="O115" s="163">
        <f t="shared" ca="1" si="16"/>
        <v>2</v>
      </c>
      <c r="Q115">
        <f t="shared" si="17"/>
        <v>112</v>
      </c>
      <c r="R115">
        <v>5</v>
      </c>
    </row>
    <row r="116" spans="1:18">
      <c r="A116" s="159">
        <v>4</v>
      </c>
      <c r="B116">
        <v>29</v>
      </c>
      <c r="C116" t="s">
        <v>570</v>
      </c>
      <c r="D116" s="29">
        <v>100469.81393584577</v>
      </c>
      <c r="E116" s="65">
        <f t="shared" si="10"/>
        <v>100469.81393584577</v>
      </c>
      <c r="F116" s="49">
        <f t="shared" si="11"/>
        <v>50234.906967922885</v>
      </c>
      <c r="G116" s="49">
        <f t="shared" si="12"/>
        <v>33489.937978615257</v>
      </c>
      <c r="H116" s="49">
        <f t="shared" si="13"/>
        <v>25117.453483961443</v>
      </c>
      <c r="I116" s="49">
        <f t="shared" si="14"/>
        <v>20093.962787169155</v>
      </c>
      <c r="J116" s="137">
        <f t="shared" ca="1" si="15"/>
        <v>2</v>
      </c>
      <c r="K116" s="47">
        <f t="shared" ca="1" si="15"/>
        <v>6</v>
      </c>
      <c r="L116" s="47">
        <f t="shared" ca="1" si="15"/>
        <v>8</v>
      </c>
      <c r="M116" s="47">
        <f t="shared" ca="1" si="15"/>
        <v>11</v>
      </c>
      <c r="N116" s="169">
        <f t="shared" ca="1" si="9"/>
        <v>12</v>
      </c>
      <c r="O116" s="163">
        <f t="shared" ca="1" si="16"/>
        <v>1</v>
      </c>
      <c r="Q116">
        <f t="shared" si="17"/>
        <v>116</v>
      </c>
      <c r="R116">
        <v>5</v>
      </c>
    </row>
    <row r="117" spans="1:18">
      <c r="A117" s="159">
        <f>A116</f>
        <v>4</v>
      </c>
      <c r="C117" t="s">
        <v>572</v>
      </c>
      <c r="D117" s="29">
        <v>15374.784126121456</v>
      </c>
      <c r="E117" s="65">
        <f t="shared" si="10"/>
        <v>15374.784126121456</v>
      </c>
      <c r="F117" s="49">
        <f t="shared" si="11"/>
        <v>7687.3920630607281</v>
      </c>
      <c r="G117" s="49">
        <f t="shared" si="12"/>
        <v>5124.9280420404857</v>
      </c>
      <c r="H117" s="49">
        <f t="shared" si="13"/>
        <v>3843.6960315303641</v>
      </c>
      <c r="I117" s="49">
        <f t="shared" si="14"/>
        <v>3074.9568252242912</v>
      </c>
      <c r="J117" s="137">
        <f t="shared" ca="1" si="15"/>
        <v>14</v>
      </c>
      <c r="K117" s="47">
        <f t="shared" ca="1" si="15"/>
        <v>17</v>
      </c>
      <c r="L117" s="47">
        <f t="shared" ca="1" si="15"/>
        <v>18</v>
      </c>
      <c r="M117" s="47">
        <f t="shared" ca="1" si="15"/>
        <v>19</v>
      </c>
      <c r="N117" s="169">
        <f t="shared" ca="1" si="9"/>
        <v>20</v>
      </c>
      <c r="O117" s="163">
        <f t="shared" ca="1" si="16"/>
        <v>0</v>
      </c>
      <c r="Q117">
        <f t="shared" si="17"/>
        <v>116</v>
      </c>
      <c r="R117">
        <v>5</v>
      </c>
    </row>
    <row r="118" spans="1:18">
      <c r="A118" s="159">
        <f>A116</f>
        <v>4</v>
      </c>
      <c r="C118" t="s">
        <v>575</v>
      </c>
      <c r="D118" s="29">
        <v>51814.832691059237</v>
      </c>
      <c r="E118" s="65">
        <f t="shared" si="10"/>
        <v>51814.832691059237</v>
      </c>
      <c r="F118" s="49">
        <f t="shared" si="11"/>
        <v>25907.416345529618</v>
      </c>
      <c r="G118" s="49">
        <f t="shared" si="12"/>
        <v>17271.610897019746</v>
      </c>
      <c r="H118" s="49">
        <f t="shared" si="13"/>
        <v>12953.708172764809</v>
      </c>
      <c r="I118" s="49">
        <f t="shared" si="14"/>
        <v>10362.966538211847</v>
      </c>
      <c r="J118" s="137">
        <f t="shared" ca="1" si="15"/>
        <v>5</v>
      </c>
      <c r="K118" s="47">
        <f t="shared" ca="1" si="15"/>
        <v>10</v>
      </c>
      <c r="L118" s="47">
        <f t="shared" ca="1" si="15"/>
        <v>13</v>
      </c>
      <c r="M118" s="47">
        <f t="shared" ca="1" si="15"/>
        <v>15</v>
      </c>
      <c r="N118" s="169">
        <f t="shared" ca="1" si="9"/>
        <v>16</v>
      </c>
      <c r="O118" s="163">
        <f t="shared" ca="1" si="16"/>
        <v>0</v>
      </c>
      <c r="Q118">
        <f t="shared" si="17"/>
        <v>116</v>
      </c>
      <c r="R118">
        <v>5</v>
      </c>
    </row>
    <row r="119" spans="1:18">
      <c r="A119" s="159">
        <f>A116</f>
        <v>4</v>
      </c>
      <c r="C119" t="s">
        <v>577</v>
      </c>
      <c r="D119" s="29">
        <v>156263.02425169075</v>
      </c>
      <c r="E119" s="65">
        <f t="shared" si="10"/>
        <v>156263.02425169075</v>
      </c>
      <c r="F119" s="49">
        <f t="shared" si="11"/>
        <v>78131.512125845373</v>
      </c>
      <c r="G119" s="49">
        <f t="shared" si="12"/>
        <v>52087.674750563579</v>
      </c>
      <c r="H119" s="49">
        <f t="shared" si="13"/>
        <v>39065.756062922686</v>
      </c>
      <c r="I119" s="49">
        <f t="shared" si="14"/>
        <v>31252.60485033815</v>
      </c>
      <c r="J119" s="137">
        <f t="shared" ca="1" si="15"/>
        <v>1</v>
      </c>
      <c r="K119" s="47">
        <f t="shared" ca="1" si="15"/>
        <v>3</v>
      </c>
      <c r="L119" s="47">
        <f t="shared" ca="1" si="15"/>
        <v>4</v>
      </c>
      <c r="M119" s="47">
        <f t="shared" ca="1" si="15"/>
        <v>7</v>
      </c>
      <c r="N119" s="169">
        <f t="shared" ca="1" si="9"/>
        <v>9</v>
      </c>
      <c r="O119" s="163">
        <f t="shared" ca="1" si="16"/>
        <v>3</v>
      </c>
      <c r="Q119">
        <f t="shared" si="17"/>
        <v>116</v>
      </c>
      <c r="R119">
        <v>5</v>
      </c>
    </row>
    <row r="120" spans="1:18">
      <c r="A120" s="159">
        <v>5</v>
      </c>
      <c r="B120">
        <v>30</v>
      </c>
      <c r="C120" t="s">
        <v>570</v>
      </c>
      <c r="D120" s="29">
        <v>126774.57713842324</v>
      </c>
      <c r="E120" s="65">
        <f t="shared" si="10"/>
        <v>126774.57713842324</v>
      </c>
      <c r="F120" s="49">
        <f t="shared" si="11"/>
        <v>63387.288569211618</v>
      </c>
      <c r="G120" s="49">
        <f t="shared" si="12"/>
        <v>42258.192379474414</v>
      </c>
      <c r="H120" s="49">
        <f t="shared" si="13"/>
        <v>31693.644284605809</v>
      </c>
      <c r="I120" s="49">
        <f t="shared" si="14"/>
        <v>25354.915427684646</v>
      </c>
      <c r="J120" s="137">
        <f t="shared" ca="1" si="15"/>
        <v>2</v>
      </c>
      <c r="K120" s="47">
        <f t="shared" ca="1" si="15"/>
        <v>4</v>
      </c>
      <c r="L120" s="47">
        <f t="shared" ca="1" si="15"/>
        <v>7</v>
      </c>
      <c r="M120" s="47">
        <f t="shared" ca="1" si="15"/>
        <v>9</v>
      </c>
      <c r="N120" s="169">
        <f t="shared" ca="1" si="9"/>
        <v>12</v>
      </c>
      <c r="O120" s="163">
        <f t="shared" ca="1" si="16"/>
        <v>2</v>
      </c>
      <c r="Q120">
        <f t="shared" si="17"/>
        <v>120</v>
      </c>
      <c r="R120">
        <v>5</v>
      </c>
    </row>
    <row r="121" spans="1:18">
      <c r="A121" s="159">
        <f>A120</f>
        <v>5</v>
      </c>
      <c r="C121" t="s">
        <v>572</v>
      </c>
      <c r="D121" s="29">
        <v>16461.472125970547</v>
      </c>
      <c r="E121" s="65">
        <f t="shared" si="10"/>
        <v>16461.472125970547</v>
      </c>
      <c r="F121" s="49">
        <f t="shared" si="11"/>
        <v>8230.7360629852737</v>
      </c>
      <c r="G121" s="49">
        <f t="shared" si="12"/>
        <v>5487.1573753235161</v>
      </c>
      <c r="H121" s="49">
        <f t="shared" si="13"/>
        <v>4115.3680314926369</v>
      </c>
      <c r="I121" s="49">
        <f t="shared" si="14"/>
        <v>3292.2944251941094</v>
      </c>
      <c r="J121" s="137">
        <f t="shared" ca="1" si="15"/>
        <v>14</v>
      </c>
      <c r="K121" s="47">
        <f t="shared" ca="1" si="15"/>
        <v>17</v>
      </c>
      <c r="L121" s="47">
        <f t="shared" ca="1" si="15"/>
        <v>18</v>
      </c>
      <c r="M121" s="47">
        <f t="shared" ca="1" si="15"/>
        <v>19</v>
      </c>
      <c r="N121" s="169">
        <f t="shared" ca="1" si="9"/>
        <v>20</v>
      </c>
      <c r="O121" s="163">
        <f t="shared" ca="1" si="16"/>
        <v>0</v>
      </c>
      <c r="Q121">
        <f t="shared" si="17"/>
        <v>120</v>
      </c>
      <c r="R121">
        <v>5</v>
      </c>
    </row>
    <row r="122" spans="1:18">
      <c r="A122" s="159">
        <f>A120</f>
        <v>5</v>
      </c>
      <c r="C122" t="s">
        <v>575</v>
      </c>
      <c r="D122" s="29">
        <v>62535.75773063198</v>
      </c>
      <c r="E122" s="65">
        <f t="shared" si="10"/>
        <v>62535.75773063198</v>
      </c>
      <c r="F122" s="49">
        <f t="shared" si="11"/>
        <v>31267.87886531599</v>
      </c>
      <c r="G122" s="49">
        <f t="shared" si="12"/>
        <v>20845.252576877327</v>
      </c>
      <c r="H122" s="49">
        <f t="shared" si="13"/>
        <v>15633.939432657995</v>
      </c>
      <c r="I122" s="49">
        <f t="shared" si="14"/>
        <v>12507.151546126395</v>
      </c>
      <c r="J122" s="137">
        <f t="shared" ca="1" si="15"/>
        <v>5</v>
      </c>
      <c r="K122" s="47">
        <f t="shared" ca="1" si="15"/>
        <v>10</v>
      </c>
      <c r="L122" s="47">
        <f t="shared" ca="1" si="15"/>
        <v>13</v>
      </c>
      <c r="M122" s="47">
        <f t="shared" ca="1" si="15"/>
        <v>15</v>
      </c>
      <c r="N122" s="169">
        <f t="shared" ca="1" si="9"/>
        <v>16</v>
      </c>
      <c r="O122" s="163">
        <f t="shared" ca="1" si="16"/>
        <v>1</v>
      </c>
      <c r="Q122">
        <f t="shared" si="17"/>
        <v>120</v>
      </c>
      <c r="R122">
        <v>5</v>
      </c>
    </row>
    <row r="123" spans="1:18">
      <c r="A123" s="159">
        <f>A120</f>
        <v>5</v>
      </c>
      <c r="C123" t="s">
        <v>577</v>
      </c>
      <c r="D123" s="29">
        <v>148920.65267976397</v>
      </c>
      <c r="E123" s="65">
        <f t="shared" si="10"/>
        <v>148920.65267976397</v>
      </c>
      <c r="F123" s="49">
        <f t="shared" si="11"/>
        <v>74460.326339881984</v>
      </c>
      <c r="G123" s="49">
        <f t="shared" si="12"/>
        <v>49640.217559921322</v>
      </c>
      <c r="H123" s="49">
        <f t="shared" si="13"/>
        <v>37230.163169940992</v>
      </c>
      <c r="I123" s="49">
        <f t="shared" si="14"/>
        <v>29784.130535952794</v>
      </c>
      <c r="J123" s="137">
        <f t="shared" ca="1" si="15"/>
        <v>1</v>
      </c>
      <c r="K123" s="47">
        <f t="shared" ca="1" si="15"/>
        <v>3</v>
      </c>
      <c r="L123" s="47">
        <f t="shared" ca="1" si="15"/>
        <v>6</v>
      </c>
      <c r="M123" s="47">
        <f t="shared" ca="1" si="15"/>
        <v>8</v>
      </c>
      <c r="N123" s="169">
        <f t="shared" ca="1" si="9"/>
        <v>11</v>
      </c>
      <c r="O123" s="163">
        <f t="shared" ca="1" si="16"/>
        <v>2</v>
      </c>
      <c r="Q123">
        <f t="shared" si="17"/>
        <v>120</v>
      </c>
      <c r="R123">
        <v>5</v>
      </c>
    </row>
    <row r="124" spans="1:18">
      <c r="A124" s="159">
        <v>4</v>
      </c>
      <c r="B124">
        <v>31</v>
      </c>
      <c r="C124" t="s">
        <v>570</v>
      </c>
      <c r="D124" s="29">
        <v>121683.71796262698</v>
      </c>
      <c r="E124" s="65">
        <f t="shared" si="10"/>
        <v>121683.71796262698</v>
      </c>
      <c r="F124" s="49">
        <f t="shared" si="11"/>
        <v>60841.858981313489</v>
      </c>
      <c r="G124" s="49">
        <f t="shared" si="12"/>
        <v>40561.239320875662</v>
      </c>
      <c r="H124" s="49">
        <f t="shared" si="13"/>
        <v>30420.929490656745</v>
      </c>
      <c r="I124" s="49">
        <f t="shared" si="14"/>
        <v>24336.743592525396</v>
      </c>
      <c r="J124" s="137">
        <f t="shared" ca="1" si="15"/>
        <v>1</v>
      </c>
      <c r="K124" s="47">
        <f t="shared" ca="1" si="15"/>
        <v>3</v>
      </c>
      <c r="L124" s="47">
        <f t="shared" ca="1" si="15"/>
        <v>6</v>
      </c>
      <c r="M124" s="47">
        <f t="shared" ca="1" si="15"/>
        <v>8</v>
      </c>
      <c r="N124" s="169">
        <f t="shared" ca="1" si="9"/>
        <v>11</v>
      </c>
      <c r="O124" s="163">
        <f t="shared" ca="1" si="16"/>
        <v>2</v>
      </c>
      <c r="Q124">
        <f t="shared" si="17"/>
        <v>124</v>
      </c>
      <c r="R124">
        <v>5</v>
      </c>
    </row>
    <row r="125" spans="1:18">
      <c r="A125" s="159">
        <f>A124</f>
        <v>4</v>
      </c>
      <c r="C125" t="s">
        <v>572</v>
      </c>
      <c r="D125" s="29">
        <v>14602.560549475185</v>
      </c>
      <c r="E125" s="65">
        <f t="shared" si="10"/>
        <v>14602.560549475185</v>
      </c>
      <c r="F125" s="49">
        <f t="shared" si="11"/>
        <v>7301.2802747375927</v>
      </c>
      <c r="G125" s="49">
        <f t="shared" si="12"/>
        <v>4867.5201831583954</v>
      </c>
      <c r="H125" s="49">
        <f t="shared" si="13"/>
        <v>3650.6401373687963</v>
      </c>
      <c r="I125" s="49">
        <f t="shared" si="14"/>
        <v>2920.5121098950372</v>
      </c>
      <c r="J125" s="137">
        <f t="shared" ca="1" si="15"/>
        <v>14</v>
      </c>
      <c r="K125" s="47">
        <f t="shared" ca="1" si="15"/>
        <v>17</v>
      </c>
      <c r="L125" s="47">
        <f t="shared" ca="1" si="15"/>
        <v>18</v>
      </c>
      <c r="M125" s="47">
        <f t="shared" ca="1" si="15"/>
        <v>19</v>
      </c>
      <c r="N125" s="169">
        <f t="shared" ca="1" si="9"/>
        <v>20</v>
      </c>
      <c r="O125" s="163">
        <f t="shared" ca="1" si="16"/>
        <v>0</v>
      </c>
      <c r="Q125">
        <f t="shared" si="17"/>
        <v>124</v>
      </c>
      <c r="R125">
        <v>5</v>
      </c>
    </row>
    <row r="126" spans="1:18">
      <c r="A126" s="159">
        <f>A124</f>
        <v>4</v>
      </c>
      <c r="C126" t="s">
        <v>575</v>
      </c>
      <c r="D126" s="29">
        <v>56060.071084807845</v>
      </c>
      <c r="E126" s="65">
        <f t="shared" si="10"/>
        <v>56060.071084807845</v>
      </c>
      <c r="F126" s="49">
        <f t="shared" si="11"/>
        <v>28030.035542403923</v>
      </c>
      <c r="G126" s="49">
        <f t="shared" si="12"/>
        <v>18686.690361602614</v>
      </c>
      <c r="H126" s="49">
        <f t="shared" si="13"/>
        <v>14015.017771201961</v>
      </c>
      <c r="I126" s="49">
        <f t="shared" si="14"/>
        <v>11212.014216961568</v>
      </c>
      <c r="J126" s="137">
        <f t="shared" ca="1" si="15"/>
        <v>4</v>
      </c>
      <c r="K126" s="47">
        <f t="shared" ca="1" si="15"/>
        <v>9</v>
      </c>
      <c r="L126" s="47">
        <f t="shared" ca="1" si="15"/>
        <v>13</v>
      </c>
      <c r="M126" s="47">
        <f t="shared" ca="1" si="15"/>
        <v>15</v>
      </c>
      <c r="N126" s="169">
        <f t="shared" ca="1" si="9"/>
        <v>16</v>
      </c>
      <c r="O126" s="163">
        <f t="shared" ca="1" si="16"/>
        <v>1</v>
      </c>
      <c r="Q126">
        <f t="shared" si="17"/>
        <v>124</v>
      </c>
      <c r="R126">
        <v>5</v>
      </c>
    </row>
    <row r="127" spans="1:18">
      <c r="A127" s="159">
        <f>A124</f>
        <v>4</v>
      </c>
      <c r="C127" t="s">
        <v>577</v>
      </c>
      <c r="D127" s="29">
        <v>110566.05971703026</v>
      </c>
      <c r="E127" s="65">
        <f t="shared" si="10"/>
        <v>110566.05971703026</v>
      </c>
      <c r="F127" s="49">
        <f t="shared" si="11"/>
        <v>55283.029858515132</v>
      </c>
      <c r="G127" s="49">
        <f t="shared" si="12"/>
        <v>36855.353239010088</v>
      </c>
      <c r="H127" s="49">
        <f t="shared" si="13"/>
        <v>27641.514929257566</v>
      </c>
      <c r="I127" s="49">
        <f t="shared" si="14"/>
        <v>22113.211943406051</v>
      </c>
      <c r="J127" s="137">
        <f t="shared" ca="1" si="15"/>
        <v>2</v>
      </c>
      <c r="K127" s="47">
        <f t="shared" ca="1" si="15"/>
        <v>5</v>
      </c>
      <c r="L127" s="47">
        <f t="shared" ca="1" si="15"/>
        <v>7</v>
      </c>
      <c r="M127" s="47">
        <f t="shared" ca="1" si="15"/>
        <v>10</v>
      </c>
      <c r="N127" s="169">
        <f t="shared" ca="1" si="9"/>
        <v>12</v>
      </c>
      <c r="O127" s="163">
        <f t="shared" ca="1" si="16"/>
        <v>1</v>
      </c>
      <c r="Q127">
        <f t="shared" si="17"/>
        <v>124</v>
      </c>
      <c r="R127">
        <v>5</v>
      </c>
    </row>
    <row r="128" spans="1:18">
      <c r="A128" s="159">
        <v>4</v>
      </c>
      <c r="B128">
        <v>32</v>
      </c>
      <c r="C128" t="s">
        <v>570</v>
      </c>
      <c r="D128" s="29">
        <v>210371.21493224698</v>
      </c>
      <c r="E128" s="65">
        <f t="shared" si="10"/>
        <v>210371.21493224698</v>
      </c>
      <c r="F128" s="49">
        <f t="shared" si="11"/>
        <v>105185.60746612349</v>
      </c>
      <c r="G128" s="49">
        <f t="shared" si="12"/>
        <v>70123.738310748988</v>
      </c>
      <c r="H128" s="49">
        <f t="shared" si="13"/>
        <v>52592.803733061744</v>
      </c>
      <c r="I128" s="49">
        <f t="shared" si="14"/>
        <v>42074.242986449397</v>
      </c>
      <c r="J128" s="137">
        <f t="shared" ca="1" si="15"/>
        <v>1</v>
      </c>
      <c r="K128" s="47">
        <f t="shared" ca="1" si="15"/>
        <v>2</v>
      </c>
      <c r="L128" s="47">
        <f t="shared" ca="1" si="15"/>
        <v>3</v>
      </c>
      <c r="M128" s="47">
        <f t="shared" ca="1" si="15"/>
        <v>4</v>
      </c>
      <c r="N128" s="169">
        <f t="shared" ref="N128:N191" ca="1" si="18">RANK(I128,OFFSET(INDIRECT(ADDRESS($Q128,$R128)),0,0,4,5))</f>
        <v>5</v>
      </c>
      <c r="O128" s="163">
        <f t="shared" ca="1" si="16"/>
        <v>4</v>
      </c>
      <c r="Q128">
        <f t="shared" si="17"/>
        <v>128</v>
      </c>
      <c r="R128">
        <v>5</v>
      </c>
    </row>
    <row r="129" spans="1:18">
      <c r="A129" s="159">
        <f>A128</f>
        <v>4</v>
      </c>
      <c r="C129" t="s">
        <v>572</v>
      </c>
      <c r="D129" s="29">
        <v>8989.2399314170179</v>
      </c>
      <c r="E129" s="65">
        <f t="shared" si="10"/>
        <v>8989.2399314170179</v>
      </c>
      <c r="F129" s="49">
        <f t="shared" si="11"/>
        <v>4494.619965708509</v>
      </c>
      <c r="G129" s="49">
        <f t="shared" si="12"/>
        <v>2996.4133104723392</v>
      </c>
      <c r="H129" s="49">
        <f t="shared" si="13"/>
        <v>2247.3099828542545</v>
      </c>
      <c r="I129" s="49">
        <f t="shared" si="14"/>
        <v>1797.8479862834035</v>
      </c>
      <c r="J129" s="137">
        <f t="shared" ca="1" si="15"/>
        <v>11</v>
      </c>
      <c r="K129" s="47">
        <f t="shared" ca="1" si="15"/>
        <v>16</v>
      </c>
      <c r="L129" s="47">
        <f t="shared" ca="1" si="15"/>
        <v>18</v>
      </c>
      <c r="M129" s="47">
        <f t="shared" ca="1" si="15"/>
        <v>19</v>
      </c>
      <c r="N129" s="169">
        <f t="shared" ca="1" si="18"/>
        <v>20</v>
      </c>
      <c r="O129" s="163">
        <f t="shared" ca="1" si="16"/>
        <v>0</v>
      </c>
      <c r="Q129">
        <f t="shared" si="17"/>
        <v>128</v>
      </c>
      <c r="R129">
        <v>5</v>
      </c>
    </row>
    <row r="130" spans="1:18">
      <c r="A130" s="159">
        <f>A128</f>
        <v>4</v>
      </c>
      <c r="C130" t="s">
        <v>575</v>
      </c>
      <c r="D130" s="29">
        <v>21109.872436754322</v>
      </c>
      <c r="E130" s="65">
        <f t="shared" si="10"/>
        <v>21109.872436754322</v>
      </c>
      <c r="F130" s="49">
        <f t="shared" si="11"/>
        <v>10554.936218377161</v>
      </c>
      <c r="G130" s="49">
        <f t="shared" si="12"/>
        <v>7036.6241455847739</v>
      </c>
      <c r="H130" s="49">
        <f t="shared" si="13"/>
        <v>5277.4681091885805</v>
      </c>
      <c r="I130" s="49">
        <f t="shared" si="14"/>
        <v>4221.9744873508644</v>
      </c>
      <c r="J130" s="137">
        <f t="shared" ca="1" si="15"/>
        <v>7</v>
      </c>
      <c r="K130" s="47">
        <f t="shared" ca="1" si="15"/>
        <v>9</v>
      </c>
      <c r="L130" s="47">
        <f t="shared" ca="1" si="15"/>
        <v>12</v>
      </c>
      <c r="M130" s="47">
        <f t="shared" ca="1" si="15"/>
        <v>15</v>
      </c>
      <c r="N130" s="169">
        <f t="shared" ca="1" si="18"/>
        <v>17</v>
      </c>
      <c r="O130" s="163">
        <f t="shared" ca="1" si="16"/>
        <v>0</v>
      </c>
      <c r="Q130">
        <f t="shared" si="17"/>
        <v>128</v>
      </c>
      <c r="R130">
        <v>5</v>
      </c>
    </row>
    <row r="131" spans="1:18">
      <c r="A131" s="159">
        <f>A128</f>
        <v>4</v>
      </c>
      <c r="C131" t="s">
        <v>577</v>
      </c>
      <c r="D131" s="29">
        <v>27864.506748808348</v>
      </c>
      <c r="E131" s="65">
        <f t="shared" si="10"/>
        <v>27864.506748808348</v>
      </c>
      <c r="F131" s="49">
        <f t="shared" si="11"/>
        <v>13932.253374404174</v>
      </c>
      <c r="G131" s="49">
        <f t="shared" si="12"/>
        <v>9288.1689162694493</v>
      </c>
      <c r="H131" s="49">
        <f t="shared" si="13"/>
        <v>6966.1266872020869</v>
      </c>
      <c r="I131" s="49">
        <f t="shared" si="14"/>
        <v>5572.9013497616697</v>
      </c>
      <c r="J131" s="137">
        <f t="shared" ca="1" si="15"/>
        <v>6</v>
      </c>
      <c r="K131" s="47">
        <f t="shared" ca="1" si="15"/>
        <v>8</v>
      </c>
      <c r="L131" s="47">
        <f t="shared" ca="1" si="15"/>
        <v>10</v>
      </c>
      <c r="M131" s="47">
        <f t="shared" ca="1" si="15"/>
        <v>13</v>
      </c>
      <c r="N131" s="169">
        <f t="shared" ca="1" si="18"/>
        <v>14</v>
      </c>
      <c r="O131" s="163">
        <f t="shared" ca="1" si="16"/>
        <v>0</v>
      </c>
      <c r="Q131">
        <f t="shared" si="17"/>
        <v>128</v>
      </c>
      <c r="R131">
        <v>5</v>
      </c>
    </row>
    <row r="132" spans="1:18">
      <c r="A132" s="159">
        <v>5</v>
      </c>
      <c r="B132">
        <v>33</v>
      </c>
      <c r="C132" t="s">
        <v>570</v>
      </c>
      <c r="D132" s="29">
        <v>113416.74556570397</v>
      </c>
      <c r="E132" s="65">
        <f t="shared" si="10"/>
        <v>113416.74556570397</v>
      </c>
      <c r="F132" s="49">
        <f t="shared" si="11"/>
        <v>56708.372782851984</v>
      </c>
      <c r="G132" s="49">
        <f t="shared" si="12"/>
        <v>37805.581855234654</v>
      </c>
      <c r="H132" s="49">
        <f t="shared" si="13"/>
        <v>28354.186391425992</v>
      </c>
      <c r="I132" s="49">
        <f t="shared" si="14"/>
        <v>22683.349113140794</v>
      </c>
      <c r="J132" s="137">
        <f t="shared" ca="1" si="15"/>
        <v>1</v>
      </c>
      <c r="K132" s="47">
        <f t="shared" ca="1" si="15"/>
        <v>3</v>
      </c>
      <c r="L132" s="47">
        <f t="shared" ca="1" si="15"/>
        <v>6</v>
      </c>
      <c r="M132" s="47">
        <f t="shared" ref="M132:N195" ca="1" si="19">RANK(H132,OFFSET(INDIRECT(ADDRESS($Q132,$R132)),0,0,4,5))</f>
        <v>7</v>
      </c>
      <c r="N132" s="169">
        <f t="shared" ca="1" si="18"/>
        <v>11</v>
      </c>
      <c r="O132" s="163">
        <f t="shared" ca="1" si="16"/>
        <v>2</v>
      </c>
      <c r="Q132">
        <f t="shared" si="17"/>
        <v>132</v>
      </c>
      <c r="R132">
        <v>5</v>
      </c>
    </row>
    <row r="133" spans="1:18">
      <c r="A133" s="159">
        <f>A132</f>
        <v>5</v>
      </c>
      <c r="C133" t="s">
        <v>572</v>
      </c>
      <c r="D133" s="29">
        <v>27749.960935625393</v>
      </c>
      <c r="E133" s="65">
        <f t="shared" ref="E133:E196" si="20">D133</f>
        <v>27749.960935625393</v>
      </c>
      <c r="F133" s="49">
        <f t="shared" ref="F133:F196" si="21">E133/2</f>
        <v>13874.980467812697</v>
      </c>
      <c r="G133" s="49">
        <f t="shared" ref="G133:G196" si="22">E133/3</f>
        <v>9249.9869785417977</v>
      </c>
      <c r="H133" s="49">
        <f t="shared" ref="H133:H196" si="23">E133/4</f>
        <v>6937.4902339063483</v>
      </c>
      <c r="I133" s="49">
        <f t="shared" ref="I133:I196" si="24">E133/5</f>
        <v>5549.992187125079</v>
      </c>
      <c r="J133" s="137">
        <f t="shared" ref="J133:N196" ca="1" si="25">RANK(E133,OFFSET(INDIRECT(ADDRESS($Q133,$R133)),0,0,4,5))</f>
        <v>8</v>
      </c>
      <c r="K133" s="47">
        <f t="shared" ca="1" si="25"/>
        <v>15</v>
      </c>
      <c r="L133" s="47">
        <f t="shared" ca="1" si="25"/>
        <v>18</v>
      </c>
      <c r="M133" s="47">
        <f t="shared" ca="1" si="19"/>
        <v>19</v>
      </c>
      <c r="N133" s="169">
        <f t="shared" ca="1" si="18"/>
        <v>20</v>
      </c>
      <c r="O133" s="163">
        <f t="shared" ref="O133:O196" ca="1" si="26">COUNTIF(J133:N133,"&lt;="&amp;A133)</f>
        <v>0</v>
      </c>
      <c r="Q133">
        <f t="shared" si="17"/>
        <v>132</v>
      </c>
      <c r="R133">
        <v>5</v>
      </c>
    </row>
    <row r="134" spans="1:18">
      <c r="A134" s="159">
        <f>A132</f>
        <v>5</v>
      </c>
      <c r="C134" t="s">
        <v>575</v>
      </c>
      <c r="D134" s="29">
        <v>54142.072378512225</v>
      </c>
      <c r="E134" s="65">
        <f t="shared" si="20"/>
        <v>54142.072378512225</v>
      </c>
      <c r="F134" s="49">
        <f t="shared" si="21"/>
        <v>27071.036189256112</v>
      </c>
      <c r="G134" s="49">
        <f t="shared" si="22"/>
        <v>18047.357459504074</v>
      </c>
      <c r="H134" s="49">
        <f t="shared" si="23"/>
        <v>13535.518094628056</v>
      </c>
      <c r="I134" s="49">
        <f t="shared" si="24"/>
        <v>10828.414475702444</v>
      </c>
      <c r="J134" s="137">
        <f t="shared" ca="1" si="25"/>
        <v>4</v>
      </c>
      <c r="K134" s="47">
        <f t="shared" ca="1" si="25"/>
        <v>10</v>
      </c>
      <c r="L134" s="47">
        <f t="shared" ca="1" si="25"/>
        <v>13</v>
      </c>
      <c r="M134" s="47">
        <f t="shared" ca="1" si="19"/>
        <v>16</v>
      </c>
      <c r="N134" s="169">
        <f t="shared" ca="1" si="18"/>
        <v>17</v>
      </c>
      <c r="O134" s="163">
        <f t="shared" ca="1" si="26"/>
        <v>1</v>
      </c>
      <c r="Q134">
        <f t="shared" si="17"/>
        <v>132</v>
      </c>
      <c r="R134">
        <v>5</v>
      </c>
    </row>
    <row r="135" spans="1:18">
      <c r="A135" s="159">
        <f>A132</f>
        <v>5</v>
      </c>
      <c r="C135" t="s">
        <v>577</v>
      </c>
      <c r="D135" s="29">
        <v>82622.343518806199</v>
      </c>
      <c r="E135" s="65">
        <f t="shared" si="20"/>
        <v>82622.343518806199</v>
      </c>
      <c r="F135" s="49">
        <f t="shared" si="21"/>
        <v>41311.1717594031</v>
      </c>
      <c r="G135" s="49">
        <f t="shared" si="22"/>
        <v>27540.7811729354</v>
      </c>
      <c r="H135" s="49">
        <f t="shared" si="23"/>
        <v>20655.58587970155</v>
      </c>
      <c r="I135" s="49">
        <f t="shared" si="24"/>
        <v>16524.468703761238</v>
      </c>
      <c r="J135" s="137">
        <f t="shared" ca="1" si="25"/>
        <v>2</v>
      </c>
      <c r="K135" s="47">
        <f t="shared" ca="1" si="25"/>
        <v>5</v>
      </c>
      <c r="L135" s="47">
        <f t="shared" ca="1" si="25"/>
        <v>9</v>
      </c>
      <c r="M135" s="47">
        <f t="shared" ca="1" si="19"/>
        <v>12</v>
      </c>
      <c r="N135" s="169">
        <f t="shared" ca="1" si="18"/>
        <v>14</v>
      </c>
      <c r="O135" s="163">
        <f t="shared" ca="1" si="26"/>
        <v>2</v>
      </c>
      <c r="Q135">
        <f t="shared" si="17"/>
        <v>132</v>
      </c>
      <c r="R135">
        <v>5</v>
      </c>
    </row>
    <row r="136" spans="1:18">
      <c r="A136" s="159">
        <v>4</v>
      </c>
      <c r="B136">
        <v>34</v>
      </c>
      <c r="C136" t="s">
        <v>570</v>
      </c>
      <c r="D136" s="29">
        <v>84819.781809782289</v>
      </c>
      <c r="E136" s="65">
        <f t="shared" si="20"/>
        <v>84819.781809782289</v>
      </c>
      <c r="F136" s="49">
        <f t="shared" si="21"/>
        <v>42409.890904891145</v>
      </c>
      <c r="G136" s="49">
        <f t="shared" si="22"/>
        <v>28273.260603260762</v>
      </c>
      <c r="H136" s="49">
        <f t="shared" si="23"/>
        <v>21204.945452445572</v>
      </c>
      <c r="I136" s="49">
        <f t="shared" si="24"/>
        <v>16963.956361956458</v>
      </c>
      <c r="J136" s="137">
        <f t="shared" ca="1" si="25"/>
        <v>2</v>
      </c>
      <c r="K136" s="47">
        <f t="shared" ca="1" si="25"/>
        <v>6</v>
      </c>
      <c r="L136" s="47">
        <f t="shared" ca="1" si="25"/>
        <v>9</v>
      </c>
      <c r="M136" s="47">
        <f t="shared" ca="1" si="19"/>
        <v>12</v>
      </c>
      <c r="N136" s="169">
        <f t="shared" ca="1" si="18"/>
        <v>14</v>
      </c>
      <c r="O136" s="163">
        <f t="shared" ca="1" si="26"/>
        <v>1</v>
      </c>
      <c r="Q136">
        <f t="shared" si="17"/>
        <v>136</v>
      </c>
      <c r="R136">
        <v>5</v>
      </c>
    </row>
    <row r="137" spans="1:18">
      <c r="A137" s="159">
        <f>A136</f>
        <v>4</v>
      </c>
      <c r="C137" t="s">
        <v>572</v>
      </c>
      <c r="D137" s="29">
        <v>16310.773108757008</v>
      </c>
      <c r="E137" s="65">
        <f t="shared" si="20"/>
        <v>16310.773108757008</v>
      </c>
      <c r="F137" s="49">
        <f t="shared" si="21"/>
        <v>8155.3865543785041</v>
      </c>
      <c r="G137" s="49">
        <f t="shared" si="22"/>
        <v>5436.9243695856694</v>
      </c>
      <c r="H137" s="49">
        <f t="shared" si="23"/>
        <v>4077.6932771892521</v>
      </c>
      <c r="I137" s="49">
        <f t="shared" si="24"/>
        <v>3262.1546217514015</v>
      </c>
      <c r="J137" s="137">
        <f t="shared" ca="1" si="25"/>
        <v>15</v>
      </c>
      <c r="K137" s="47">
        <f t="shared" ca="1" si="25"/>
        <v>17</v>
      </c>
      <c r="L137" s="47">
        <f t="shared" ca="1" si="25"/>
        <v>18</v>
      </c>
      <c r="M137" s="47">
        <f t="shared" ca="1" si="19"/>
        <v>19</v>
      </c>
      <c r="N137" s="169">
        <f t="shared" ca="1" si="18"/>
        <v>20</v>
      </c>
      <c r="O137" s="163">
        <f t="shared" ca="1" si="26"/>
        <v>0</v>
      </c>
      <c r="Q137">
        <f t="shared" ref="Q137:Q200" si="27">Q133+4</f>
        <v>136</v>
      </c>
      <c r="R137">
        <v>5</v>
      </c>
    </row>
    <row r="138" spans="1:18">
      <c r="A138" s="159">
        <f>A136</f>
        <v>4</v>
      </c>
      <c r="C138" t="s">
        <v>575</v>
      </c>
      <c r="D138" s="29">
        <v>69523.420126742189</v>
      </c>
      <c r="E138" s="65">
        <f t="shared" si="20"/>
        <v>69523.420126742189</v>
      </c>
      <c r="F138" s="49">
        <f t="shared" si="21"/>
        <v>34761.710063371094</v>
      </c>
      <c r="G138" s="49">
        <f t="shared" si="22"/>
        <v>23174.473375580728</v>
      </c>
      <c r="H138" s="49">
        <f t="shared" si="23"/>
        <v>17380.855031685547</v>
      </c>
      <c r="I138" s="49">
        <f t="shared" si="24"/>
        <v>13904.684025348437</v>
      </c>
      <c r="J138" s="137">
        <f t="shared" ca="1" si="25"/>
        <v>3</v>
      </c>
      <c r="K138" s="47">
        <f t="shared" ca="1" si="25"/>
        <v>7</v>
      </c>
      <c r="L138" s="47">
        <f t="shared" ca="1" si="25"/>
        <v>11</v>
      </c>
      <c r="M138" s="47">
        <f t="shared" ca="1" si="19"/>
        <v>13</v>
      </c>
      <c r="N138" s="169">
        <f t="shared" ca="1" si="18"/>
        <v>16</v>
      </c>
      <c r="O138" s="163">
        <f t="shared" ca="1" si="26"/>
        <v>1</v>
      </c>
      <c r="Q138">
        <f t="shared" si="27"/>
        <v>136</v>
      </c>
      <c r="R138">
        <v>5</v>
      </c>
    </row>
    <row r="139" spans="1:18">
      <c r="A139" s="159">
        <f>A136</f>
        <v>4</v>
      </c>
      <c r="C139" t="s">
        <v>577</v>
      </c>
      <c r="D139" s="29">
        <v>135678.89907091859</v>
      </c>
      <c r="E139" s="65">
        <f t="shared" si="20"/>
        <v>135678.89907091859</v>
      </c>
      <c r="F139" s="49">
        <f t="shared" si="21"/>
        <v>67839.449535459295</v>
      </c>
      <c r="G139" s="49">
        <f t="shared" si="22"/>
        <v>45226.299690306194</v>
      </c>
      <c r="H139" s="49">
        <f t="shared" si="23"/>
        <v>33919.724767729647</v>
      </c>
      <c r="I139" s="49">
        <f t="shared" si="24"/>
        <v>27135.779814183719</v>
      </c>
      <c r="J139" s="137">
        <f t="shared" ca="1" si="25"/>
        <v>1</v>
      </c>
      <c r="K139" s="47">
        <f t="shared" ca="1" si="25"/>
        <v>4</v>
      </c>
      <c r="L139" s="47">
        <f t="shared" ca="1" si="25"/>
        <v>5</v>
      </c>
      <c r="M139" s="47">
        <f t="shared" ca="1" si="19"/>
        <v>8</v>
      </c>
      <c r="N139" s="169">
        <f t="shared" ca="1" si="18"/>
        <v>10</v>
      </c>
      <c r="O139" s="163">
        <f t="shared" ca="1" si="26"/>
        <v>2</v>
      </c>
      <c r="Q139">
        <f t="shared" si="27"/>
        <v>136</v>
      </c>
      <c r="R139">
        <v>5</v>
      </c>
    </row>
    <row r="140" spans="1:18">
      <c r="A140" s="159">
        <v>4</v>
      </c>
      <c r="B140">
        <v>35</v>
      </c>
      <c r="C140" t="s">
        <v>570</v>
      </c>
      <c r="D140" s="29">
        <v>74725.260248389954</v>
      </c>
      <c r="E140" s="65">
        <f t="shared" si="20"/>
        <v>74725.260248389954</v>
      </c>
      <c r="F140" s="49">
        <f t="shared" si="21"/>
        <v>37362.630124194977</v>
      </c>
      <c r="G140" s="49">
        <f t="shared" si="22"/>
        <v>24908.420082796652</v>
      </c>
      <c r="H140" s="49">
        <f t="shared" si="23"/>
        <v>18681.315062097488</v>
      </c>
      <c r="I140" s="49">
        <f t="shared" si="24"/>
        <v>14945.05204967799</v>
      </c>
      <c r="J140" s="137">
        <f t="shared" ca="1" si="25"/>
        <v>2</v>
      </c>
      <c r="K140" s="47">
        <f t="shared" ca="1" si="25"/>
        <v>6</v>
      </c>
      <c r="L140" s="47">
        <f t="shared" ca="1" si="25"/>
        <v>10</v>
      </c>
      <c r="M140" s="47">
        <f t="shared" ca="1" si="19"/>
        <v>12</v>
      </c>
      <c r="N140" s="169">
        <f t="shared" ca="1" si="18"/>
        <v>15</v>
      </c>
      <c r="O140" s="163">
        <f t="shared" ca="1" si="26"/>
        <v>1</v>
      </c>
      <c r="Q140">
        <f t="shared" si="27"/>
        <v>140</v>
      </c>
      <c r="R140">
        <v>5</v>
      </c>
    </row>
    <row r="141" spans="1:18">
      <c r="A141" s="159">
        <f>A140</f>
        <v>4</v>
      </c>
      <c r="C141" t="s">
        <v>572</v>
      </c>
      <c r="D141" s="29">
        <v>16869.579002066184</v>
      </c>
      <c r="E141" s="65">
        <f t="shared" si="20"/>
        <v>16869.579002066184</v>
      </c>
      <c r="F141" s="49">
        <f t="shared" si="21"/>
        <v>8434.7895010330922</v>
      </c>
      <c r="G141" s="49">
        <f t="shared" si="22"/>
        <v>5623.1930006887278</v>
      </c>
      <c r="H141" s="49">
        <f t="shared" si="23"/>
        <v>4217.3947505165461</v>
      </c>
      <c r="I141" s="49">
        <f t="shared" si="24"/>
        <v>3373.9158004132369</v>
      </c>
      <c r="J141" s="137">
        <f t="shared" ca="1" si="25"/>
        <v>13</v>
      </c>
      <c r="K141" s="47">
        <f t="shared" ca="1" si="25"/>
        <v>17</v>
      </c>
      <c r="L141" s="47">
        <f t="shared" ca="1" si="25"/>
        <v>18</v>
      </c>
      <c r="M141" s="47">
        <f t="shared" ca="1" si="19"/>
        <v>19</v>
      </c>
      <c r="N141" s="169">
        <f t="shared" ca="1" si="18"/>
        <v>20</v>
      </c>
      <c r="O141" s="163">
        <f t="shared" ca="1" si="26"/>
        <v>0</v>
      </c>
      <c r="Q141">
        <f t="shared" si="27"/>
        <v>140</v>
      </c>
      <c r="R141">
        <v>5</v>
      </c>
    </row>
    <row r="142" spans="1:18">
      <c r="A142" s="159">
        <f>A140</f>
        <v>4</v>
      </c>
      <c r="C142" t="s">
        <v>575</v>
      </c>
      <c r="D142" s="29">
        <v>60836.813325453782</v>
      </c>
      <c r="E142" s="65">
        <f t="shared" si="20"/>
        <v>60836.813325453782</v>
      </c>
      <c r="F142" s="49">
        <f t="shared" si="21"/>
        <v>30418.406662726891</v>
      </c>
      <c r="G142" s="49">
        <f t="shared" si="22"/>
        <v>20278.937775151262</v>
      </c>
      <c r="H142" s="49">
        <f t="shared" si="23"/>
        <v>15209.203331363446</v>
      </c>
      <c r="I142" s="49">
        <f t="shared" si="24"/>
        <v>12167.362665090757</v>
      </c>
      <c r="J142" s="137">
        <f t="shared" ca="1" si="25"/>
        <v>4</v>
      </c>
      <c r="K142" s="47">
        <f t="shared" ca="1" si="25"/>
        <v>8</v>
      </c>
      <c r="L142" s="47">
        <f t="shared" ca="1" si="25"/>
        <v>11</v>
      </c>
      <c r="M142" s="47">
        <f t="shared" ca="1" si="19"/>
        <v>14</v>
      </c>
      <c r="N142" s="169">
        <f t="shared" ca="1" si="18"/>
        <v>16</v>
      </c>
      <c r="O142" s="163">
        <f t="shared" ca="1" si="26"/>
        <v>1</v>
      </c>
      <c r="Q142">
        <f t="shared" si="27"/>
        <v>140</v>
      </c>
      <c r="R142">
        <v>5</v>
      </c>
    </row>
    <row r="143" spans="1:18">
      <c r="A143" s="159">
        <f>A140</f>
        <v>4</v>
      </c>
      <c r="C143" t="s">
        <v>577</v>
      </c>
      <c r="D143" s="29">
        <v>126760.37425192251</v>
      </c>
      <c r="E143" s="65">
        <f t="shared" si="20"/>
        <v>126760.37425192251</v>
      </c>
      <c r="F143" s="49">
        <f t="shared" si="21"/>
        <v>63380.187125961253</v>
      </c>
      <c r="G143" s="49">
        <f t="shared" si="22"/>
        <v>42253.458083974168</v>
      </c>
      <c r="H143" s="49">
        <f t="shared" si="23"/>
        <v>31690.093562980626</v>
      </c>
      <c r="I143" s="49">
        <f t="shared" si="24"/>
        <v>25352.074850384502</v>
      </c>
      <c r="J143" s="137">
        <f t="shared" ca="1" si="25"/>
        <v>1</v>
      </c>
      <c r="K143" s="47">
        <f t="shared" ca="1" si="25"/>
        <v>3</v>
      </c>
      <c r="L143" s="47">
        <f t="shared" ca="1" si="25"/>
        <v>5</v>
      </c>
      <c r="M143" s="47">
        <f t="shared" ca="1" si="19"/>
        <v>7</v>
      </c>
      <c r="N143" s="169">
        <f t="shared" ca="1" si="18"/>
        <v>9</v>
      </c>
      <c r="O143" s="163">
        <f t="shared" ca="1" si="26"/>
        <v>2</v>
      </c>
      <c r="Q143">
        <f t="shared" si="27"/>
        <v>140</v>
      </c>
      <c r="R143">
        <v>5</v>
      </c>
    </row>
    <row r="144" spans="1:18">
      <c r="A144" s="159">
        <v>5</v>
      </c>
      <c r="B144">
        <v>36</v>
      </c>
      <c r="C144" t="s">
        <v>570</v>
      </c>
      <c r="D144" s="29">
        <v>95491.235558389453</v>
      </c>
      <c r="E144" s="65">
        <f t="shared" si="20"/>
        <v>95491.235558389453</v>
      </c>
      <c r="F144" s="49">
        <f t="shared" si="21"/>
        <v>47745.617779194727</v>
      </c>
      <c r="G144" s="49">
        <f t="shared" si="22"/>
        <v>31830.411852796486</v>
      </c>
      <c r="H144" s="49">
        <f t="shared" si="23"/>
        <v>23872.808889597363</v>
      </c>
      <c r="I144" s="49">
        <f t="shared" si="24"/>
        <v>19098.247111677891</v>
      </c>
      <c r="J144" s="137">
        <f t="shared" ca="1" si="25"/>
        <v>2</v>
      </c>
      <c r="K144" s="47">
        <f t="shared" ca="1" si="25"/>
        <v>5</v>
      </c>
      <c r="L144" s="47">
        <f t="shared" ca="1" si="25"/>
        <v>8</v>
      </c>
      <c r="M144" s="47">
        <f t="shared" ca="1" si="19"/>
        <v>11</v>
      </c>
      <c r="N144" s="169">
        <f t="shared" ca="1" si="18"/>
        <v>13</v>
      </c>
      <c r="O144" s="163">
        <f t="shared" ca="1" si="26"/>
        <v>2</v>
      </c>
      <c r="Q144">
        <f t="shared" si="27"/>
        <v>144</v>
      </c>
      <c r="R144">
        <v>5</v>
      </c>
    </row>
    <row r="145" spans="1:18">
      <c r="A145" s="159">
        <f>A144</f>
        <v>5</v>
      </c>
      <c r="C145" t="s">
        <v>572</v>
      </c>
      <c r="D145" s="29">
        <v>13682.686779663047</v>
      </c>
      <c r="E145" s="65">
        <f t="shared" si="20"/>
        <v>13682.686779663047</v>
      </c>
      <c r="F145" s="49">
        <f t="shared" si="21"/>
        <v>6841.3433898315234</v>
      </c>
      <c r="G145" s="49">
        <f t="shared" si="22"/>
        <v>4560.8955932210156</v>
      </c>
      <c r="H145" s="49">
        <f t="shared" si="23"/>
        <v>3420.6716949157617</v>
      </c>
      <c r="I145" s="49">
        <f t="shared" si="24"/>
        <v>2736.5373559326094</v>
      </c>
      <c r="J145" s="137">
        <f t="shared" ca="1" si="25"/>
        <v>16</v>
      </c>
      <c r="K145" s="47">
        <f t="shared" ca="1" si="25"/>
        <v>17</v>
      </c>
      <c r="L145" s="47">
        <f t="shared" ca="1" si="25"/>
        <v>18</v>
      </c>
      <c r="M145" s="47">
        <f t="shared" ca="1" si="19"/>
        <v>19</v>
      </c>
      <c r="N145" s="169">
        <f t="shared" ca="1" si="18"/>
        <v>20</v>
      </c>
      <c r="O145" s="163">
        <f t="shared" ca="1" si="26"/>
        <v>0</v>
      </c>
      <c r="Q145">
        <f t="shared" si="27"/>
        <v>144</v>
      </c>
      <c r="R145">
        <v>5</v>
      </c>
    </row>
    <row r="146" spans="1:18">
      <c r="A146" s="159">
        <f>A144</f>
        <v>5</v>
      </c>
      <c r="C146" t="s">
        <v>575</v>
      </c>
      <c r="D146" s="29">
        <v>75536.375787647703</v>
      </c>
      <c r="E146" s="65">
        <f t="shared" si="20"/>
        <v>75536.375787647703</v>
      </c>
      <c r="F146" s="49">
        <f t="shared" si="21"/>
        <v>37768.187893823851</v>
      </c>
      <c r="G146" s="49">
        <f t="shared" si="22"/>
        <v>25178.791929215902</v>
      </c>
      <c r="H146" s="49">
        <f t="shared" si="23"/>
        <v>18884.093946911926</v>
      </c>
      <c r="I146" s="49">
        <f t="shared" si="24"/>
        <v>15107.275157529541</v>
      </c>
      <c r="J146" s="137">
        <f t="shared" ca="1" si="25"/>
        <v>3</v>
      </c>
      <c r="K146" s="47">
        <f t="shared" ca="1" si="25"/>
        <v>6</v>
      </c>
      <c r="L146" s="47">
        <f t="shared" ca="1" si="25"/>
        <v>10</v>
      </c>
      <c r="M146" s="47">
        <f t="shared" ca="1" si="19"/>
        <v>14</v>
      </c>
      <c r="N146" s="169">
        <f t="shared" ca="1" si="18"/>
        <v>15</v>
      </c>
      <c r="O146" s="163">
        <f t="shared" ca="1" si="26"/>
        <v>1</v>
      </c>
      <c r="Q146">
        <f t="shared" si="27"/>
        <v>144</v>
      </c>
      <c r="R146">
        <v>5</v>
      </c>
    </row>
    <row r="147" spans="1:18">
      <c r="A147" s="159">
        <f>A144</f>
        <v>5</v>
      </c>
      <c r="C147" t="s">
        <v>577</v>
      </c>
      <c r="D147" s="29">
        <v>107660.56527541885</v>
      </c>
      <c r="E147" s="65">
        <f t="shared" si="20"/>
        <v>107660.56527541885</v>
      </c>
      <c r="F147" s="49">
        <f t="shared" si="21"/>
        <v>53830.282637709424</v>
      </c>
      <c r="G147" s="49">
        <f t="shared" si="22"/>
        <v>35886.855091806283</v>
      </c>
      <c r="H147" s="49">
        <f t="shared" si="23"/>
        <v>26915.141318854712</v>
      </c>
      <c r="I147" s="49">
        <f t="shared" si="24"/>
        <v>21532.11305508377</v>
      </c>
      <c r="J147" s="137">
        <f t="shared" ca="1" si="25"/>
        <v>1</v>
      </c>
      <c r="K147" s="47">
        <f t="shared" ca="1" si="25"/>
        <v>4</v>
      </c>
      <c r="L147" s="47">
        <f t="shared" ca="1" si="25"/>
        <v>7</v>
      </c>
      <c r="M147" s="47">
        <f t="shared" ca="1" si="19"/>
        <v>9</v>
      </c>
      <c r="N147" s="169">
        <f t="shared" ca="1" si="18"/>
        <v>12</v>
      </c>
      <c r="O147" s="163">
        <f t="shared" ca="1" si="26"/>
        <v>2</v>
      </c>
      <c r="Q147">
        <f t="shared" si="27"/>
        <v>144</v>
      </c>
      <c r="R147">
        <v>5</v>
      </c>
    </row>
    <row r="148" spans="1:18">
      <c r="A148" s="159">
        <v>4</v>
      </c>
      <c r="B148">
        <v>37</v>
      </c>
      <c r="C148" t="s">
        <v>570</v>
      </c>
      <c r="D148" s="29">
        <v>90774.247551533655</v>
      </c>
      <c r="E148" s="65">
        <f t="shared" si="20"/>
        <v>90774.247551533655</v>
      </c>
      <c r="F148" s="49">
        <f t="shared" si="21"/>
        <v>45387.123775766828</v>
      </c>
      <c r="G148" s="49">
        <f t="shared" si="22"/>
        <v>30258.082517177885</v>
      </c>
      <c r="H148" s="49">
        <f t="shared" si="23"/>
        <v>22693.561887883414</v>
      </c>
      <c r="I148" s="49">
        <f t="shared" si="24"/>
        <v>18154.849510306733</v>
      </c>
      <c r="J148" s="137">
        <f t="shared" ca="1" si="25"/>
        <v>2</v>
      </c>
      <c r="K148" s="47">
        <f t="shared" ca="1" si="25"/>
        <v>5</v>
      </c>
      <c r="L148" s="47">
        <f t="shared" ca="1" si="25"/>
        <v>9</v>
      </c>
      <c r="M148" s="47">
        <f t="shared" ca="1" si="19"/>
        <v>12</v>
      </c>
      <c r="N148" s="169">
        <f t="shared" ca="1" si="18"/>
        <v>14</v>
      </c>
      <c r="O148" s="163">
        <f t="shared" ca="1" si="26"/>
        <v>1</v>
      </c>
      <c r="Q148">
        <f t="shared" si="27"/>
        <v>148</v>
      </c>
      <c r="R148">
        <v>5</v>
      </c>
    </row>
    <row r="149" spans="1:18">
      <c r="A149" s="159">
        <f>A148</f>
        <v>4</v>
      </c>
      <c r="C149" t="s">
        <v>572</v>
      </c>
      <c r="D149" s="29">
        <v>18407.057414678326</v>
      </c>
      <c r="E149" s="65">
        <f t="shared" si="20"/>
        <v>18407.057414678326</v>
      </c>
      <c r="F149" s="49">
        <f t="shared" si="21"/>
        <v>9203.5287073391628</v>
      </c>
      <c r="G149" s="49">
        <f t="shared" si="22"/>
        <v>6135.6858048927752</v>
      </c>
      <c r="H149" s="49">
        <f t="shared" si="23"/>
        <v>4601.7643536695814</v>
      </c>
      <c r="I149" s="49">
        <f t="shared" si="24"/>
        <v>3681.4114829356649</v>
      </c>
      <c r="J149" s="137">
        <f t="shared" ca="1" si="25"/>
        <v>13</v>
      </c>
      <c r="K149" s="47">
        <f t="shared" ca="1" si="25"/>
        <v>17</v>
      </c>
      <c r="L149" s="47">
        <f t="shared" ca="1" si="25"/>
        <v>18</v>
      </c>
      <c r="M149" s="47">
        <f t="shared" ca="1" si="19"/>
        <v>19</v>
      </c>
      <c r="N149" s="169">
        <f t="shared" ca="1" si="18"/>
        <v>20</v>
      </c>
      <c r="O149" s="163">
        <f t="shared" ca="1" si="26"/>
        <v>0</v>
      </c>
      <c r="Q149">
        <f t="shared" si="27"/>
        <v>148</v>
      </c>
      <c r="R149">
        <v>5</v>
      </c>
    </row>
    <row r="150" spans="1:18">
      <c r="A150" s="159">
        <f>A148</f>
        <v>4</v>
      </c>
      <c r="C150" t="s">
        <v>575</v>
      </c>
      <c r="D150" s="29">
        <v>71404.909782851566</v>
      </c>
      <c r="E150" s="65">
        <f t="shared" si="20"/>
        <v>71404.909782851566</v>
      </c>
      <c r="F150" s="49">
        <f t="shared" si="21"/>
        <v>35702.454891425783</v>
      </c>
      <c r="G150" s="49">
        <f t="shared" si="22"/>
        <v>23801.636594283857</v>
      </c>
      <c r="H150" s="49">
        <f t="shared" si="23"/>
        <v>17851.227445712891</v>
      </c>
      <c r="I150" s="49">
        <f t="shared" si="24"/>
        <v>14280.981956570313</v>
      </c>
      <c r="J150" s="137">
        <f t="shared" ca="1" si="25"/>
        <v>3</v>
      </c>
      <c r="K150" s="47">
        <f t="shared" ca="1" si="25"/>
        <v>7</v>
      </c>
      <c r="L150" s="47">
        <f t="shared" ca="1" si="25"/>
        <v>11</v>
      </c>
      <c r="M150" s="47">
        <f t="shared" ca="1" si="19"/>
        <v>15</v>
      </c>
      <c r="N150" s="169">
        <f t="shared" ca="1" si="18"/>
        <v>16</v>
      </c>
      <c r="O150" s="163">
        <f t="shared" ca="1" si="26"/>
        <v>1</v>
      </c>
      <c r="Q150">
        <f t="shared" si="27"/>
        <v>148</v>
      </c>
      <c r="R150">
        <v>5</v>
      </c>
    </row>
    <row r="151" spans="1:18">
      <c r="A151" s="159">
        <f>A148</f>
        <v>4</v>
      </c>
      <c r="C151" t="s">
        <v>577</v>
      </c>
      <c r="D151" s="29">
        <v>125945.3204970651</v>
      </c>
      <c r="E151" s="65">
        <f t="shared" si="20"/>
        <v>125945.3204970651</v>
      </c>
      <c r="F151" s="49">
        <f t="shared" si="21"/>
        <v>62972.660248532549</v>
      </c>
      <c r="G151" s="49">
        <f t="shared" si="22"/>
        <v>41981.7734990217</v>
      </c>
      <c r="H151" s="49">
        <f t="shared" si="23"/>
        <v>31486.330124266275</v>
      </c>
      <c r="I151" s="49">
        <f t="shared" si="24"/>
        <v>25189.064099413019</v>
      </c>
      <c r="J151" s="137">
        <f t="shared" ca="1" si="25"/>
        <v>1</v>
      </c>
      <c r="K151" s="47">
        <f t="shared" ca="1" si="25"/>
        <v>4</v>
      </c>
      <c r="L151" s="47">
        <f t="shared" ca="1" si="25"/>
        <v>6</v>
      </c>
      <c r="M151" s="47">
        <f t="shared" ca="1" si="19"/>
        <v>8</v>
      </c>
      <c r="N151" s="169">
        <f t="shared" ca="1" si="18"/>
        <v>10</v>
      </c>
      <c r="O151" s="163">
        <f t="shared" ca="1" si="26"/>
        <v>2</v>
      </c>
      <c r="Q151">
        <f t="shared" si="27"/>
        <v>148</v>
      </c>
      <c r="R151">
        <v>5</v>
      </c>
    </row>
    <row r="152" spans="1:18">
      <c r="A152" s="159">
        <v>5</v>
      </c>
      <c r="B152">
        <v>38</v>
      </c>
      <c r="C152" t="s">
        <v>570</v>
      </c>
      <c r="D152" s="29">
        <v>81297.270381011011</v>
      </c>
      <c r="E152" s="65">
        <f t="shared" si="20"/>
        <v>81297.270381011011</v>
      </c>
      <c r="F152" s="49">
        <f t="shared" si="21"/>
        <v>40648.635190505505</v>
      </c>
      <c r="G152" s="49">
        <f t="shared" si="22"/>
        <v>27099.09012700367</v>
      </c>
      <c r="H152" s="49">
        <f t="shared" si="23"/>
        <v>20324.317595252753</v>
      </c>
      <c r="I152" s="49">
        <f t="shared" si="24"/>
        <v>16259.454076202202</v>
      </c>
      <c r="J152" s="137">
        <f t="shared" ca="1" si="25"/>
        <v>3</v>
      </c>
      <c r="K152" s="47">
        <f t="shared" ca="1" si="25"/>
        <v>7</v>
      </c>
      <c r="L152" s="47">
        <f t="shared" ca="1" si="25"/>
        <v>11</v>
      </c>
      <c r="M152" s="47">
        <f t="shared" ca="1" si="19"/>
        <v>13</v>
      </c>
      <c r="N152" s="169">
        <f t="shared" ca="1" si="18"/>
        <v>16</v>
      </c>
      <c r="O152" s="163">
        <f t="shared" ca="1" si="26"/>
        <v>1</v>
      </c>
      <c r="Q152">
        <f t="shared" si="27"/>
        <v>152</v>
      </c>
      <c r="R152">
        <v>5</v>
      </c>
    </row>
    <row r="153" spans="1:18">
      <c r="A153" s="159">
        <f>A152</f>
        <v>5</v>
      </c>
      <c r="C153" t="s">
        <v>572</v>
      </c>
      <c r="D153" s="29">
        <v>18172.733509300047</v>
      </c>
      <c r="E153" s="65">
        <f t="shared" si="20"/>
        <v>18172.733509300047</v>
      </c>
      <c r="F153" s="49">
        <f t="shared" si="21"/>
        <v>9086.3667546500237</v>
      </c>
      <c r="G153" s="49">
        <f t="shared" si="22"/>
        <v>6057.5778364333491</v>
      </c>
      <c r="H153" s="49">
        <f t="shared" si="23"/>
        <v>4543.1833773250119</v>
      </c>
      <c r="I153" s="49">
        <f t="shared" si="24"/>
        <v>3634.5467018600093</v>
      </c>
      <c r="J153" s="137">
        <f t="shared" ca="1" si="25"/>
        <v>14</v>
      </c>
      <c r="K153" s="47">
        <f t="shared" ca="1" si="25"/>
        <v>17</v>
      </c>
      <c r="L153" s="47">
        <f t="shared" ca="1" si="25"/>
        <v>18</v>
      </c>
      <c r="M153" s="47">
        <f t="shared" ca="1" si="19"/>
        <v>19</v>
      </c>
      <c r="N153" s="169">
        <f t="shared" ca="1" si="18"/>
        <v>20</v>
      </c>
      <c r="O153" s="163">
        <f t="shared" ca="1" si="26"/>
        <v>0</v>
      </c>
      <c r="Q153">
        <f t="shared" si="27"/>
        <v>152</v>
      </c>
      <c r="R153">
        <v>5</v>
      </c>
    </row>
    <row r="154" spans="1:18">
      <c r="A154" s="159">
        <f>A152</f>
        <v>5</v>
      </c>
      <c r="C154" t="s">
        <v>575</v>
      </c>
      <c r="D154" s="29">
        <v>84555.809279006004</v>
      </c>
      <c r="E154" s="65">
        <f t="shared" si="20"/>
        <v>84555.809279006004</v>
      </c>
      <c r="F154" s="49">
        <f t="shared" si="21"/>
        <v>42277.904639503002</v>
      </c>
      <c r="G154" s="49">
        <f t="shared" si="22"/>
        <v>28185.269759668667</v>
      </c>
      <c r="H154" s="49">
        <f t="shared" si="23"/>
        <v>21138.952319751501</v>
      </c>
      <c r="I154" s="49">
        <f t="shared" si="24"/>
        <v>16911.161855801201</v>
      </c>
      <c r="J154" s="137">
        <f t="shared" ca="1" si="25"/>
        <v>2</v>
      </c>
      <c r="K154" s="47">
        <f t="shared" ca="1" si="25"/>
        <v>6</v>
      </c>
      <c r="L154" s="47">
        <f t="shared" ca="1" si="25"/>
        <v>10</v>
      </c>
      <c r="M154" s="47">
        <f t="shared" ca="1" si="19"/>
        <v>12</v>
      </c>
      <c r="N154" s="169">
        <f t="shared" ca="1" si="18"/>
        <v>15</v>
      </c>
      <c r="O154" s="163">
        <f t="shared" ca="1" si="26"/>
        <v>1</v>
      </c>
      <c r="Q154">
        <f t="shared" si="27"/>
        <v>152</v>
      </c>
      <c r="R154">
        <v>5</v>
      </c>
    </row>
    <row r="155" spans="1:18">
      <c r="A155" s="159">
        <f>A152</f>
        <v>5</v>
      </c>
      <c r="C155" t="s">
        <v>577</v>
      </c>
      <c r="D155" s="29">
        <v>145519.23820702804</v>
      </c>
      <c r="E155" s="65">
        <f t="shared" si="20"/>
        <v>145519.23820702804</v>
      </c>
      <c r="F155" s="49">
        <f t="shared" si="21"/>
        <v>72759.619103514022</v>
      </c>
      <c r="G155" s="49">
        <f t="shared" si="22"/>
        <v>48506.412735676015</v>
      </c>
      <c r="H155" s="49">
        <f t="shared" si="23"/>
        <v>36379.809551757011</v>
      </c>
      <c r="I155" s="49">
        <f t="shared" si="24"/>
        <v>29103.847641405609</v>
      </c>
      <c r="J155" s="137">
        <f t="shared" ca="1" si="25"/>
        <v>1</v>
      </c>
      <c r="K155" s="47">
        <f t="shared" ca="1" si="25"/>
        <v>4</v>
      </c>
      <c r="L155" s="47">
        <f t="shared" ca="1" si="25"/>
        <v>5</v>
      </c>
      <c r="M155" s="47">
        <f t="shared" ca="1" si="19"/>
        <v>8</v>
      </c>
      <c r="N155" s="169">
        <f t="shared" ca="1" si="18"/>
        <v>9</v>
      </c>
      <c r="O155" s="163">
        <f t="shared" ca="1" si="26"/>
        <v>3</v>
      </c>
      <c r="Q155">
        <f t="shared" si="27"/>
        <v>152</v>
      </c>
      <c r="R155">
        <v>5</v>
      </c>
    </row>
    <row r="156" spans="1:18">
      <c r="A156" s="159">
        <v>5</v>
      </c>
      <c r="B156">
        <v>39</v>
      </c>
      <c r="C156" t="s">
        <v>570</v>
      </c>
      <c r="D156" s="29">
        <v>97706.989610736273</v>
      </c>
      <c r="E156" s="65">
        <f t="shared" si="20"/>
        <v>97706.989610736273</v>
      </c>
      <c r="F156" s="49">
        <f t="shared" si="21"/>
        <v>48853.494805368136</v>
      </c>
      <c r="G156" s="49">
        <f t="shared" si="22"/>
        <v>32568.996536912091</v>
      </c>
      <c r="H156" s="49">
        <f t="shared" si="23"/>
        <v>24426.747402684068</v>
      </c>
      <c r="I156" s="49">
        <f t="shared" si="24"/>
        <v>19541.397922147255</v>
      </c>
      <c r="J156" s="137">
        <f t="shared" ca="1" si="25"/>
        <v>2</v>
      </c>
      <c r="K156" s="47">
        <f t="shared" ca="1" si="25"/>
        <v>5</v>
      </c>
      <c r="L156" s="47">
        <f t="shared" ca="1" si="25"/>
        <v>8</v>
      </c>
      <c r="M156" s="47">
        <f t="shared" ca="1" si="19"/>
        <v>10</v>
      </c>
      <c r="N156" s="169">
        <f t="shared" ca="1" si="18"/>
        <v>13</v>
      </c>
      <c r="O156" s="163">
        <f t="shared" ca="1" si="26"/>
        <v>2</v>
      </c>
      <c r="Q156">
        <f t="shared" si="27"/>
        <v>156</v>
      </c>
      <c r="R156">
        <v>5</v>
      </c>
    </row>
    <row r="157" spans="1:18">
      <c r="A157" s="159">
        <f>A156</f>
        <v>5</v>
      </c>
      <c r="C157" t="s">
        <v>572</v>
      </c>
      <c r="D157" s="29">
        <v>16702.329225736699</v>
      </c>
      <c r="E157" s="65">
        <f t="shared" si="20"/>
        <v>16702.329225736699</v>
      </c>
      <c r="F157" s="49">
        <f t="shared" si="21"/>
        <v>8351.1646128683496</v>
      </c>
      <c r="G157" s="49">
        <f t="shared" si="22"/>
        <v>5567.4430752455664</v>
      </c>
      <c r="H157" s="49">
        <f t="shared" si="23"/>
        <v>4175.5823064341748</v>
      </c>
      <c r="I157" s="49">
        <f t="shared" si="24"/>
        <v>3340.4658451473397</v>
      </c>
      <c r="J157" s="137">
        <f t="shared" ca="1" si="25"/>
        <v>14</v>
      </c>
      <c r="K157" s="47">
        <f t="shared" ca="1" si="25"/>
        <v>17</v>
      </c>
      <c r="L157" s="47">
        <f t="shared" ca="1" si="25"/>
        <v>18</v>
      </c>
      <c r="M157" s="47">
        <f t="shared" ca="1" si="19"/>
        <v>19</v>
      </c>
      <c r="N157" s="169">
        <f t="shared" ca="1" si="18"/>
        <v>20</v>
      </c>
      <c r="O157" s="163">
        <f t="shared" ca="1" si="26"/>
        <v>0</v>
      </c>
      <c r="Q157">
        <f t="shared" si="27"/>
        <v>156</v>
      </c>
      <c r="R157">
        <v>5</v>
      </c>
    </row>
    <row r="158" spans="1:18">
      <c r="A158" s="159">
        <f>A156</f>
        <v>5</v>
      </c>
      <c r="C158" t="s">
        <v>575</v>
      </c>
      <c r="D158" s="29">
        <v>66095.814647629551</v>
      </c>
      <c r="E158" s="65">
        <f t="shared" si="20"/>
        <v>66095.814647629551</v>
      </c>
      <c r="F158" s="49">
        <f t="shared" si="21"/>
        <v>33047.907323814776</v>
      </c>
      <c r="G158" s="49">
        <f t="shared" si="22"/>
        <v>22031.938215876518</v>
      </c>
      <c r="H158" s="49">
        <f t="shared" si="23"/>
        <v>16523.953661907388</v>
      </c>
      <c r="I158" s="49">
        <f t="shared" si="24"/>
        <v>13219.16292952591</v>
      </c>
      <c r="J158" s="137">
        <f t="shared" ca="1" si="25"/>
        <v>3</v>
      </c>
      <c r="K158" s="47">
        <f t="shared" ca="1" si="25"/>
        <v>7</v>
      </c>
      <c r="L158" s="47">
        <f t="shared" ca="1" si="25"/>
        <v>11</v>
      </c>
      <c r="M158" s="47">
        <f t="shared" ca="1" si="19"/>
        <v>15</v>
      </c>
      <c r="N158" s="169">
        <f t="shared" ca="1" si="18"/>
        <v>16</v>
      </c>
      <c r="O158" s="163">
        <f t="shared" ca="1" si="26"/>
        <v>1</v>
      </c>
      <c r="Q158">
        <f t="shared" si="27"/>
        <v>156</v>
      </c>
      <c r="R158">
        <v>5</v>
      </c>
    </row>
    <row r="159" spans="1:18">
      <c r="A159" s="159">
        <f>A156</f>
        <v>5</v>
      </c>
      <c r="C159" t="s">
        <v>577</v>
      </c>
      <c r="D159" s="29">
        <v>101500.59562955284</v>
      </c>
      <c r="E159" s="65">
        <f t="shared" si="20"/>
        <v>101500.59562955284</v>
      </c>
      <c r="F159" s="49">
        <f t="shared" si="21"/>
        <v>50750.297814776422</v>
      </c>
      <c r="G159" s="49">
        <f t="shared" si="22"/>
        <v>33833.531876517613</v>
      </c>
      <c r="H159" s="49">
        <f t="shared" si="23"/>
        <v>25375.148907388211</v>
      </c>
      <c r="I159" s="49">
        <f t="shared" si="24"/>
        <v>20300.119125910569</v>
      </c>
      <c r="J159" s="137">
        <f t="shared" ca="1" si="25"/>
        <v>1</v>
      </c>
      <c r="K159" s="47">
        <f t="shared" ca="1" si="25"/>
        <v>4</v>
      </c>
      <c r="L159" s="47">
        <f t="shared" ca="1" si="25"/>
        <v>6</v>
      </c>
      <c r="M159" s="47">
        <f t="shared" ca="1" si="19"/>
        <v>9</v>
      </c>
      <c r="N159" s="169">
        <f t="shared" ca="1" si="18"/>
        <v>12</v>
      </c>
      <c r="O159" s="163">
        <f t="shared" ca="1" si="26"/>
        <v>2</v>
      </c>
      <c r="Q159">
        <f t="shared" si="27"/>
        <v>156</v>
      </c>
      <c r="R159">
        <v>5</v>
      </c>
    </row>
    <row r="160" spans="1:18">
      <c r="A160" s="159">
        <v>4</v>
      </c>
      <c r="B160">
        <v>40</v>
      </c>
      <c r="C160" t="s">
        <v>570</v>
      </c>
      <c r="D160" s="29">
        <v>95165.143452572389</v>
      </c>
      <c r="E160" s="65">
        <f t="shared" si="20"/>
        <v>95165.143452572389</v>
      </c>
      <c r="F160" s="49">
        <f t="shared" si="21"/>
        <v>47582.571726286194</v>
      </c>
      <c r="G160" s="49">
        <f t="shared" si="22"/>
        <v>31721.714484190798</v>
      </c>
      <c r="H160" s="49">
        <f t="shared" si="23"/>
        <v>23791.285863143097</v>
      </c>
      <c r="I160" s="49">
        <f t="shared" si="24"/>
        <v>19033.028690514479</v>
      </c>
      <c r="J160" s="137">
        <f t="shared" ca="1" si="25"/>
        <v>2</v>
      </c>
      <c r="K160" s="47">
        <f t="shared" ca="1" si="25"/>
        <v>5</v>
      </c>
      <c r="L160" s="47">
        <f t="shared" ca="1" si="25"/>
        <v>8</v>
      </c>
      <c r="M160" s="47">
        <f t="shared" ca="1" si="19"/>
        <v>12</v>
      </c>
      <c r="N160" s="169">
        <f t="shared" ca="1" si="18"/>
        <v>13</v>
      </c>
      <c r="O160" s="163">
        <f t="shared" ca="1" si="26"/>
        <v>1</v>
      </c>
      <c r="Q160">
        <f t="shared" si="27"/>
        <v>160</v>
      </c>
      <c r="R160">
        <v>5</v>
      </c>
    </row>
    <row r="161" spans="1:18">
      <c r="A161" s="159">
        <f>A160</f>
        <v>4</v>
      </c>
      <c r="C161" t="s">
        <v>572</v>
      </c>
      <c r="D161" s="29">
        <v>17956.267001915272</v>
      </c>
      <c r="E161" s="65">
        <f t="shared" si="20"/>
        <v>17956.267001915272</v>
      </c>
      <c r="F161" s="49">
        <f t="shared" si="21"/>
        <v>8978.133500957636</v>
      </c>
      <c r="G161" s="49">
        <f t="shared" si="22"/>
        <v>5985.4223339717573</v>
      </c>
      <c r="H161" s="49">
        <f t="shared" si="23"/>
        <v>4489.066750478818</v>
      </c>
      <c r="I161" s="49">
        <f t="shared" si="24"/>
        <v>3591.2534003830542</v>
      </c>
      <c r="J161" s="137">
        <f t="shared" ca="1" si="25"/>
        <v>15</v>
      </c>
      <c r="K161" s="47">
        <f t="shared" ca="1" si="25"/>
        <v>17</v>
      </c>
      <c r="L161" s="47">
        <f t="shared" ca="1" si="25"/>
        <v>18</v>
      </c>
      <c r="M161" s="47">
        <f t="shared" ca="1" si="19"/>
        <v>19</v>
      </c>
      <c r="N161" s="169">
        <f t="shared" ca="1" si="18"/>
        <v>20</v>
      </c>
      <c r="O161" s="163">
        <f t="shared" ca="1" si="26"/>
        <v>0</v>
      </c>
      <c r="Q161">
        <f t="shared" si="27"/>
        <v>160</v>
      </c>
      <c r="R161">
        <v>5</v>
      </c>
    </row>
    <row r="162" spans="1:18">
      <c r="A162" s="159">
        <f>A160</f>
        <v>4</v>
      </c>
      <c r="C162" t="s">
        <v>575</v>
      </c>
      <c r="D162" s="29">
        <v>74831.666214285447</v>
      </c>
      <c r="E162" s="65">
        <f t="shared" si="20"/>
        <v>74831.666214285447</v>
      </c>
      <c r="F162" s="49">
        <f t="shared" si="21"/>
        <v>37415.833107142724</v>
      </c>
      <c r="G162" s="49">
        <f t="shared" si="22"/>
        <v>24943.888738095149</v>
      </c>
      <c r="H162" s="49">
        <f t="shared" si="23"/>
        <v>18707.916553571362</v>
      </c>
      <c r="I162" s="49">
        <f t="shared" si="24"/>
        <v>14966.33324285709</v>
      </c>
      <c r="J162" s="137">
        <f t="shared" ca="1" si="25"/>
        <v>3</v>
      </c>
      <c r="K162" s="47">
        <f t="shared" ca="1" si="25"/>
        <v>7</v>
      </c>
      <c r="L162" s="47">
        <f t="shared" ca="1" si="25"/>
        <v>11</v>
      </c>
      <c r="M162" s="47">
        <f t="shared" ca="1" si="19"/>
        <v>14</v>
      </c>
      <c r="N162" s="169">
        <f t="shared" ca="1" si="18"/>
        <v>16</v>
      </c>
      <c r="O162" s="163">
        <f t="shared" ca="1" si="26"/>
        <v>1</v>
      </c>
      <c r="Q162">
        <f t="shared" si="27"/>
        <v>160</v>
      </c>
      <c r="R162">
        <v>5</v>
      </c>
    </row>
    <row r="163" spans="1:18">
      <c r="A163" s="159">
        <f>A160</f>
        <v>4</v>
      </c>
      <c r="C163" t="s">
        <v>577</v>
      </c>
      <c r="D163" s="29">
        <v>126831.54796009316</v>
      </c>
      <c r="E163" s="65">
        <f t="shared" si="20"/>
        <v>126831.54796009316</v>
      </c>
      <c r="F163" s="49">
        <f t="shared" si="21"/>
        <v>63415.773980046579</v>
      </c>
      <c r="G163" s="49">
        <f t="shared" si="22"/>
        <v>42277.182653364383</v>
      </c>
      <c r="H163" s="49">
        <f t="shared" si="23"/>
        <v>31707.886990023289</v>
      </c>
      <c r="I163" s="49">
        <f t="shared" si="24"/>
        <v>25366.309592018632</v>
      </c>
      <c r="J163" s="137">
        <f t="shared" ca="1" si="25"/>
        <v>1</v>
      </c>
      <c r="K163" s="47">
        <f t="shared" ca="1" si="25"/>
        <v>4</v>
      </c>
      <c r="L163" s="47">
        <f t="shared" ca="1" si="25"/>
        <v>6</v>
      </c>
      <c r="M163" s="47">
        <f t="shared" ca="1" si="19"/>
        <v>9</v>
      </c>
      <c r="N163" s="169">
        <f t="shared" ca="1" si="18"/>
        <v>10</v>
      </c>
      <c r="O163" s="163">
        <f t="shared" ca="1" si="26"/>
        <v>2</v>
      </c>
      <c r="Q163">
        <f t="shared" si="27"/>
        <v>160</v>
      </c>
      <c r="R163">
        <v>5</v>
      </c>
    </row>
    <row r="164" spans="1:18">
      <c r="A164" s="159">
        <v>4</v>
      </c>
      <c r="B164">
        <v>41</v>
      </c>
      <c r="C164" t="s">
        <v>570</v>
      </c>
      <c r="D164" s="29">
        <v>98856.076078853584</v>
      </c>
      <c r="E164" s="65">
        <f t="shared" si="20"/>
        <v>98856.076078853584</v>
      </c>
      <c r="F164" s="49">
        <f t="shared" si="21"/>
        <v>49428.038039426792</v>
      </c>
      <c r="G164" s="49">
        <f t="shared" si="22"/>
        <v>32952.025359617859</v>
      </c>
      <c r="H164" s="49">
        <f t="shared" si="23"/>
        <v>24714.019019713396</v>
      </c>
      <c r="I164" s="49">
        <f t="shared" si="24"/>
        <v>19771.215215770717</v>
      </c>
      <c r="J164" s="137">
        <f t="shared" ca="1" si="25"/>
        <v>1</v>
      </c>
      <c r="K164" s="47">
        <f t="shared" ca="1" si="25"/>
        <v>4</v>
      </c>
      <c r="L164" s="47">
        <f t="shared" ca="1" si="25"/>
        <v>6</v>
      </c>
      <c r="M164" s="47">
        <f t="shared" ca="1" si="19"/>
        <v>9</v>
      </c>
      <c r="N164" s="169">
        <f t="shared" ca="1" si="18"/>
        <v>11</v>
      </c>
      <c r="O164" s="163">
        <f t="shared" ca="1" si="26"/>
        <v>2</v>
      </c>
      <c r="Q164">
        <f t="shared" si="27"/>
        <v>164</v>
      </c>
      <c r="R164">
        <v>5</v>
      </c>
    </row>
    <row r="165" spans="1:18">
      <c r="A165" s="159">
        <f>A164</f>
        <v>4</v>
      </c>
      <c r="C165" t="s">
        <v>572</v>
      </c>
      <c r="D165" s="29">
        <v>12766.73292648363</v>
      </c>
      <c r="E165" s="65">
        <f t="shared" si="20"/>
        <v>12766.73292648363</v>
      </c>
      <c r="F165" s="49">
        <f t="shared" si="21"/>
        <v>6383.3664632418149</v>
      </c>
      <c r="G165" s="49">
        <f t="shared" si="22"/>
        <v>4255.57764216121</v>
      </c>
      <c r="H165" s="49">
        <f t="shared" si="23"/>
        <v>3191.6832316209075</v>
      </c>
      <c r="I165" s="49">
        <f t="shared" si="24"/>
        <v>2553.3465852967261</v>
      </c>
      <c r="J165" s="137">
        <f t="shared" ca="1" si="25"/>
        <v>16</v>
      </c>
      <c r="K165" s="47">
        <f t="shared" ca="1" si="25"/>
        <v>17</v>
      </c>
      <c r="L165" s="47">
        <f t="shared" ca="1" si="25"/>
        <v>18</v>
      </c>
      <c r="M165" s="47">
        <f t="shared" ca="1" si="19"/>
        <v>19</v>
      </c>
      <c r="N165" s="169">
        <f t="shared" ca="1" si="18"/>
        <v>20</v>
      </c>
      <c r="O165" s="163">
        <f t="shared" ca="1" si="26"/>
        <v>0</v>
      </c>
      <c r="Q165">
        <f t="shared" si="27"/>
        <v>164</v>
      </c>
      <c r="R165">
        <v>5</v>
      </c>
    </row>
    <row r="166" spans="1:18">
      <c r="A166" s="159">
        <f>A164</f>
        <v>4</v>
      </c>
      <c r="C166" t="s">
        <v>575</v>
      </c>
      <c r="D166" s="29">
        <v>65146.579342787365</v>
      </c>
      <c r="E166" s="65">
        <f t="shared" si="20"/>
        <v>65146.579342787365</v>
      </c>
      <c r="F166" s="49">
        <f t="shared" si="21"/>
        <v>32573.289671393683</v>
      </c>
      <c r="G166" s="49">
        <f t="shared" si="22"/>
        <v>21715.526447595788</v>
      </c>
      <c r="H166" s="49">
        <f t="shared" si="23"/>
        <v>16286.644835696841</v>
      </c>
      <c r="I166" s="49">
        <f t="shared" si="24"/>
        <v>13029.315868557473</v>
      </c>
      <c r="J166" s="137">
        <f t="shared" ca="1" si="25"/>
        <v>3</v>
      </c>
      <c r="K166" s="47">
        <f t="shared" ca="1" si="25"/>
        <v>7</v>
      </c>
      <c r="L166" s="47">
        <f t="shared" ca="1" si="25"/>
        <v>10</v>
      </c>
      <c r="M166" s="47">
        <f t="shared" ca="1" si="19"/>
        <v>13</v>
      </c>
      <c r="N166" s="169">
        <f t="shared" ca="1" si="18"/>
        <v>15</v>
      </c>
      <c r="O166" s="163">
        <f t="shared" ca="1" si="26"/>
        <v>1</v>
      </c>
      <c r="Q166">
        <f t="shared" si="27"/>
        <v>164</v>
      </c>
      <c r="R166">
        <v>5</v>
      </c>
    </row>
    <row r="167" spans="1:18">
      <c r="A167" s="159">
        <f>A164</f>
        <v>4</v>
      </c>
      <c r="C167" t="s">
        <v>577</v>
      </c>
      <c r="D167" s="29">
        <v>76285.587565548602</v>
      </c>
      <c r="E167" s="65">
        <f t="shared" si="20"/>
        <v>76285.587565548602</v>
      </c>
      <c r="F167" s="49">
        <f t="shared" si="21"/>
        <v>38142.793782774301</v>
      </c>
      <c r="G167" s="49">
        <f t="shared" si="22"/>
        <v>25428.529188516201</v>
      </c>
      <c r="H167" s="49">
        <f t="shared" si="23"/>
        <v>19071.39689138715</v>
      </c>
      <c r="I167" s="49">
        <f t="shared" si="24"/>
        <v>15257.117513109721</v>
      </c>
      <c r="J167" s="137">
        <f t="shared" ca="1" si="25"/>
        <v>2</v>
      </c>
      <c r="K167" s="47">
        <f t="shared" ca="1" si="25"/>
        <v>5</v>
      </c>
      <c r="L167" s="47">
        <f t="shared" ca="1" si="25"/>
        <v>8</v>
      </c>
      <c r="M167" s="47">
        <f t="shared" ca="1" si="19"/>
        <v>12</v>
      </c>
      <c r="N167" s="169">
        <f t="shared" ca="1" si="18"/>
        <v>14</v>
      </c>
      <c r="O167" s="163">
        <f t="shared" ca="1" si="26"/>
        <v>1</v>
      </c>
      <c r="Q167">
        <f t="shared" si="27"/>
        <v>164</v>
      </c>
      <c r="R167">
        <v>5</v>
      </c>
    </row>
    <row r="168" spans="1:18">
      <c r="A168" s="159">
        <v>5</v>
      </c>
      <c r="B168">
        <v>42</v>
      </c>
      <c r="C168" t="s">
        <v>570</v>
      </c>
      <c r="D168" s="29">
        <v>100896.24207422194</v>
      </c>
      <c r="E168" s="65">
        <f t="shared" si="20"/>
        <v>100896.24207422194</v>
      </c>
      <c r="F168" s="49">
        <f t="shared" si="21"/>
        <v>50448.12103711097</v>
      </c>
      <c r="G168" s="49">
        <f t="shared" si="22"/>
        <v>33632.080691407311</v>
      </c>
      <c r="H168" s="49">
        <f t="shared" si="23"/>
        <v>25224.060518555485</v>
      </c>
      <c r="I168" s="49">
        <f t="shared" si="24"/>
        <v>20179.248414844387</v>
      </c>
      <c r="J168" s="137">
        <f t="shared" ca="1" si="25"/>
        <v>2</v>
      </c>
      <c r="K168" s="47">
        <f t="shared" ca="1" si="25"/>
        <v>5</v>
      </c>
      <c r="L168" s="47">
        <f t="shared" ca="1" si="25"/>
        <v>8</v>
      </c>
      <c r="M168" s="47">
        <f t="shared" ca="1" si="19"/>
        <v>12</v>
      </c>
      <c r="N168" s="169">
        <f t="shared" ca="1" si="18"/>
        <v>14</v>
      </c>
      <c r="O168" s="163">
        <f t="shared" ca="1" si="26"/>
        <v>2</v>
      </c>
      <c r="Q168">
        <f t="shared" si="27"/>
        <v>168</v>
      </c>
      <c r="R168">
        <v>5</v>
      </c>
    </row>
    <row r="169" spans="1:18">
      <c r="A169" s="159">
        <f>A168</f>
        <v>5</v>
      </c>
      <c r="C169" t="s">
        <v>572</v>
      </c>
      <c r="D169" s="29">
        <v>18579.969292810627</v>
      </c>
      <c r="E169" s="65">
        <f t="shared" si="20"/>
        <v>18579.969292810627</v>
      </c>
      <c r="F169" s="49">
        <f t="shared" si="21"/>
        <v>9289.9846464053135</v>
      </c>
      <c r="G169" s="49">
        <f t="shared" si="22"/>
        <v>6193.323097603542</v>
      </c>
      <c r="H169" s="49">
        <f t="shared" si="23"/>
        <v>4644.9923232026567</v>
      </c>
      <c r="I169" s="49">
        <f t="shared" si="24"/>
        <v>3715.9938585621253</v>
      </c>
      <c r="J169" s="137">
        <f t="shared" ca="1" si="25"/>
        <v>15</v>
      </c>
      <c r="K169" s="47">
        <f t="shared" ca="1" si="25"/>
        <v>17</v>
      </c>
      <c r="L169" s="47">
        <f t="shared" ca="1" si="25"/>
        <v>18</v>
      </c>
      <c r="M169" s="47">
        <f t="shared" ca="1" si="19"/>
        <v>19</v>
      </c>
      <c r="N169" s="169">
        <f t="shared" ca="1" si="18"/>
        <v>20</v>
      </c>
      <c r="O169" s="163">
        <f t="shared" ca="1" si="26"/>
        <v>0</v>
      </c>
      <c r="Q169">
        <f t="shared" si="27"/>
        <v>168</v>
      </c>
      <c r="R169">
        <v>5</v>
      </c>
    </row>
    <row r="170" spans="1:18">
      <c r="A170" s="159">
        <f>A168</f>
        <v>5</v>
      </c>
      <c r="C170" t="s">
        <v>575</v>
      </c>
      <c r="D170" s="29">
        <v>85087.313125903325</v>
      </c>
      <c r="E170" s="65">
        <f t="shared" si="20"/>
        <v>85087.313125903325</v>
      </c>
      <c r="F170" s="49">
        <f t="shared" si="21"/>
        <v>42543.656562951663</v>
      </c>
      <c r="G170" s="49">
        <f t="shared" si="22"/>
        <v>28362.437708634443</v>
      </c>
      <c r="H170" s="49">
        <f t="shared" si="23"/>
        <v>21271.828281475831</v>
      </c>
      <c r="I170" s="49">
        <f t="shared" si="24"/>
        <v>17017.462625180666</v>
      </c>
      <c r="J170" s="137">
        <f t="shared" ca="1" si="25"/>
        <v>3</v>
      </c>
      <c r="K170" s="47">
        <f t="shared" ca="1" si="25"/>
        <v>6</v>
      </c>
      <c r="L170" s="47">
        <f t="shared" ca="1" si="25"/>
        <v>10</v>
      </c>
      <c r="M170" s="47">
        <f t="shared" ca="1" si="19"/>
        <v>13</v>
      </c>
      <c r="N170" s="169">
        <f t="shared" ca="1" si="18"/>
        <v>16</v>
      </c>
      <c r="O170" s="163">
        <f t="shared" ca="1" si="26"/>
        <v>1</v>
      </c>
      <c r="Q170">
        <f t="shared" si="27"/>
        <v>168</v>
      </c>
      <c r="R170">
        <v>5</v>
      </c>
    </row>
    <row r="171" spans="1:18">
      <c r="A171" s="159">
        <f>A168</f>
        <v>5</v>
      </c>
      <c r="C171" t="s">
        <v>577</v>
      </c>
      <c r="D171" s="29">
        <v>126334.47996593363</v>
      </c>
      <c r="E171" s="65">
        <f t="shared" si="20"/>
        <v>126334.47996593363</v>
      </c>
      <c r="F171" s="49">
        <f t="shared" si="21"/>
        <v>63167.239982966814</v>
      </c>
      <c r="G171" s="49">
        <f t="shared" si="22"/>
        <v>42111.493321977876</v>
      </c>
      <c r="H171" s="49">
        <f t="shared" si="23"/>
        <v>31583.619991483407</v>
      </c>
      <c r="I171" s="49">
        <f t="shared" si="24"/>
        <v>25266.895993186725</v>
      </c>
      <c r="J171" s="137">
        <f t="shared" ca="1" si="25"/>
        <v>1</v>
      </c>
      <c r="K171" s="47">
        <f t="shared" ca="1" si="25"/>
        <v>4</v>
      </c>
      <c r="L171" s="47">
        <f t="shared" ca="1" si="25"/>
        <v>7</v>
      </c>
      <c r="M171" s="47">
        <f t="shared" ca="1" si="19"/>
        <v>9</v>
      </c>
      <c r="N171" s="169">
        <f t="shared" ca="1" si="18"/>
        <v>11</v>
      </c>
      <c r="O171" s="163">
        <f t="shared" ca="1" si="26"/>
        <v>2</v>
      </c>
      <c r="Q171">
        <f t="shared" si="27"/>
        <v>168</v>
      </c>
      <c r="R171">
        <v>5</v>
      </c>
    </row>
    <row r="172" spans="1:18">
      <c r="A172" s="159">
        <v>4</v>
      </c>
      <c r="B172">
        <v>43</v>
      </c>
      <c r="C172" t="s">
        <v>570</v>
      </c>
      <c r="D172" s="29">
        <v>75845.679278633237</v>
      </c>
      <c r="E172" s="65">
        <f t="shared" si="20"/>
        <v>75845.679278633237</v>
      </c>
      <c r="F172" s="49">
        <f t="shared" si="21"/>
        <v>37922.839639316619</v>
      </c>
      <c r="G172" s="49">
        <f t="shared" si="22"/>
        <v>25281.893092877744</v>
      </c>
      <c r="H172" s="49">
        <f t="shared" si="23"/>
        <v>18961.419819658309</v>
      </c>
      <c r="I172" s="49">
        <f t="shared" si="24"/>
        <v>15169.135855726647</v>
      </c>
      <c r="J172" s="137">
        <f t="shared" ca="1" si="25"/>
        <v>2</v>
      </c>
      <c r="K172" s="47">
        <f t="shared" ca="1" si="25"/>
        <v>5</v>
      </c>
      <c r="L172" s="47">
        <f t="shared" ca="1" si="25"/>
        <v>8</v>
      </c>
      <c r="M172" s="47">
        <f t="shared" ca="1" si="19"/>
        <v>12</v>
      </c>
      <c r="N172" s="169">
        <f t="shared" ca="1" si="18"/>
        <v>14</v>
      </c>
      <c r="O172" s="163">
        <f t="shared" ca="1" si="26"/>
        <v>1</v>
      </c>
      <c r="Q172">
        <f t="shared" si="27"/>
        <v>172</v>
      </c>
      <c r="R172">
        <v>5</v>
      </c>
    </row>
    <row r="173" spans="1:18">
      <c r="A173" s="159">
        <f>A172</f>
        <v>4</v>
      </c>
      <c r="C173" t="s">
        <v>572</v>
      </c>
      <c r="D173" s="29">
        <v>16028.103564908488</v>
      </c>
      <c r="E173" s="65">
        <f t="shared" si="20"/>
        <v>16028.103564908488</v>
      </c>
      <c r="F173" s="49">
        <f t="shared" si="21"/>
        <v>8014.0517824542439</v>
      </c>
      <c r="G173" s="49">
        <f t="shared" si="22"/>
        <v>5342.701188302829</v>
      </c>
      <c r="H173" s="49">
        <f t="shared" si="23"/>
        <v>4007.025891227122</v>
      </c>
      <c r="I173" s="49">
        <f t="shared" si="24"/>
        <v>3205.6207129816976</v>
      </c>
      <c r="J173" s="137">
        <f t="shared" ca="1" si="25"/>
        <v>13</v>
      </c>
      <c r="K173" s="47">
        <f t="shared" ca="1" si="25"/>
        <v>17</v>
      </c>
      <c r="L173" s="47">
        <f t="shared" ca="1" si="25"/>
        <v>18</v>
      </c>
      <c r="M173" s="47">
        <f t="shared" ca="1" si="19"/>
        <v>19</v>
      </c>
      <c r="N173" s="169">
        <f t="shared" ca="1" si="18"/>
        <v>20</v>
      </c>
      <c r="O173" s="163">
        <f t="shared" ca="1" si="26"/>
        <v>0</v>
      </c>
      <c r="Q173">
        <f t="shared" si="27"/>
        <v>172</v>
      </c>
      <c r="R173">
        <v>5</v>
      </c>
    </row>
    <row r="174" spans="1:18">
      <c r="A174" s="159">
        <f>A172</f>
        <v>4</v>
      </c>
      <c r="C174" t="s">
        <v>575</v>
      </c>
      <c r="D174" s="29">
        <v>59285.60321637804</v>
      </c>
      <c r="E174" s="65">
        <f t="shared" si="20"/>
        <v>59285.60321637804</v>
      </c>
      <c r="F174" s="49">
        <f t="shared" si="21"/>
        <v>29642.80160818902</v>
      </c>
      <c r="G174" s="49">
        <f t="shared" si="22"/>
        <v>19761.86773879268</v>
      </c>
      <c r="H174" s="49">
        <f t="shared" si="23"/>
        <v>14821.40080409451</v>
      </c>
      <c r="I174" s="49">
        <f t="shared" si="24"/>
        <v>11857.120643275608</v>
      </c>
      <c r="J174" s="137">
        <f t="shared" ca="1" si="25"/>
        <v>3</v>
      </c>
      <c r="K174" s="47">
        <f t="shared" ca="1" si="25"/>
        <v>7</v>
      </c>
      <c r="L174" s="47">
        <f t="shared" ca="1" si="25"/>
        <v>11</v>
      </c>
      <c r="M174" s="47">
        <f t="shared" ca="1" si="19"/>
        <v>15</v>
      </c>
      <c r="N174" s="169">
        <f t="shared" ca="1" si="18"/>
        <v>16</v>
      </c>
      <c r="O174" s="163">
        <f t="shared" ca="1" si="26"/>
        <v>1</v>
      </c>
      <c r="Q174">
        <f t="shared" si="27"/>
        <v>172</v>
      </c>
      <c r="R174">
        <v>5</v>
      </c>
    </row>
    <row r="175" spans="1:18">
      <c r="A175" s="159">
        <f>A172</f>
        <v>4</v>
      </c>
      <c r="C175" t="s">
        <v>577</v>
      </c>
      <c r="D175" s="29">
        <v>98963.597322179776</v>
      </c>
      <c r="E175" s="65">
        <f t="shared" si="20"/>
        <v>98963.597322179776</v>
      </c>
      <c r="F175" s="49">
        <f t="shared" si="21"/>
        <v>49481.798661089888</v>
      </c>
      <c r="G175" s="49">
        <f t="shared" si="22"/>
        <v>32987.865774059923</v>
      </c>
      <c r="H175" s="49">
        <f t="shared" si="23"/>
        <v>24740.899330544944</v>
      </c>
      <c r="I175" s="49">
        <f t="shared" si="24"/>
        <v>19792.719464435955</v>
      </c>
      <c r="J175" s="137">
        <f t="shared" ca="1" si="25"/>
        <v>1</v>
      </c>
      <c r="K175" s="47">
        <f t="shared" ca="1" si="25"/>
        <v>4</v>
      </c>
      <c r="L175" s="47">
        <f t="shared" ca="1" si="25"/>
        <v>6</v>
      </c>
      <c r="M175" s="47">
        <f t="shared" ca="1" si="19"/>
        <v>9</v>
      </c>
      <c r="N175" s="169">
        <f t="shared" ca="1" si="18"/>
        <v>10</v>
      </c>
      <c r="O175" s="163">
        <f t="shared" ca="1" si="26"/>
        <v>2</v>
      </c>
      <c r="Q175">
        <f t="shared" si="27"/>
        <v>172</v>
      </c>
      <c r="R175">
        <v>5</v>
      </c>
    </row>
    <row r="176" spans="1:18">
      <c r="A176" s="159">
        <v>4</v>
      </c>
      <c r="B176">
        <v>44</v>
      </c>
      <c r="C176" t="s">
        <v>570</v>
      </c>
      <c r="D176" s="29">
        <v>104190.60847657907</v>
      </c>
      <c r="E176" s="65">
        <f t="shared" si="20"/>
        <v>104190.60847657907</v>
      </c>
      <c r="F176" s="49">
        <f t="shared" si="21"/>
        <v>52095.304238289536</v>
      </c>
      <c r="G176" s="49">
        <f t="shared" si="22"/>
        <v>34730.202825526358</v>
      </c>
      <c r="H176" s="49">
        <f t="shared" si="23"/>
        <v>26047.652119144768</v>
      </c>
      <c r="I176" s="49">
        <f t="shared" si="24"/>
        <v>20838.121695315815</v>
      </c>
      <c r="J176" s="137">
        <f t="shared" ca="1" si="25"/>
        <v>1</v>
      </c>
      <c r="K176" s="47">
        <f t="shared" ca="1" si="25"/>
        <v>4</v>
      </c>
      <c r="L176" s="47">
        <f t="shared" ca="1" si="25"/>
        <v>6</v>
      </c>
      <c r="M176" s="47">
        <f t="shared" ca="1" si="19"/>
        <v>9</v>
      </c>
      <c r="N176" s="169">
        <f t="shared" ca="1" si="18"/>
        <v>11</v>
      </c>
      <c r="O176" s="163">
        <f t="shared" ca="1" si="26"/>
        <v>2</v>
      </c>
      <c r="Q176">
        <f t="shared" si="27"/>
        <v>176</v>
      </c>
      <c r="R176">
        <v>5</v>
      </c>
    </row>
    <row r="177" spans="1:18">
      <c r="A177" s="159">
        <f>A176</f>
        <v>4</v>
      </c>
      <c r="C177" t="s">
        <v>572</v>
      </c>
      <c r="D177" s="29">
        <v>14605.609373522859</v>
      </c>
      <c r="E177" s="65">
        <f t="shared" si="20"/>
        <v>14605.609373522859</v>
      </c>
      <c r="F177" s="49">
        <f t="shared" si="21"/>
        <v>7302.8046867614294</v>
      </c>
      <c r="G177" s="49">
        <f t="shared" si="22"/>
        <v>4868.5364578409526</v>
      </c>
      <c r="H177" s="49">
        <f t="shared" si="23"/>
        <v>3651.4023433807147</v>
      </c>
      <c r="I177" s="49">
        <f t="shared" si="24"/>
        <v>2921.1218747045718</v>
      </c>
      <c r="J177" s="137">
        <f t="shared" ca="1" si="25"/>
        <v>15</v>
      </c>
      <c r="K177" s="47">
        <f t="shared" ca="1" si="25"/>
        <v>17</v>
      </c>
      <c r="L177" s="47">
        <f t="shared" ca="1" si="25"/>
        <v>18</v>
      </c>
      <c r="M177" s="47">
        <f t="shared" ca="1" si="19"/>
        <v>19</v>
      </c>
      <c r="N177" s="169">
        <f t="shared" ca="1" si="18"/>
        <v>20</v>
      </c>
      <c r="O177" s="163">
        <f t="shared" ca="1" si="26"/>
        <v>0</v>
      </c>
      <c r="Q177">
        <f t="shared" si="27"/>
        <v>176</v>
      </c>
      <c r="R177">
        <v>5</v>
      </c>
    </row>
    <row r="178" spans="1:18">
      <c r="A178" s="159">
        <f>A176</f>
        <v>4</v>
      </c>
      <c r="C178" t="s">
        <v>575</v>
      </c>
      <c r="D178" s="29">
        <v>69238.140106682258</v>
      </c>
      <c r="E178" s="65">
        <f t="shared" si="20"/>
        <v>69238.140106682258</v>
      </c>
      <c r="F178" s="49">
        <f t="shared" si="21"/>
        <v>34619.070053341129</v>
      </c>
      <c r="G178" s="49">
        <f t="shared" si="22"/>
        <v>23079.380035560753</v>
      </c>
      <c r="H178" s="49">
        <f t="shared" si="23"/>
        <v>17309.535026670565</v>
      </c>
      <c r="I178" s="49">
        <f t="shared" si="24"/>
        <v>13847.628021336452</v>
      </c>
      <c r="J178" s="137">
        <f t="shared" ca="1" si="25"/>
        <v>3</v>
      </c>
      <c r="K178" s="47">
        <f t="shared" ca="1" si="25"/>
        <v>7</v>
      </c>
      <c r="L178" s="47">
        <f t="shared" ca="1" si="25"/>
        <v>10</v>
      </c>
      <c r="M178" s="47">
        <f t="shared" ca="1" si="19"/>
        <v>13</v>
      </c>
      <c r="N178" s="169">
        <f t="shared" ca="1" si="18"/>
        <v>16</v>
      </c>
      <c r="O178" s="163">
        <f t="shared" ca="1" si="26"/>
        <v>1</v>
      </c>
      <c r="Q178">
        <f t="shared" si="27"/>
        <v>176</v>
      </c>
      <c r="R178">
        <v>5</v>
      </c>
    </row>
    <row r="179" spans="1:18">
      <c r="A179" s="159">
        <f>A176</f>
        <v>4</v>
      </c>
      <c r="C179" t="s">
        <v>577</v>
      </c>
      <c r="D179" s="29">
        <v>82854.232051878309</v>
      </c>
      <c r="E179" s="65">
        <f t="shared" si="20"/>
        <v>82854.232051878309</v>
      </c>
      <c r="F179" s="49">
        <f t="shared" si="21"/>
        <v>41427.116025939154</v>
      </c>
      <c r="G179" s="49">
        <f t="shared" si="22"/>
        <v>27618.077350626103</v>
      </c>
      <c r="H179" s="49">
        <f t="shared" si="23"/>
        <v>20713.558012969577</v>
      </c>
      <c r="I179" s="49">
        <f t="shared" si="24"/>
        <v>16570.846410375663</v>
      </c>
      <c r="J179" s="137">
        <f t="shared" ca="1" si="25"/>
        <v>2</v>
      </c>
      <c r="K179" s="47">
        <f t="shared" ca="1" si="25"/>
        <v>5</v>
      </c>
      <c r="L179" s="47">
        <f t="shared" ca="1" si="25"/>
        <v>8</v>
      </c>
      <c r="M179" s="47">
        <f t="shared" ca="1" si="19"/>
        <v>12</v>
      </c>
      <c r="N179" s="169">
        <f t="shared" ca="1" si="18"/>
        <v>14</v>
      </c>
      <c r="O179" s="163">
        <f t="shared" ca="1" si="26"/>
        <v>1</v>
      </c>
      <c r="Q179">
        <f t="shared" si="27"/>
        <v>176</v>
      </c>
      <c r="R179">
        <v>5</v>
      </c>
    </row>
    <row r="180" spans="1:18">
      <c r="A180" s="159">
        <v>5</v>
      </c>
      <c r="B180">
        <v>45</v>
      </c>
      <c r="C180" t="s">
        <v>570</v>
      </c>
      <c r="D180" s="29">
        <v>84359.90832721976</v>
      </c>
      <c r="E180" s="65">
        <f t="shared" si="20"/>
        <v>84359.90832721976</v>
      </c>
      <c r="F180" s="49">
        <f t="shared" si="21"/>
        <v>42179.95416360988</v>
      </c>
      <c r="G180" s="49">
        <f t="shared" si="22"/>
        <v>28119.969442406586</v>
      </c>
      <c r="H180" s="49">
        <f t="shared" si="23"/>
        <v>21089.97708180494</v>
      </c>
      <c r="I180" s="49">
        <f t="shared" si="24"/>
        <v>16871.981665443953</v>
      </c>
      <c r="J180" s="137">
        <f t="shared" ca="1" si="25"/>
        <v>2</v>
      </c>
      <c r="K180" s="47">
        <f t="shared" ca="1" si="25"/>
        <v>5</v>
      </c>
      <c r="L180" s="47">
        <f t="shared" ca="1" si="25"/>
        <v>8</v>
      </c>
      <c r="M180" s="47">
        <f t="shared" ca="1" si="19"/>
        <v>10</v>
      </c>
      <c r="N180" s="169">
        <f t="shared" ca="1" si="18"/>
        <v>13</v>
      </c>
      <c r="O180" s="163">
        <f t="shared" ca="1" si="26"/>
        <v>2</v>
      </c>
      <c r="Q180">
        <f t="shared" si="27"/>
        <v>180</v>
      </c>
      <c r="R180">
        <v>5</v>
      </c>
    </row>
    <row r="181" spans="1:18">
      <c r="A181" s="159">
        <f>A180</f>
        <v>5</v>
      </c>
      <c r="C181" t="s">
        <v>572</v>
      </c>
      <c r="D181" s="29">
        <v>16569.052060224149</v>
      </c>
      <c r="E181" s="65">
        <f t="shared" si="20"/>
        <v>16569.052060224149</v>
      </c>
      <c r="F181" s="49">
        <f t="shared" si="21"/>
        <v>8284.5260301120743</v>
      </c>
      <c r="G181" s="49">
        <f t="shared" si="22"/>
        <v>5523.0173534080495</v>
      </c>
      <c r="H181" s="49">
        <f t="shared" si="23"/>
        <v>4142.2630150560371</v>
      </c>
      <c r="I181" s="49">
        <f t="shared" si="24"/>
        <v>3313.8104120448297</v>
      </c>
      <c r="J181" s="137">
        <f t="shared" ca="1" si="25"/>
        <v>14</v>
      </c>
      <c r="K181" s="47">
        <f t="shared" ca="1" si="25"/>
        <v>17</v>
      </c>
      <c r="L181" s="47">
        <f t="shared" ca="1" si="25"/>
        <v>18</v>
      </c>
      <c r="M181" s="47">
        <f t="shared" ca="1" si="19"/>
        <v>19</v>
      </c>
      <c r="N181" s="169">
        <f t="shared" ca="1" si="18"/>
        <v>20</v>
      </c>
      <c r="O181" s="163">
        <f t="shared" ca="1" si="26"/>
        <v>0</v>
      </c>
      <c r="Q181">
        <f t="shared" si="27"/>
        <v>180</v>
      </c>
      <c r="R181">
        <v>5</v>
      </c>
    </row>
    <row r="182" spans="1:18">
      <c r="A182" s="159">
        <f>A180</f>
        <v>5</v>
      </c>
      <c r="C182" t="s">
        <v>575</v>
      </c>
      <c r="D182" s="29">
        <v>60661.060455952589</v>
      </c>
      <c r="E182" s="65">
        <f t="shared" si="20"/>
        <v>60661.060455952589</v>
      </c>
      <c r="F182" s="49">
        <f t="shared" si="21"/>
        <v>30330.530227976295</v>
      </c>
      <c r="G182" s="49">
        <f t="shared" si="22"/>
        <v>20220.35348531753</v>
      </c>
      <c r="H182" s="49">
        <f t="shared" si="23"/>
        <v>15165.265113988147</v>
      </c>
      <c r="I182" s="49">
        <f t="shared" si="24"/>
        <v>12132.212091190519</v>
      </c>
      <c r="J182" s="137">
        <f t="shared" ca="1" si="25"/>
        <v>3</v>
      </c>
      <c r="K182" s="47">
        <f t="shared" ca="1" si="25"/>
        <v>6</v>
      </c>
      <c r="L182" s="47">
        <f t="shared" ca="1" si="25"/>
        <v>11</v>
      </c>
      <c r="M182" s="47">
        <f t="shared" ca="1" si="19"/>
        <v>15</v>
      </c>
      <c r="N182" s="169">
        <f t="shared" ca="1" si="18"/>
        <v>16</v>
      </c>
      <c r="O182" s="163">
        <f t="shared" ca="1" si="26"/>
        <v>1</v>
      </c>
      <c r="Q182">
        <f t="shared" si="27"/>
        <v>180</v>
      </c>
      <c r="R182">
        <v>5</v>
      </c>
    </row>
    <row r="183" spans="1:18">
      <c r="A183" s="159">
        <f>A180</f>
        <v>5</v>
      </c>
      <c r="C183" t="s">
        <v>577</v>
      </c>
      <c r="D183" s="29">
        <v>85981.283359246736</v>
      </c>
      <c r="E183" s="65">
        <f t="shared" si="20"/>
        <v>85981.283359246736</v>
      </c>
      <c r="F183" s="49">
        <f t="shared" si="21"/>
        <v>42990.641679623368</v>
      </c>
      <c r="G183" s="49">
        <f t="shared" si="22"/>
        <v>28660.427786415577</v>
      </c>
      <c r="H183" s="49">
        <f t="shared" si="23"/>
        <v>21495.320839811684</v>
      </c>
      <c r="I183" s="49">
        <f t="shared" si="24"/>
        <v>17196.256671849347</v>
      </c>
      <c r="J183" s="137">
        <f t="shared" ca="1" si="25"/>
        <v>1</v>
      </c>
      <c r="K183" s="47">
        <f t="shared" ca="1" si="25"/>
        <v>4</v>
      </c>
      <c r="L183" s="47">
        <f t="shared" ca="1" si="25"/>
        <v>7</v>
      </c>
      <c r="M183" s="47">
        <f t="shared" ca="1" si="19"/>
        <v>9</v>
      </c>
      <c r="N183" s="169">
        <f t="shared" ca="1" si="18"/>
        <v>12</v>
      </c>
      <c r="O183" s="163">
        <f t="shared" ca="1" si="26"/>
        <v>2</v>
      </c>
      <c r="Q183">
        <f t="shared" si="27"/>
        <v>180</v>
      </c>
      <c r="R183">
        <v>5</v>
      </c>
    </row>
    <row r="184" spans="1:18">
      <c r="A184" s="159">
        <v>4</v>
      </c>
      <c r="B184">
        <v>46</v>
      </c>
      <c r="C184" t="s">
        <v>570</v>
      </c>
      <c r="D184" s="29">
        <v>148566.60782899734</v>
      </c>
      <c r="E184" s="65">
        <f t="shared" si="20"/>
        <v>148566.60782899734</v>
      </c>
      <c r="F184" s="49">
        <f t="shared" si="21"/>
        <v>74283.303914498669</v>
      </c>
      <c r="G184" s="49">
        <f t="shared" si="22"/>
        <v>49522.202609665779</v>
      </c>
      <c r="H184" s="49">
        <f t="shared" si="23"/>
        <v>37141.651957249334</v>
      </c>
      <c r="I184" s="49">
        <f t="shared" si="24"/>
        <v>29713.321565799466</v>
      </c>
      <c r="J184" s="137">
        <f t="shared" ca="1" si="25"/>
        <v>1</v>
      </c>
      <c r="K184" s="47">
        <f t="shared" ca="1" si="25"/>
        <v>4</v>
      </c>
      <c r="L184" s="47">
        <f t="shared" ca="1" si="25"/>
        <v>5</v>
      </c>
      <c r="M184" s="47">
        <f t="shared" ca="1" si="19"/>
        <v>8</v>
      </c>
      <c r="N184" s="169">
        <f t="shared" ca="1" si="18"/>
        <v>11</v>
      </c>
      <c r="O184" s="163">
        <f t="shared" ca="1" si="26"/>
        <v>2</v>
      </c>
      <c r="Q184">
        <f t="shared" si="27"/>
        <v>184</v>
      </c>
      <c r="R184">
        <v>5</v>
      </c>
    </row>
    <row r="185" spans="1:18">
      <c r="A185" s="159">
        <f>A184</f>
        <v>4</v>
      </c>
      <c r="C185" t="s">
        <v>572</v>
      </c>
      <c r="D185" s="29">
        <v>14075.985081812838</v>
      </c>
      <c r="E185" s="65">
        <f t="shared" si="20"/>
        <v>14075.985081812838</v>
      </c>
      <c r="F185" s="49">
        <f t="shared" si="21"/>
        <v>7037.992540906419</v>
      </c>
      <c r="G185" s="49">
        <f t="shared" si="22"/>
        <v>4691.9950272709457</v>
      </c>
      <c r="H185" s="49">
        <f t="shared" si="23"/>
        <v>3518.9962704532095</v>
      </c>
      <c r="I185" s="49">
        <f t="shared" si="24"/>
        <v>2815.1970163625674</v>
      </c>
      <c r="J185" s="137">
        <f t="shared" ca="1" si="25"/>
        <v>16</v>
      </c>
      <c r="K185" s="47">
        <f t="shared" ca="1" si="25"/>
        <v>17</v>
      </c>
      <c r="L185" s="47">
        <f t="shared" ca="1" si="25"/>
        <v>18</v>
      </c>
      <c r="M185" s="47">
        <f t="shared" ca="1" si="19"/>
        <v>19</v>
      </c>
      <c r="N185" s="169">
        <f t="shared" ca="1" si="18"/>
        <v>20</v>
      </c>
      <c r="O185" s="163">
        <f t="shared" ca="1" si="26"/>
        <v>0</v>
      </c>
      <c r="Q185">
        <f t="shared" si="27"/>
        <v>184</v>
      </c>
      <c r="R185">
        <v>5</v>
      </c>
    </row>
    <row r="186" spans="1:18">
      <c r="A186" s="159">
        <f>A184</f>
        <v>4</v>
      </c>
      <c r="C186" t="s">
        <v>575</v>
      </c>
      <c r="D186" s="29">
        <v>89455.663433070629</v>
      </c>
      <c r="E186" s="65">
        <f t="shared" si="20"/>
        <v>89455.663433070629</v>
      </c>
      <c r="F186" s="49">
        <f t="shared" si="21"/>
        <v>44727.831716535315</v>
      </c>
      <c r="G186" s="49">
        <f t="shared" si="22"/>
        <v>29818.55447769021</v>
      </c>
      <c r="H186" s="49">
        <f t="shared" si="23"/>
        <v>22363.915858267657</v>
      </c>
      <c r="I186" s="49">
        <f t="shared" si="24"/>
        <v>17891.132686614124</v>
      </c>
      <c r="J186" s="137">
        <f t="shared" ca="1" si="25"/>
        <v>3</v>
      </c>
      <c r="K186" s="47">
        <f t="shared" ca="1" si="25"/>
        <v>7</v>
      </c>
      <c r="L186" s="47">
        <f t="shared" ca="1" si="25"/>
        <v>10</v>
      </c>
      <c r="M186" s="47">
        <f t="shared" ca="1" si="19"/>
        <v>13</v>
      </c>
      <c r="N186" s="169">
        <f t="shared" ca="1" si="18"/>
        <v>15</v>
      </c>
      <c r="O186" s="163">
        <f t="shared" ca="1" si="26"/>
        <v>1</v>
      </c>
      <c r="Q186">
        <f t="shared" si="27"/>
        <v>184</v>
      </c>
      <c r="R186">
        <v>5</v>
      </c>
    </row>
    <row r="187" spans="1:18">
      <c r="A187" s="159">
        <f>A184</f>
        <v>4</v>
      </c>
      <c r="C187" t="s">
        <v>577</v>
      </c>
      <c r="D187" s="29">
        <v>93276.588446738067</v>
      </c>
      <c r="E187" s="65">
        <f t="shared" si="20"/>
        <v>93276.588446738067</v>
      </c>
      <c r="F187" s="49">
        <f t="shared" si="21"/>
        <v>46638.294223369034</v>
      </c>
      <c r="G187" s="49">
        <f t="shared" si="22"/>
        <v>31092.196148912688</v>
      </c>
      <c r="H187" s="49">
        <f t="shared" si="23"/>
        <v>23319.147111684517</v>
      </c>
      <c r="I187" s="49">
        <f t="shared" si="24"/>
        <v>18655.317689347612</v>
      </c>
      <c r="J187" s="137">
        <f t="shared" ca="1" si="25"/>
        <v>2</v>
      </c>
      <c r="K187" s="47">
        <f t="shared" ca="1" si="25"/>
        <v>6</v>
      </c>
      <c r="L187" s="47">
        <f t="shared" ca="1" si="25"/>
        <v>9</v>
      </c>
      <c r="M187" s="47">
        <f t="shared" ca="1" si="19"/>
        <v>12</v>
      </c>
      <c r="N187" s="169">
        <f t="shared" ca="1" si="18"/>
        <v>14</v>
      </c>
      <c r="O187" s="163">
        <f t="shared" ca="1" si="26"/>
        <v>1</v>
      </c>
      <c r="Q187">
        <f t="shared" si="27"/>
        <v>184</v>
      </c>
      <c r="R187">
        <v>5</v>
      </c>
    </row>
    <row r="188" spans="1:18">
      <c r="A188" s="159">
        <v>5</v>
      </c>
      <c r="B188">
        <v>47</v>
      </c>
      <c r="C188" t="s">
        <v>570</v>
      </c>
      <c r="D188" s="29">
        <v>162017.60857480724</v>
      </c>
      <c r="E188" s="65">
        <f t="shared" si="20"/>
        <v>162017.60857480724</v>
      </c>
      <c r="F188" s="49">
        <f t="shared" si="21"/>
        <v>81008.804287403618</v>
      </c>
      <c r="G188" s="49">
        <f t="shared" si="22"/>
        <v>54005.869524935748</v>
      </c>
      <c r="H188" s="49">
        <f t="shared" si="23"/>
        <v>40504.402143701809</v>
      </c>
      <c r="I188" s="49">
        <f t="shared" si="24"/>
        <v>32403.521714961447</v>
      </c>
      <c r="J188" s="137">
        <f t="shared" ca="1" si="25"/>
        <v>1</v>
      </c>
      <c r="K188" s="47">
        <f t="shared" ca="1" si="25"/>
        <v>2</v>
      </c>
      <c r="L188" s="47">
        <f t="shared" ca="1" si="25"/>
        <v>5</v>
      </c>
      <c r="M188" s="47">
        <f t="shared" ca="1" si="19"/>
        <v>6</v>
      </c>
      <c r="N188" s="169">
        <f t="shared" ca="1" si="18"/>
        <v>8</v>
      </c>
      <c r="O188" s="163">
        <f t="shared" ca="1" si="26"/>
        <v>3</v>
      </c>
      <c r="Q188">
        <f t="shared" si="27"/>
        <v>188</v>
      </c>
      <c r="R188">
        <v>5</v>
      </c>
    </row>
    <row r="189" spans="1:18">
      <c r="A189" s="159">
        <f>A188</f>
        <v>5</v>
      </c>
      <c r="C189" t="s">
        <v>572</v>
      </c>
      <c r="D189" s="29">
        <v>12956.195563731868</v>
      </c>
      <c r="E189" s="65">
        <f t="shared" si="20"/>
        <v>12956.195563731868</v>
      </c>
      <c r="F189" s="49">
        <f t="shared" si="21"/>
        <v>6478.0977818659339</v>
      </c>
      <c r="G189" s="49">
        <f t="shared" si="22"/>
        <v>4318.7318545772896</v>
      </c>
      <c r="H189" s="49">
        <f t="shared" si="23"/>
        <v>3239.048890932967</v>
      </c>
      <c r="I189" s="49">
        <f t="shared" si="24"/>
        <v>2591.2391127463734</v>
      </c>
      <c r="J189" s="137">
        <f t="shared" ca="1" si="25"/>
        <v>15</v>
      </c>
      <c r="K189" s="47">
        <f t="shared" ca="1" si="25"/>
        <v>17</v>
      </c>
      <c r="L189" s="47">
        <f t="shared" ca="1" si="25"/>
        <v>18</v>
      </c>
      <c r="M189" s="47">
        <f t="shared" ca="1" si="19"/>
        <v>19</v>
      </c>
      <c r="N189" s="169">
        <f t="shared" ca="1" si="18"/>
        <v>20</v>
      </c>
      <c r="O189" s="163">
        <f t="shared" ca="1" si="26"/>
        <v>0</v>
      </c>
      <c r="Q189">
        <f t="shared" si="27"/>
        <v>188</v>
      </c>
      <c r="R189">
        <v>5</v>
      </c>
    </row>
    <row r="190" spans="1:18">
      <c r="A190" s="159">
        <f>A188</f>
        <v>5</v>
      </c>
      <c r="C190" t="s">
        <v>575</v>
      </c>
      <c r="D190" s="29">
        <v>63324.523024190465</v>
      </c>
      <c r="E190" s="65">
        <f t="shared" si="20"/>
        <v>63324.523024190465</v>
      </c>
      <c r="F190" s="49">
        <f t="shared" si="21"/>
        <v>31662.261512095232</v>
      </c>
      <c r="G190" s="49">
        <f t="shared" si="22"/>
        <v>21108.174341396822</v>
      </c>
      <c r="H190" s="49">
        <f t="shared" si="23"/>
        <v>15831.130756047616</v>
      </c>
      <c r="I190" s="49">
        <f t="shared" si="24"/>
        <v>12664.904604838093</v>
      </c>
      <c r="J190" s="137">
        <f t="shared" ca="1" si="25"/>
        <v>4</v>
      </c>
      <c r="K190" s="47">
        <f t="shared" ca="1" si="25"/>
        <v>9</v>
      </c>
      <c r="L190" s="47">
        <f t="shared" ca="1" si="25"/>
        <v>11</v>
      </c>
      <c r="M190" s="47">
        <f t="shared" ca="1" si="19"/>
        <v>13</v>
      </c>
      <c r="N190" s="169">
        <f t="shared" ca="1" si="18"/>
        <v>16</v>
      </c>
      <c r="O190" s="163">
        <f t="shared" ca="1" si="26"/>
        <v>1</v>
      </c>
      <c r="Q190">
        <f t="shared" si="27"/>
        <v>188</v>
      </c>
      <c r="R190">
        <v>5</v>
      </c>
    </row>
    <row r="191" spans="1:18">
      <c r="A191" s="159">
        <f>A188</f>
        <v>5</v>
      </c>
      <c r="C191" t="s">
        <v>577</v>
      </c>
      <c r="D191" s="29">
        <v>70893.605190104572</v>
      </c>
      <c r="E191" s="65">
        <f t="shared" si="20"/>
        <v>70893.605190104572</v>
      </c>
      <c r="F191" s="49">
        <f t="shared" si="21"/>
        <v>35446.802595052286</v>
      </c>
      <c r="G191" s="49">
        <f t="shared" si="22"/>
        <v>23631.201730034856</v>
      </c>
      <c r="H191" s="49">
        <f t="shared" si="23"/>
        <v>17723.401297526143</v>
      </c>
      <c r="I191" s="49">
        <f t="shared" si="24"/>
        <v>14178.721038020914</v>
      </c>
      <c r="J191" s="137">
        <f t="shared" ca="1" si="25"/>
        <v>3</v>
      </c>
      <c r="K191" s="47">
        <f t="shared" ca="1" si="25"/>
        <v>7</v>
      </c>
      <c r="L191" s="47">
        <f t="shared" ca="1" si="25"/>
        <v>10</v>
      </c>
      <c r="M191" s="47">
        <f t="shared" ca="1" si="19"/>
        <v>12</v>
      </c>
      <c r="N191" s="169">
        <f t="shared" ca="1" si="18"/>
        <v>14</v>
      </c>
      <c r="O191" s="163">
        <f t="shared" ca="1" si="26"/>
        <v>1</v>
      </c>
      <c r="Q191">
        <f t="shared" si="27"/>
        <v>188</v>
      </c>
      <c r="R191">
        <v>5</v>
      </c>
    </row>
    <row r="192" spans="1:18">
      <c r="A192" s="159">
        <v>5</v>
      </c>
      <c r="B192">
        <v>48</v>
      </c>
      <c r="C192" t="s">
        <v>570</v>
      </c>
      <c r="D192" s="29">
        <v>150187.51254545804</v>
      </c>
      <c r="E192" s="65">
        <f t="shared" si="20"/>
        <v>150187.51254545804</v>
      </c>
      <c r="F192" s="49">
        <f t="shared" si="21"/>
        <v>75093.756272729021</v>
      </c>
      <c r="G192" s="49">
        <f t="shared" si="22"/>
        <v>50062.504181819349</v>
      </c>
      <c r="H192" s="49">
        <f t="shared" si="23"/>
        <v>37546.87813636451</v>
      </c>
      <c r="I192" s="49">
        <f t="shared" si="24"/>
        <v>30037.50250909161</v>
      </c>
      <c r="J192" s="137">
        <f t="shared" ca="1" si="25"/>
        <v>1</v>
      </c>
      <c r="K192" s="47">
        <f t="shared" ca="1" si="25"/>
        <v>3</v>
      </c>
      <c r="L192" s="47">
        <f t="shared" ca="1" si="25"/>
        <v>5</v>
      </c>
      <c r="M192" s="47">
        <f t="shared" ca="1" si="19"/>
        <v>7</v>
      </c>
      <c r="N192" s="169">
        <f t="shared" ca="1" si="19"/>
        <v>9</v>
      </c>
      <c r="O192" s="163">
        <f t="shared" ca="1" si="26"/>
        <v>3</v>
      </c>
      <c r="Q192">
        <f t="shared" si="27"/>
        <v>192</v>
      </c>
      <c r="R192">
        <v>5</v>
      </c>
    </row>
    <row r="193" spans="1:18">
      <c r="A193" s="159">
        <f>A192</f>
        <v>5</v>
      </c>
      <c r="C193" t="s">
        <v>572</v>
      </c>
      <c r="D193" s="29">
        <v>11879.960674903366</v>
      </c>
      <c r="E193" s="65">
        <f t="shared" si="20"/>
        <v>11879.960674903366</v>
      </c>
      <c r="F193" s="49">
        <f t="shared" si="21"/>
        <v>5939.9803374516832</v>
      </c>
      <c r="G193" s="49">
        <f t="shared" si="22"/>
        <v>3959.9868916344553</v>
      </c>
      <c r="H193" s="49">
        <f t="shared" si="23"/>
        <v>2969.9901687258416</v>
      </c>
      <c r="I193" s="49">
        <f t="shared" si="24"/>
        <v>2375.9921349806732</v>
      </c>
      <c r="J193" s="137">
        <f t="shared" ca="1" si="25"/>
        <v>16</v>
      </c>
      <c r="K193" s="47">
        <f t="shared" ca="1" si="25"/>
        <v>17</v>
      </c>
      <c r="L193" s="47">
        <f t="shared" ca="1" si="25"/>
        <v>18</v>
      </c>
      <c r="M193" s="47">
        <f t="shared" ca="1" si="19"/>
        <v>19</v>
      </c>
      <c r="N193" s="169">
        <f t="shared" ca="1" si="19"/>
        <v>20</v>
      </c>
      <c r="O193" s="163">
        <f t="shared" ca="1" si="26"/>
        <v>0</v>
      </c>
      <c r="Q193">
        <f t="shared" si="27"/>
        <v>192</v>
      </c>
      <c r="R193">
        <v>5</v>
      </c>
    </row>
    <row r="194" spans="1:18">
      <c r="A194" s="159">
        <f>A192</f>
        <v>5</v>
      </c>
      <c r="C194" t="s">
        <v>575</v>
      </c>
      <c r="D194" s="29">
        <v>66662.978497034375</v>
      </c>
      <c r="E194" s="65">
        <f t="shared" si="20"/>
        <v>66662.978497034375</v>
      </c>
      <c r="F194" s="49">
        <f t="shared" si="21"/>
        <v>33331.489248517188</v>
      </c>
      <c r="G194" s="49">
        <f t="shared" si="22"/>
        <v>22220.992832344793</v>
      </c>
      <c r="H194" s="49">
        <f t="shared" si="23"/>
        <v>16665.744624258594</v>
      </c>
      <c r="I194" s="49">
        <f t="shared" si="24"/>
        <v>13332.595699406875</v>
      </c>
      <c r="J194" s="137">
        <f t="shared" ca="1" si="25"/>
        <v>4</v>
      </c>
      <c r="K194" s="47">
        <f t="shared" ca="1" si="25"/>
        <v>8</v>
      </c>
      <c r="L194" s="47">
        <f t="shared" ca="1" si="25"/>
        <v>11</v>
      </c>
      <c r="M194" s="47">
        <f t="shared" ca="1" si="19"/>
        <v>13</v>
      </c>
      <c r="N194" s="169">
        <f t="shared" ca="1" si="19"/>
        <v>15</v>
      </c>
      <c r="O194" s="163">
        <f t="shared" ca="1" si="26"/>
        <v>1</v>
      </c>
      <c r="Q194">
        <f t="shared" si="27"/>
        <v>192</v>
      </c>
      <c r="R194">
        <v>5</v>
      </c>
    </row>
    <row r="195" spans="1:18">
      <c r="A195" s="159">
        <f>A192</f>
        <v>5</v>
      </c>
      <c r="C195" t="s">
        <v>577</v>
      </c>
      <c r="D195" s="29">
        <v>83043.645952655032</v>
      </c>
      <c r="E195" s="65">
        <f t="shared" si="20"/>
        <v>83043.645952655032</v>
      </c>
      <c r="F195" s="49">
        <f t="shared" si="21"/>
        <v>41521.822976327516</v>
      </c>
      <c r="G195" s="49">
        <f t="shared" si="22"/>
        <v>27681.215317551676</v>
      </c>
      <c r="H195" s="49">
        <f t="shared" si="23"/>
        <v>20760.911488163758</v>
      </c>
      <c r="I195" s="49">
        <f t="shared" si="24"/>
        <v>16608.729190531005</v>
      </c>
      <c r="J195" s="137">
        <f t="shared" ca="1" si="25"/>
        <v>2</v>
      </c>
      <c r="K195" s="47">
        <f t="shared" ca="1" si="25"/>
        <v>6</v>
      </c>
      <c r="L195" s="47">
        <f t="shared" ca="1" si="25"/>
        <v>10</v>
      </c>
      <c r="M195" s="47">
        <f t="shared" ca="1" si="19"/>
        <v>12</v>
      </c>
      <c r="N195" s="169">
        <f t="shared" ca="1" si="19"/>
        <v>14</v>
      </c>
      <c r="O195" s="163">
        <f t="shared" ca="1" si="26"/>
        <v>1</v>
      </c>
      <c r="Q195">
        <f t="shared" si="27"/>
        <v>192</v>
      </c>
      <c r="R195">
        <v>5</v>
      </c>
    </row>
    <row r="196" spans="1:18">
      <c r="A196" s="159">
        <v>4</v>
      </c>
      <c r="B196">
        <v>49</v>
      </c>
      <c r="C196" t="s">
        <v>570</v>
      </c>
      <c r="D196" s="29">
        <v>160694.12852628954</v>
      </c>
      <c r="E196" s="65">
        <f t="shared" si="20"/>
        <v>160694.12852628954</v>
      </c>
      <c r="F196" s="49">
        <f t="shared" si="21"/>
        <v>80347.06426314477</v>
      </c>
      <c r="G196" s="49">
        <f t="shared" si="22"/>
        <v>53564.709508763182</v>
      </c>
      <c r="H196" s="49">
        <f t="shared" si="23"/>
        <v>40173.532131572385</v>
      </c>
      <c r="I196" s="49">
        <f t="shared" si="24"/>
        <v>32138.825705257907</v>
      </c>
      <c r="J196" s="137">
        <f t="shared" ca="1" si="25"/>
        <v>1</v>
      </c>
      <c r="K196" s="47">
        <f t="shared" ca="1" si="25"/>
        <v>2</v>
      </c>
      <c r="L196" s="47">
        <f t="shared" ca="1" si="25"/>
        <v>5</v>
      </c>
      <c r="M196" s="47">
        <f t="shared" ca="1" si="25"/>
        <v>6</v>
      </c>
      <c r="N196" s="169">
        <f t="shared" ca="1" si="25"/>
        <v>7</v>
      </c>
      <c r="O196" s="163">
        <f t="shared" ca="1" si="26"/>
        <v>2</v>
      </c>
      <c r="Q196">
        <f t="shared" si="27"/>
        <v>196</v>
      </c>
      <c r="R196">
        <v>5</v>
      </c>
    </row>
    <row r="197" spans="1:18">
      <c r="A197" s="159">
        <f>A196</f>
        <v>4</v>
      </c>
      <c r="C197" t="s">
        <v>572</v>
      </c>
      <c r="D197" s="29">
        <v>12711.854093625518</v>
      </c>
      <c r="E197" s="65">
        <f t="shared" ref="E197:E260" si="28">D197</f>
        <v>12711.854093625518</v>
      </c>
      <c r="F197" s="49">
        <f t="shared" ref="F197:F260" si="29">E197/2</f>
        <v>6355.9270468127588</v>
      </c>
      <c r="G197" s="49">
        <f t="shared" ref="G197:G260" si="30">E197/3</f>
        <v>4237.2846978751722</v>
      </c>
      <c r="H197" s="49">
        <f t="shared" ref="H197:H260" si="31">E197/4</f>
        <v>3177.9635234063794</v>
      </c>
      <c r="I197" s="49">
        <f t="shared" ref="I197:I260" si="32">E197/5</f>
        <v>2542.3708187251036</v>
      </c>
      <c r="J197" s="137">
        <f t="shared" ref="J197:M260" ca="1" si="33">RANK(E197,OFFSET(INDIRECT(ADDRESS($Q197,$R197)),0,0,4,5))</f>
        <v>14</v>
      </c>
      <c r="K197" s="47">
        <f t="shared" ca="1" si="33"/>
        <v>17</v>
      </c>
      <c r="L197" s="47">
        <f t="shared" ca="1" si="33"/>
        <v>18</v>
      </c>
      <c r="M197" s="47">
        <f t="shared" ca="1" si="33"/>
        <v>19</v>
      </c>
      <c r="N197" s="169">
        <f t="shared" ref="N197:N260" ca="1" si="34">RANK(I197,OFFSET(INDIRECT(ADDRESS($Q197,$R197)),0,0,4,5))</f>
        <v>20</v>
      </c>
      <c r="O197" s="163">
        <f t="shared" ref="O197:O260" ca="1" si="35">COUNTIF(J197:N197,"&lt;="&amp;A197)</f>
        <v>0</v>
      </c>
      <c r="Q197">
        <f t="shared" si="27"/>
        <v>196</v>
      </c>
      <c r="R197">
        <v>5</v>
      </c>
    </row>
    <row r="198" spans="1:18">
      <c r="A198" s="159">
        <f>A196</f>
        <v>4</v>
      </c>
      <c r="C198" t="s">
        <v>575</v>
      </c>
      <c r="D198" s="29">
        <v>58108.823133630925</v>
      </c>
      <c r="E198" s="65">
        <f t="shared" si="28"/>
        <v>58108.823133630925</v>
      </c>
      <c r="F198" s="49">
        <f t="shared" si="29"/>
        <v>29054.411566815463</v>
      </c>
      <c r="G198" s="49">
        <f t="shared" si="30"/>
        <v>19369.607711210308</v>
      </c>
      <c r="H198" s="49">
        <f t="shared" si="31"/>
        <v>14527.205783407731</v>
      </c>
      <c r="I198" s="49">
        <f t="shared" si="32"/>
        <v>11621.764626726184</v>
      </c>
      <c r="J198" s="137">
        <f t="shared" ca="1" si="33"/>
        <v>4</v>
      </c>
      <c r="K198" s="47">
        <f t="shared" ca="1" si="33"/>
        <v>9</v>
      </c>
      <c r="L198" s="47">
        <f t="shared" ca="1" si="33"/>
        <v>11</v>
      </c>
      <c r="M198" s="47">
        <f t="shared" ca="1" si="33"/>
        <v>13</v>
      </c>
      <c r="N198" s="169">
        <f t="shared" ca="1" si="34"/>
        <v>16</v>
      </c>
      <c r="O198" s="163">
        <f t="shared" ca="1" si="35"/>
        <v>1</v>
      </c>
      <c r="Q198">
        <f t="shared" si="27"/>
        <v>196</v>
      </c>
      <c r="R198">
        <v>5</v>
      </c>
    </row>
    <row r="199" spans="1:18">
      <c r="A199" s="159">
        <f>A196</f>
        <v>4</v>
      </c>
      <c r="C199" t="s">
        <v>577</v>
      </c>
      <c r="D199" s="29">
        <v>62988.731731022694</v>
      </c>
      <c r="E199" s="65">
        <f t="shared" si="28"/>
        <v>62988.731731022694</v>
      </c>
      <c r="F199" s="49">
        <f t="shared" si="29"/>
        <v>31494.365865511347</v>
      </c>
      <c r="G199" s="49">
        <f t="shared" si="30"/>
        <v>20996.243910340898</v>
      </c>
      <c r="H199" s="49">
        <f t="shared" si="31"/>
        <v>15747.182932755673</v>
      </c>
      <c r="I199" s="49">
        <f t="shared" si="32"/>
        <v>12597.746346204538</v>
      </c>
      <c r="J199" s="137">
        <f t="shared" ca="1" si="33"/>
        <v>3</v>
      </c>
      <c r="K199" s="47">
        <f t="shared" ca="1" si="33"/>
        <v>8</v>
      </c>
      <c r="L199" s="47">
        <f t="shared" ca="1" si="33"/>
        <v>10</v>
      </c>
      <c r="M199" s="47">
        <f t="shared" ca="1" si="33"/>
        <v>12</v>
      </c>
      <c r="N199" s="169">
        <f t="shared" ca="1" si="34"/>
        <v>15</v>
      </c>
      <c r="O199" s="163">
        <f t="shared" ca="1" si="35"/>
        <v>1</v>
      </c>
      <c r="Q199">
        <f t="shared" si="27"/>
        <v>196</v>
      </c>
      <c r="R199">
        <v>5</v>
      </c>
    </row>
    <row r="200" spans="1:18">
      <c r="A200" s="159">
        <v>4</v>
      </c>
      <c r="B200">
        <v>50</v>
      </c>
      <c r="C200" t="s">
        <v>570</v>
      </c>
      <c r="D200" s="29">
        <v>166983.04770990458</v>
      </c>
      <c r="E200" s="65">
        <f t="shared" si="28"/>
        <v>166983.04770990458</v>
      </c>
      <c r="F200" s="49">
        <f t="shared" si="29"/>
        <v>83491.523854952291</v>
      </c>
      <c r="G200" s="49">
        <f t="shared" si="30"/>
        <v>55661.01590330153</v>
      </c>
      <c r="H200" s="49">
        <f t="shared" si="31"/>
        <v>41745.761927476146</v>
      </c>
      <c r="I200" s="49">
        <f t="shared" si="32"/>
        <v>33396.609541980913</v>
      </c>
      <c r="J200" s="137">
        <f t="shared" ca="1" si="33"/>
        <v>1</v>
      </c>
      <c r="K200" s="47">
        <f t="shared" ca="1" si="33"/>
        <v>2</v>
      </c>
      <c r="L200" s="47">
        <f t="shared" ca="1" si="33"/>
        <v>5</v>
      </c>
      <c r="M200" s="47">
        <f t="shared" ca="1" si="33"/>
        <v>6</v>
      </c>
      <c r="N200" s="169">
        <f t="shared" ca="1" si="34"/>
        <v>8</v>
      </c>
      <c r="O200" s="163">
        <f t="shared" ca="1" si="35"/>
        <v>2</v>
      </c>
      <c r="Q200">
        <f t="shared" si="27"/>
        <v>200</v>
      </c>
      <c r="R200">
        <v>5</v>
      </c>
    </row>
    <row r="201" spans="1:18">
      <c r="A201" s="159">
        <f>A200</f>
        <v>4</v>
      </c>
      <c r="C201" t="s">
        <v>572</v>
      </c>
      <c r="D201" s="29">
        <v>12550.26641909886</v>
      </c>
      <c r="E201" s="65">
        <f t="shared" si="28"/>
        <v>12550.26641909886</v>
      </c>
      <c r="F201" s="49">
        <f t="shared" si="29"/>
        <v>6275.1332095494299</v>
      </c>
      <c r="G201" s="49">
        <f t="shared" si="30"/>
        <v>4183.4221396996199</v>
      </c>
      <c r="H201" s="49">
        <f t="shared" si="31"/>
        <v>3137.566604774715</v>
      </c>
      <c r="I201" s="49">
        <f t="shared" si="32"/>
        <v>2510.0532838197719</v>
      </c>
      <c r="J201" s="137">
        <f t="shared" ca="1" si="33"/>
        <v>15</v>
      </c>
      <c r="K201" s="47">
        <f t="shared" ca="1" si="33"/>
        <v>17</v>
      </c>
      <c r="L201" s="47">
        <f t="shared" ca="1" si="33"/>
        <v>18</v>
      </c>
      <c r="M201" s="47">
        <f t="shared" ca="1" si="33"/>
        <v>19</v>
      </c>
      <c r="N201" s="169">
        <f t="shared" ca="1" si="34"/>
        <v>20</v>
      </c>
      <c r="O201" s="163">
        <f t="shared" ca="1" si="35"/>
        <v>0</v>
      </c>
      <c r="Q201">
        <f t="shared" ref="Q201:Q264" si="36">Q197+4</f>
        <v>200</v>
      </c>
      <c r="R201">
        <v>5</v>
      </c>
    </row>
    <row r="202" spans="1:18">
      <c r="A202" s="159">
        <f>A200</f>
        <v>4</v>
      </c>
      <c r="C202" t="s">
        <v>575</v>
      </c>
      <c r="D202" s="29">
        <v>60425.02520126017</v>
      </c>
      <c r="E202" s="65">
        <f t="shared" si="28"/>
        <v>60425.02520126017</v>
      </c>
      <c r="F202" s="49">
        <f t="shared" si="29"/>
        <v>30212.512600630085</v>
      </c>
      <c r="G202" s="49">
        <f t="shared" si="30"/>
        <v>20141.675067086722</v>
      </c>
      <c r="H202" s="49">
        <f t="shared" si="31"/>
        <v>15106.256300315043</v>
      </c>
      <c r="I202" s="49">
        <f t="shared" si="32"/>
        <v>12085.005040252034</v>
      </c>
      <c r="J202" s="137">
        <f t="shared" ca="1" si="33"/>
        <v>4</v>
      </c>
      <c r="K202" s="47">
        <f t="shared" ca="1" si="33"/>
        <v>9</v>
      </c>
      <c r="L202" s="47">
        <f t="shared" ca="1" si="33"/>
        <v>11</v>
      </c>
      <c r="M202" s="47">
        <f t="shared" ca="1" si="33"/>
        <v>13</v>
      </c>
      <c r="N202" s="169">
        <f t="shared" ca="1" si="34"/>
        <v>16</v>
      </c>
      <c r="O202" s="163">
        <f t="shared" ca="1" si="35"/>
        <v>1</v>
      </c>
      <c r="Q202">
        <f t="shared" si="36"/>
        <v>200</v>
      </c>
      <c r="R202">
        <v>5</v>
      </c>
    </row>
    <row r="203" spans="1:18">
      <c r="A203" s="159">
        <f>A200</f>
        <v>4</v>
      </c>
      <c r="C203" t="s">
        <v>577</v>
      </c>
      <c r="D203" s="29">
        <v>69830.591419684904</v>
      </c>
      <c r="E203" s="65">
        <f t="shared" si="28"/>
        <v>69830.591419684904</v>
      </c>
      <c r="F203" s="49">
        <f t="shared" si="29"/>
        <v>34915.295709842452</v>
      </c>
      <c r="G203" s="49">
        <f t="shared" si="30"/>
        <v>23276.863806561636</v>
      </c>
      <c r="H203" s="49">
        <f t="shared" si="31"/>
        <v>17457.647854921226</v>
      </c>
      <c r="I203" s="49">
        <f t="shared" si="32"/>
        <v>13966.118283936981</v>
      </c>
      <c r="J203" s="137">
        <f t="shared" ca="1" si="33"/>
        <v>3</v>
      </c>
      <c r="K203" s="47">
        <f t="shared" ca="1" si="33"/>
        <v>7</v>
      </c>
      <c r="L203" s="47">
        <f t="shared" ca="1" si="33"/>
        <v>10</v>
      </c>
      <c r="M203" s="47">
        <f t="shared" ca="1" si="33"/>
        <v>12</v>
      </c>
      <c r="N203" s="169">
        <f t="shared" ca="1" si="34"/>
        <v>14</v>
      </c>
      <c r="O203" s="163">
        <f t="shared" ca="1" si="35"/>
        <v>1</v>
      </c>
      <c r="Q203">
        <f t="shared" si="36"/>
        <v>200</v>
      </c>
      <c r="R203">
        <v>5</v>
      </c>
    </row>
    <row r="204" spans="1:18">
      <c r="A204" s="159">
        <v>5</v>
      </c>
      <c r="B204">
        <v>51</v>
      </c>
      <c r="C204" t="s">
        <v>570</v>
      </c>
      <c r="D204" s="29">
        <v>182850.47457317947</v>
      </c>
      <c r="E204" s="65">
        <f t="shared" si="28"/>
        <v>182850.47457317947</v>
      </c>
      <c r="F204" s="49">
        <f t="shared" si="29"/>
        <v>91425.237286589734</v>
      </c>
      <c r="G204" s="49">
        <f t="shared" si="30"/>
        <v>60950.158191059825</v>
      </c>
      <c r="H204" s="49">
        <f t="shared" si="31"/>
        <v>45712.618643294867</v>
      </c>
      <c r="I204" s="49">
        <f t="shared" si="32"/>
        <v>36570.094914635891</v>
      </c>
      <c r="J204" s="137">
        <f t="shared" ca="1" si="33"/>
        <v>1</v>
      </c>
      <c r="K204" s="47">
        <f t="shared" ca="1" si="33"/>
        <v>2</v>
      </c>
      <c r="L204" s="47">
        <f t="shared" ca="1" si="33"/>
        <v>5</v>
      </c>
      <c r="M204" s="47">
        <f t="shared" ca="1" si="33"/>
        <v>6</v>
      </c>
      <c r="N204" s="169">
        <f t="shared" ca="1" si="34"/>
        <v>8</v>
      </c>
      <c r="O204" s="163">
        <f t="shared" ca="1" si="35"/>
        <v>3</v>
      </c>
      <c r="Q204">
        <f t="shared" si="36"/>
        <v>204</v>
      </c>
      <c r="R204">
        <v>5</v>
      </c>
    </row>
    <row r="205" spans="1:18">
      <c r="A205" s="159">
        <f>A204</f>
        <v>5</v>
      </c>
      <c r="C205" t="s">
        <v>572</v>
      </c>
      <c r="D205" s="29">
        <v>14660.052660088442</v>
      </c>
      <c r="E205" s="65">
        <f t="shared" si="28"/>
        <v>14660.052660088442</v>
      </c>
      <c r="F205" s="49">
        <f t="shared" si="29"/>
        <v>7330.0263300442211</v>
      </c>
      <c r="G205" s="49">
        <f t="shared" si="30"/>
        <v>4886.6842200294805</v>
      </c>
      <c r="H205" s="49">
        <f t="shared" si="31"/>
        <v>3665.0131650221106</v>
      </c>
      <c r="I205" s="49">
        <f t="shared" si="32"/>
        <v>2932.0105320176885</v>
      </c>
      <c r="J205" s="137">
        <f t="shared" ca="1" si="33"/>
        <v>15</v>
      </c>
      <c r="K205" s="47">
        <f t="shared" ca="1" si="33"/>
        <v>17</v>
      </c>
      <c r="L205" s="47">
        <f t="shared" ca="1" si="33"/>
        <v>18</v>
      </c>
      <c r="M205" s="47">
        <f t="shared" ca="1" si="33"/>
        <v>19</v>
      </c>
      <c r="N205" s="169">
        <f t="shared" ca="1" si="34"/>
        <v>20</v>
      </c>
      <c r="O205" s="163">
        <f t="shared" ca="1" si="35"/>
        <v>0</v>
      </c>
      <c r="Q205">
        <f t="shared" si="36"/>
        <v>204</v>
      </c>
      <c r="R205">
        <v>5</v>
      </c>
    </row>
    <row r="206" spans="1:18">
      <c r="A206" s="159">
        <f>A204</f>
        <v>5</v>
      </c>
      <c r="C206" t="s">
        <v>575</v>
      </c>
      <c r="D206" s="29">
        <v>68345.790996316326</v>
      </c>
      <c r="E206" s="65">
        <f t="shared" si="28"/>
        <v>68345.790996316326</v>
      </c>
      <c r="F206" s="49">
        <f t="shared" si="29"/>
        <v>34172.895498158163</v>
      </c>
      <c r="G206" s="49">
        <f t="shared" si="30"/>
        <v>22781.930332105443</v>
      </c>
      <c r="H206" s="49">
        <f t="shared" si="31"/>
        <v>17086.447749079081</v>
      </c>
      <c r="I206" s="49">
        <f t="shared" si="32"/>
        <v>13669.158199263265</v>
      </c>
      <c r="J206" s="137">
        <f t="shared" ca="1" si="33"/>
        <v>4</v>
      </c>
      <c r="K206" s="47">
        <f t="shared" ca="1" si="33"/>
        <v>9</v>
      </c>
      <c r="L206" s="47">
        <f t="shared" ca="1" si="33"/>
        <v>11</v>
      </c>
      <c r="M206" s="47">
        <f t="shared" ca="1" si="33"/>
        <v>13</v>
      </c>
      <c r="N206" s="169">
        <f t="shared" ca="1" si="34"/>
        <v>16</v>
      </c>
      <c r="O206" s="163">
        <f t="shared" ca="1" si="35"/>
        <v>1</v>
      </c>
      <c r="Q206">
        <f t="shared" si="36"/>
        <v>204</v>
      </c>
      <c r="R206">
        <v>5</v>
      </c>
    </row>
    <row r="207" spans="1:18">
      <c r="A207" s="159">
        <f>A204</f>
        <v>5</v>
      </c>
      <c r="C207" t="s">
        <v>577</v>
      </c>
      <c r="D207" s="29">
        <v>75975.637546095764</v>
      </c>
      <c r="E207" s="65">
        <f t="shared" si="28"/>
        <v>75975.637546095764</v>
      </c>
      <c r="F207" s="49">
        <f t="shared" si="29"/>
        <v>37987.818773047882</v>
      </c>
      <c r="G207" s="49">
        <f t="shared" si="30"/>
        <v>25325.212515365256</v>
      </c>
      <c r="H207" s="49">
        <f t="shared" si="31"/>
        <v>18993.909386523941</v>
      </c>
      <c r="I207" s="49">
        <f t="shared" si="32"/>
        <v>15195.127509219154</v>
      </c>
      <c r="J207" s="137">
        <f t="shared" ca="1" si="33"/>
        <v>3</v>
      </c>
      <c r="K207" s="47">
        <f t="shared" ca="1" si="33"/>
        <v>7</v>
      </c>
      <c r="L207" s="47">
        <f t="shared" ca="1" si="33"/>
        <v>10</v>
      </c>
      <c r="M207" s="47">
        <f t="shared" ca="1" si="33"/>
        <v>12</v>
      </c>
      <c r="N207" s="169">
        <f t="shared" ca="1" si="34"/>
        <v>14</v>
      </c>
      <c r="O207" s="163">
        <f t="shared" ca="1" si="35"/>
        <v>1</v>
      </c>
      <c r="Q207">
        <f t="shared" si="36"/>
        <v>204</v>
      </c>
      <c r="R207">
        <v>5</v>
      </c>
    </row>
    <row r="208" spans="1:18">
      <c r="A208" s="159">
        <v>4</v>
      </c>
      <c r="B208">
        <v>52</v>
      </c>
      <c r="C208" t="s">
        <v>570</v>
      </c>
      <c r="D208" s="29">
        <v>184054.50696388865</v>
      </c>
      <c r="E208" s="65">
        <f t="shared" si="28"/>
        <v>184054.50696388865</v>
      </c>
      <c r="F208" s="49">
        <f t="shared" si="29"/>
        <v>92027.253481944324</v>
      </c>
      <c r="G208" s="49">
        <f t="shared" si="30"/>
        <v>61351.502321296219</v>
      </c>
      <c r="H208" s="49">
        <f t="shared" si="31"/>
        <v>46013.626740972162</v>
      </c>
      <c r="I208" s="49">
        <f t="shared" si="32"/>
        <v>36810.901392777727</v>
      </c>
      <c r="J208" s="137">
        <f t="shared" ca="1" si="33"/>
        <v>1</v>
      </c>
      <c r="K208" s="47">
        <f t="shared" ca="1" si="33"/>
        <v>2</v>
      </c>
      <c r="L208" s="47">
        <f t="shared" ca="1" si="33"/>
        <v>5</v>
      </c>
      <c r="M208" s="47">
        <f t="shared" ca="1" si="33"/>
        <v>6</v>
      </c>
      <c r="N208" s="169">
        <f t="shared" ca="1" si="34"/>
        <v>9</v>
      </c>
      <c r="O208" s="163">
        <f t="shared" ca="1" si="35"/>
        <v>2</v>
      </c>
      <c r="Q208">
        <f t="shared" si="36"/>
        <v>208</v>
      </c>
      <c r="R208">
        <v>5</v>
      </c>
    </row>
    <row r="209" spans="1:18">
      <c r="A209" s="159">
        <f>A208</f>
        <v>4</v>
      </c>
      <c r="C209" t="s">
        <v>572</v>
      </c>
      <c r="D209" s="29">
        <v>15759.371502420754</v>
      </c>
      <c r="E209" s="65">
        <f t="shared" si="28"/>
        <v>15759.371502420754</v>
      </c>
      <c r="F209" s="49">
        <f t="shared" si="29"/>
        <v>7879.685751210377</v>
      </c>
      <c r="G209" s="49">
        <f t="shared" si="30"/>
        <v>5253.1238341402513</v>
      </c>
      <c r="H209" s="49">
        <f t="shared" si="31"/>
        <v>3939.8428756051885</v>
      </c>
      <c r="I209" s="49">
        <f t="shared" si="32"/>
        <v>3151.8743004841508</v>
      </c>
      <c r="J209" s="137">
        <f t="shared" ca="1" si="33"/>
        <v>16</v>
      </c>
      <c r="K209" s="47">
        <f t="shared" ca="1" si="33"/>
        <v>17</v>
      </c>
      <c r="L209" s="47">
        <f t="shared" ca="1" si="33"/>
        <v>18</v>
      </c>
      <c r="M209" s="47">
        <f t="shared" ca="1" si="33"/>
        <v>19</v>
      </c>
      <c r="N209" s="169">
        <f t="shared" ca="1" si="34"/>
        <v>20</v>
      </c>
      <c r="O209" s="163">
        <f t="shared" ca="1" si="35"/>
        <v>0</v>
      </c>
      <c r="Q209">
        <f t="shared" si="36"/>
        <v>208</v>
      </c>
      <c r="R209">
        <v>5</v>
      </c>
    </row>
    <row r="210" spans="1:18">
      <c r="A210" s="159">
        <f>A208</f>
        <v>4</v>
      </c>
      <c r="C210" t="s">
        <v>575</v>
      </c>
      <c r="D210" s="29">
        <v>80079.629916637467</v>
      </c>
      <c r="E210" s="65">
        <f t="shared" si="28"/>
        <v>80079.629916637467</v>
      </c>
      <c r="F210" s="49">
        <f t="shared" si="29"/>
        <v>40039.814958318733</v>
      </c>
      <c r="G210" s="49">
        <f t="shared" si="30"/>
        <v>26693.209972212488</v>
      </c>
      <c r="H210" s="49">
        <f t="shared" si="31"/>
        <v>20019.907479159367</v>
      </c>
      <c r="I210" s="49">
        <f t="shared" si="32"/>
        <v>16015.925983327494</v>
      </c>
      <c r="J210" s="137">
        <f t="shared" ca="1" si="33"/>
        <v>4</v>
      </c>
      <c r="K210" s="47">
        <f t="shared" ca="1" si="33"/>
        <v>8</v>
      </c>
      <c r="L210" s="47">
        <f t="shared" ca="1" si="33"/>
        <v>11</v>
      </c>
      <c r="M210" s="47">
        <f t="shared" ca="1" si="33"/>
        <v>13</v>
      </c>
      <c r="N210" s="169">
        <f t="shared" ca="1" si="34"/>
        <v>15</v>
      </c>
      <c r="O210" s="163">
        <f t="shared" ca="1" si="35"/>
        <v>1</v>
      </c>
      <c r="Q210">
        <f t="shared" si="36"/>
        <v>208</v>
      </c>
      <c r="R210">
        <v>5</v>
      </c>
    </row>
    <row r="211" spans="1:18">
      <c r="A211" s="159">
        <f>A208</f>
        <v>4</v>
      </c>
      <c r="C211" t="s">
        <v>577</v>
      </c>
      <c r="D211" s="29">
        <v>80153.07503049876</v>
      </c>
      <c r="E211" s="65">
        <f t="shared" si="28"/>
        <v>80153.07503049876</v>
      </c>
      <c r="F211" s="49">
        <f t="shared" si="29"/>
        <v>40076.53751524938</v>
      </c>
      <c r="G211" s="49">
        <f t="shared" si="30"/>
        <v>26717.691676832921</v>
      </c>
      <c r="H211" s="49">
        <f t="shared" si="31"/>
        <v>20038.26875762469</v>
      </c>
      <c r="I211" s="49">
        <f t="shared" si="32"/>
        <v>16030.615006099752</v>
      </c>
      <c r="J211" s="137">
        <f t="shared" ca="1" si="33"/>
        <v>3</v>
      </c>
      <c r="K211" s="47">
        <f t="shared" ca="1" si="33"/>
        <v>7</v>
      </c>
      <c r="L211" s="47">
        <f t="shared" ca="1" si="33"/>
        <v>10</v>
      </c>
      <c r="M211" s="47">
        <f t="shared" ca="1" si="33"/>
        <v>12</v>
      </c>
      <c r="N211" s="169">
        <f t="shared" ca="1" si="34"/>
        <v>14</v>
      </c>
      <c r="O211" s="163">
        <f t="shared" ca="1" si="35"/>
        <v>1</v>
      </c>
      <c r="Q211">
        <f t="shared" si="36"/>
        <v>208</v>
      </c>
      <c r="R211">
        <v>5</v>
      </c>
    </row>
    <row r="212" spans="1:18">
      <c r="A212" s="159">
        <v>4</v>
      </c>
      <c r="B212">
        <v>53</v>
      </c>
      <c r="C212" t="s">
        <v>570</v>
      </c>
      <c r="D212" s="29">
        <v>126534.48734622826</v>
      </c>
      <c r="E212" s="65">
        <f t="shared" si="28"/>
        <v>126534.48734622826</v>
      </c>
      <c r="F212" s="49">
        <f t="shared" si="29"/>
        <v>63267.243673114128</v>
      </c>
      <c r="G212" s="49">
        <f t="shared" si="30"/>
        <v>42178.162448742754</v>
      </c>
      <c r="H212" s="49">
        <f t="shared" si="31"/>
        <v>31633.621836557064</v>
      </c>
      <c r="I212" s="49">
        <f t="shared" si="32"/>
        <v>25306.89746924565</v>
      </c>
      <c r="J212" s="137">
        <f t="shared" ca="1" si="33"/>
        <v>1</v>
      </c>
      <c r="K212" s="47">
        <f t="shared" ca="1" si="33"/>
        <v>4</v>
      </c>
      <c r="L212" s="47">
        <f t="shared" ca="1" si="33"/>
        <v>6</v>
      </c>
      <c r="M212" s="47">
        <f t="shared" ca="1" si="33"/>
        <v>9</v>
      </c>
      <c r="N212" s="169">
        <f t="shared" ca="1" si="34"/>
        <v>11</v>
      </c>
      <c r="O212" s="163">
        <f t="shared" ca="1" si="35"/>
        <v>2</v>
      </c>
      <c r="Q212">
        <f t="shared" si="36"/>
        <v>212</v>
      </c>
      <c r="R212">
        <v>5</v>
      </c>
    </row>
    <row r="213" spans="1:18">
      <c r="A213" s="159">
        <f>A212</f>
        <v>4</v>
      </c>
      <c r="C213" t="s">
        <v>572</v>
      </c>
      <c r="D213" s="29">
        <v>13653.940724356416</v>
      </c>
      <c r="E213" s="65">
        <f t="shared" si="28"/>
        <v>13653.940724356416</v>
      </c>
      <c r="F213" s="49">
        <f t="shared" si="29"/>
        <v>6826.9703621782082</v>
      </c>
      <c r="G213" s="49">
        <f t="shared" si="30"/>
        <v>4551.3135747854722</v>
      </c>
      <c r="H213" s="49">
        <f t="shared" si="31"/>
        <v>3413.4851810891041</v>
      </c>
      <c r="I213" s="49">
        <f t="shared" si="32"/>
        <v>2730.7881448712833</v>
      </c>
      <c r="J213" s="137">
        <f t="shared" ca="1" si="33"/>
        <v>16</v>
      </c>
      <c r="K213" s="47">
        <f t="shared" ca="1" si="33"/>
        <v>17</v>
      </c>
      <c r="L213" s="47">
        <f t="shared" ca="1" si="33"/>
        <v>18</v>
      </c>
      <c r="M213" s="47">
        <f t="shared" ca="1" si="33"/>
        <v>19</v>
      </c>
      <c r="N213" s="169">
        <f t="shared" ca="1" si="34"/>
        <v>20</v>
      </c>
      <c r="O213" s="163">
        <f t="shared" ca="1" si="35"/>
        <v>0</v>
      </c>
      <c r="Q213">
        <f t="shared" si="36"/>
        <v>212</v>
      </c>
      <c r="R213">
        <v>5</v>
      </c>
    </row>
    <row r="214" spans="1:18">
      <c r="A214" s="159">
        <f>A212</f>
        <v>4</v>
      </c>
      <c r="C214" t="s">
        <v>575</v>
      </c>
      <c r="D214" s="29">
        <v>72674.236062582393</v>
      </c>
      <c r="E214" s="65">
        <f t="shared" si="28"/>
        <v>72674.236062582393</v>
      </c>
      <c r="F214" s="49">
        <f t="shared" si="29"/>
        <v>36337.118031291197</v>
      </c>
      <c r="G214" s="49">
        <f t="shared" si="30"/>
        <v>24224.745354194132</v>
      </c>
      <c r="H214" s="49">
        <f t="shared" si="31"/>
        <v>18168.559015645598</v>
      </c>
      <c r="I214" s="49">
        <f t="shared" si="32"/>
        <v>14534.847212516479</v>
      </c>
      <c r="J214" s="137">
        <f t="shared" ca="1" si="33"/>
        <v>3</v>
      </c>
      <c r="K214" s="47">
        <f t="shared" ca="1" si="33"/>
        <v>7</v>
      </c>
      <c r="L214" s="47">
        <f t="shared" ca="1" si="33"/>
        <v>12</v>
      </c>
      <c r="M214" s="47">
        <f t="shared" ca="1" si="33"/>
        <v>14</v>
      </c>
      <c r="N214" s="169">
        <f t="shared" ca="1" si="34"/>
        <v>15</v>
      </c>
      <c r="O214" s="163">
        <f t="shared" ca="1" si="35"/>
        <v>1</v>
      </c>
      <c r="Q214">
        <f t="shared" si="36"/>
        <v>212</v>
      </c>
      <c r="R214">
        <v>5</v>
      </c>
    </row>
    <row r="215" spans="1:18">
      <c r="A215" s="159">
        <f>A212</f>
        <v>4</v>
      </c>
      <c r="C215" t="s">
        <v>577</v>
      </c>
      <c r="D215" s="29">
        <v>103293.71389023915</v>
      </c>
      <c r="E215" s="65">
        <f t="shared" si="28"/>
        <v>103293.71389023915</v>
      </c>
      <c r="F215" s="49">
        <f t="shared" si="29"/>
        <v>51646.856945119573</v>
      </c>
      <c r="G215" s="49">
        <f t="shared" si="30"/>
        <v>34431.237963413048</v>
      </c>
      <c r="H215" s="49">
        <f t="shared" si="31"/>
        <v>25823.428472559786</v>
      </c>
      <c r="I215" s="49">
        <f t="shared" si="32"/>
        <v>20658.742778047828</v>
      </c>
      <c r="J215" s="137">
        <f t="shared" ca="1" si="33"/>
        <v>2</v>
      </c>
      <c r="K215" s="47">
        <f t="shared" ca="1" si="33"/>
        <v>5</v>
      </c>
      <c r="L215" s="47">
        <f t="shared" ca="1" si="33"/>
        <v>8</v>
      </c>
      <c r="M215" s="47">
        <f t="shared" ca="1" si="33"/>
        <v>10</v>
      </c>
      <c r="N215" s="169">
        <f t="shared" ca="1" si="34"/>
        <v>13</v>
      </c>
      <c r="O215" s="163">
        <f t="shared" ca="1" si="35"/>
        <v>1</v>
      </c>
      <c r="Q215">
        <f t="shared" si="36"/>
        <v>212</v>
      </c>
      <c r="R215">
        <v>5</v>
      </c>
    </row>
    <row r="216" spans="1:18">
      <c r="A216" s="159">
        <v>5</v>
      </c>
      <c r="B216">
        <v>54</v>
      </c>
      <c r="C216" t="s">
        <v>570</v>
      </c>
      <c r="D216" s="29">
        <v>165816.04409311601</v>
      </c>
      <c r="E216" s="65">
        <f t="shared" si="28"/>
        <v>165816.04409311601</v>
      </c>
      <c r="F216" s="49">
        <f t="shared" si="29"/>
        <v>82908.022046558006</v>
      </c>
      <c r="G216" s="49">
        <f t="shared" si="30"/>
        <v>55272.014697705337</v>
      </c>
      <c r="H216" s="49">
        <f t="shared" si="31"/>
        <v>41454.011023279003</v>
      </c>
      <c r="I216" s="49">
        <f t="shared" si="32"/>
        <v>33163.208818623199</v>
      </c>
      <c r="J216" s="137">
        <f t="shared" ca="1" si="33"/>
        <v>1</v>
      </c>
      <c r="K216" s="47">
        <f t="shared" ca="1" si="33"/>
        <v>2</v>
      </c>
      <c r="L216" s="47">
        <f t="shared" ca="1" si="33"/>
        <v>4</v>
      </c>
      <c r="M216" s="47">
        <f t="shared" ca="1" si="33"/>
        <v>6</v>
      </c>
      <c r="N216" s="169">
        <f t="shared" ca="1" si="34"/>
        <v>7</v>
      </c>
      <c r="O216" s="163">
        <f t="shared" ca="1" si="35"/>
        <v>3</v>
      </c>
      <c r="Q216">
        <f t="shared" si="36"/>
        <v>216</v>
      </c>
      <c r="R216">
        <v>5</v>
      </c>
    </row>
    <row r="217" spans="1:18">
      <c r="A217" s="159">
        <f>A216</f>
        <v>5</v>
      </c>
      <c r="C217" t="s">
        <v>572</v>
      </c>
      <c r="D217" s="29">
        <v>12064.196756641308</v>
      </c>
      <c r="E217" s="65">
        <f t="shared" si="28"/>
        <v>12064.196756641308</v>
      </c>
      <c r="F217" s="49">
        <f t="shared" si="29"/>
        <v>6032.0983783206539</v>
      </c>
      <c r="G217" s="49">
        <f t="shared" si="30"/>
        <v>4021.3989188804358</v>
      </c>
      <c r="H217" s="49">
        <f t="shared" si="31"/>
        <v>3016.0491891603269</v>
      </c>
      <c r="I217" s="49">
        <f t="shared" si="32"/>
        <v>2412.8393513282617</v>
      </c>
      <c r="J217" s="137">
        <f t="shared" ca="1" si="33"/>
        <v>13</v>
      </c>
      <c r="K217" s="47">
        <f t="shared" ca="1" si="33"/>
        <v>17</v>
      </c>
      <c r="L217" s="47">
        <f t="shared" ca="1" si="33"/>
        <v>18</v>
      </c>
      <c r="M217" s="47">
        <f t="shared" ca="1" si="33"/>
        <v>19</v>
      </c>
      <c r="N217" s="169">
        <f t="shared" ca="1" si="34"/>
        <v>20</v>
      </c>
      <c r="O217" s="163">
        <f t="shared" ca="1" si="35"/>
        <v>0</v>
      </c>
      <c r="Q217">
        <f t="shared" si="36"/>
        <v>216</v>
      </c>
      <c r="R217">
        <v>5</v>
      </c>
    </row>
    <row r="218" spans="1:18">
      <c r="A218" s="159">
        <f>A216</f>
        <v>5</v>
      </c>
      <c r="C218" t="s">
        <v>575</v>
      </c>
      <c r="D218" s="29">
        <v>43799.822603661873</v>
      </c>
      <c r="E218" s="65">
        <f t="shared" si="28"/>
        <v>43799.822603661873</v>
      </c>
      <c r="F218" s="49">
        <f t="shared" si="29"/>
        <v>21899.911301830936</v>
      </c>
      <c r="G218" s="49">
        <f t="shared" si="30"/>
        <v>14599.940867887291</v>
      </c>
      <c r="H218" s="49">
        <f t="shared" si="31"/>
        <v>10949.955650915468</v>
      </c>
      <c r="I218" s="49">
        <f t="shared" si="32"/>
        <v>8759.9645207323738</v>
      </c>
      <c r="J218" s="137">
        <f t="shared" ca="1" si="33"/>
        <v>5</v>
      </c>
      <c r="K218" s="47">
        <f t="shared" ca="1" si="33"/>
        <v>9</v>
      </c>
      <c r="L218" s="47">
        <f t="shared" ca="1" si="33"/>
        <v>11</v>
      </c>
      <c r="M218" s="47">
        <f t="shared" ca="1" si="33"/>
        <v>15</v>
      </c>
      <c r="N218" s="169">
        <f t="shared" ca="1" si="34"/>
        <v>16</v>
      </c>
      <c r="O218" s="163">
        <f t="shared" ca="1" si="35"/>
        <v>1</v>
      </c>
      <c r="Q218">
        <f t="shared" si="36"/>
        <v>216</v>
      </c>
      <c r="R218">
        <v>5</v>
      </c>
    </row>
    <row r="219" spans="1:18">
      <c r="A219" s="159">
        <f>A216</f>
        <v>5</v>
      </c>
      <c r="C219" t="s">
        <v>577</v>
      </c>
      <c r="D219" s="29">
        <v>56561.286697999254</v>
      </c>
      <c r="E219" s="65">
        <f t="shared" si="28"/>
        <v>56561.286697999254</v>
      </c>
      <c r="F219" s="49">
        <f t="shared" si="29"/>
        <v>28280.643348999627</v>
      </c>
      <c r="G219" s="49">
        <f t="shared" si="30"/>
        <v>18853.762232666417</v>
      </c>
      <c r="H219" s="49">
        <f t="shared" si="31"/>
        <v>14140.321674499814</v>
      </c>
      <c r="I219" s="49">
        <f t="shared" si="32"/>
        <v>11312.257339599852</v>
      </c>
      <c r="J219" s="137">
        <f t="shared" ca="1" si="33"/>
        <v>3</v>
      </c>
      <c r="K219" s="47">
        <f t="shared" ca="1" si="33"/>
        <v>8</v>
      </c>
      <c r="L219" s="47">
        <f t="shared" ca="1" si="33"/>
        <v>10</v>
      </c>
      <c r="M219" s="47">
        <f t="shared" ca="1" si="33"/>
        <v>12</v>
      </c>
      <c r="N219" s="169">
        <f t="shared" ca="1" si="34"/>
        <v>14</v>
      </c>
      <c r="O219" s="163">
        <f t="shared" ca="1" si="35"/>
        <v>1</v>
      </c>
      <c r="Q219">
        <f t="shared" si="36"/>
        <v>216</v>
      </c>
      <c r="R219">
        <v>5</v>
      </c>
    </row>
    <row r="220" spans="1:18">
      <c r="A220" s="159">
        <v>4</v>
      </c>
      <c r="B220">
        <v>55</v>
      </c>
      <c r="C220" t="s">
        <v>570</v>
      </c>
      <c r="D220" s="29">
        <v>187658.24279996968</v>
      </c>
      <c r="E220" s="65">
        <f t="shared" si="28"/>
        <v>187658.24279996968</v>
      </c>
      <c r="F220" s="49">
        <f t="shared" si="29"/>
        <v>93829.121399984841</v>
      </c>
      <c r="G220" s="49">
        <f t="shared" si="30"/>
        <v>62552.747599989896</v>
      </c>
      <c r="H220" s="49">
        <f t="shared" si="31"/>
        <v>46914.56069999242</v>
      </c>
      <c r="I220" s="49">
        <f t="shared" si="32"/>
        <v>37531.648559993933</v>
      </c>
      <c r="J220" s="137">
        <f t="shared" ca="1" si="33"/>
        <v>1</v>
      </c>
      <c r="K220" s="47">
        <f t="shared" ca="1" si="33"/>
        <v>2</v>
      </c>
      <c r="L220" s="47">
        <f t="shared" ca="1" si="33"/>
        <v>3</v>
      </c>
      <c r="M220" s="47">
        <f t="shared" ca="1" si="33"/>
        <v>6</v>
      </c>
      <c r="N220" s="169">
        <f t="shared" ca="1" si="34"/>
        <v>7</v>
      </c>
      <c r="O220" s="163">
        <f t="shared" ca="1" si="35"/>
        <v>3</v>
      </c>
      <c r="Q220">
        <f t="shared" si="36"/>
        <v>220</v>
      </c>
      <c r="R220">
        <v>5</v>
      </c>
    </row>
    <row r="221" spans="1:18">
      <c r="A221" s="159">
        <f>A220</f>
        <v>4</v>
      </c>
      <c r="C221" t="s">
        <v>572</v>
      </c>
      <c r="D221" s="29">
        <v>11132.998783223527</v>
      </c>
      <c r="E221" s="65">
        <f t="shared" si="28"/>
        <v>11132.998783223527</v>
      </c>
      <c r="F221" s="49">
        <f t="shared" si="29"/>
        <v>5566.4993916117637</v>
      </c>
      <c r="G221" s="49">
        <f t="shared" si="30"/>
        <v>3710.9995944078423</v>
      </c>
      <c r="H221" s="49">
        <f t="shared" si="31"/>
        <v>2783.2496958058819</v>
      </c>
      <c r="I221" s="49">
        <f t="shared" si="32"/>
        <v>2226.5997566447054</v>
      </c>
      <c r="J221" s="137">
        <f t="shared" ca="1" si="33"/>
        <v>16</v>
      </c>
      <c r="K221" s="47">
        <f t="shared" ca="1" si="33"/>
        <v>17</v>
      </c>
      <c r="L221" s="47">
        <f t="shared" ca="1" si="33"/>
        <v>18</v>
      </c>
      <c r="M221" s="47">
        <f t="shared" ca="1" si="33"/>
        <v>19</v>
      </c>
      <c r="N221" s="169">
        <f t="shared" ca="1" si="34"/>
        <v>20</v>
      </c>
      <c r="O221" s="163">
        <f t="shared" ca="1" si="35"/>
        <v>0</v>
      </c>
      <c r="Q221">
        <f t="shared" si="36"/>
        <v>220</v>
      </c>
      <c r="R221">
        <v>5</v>
      </c>
    </row>
    <row r="222" spans="1:18">
      <c r="A222" s="159">
        <f>A220</f>
        <v>4</v>
      </c>
      <c r="C222" t="s">
        <v>575</v>
      </c>
      <c r="D222" s="29">
        <v>56819.119709610102</v>
      </c>
      <c r="E222" s="65">
        <f t="shared" si="28"/>
        <v>56819.119709610102</v>
      </c>
      <c r="F222" s="49">
        <f t="shared" si="29"/>
        <v>28409.559854805051</v>
      </c>
      <c r="G222" s="49">
        <f t="shared" si="30"/>
        <v>18939.706569870035</v>
      </c>
      <c r="H222" s="49">
        <f t="shared" si="31"/>
        <v>14204.779927402526</v>
      </c>
      <c r="I222" s="49">
        <f t="shared" si="32"/>
        <v>11363.823941922021</v>
      </c>
      <c r="J222" s="137">
        <f t="shared" ca="1" si="33"/>
        <v>5</v>
      </c>
      <c r="K222" s="47">
        <f t="shared" ca="1" si="33"/>
        <v>9</v>
      </c>
      <c r="L222" s="47">
        <f t="shared" ca="1" si="33"/>
        <v>11</v>
      </c>
      <c r="M222" s="47">
        <f t="shared" ca="1" si="33"/>
        <v>13</v>
      </c>
      <c r="N222" s="169">
        <f t="shared" ca="1" si="34"/>
        <v>15</v>
      </c>
      <c r="O222" s="163">
        <f t="shared" ca="1" si="35"/>
        <v>0</v>
      </c>
      <c r="Q222">
        <f t="shared" si="36"/>
        <v>220</v>
      </c>
      <c r="R222">
        <v>5</v>
      </c>
    </row>
    <row r="223" spans="1:18">
      <c r="A223" s="159">
        <f>A220</f>
        <v>4</v>
      </c>
      <c r="C223" t="s">
        <v>577</v>
      </c>
      <c r="D223" s="29">
        <v>59855.940608479214</v>
      </c>
      <c r="E223" s="65">
        <f t="shared" si="28"/>
        <v>59855.940608479214</v>
      </c>
      <c r="F223" s="49">
        <f t="shared" si="29"/>
        <v>29927.970304239607</v>
      </c>
      <c r="G223" s="49">
        <f t="shared" si="30"/>
        <v>19951.980202826406</v>
      </c>
      <c r="H223" s="49">
        <f t="shared" si="31"/>
        <v>14963.985152119803</v>
      </c>
      <c r="I223" s="49">
        <f t="shared" si="32"/>
        <v>11971.188121695843</v>
      </c>
      <c r="J223" s="137">
        <f t="shared" ca="1" si="33"/>
        <v>4</v>
      </c>
      <c r="K223" s="47">
        <f t="shared" ca="1" si="33"/>
        <v>8</v>
      </c>
      <c r="L223" s="47">
        <f t="shared" ca="1" si="33"/>
        <v>10</v>
      </c>
      <c r="M223" s="47">
        <f t="shared" ca="1" si="33"/>
        <v>12</v>
      </c>
      <c r="N223" s="169">
        <f t="shared" ca="1" si="34"/>
        <v>14</v>
      </c>
      <c r="O223" s="163">
        <f t="shared" ca="1" si="35"/>
        <v>1</v>
      </c>
      <c r="Q223">
        <f t="shared" si="36"/>
        <v>220</v>
      </c>
      <c r="R223">
        <v>5</v>
      </c>
    </row>
    <row r="224" spans="1:18">
      <c r="A224" s="159">
        <v>5</v>
      </c>
      <c r="B224">
        <v>56</v>
      </c>
      <c r="C224" t="s">
        <v>570</v>
      </c>
      <c r="D224" s="29">
        <v>145262.68561401553</v>
      </c>
      <c r="E224" s="65">
        <f t="shared" si="28"/>
        <v>145262.68561401553</v>
      </c>
      <c r="F224" s="49">
        <f t="shared" si="29"/>
        <v>72631.342807007764</v>
      </c>
      <c r="G224" s="49">
        <f t="shared" si="30"/>
        <v>48420.89520467184</v>
      </c>
      <c r="H224" s="49">
        <f t="shared" si="31"/>
        <v>36315.671403503882</v>
      </c>
      <c r="I224" s="49">
        <f t="shared" si="32"/>
        <v>29052.537122803107</v>
      </c>
      <c r="J224" s="137">
        <f t="shared" ca="1" si="33"/>
        <v>1</v>
      </c>
      <c r="K224" s="47">
        <f t="shared" ca="1" si="33"/>
        <v>3</v>
      </c>
      <c r="L224" s="47">
        <f t="shared" ca="1" si="33"/>
        <v>5</v>
      </c>
      <c r="M224" s="47">
        <f t="shared" ca="1" si="33"/>
        <v>7</v>
      </c>
      <c r="N224" s="169">
        <f t="shared" ca="1" si="34"/>
        <v>9</v>
      </c>
      <c r="O224" s="163">
        <f t="shared" ca="1" si="35"/>
        <v>3</v>
      </c>
      <c r="Q224">
        <f t="shared" si="36"/>
        <v>224</v>
      </c>
      <c r="R224">
        <v>5</v>
      </c>
    </row>
    <row r="225" spans="1:18">
      <c r="A225" s="159">
        <f>A224</f>
        <v>5</v>
      </c>
      <c r="C225" t="s">
        <v>572</v>
      </c>
      <c r="D225" s="29">
        <v>11296.764189212812</v>
      </c>
      <c r="E225" s="65">
        <f t="shared" si="28"/>
        <v>11296.764189212812</v>
      </c>
      <c r="F225" s="49">
        <f t="shared" si="29"/>
        <v>5648.3820946064061</v>
      </c>
      <c r="G225" s="49">
        <f t="shared" si="30"/>
        <v>3765.5880630709376</v>
      </c>
      <c r="H225" s="49">
        <f t="shared" si="31"/>
        <v>2824.191047303203</v>
      </c>
      <c r="I225" s="49">
        <f t="shared" si="32"/>
        <v>2259.3528378425626</v>
      </c>
      <c r="J225" s="137">
        <f t="shared" ca="1" si="33"/>
        <v>16</v>
      </c>
      <c r="K225" s="47">
        <f t="shared" ca="1" si="33"/>
        <v>17</v>
      </c>
      <c r="L225" s="47">
        <f t="shared" ca="1" si="33"/>
        <v>18</v>
      </c>
      <c r="M225" s="47">
        <f t="shared" ca="1" si="33"/>
        <v>19</v>
      </c>
      <c r="N225" s="169">
        <f t="shared" ca="1" si="34"/>
        <v>20</v>
      </c>
      <c r="O225" s="163">
        <f t="shared" ca="1" si="35"/>
        <v>0</v>
      </c>
      <c r="Q225">
        <f t="shared" si="36"/>
        <v>224</v>
      </c>
      <c r="R225">
        <v>5</v>
      </c>
    </row>
    <row r="226" spans="1:18">
      <c r="A226" s="159">
        <f>A224</f>
        <v>5</v>
      </c>
      <c r="C226" t="s">
        <v>575</v>
      </c>
      <c r="D226" s="29">
        <v>63428.955888676683</v>
      </c>
      <c r="E226" s="65">
        <f t="shared" si="28"/>
        <v>63428.955888676683</v>
      </c>
      <c r="F226" s="49">
        <f t="shared" si="29"/>
        <v>31714.477944338341</v>
      </c>
      <c r="G226" s="49">
        <f t="shared" si="30"/>
        <v>21142.985296225561</v>
      </c>
      <c r="H226" s="49">
        <f t="shared" si="31"/>
        <v>15857.238972169171</v>
      </c>
      <c r="I226" s="49">
        <f t="shared" si="32"/>
        <v>12685.791177735337</v>
      </c>
      <c r="J226" s="137">
        <f t="shared" ca="1" si="33"/>
        <v>4</v>
      </c>
      <c r="K226" s="47">
        <f t="shared" ca="1" si="33"/>
        <v>8</v>
      </c>
      <c r="L226" s="47">
        <f t="shared" ca="1" si="33"/>
        <v>11</v>
      </c>
      <c r="M226" s="47">
        <f t="shared" ca="1" si="33"/>
        <v>14</v>
      </c>
      <c r="N226" s="169">
        <f t="shared" ca="1" si="34"/>
        <v>15</v>
      </c>
      <c r="O226" s="163">
        <f t="shared" ca="1" si="35"/>
        <v>1</v>
      </c>
      <c r="Q226">
        <f t="shared" si="36"/>
        <v>224</v>
      </c>
      <c r="R226">
        <v>5</v>
      </c>
    </row>
    <row r="227" spans="1:18">
      <c r="A227" s="159">
        <f>A224</f>
        <v>5</v>
      </c>
      <c r="C227" t="s">
        <v>577</v>
      </c>
      <c r="D227" s="29">
        <v>82686.629448766791</v>
      </c>
      <c r="E227" s="65">
        <f t="shared" si="28"/>
        <v>82686.629448766791</v>
      </c>
      <c r="F227" s="49">
        <f t="shared" si="29"/>
        <v>41343.314724383396</v>
      </c>
      <c r="G227" s="49">
        <f t="shared" si="30"/>
        <v>27562.209816255596</v>
      </c>
      <c r="H227" s="49">
        <f t="shared" si="31"/>
        <v>20671.657362191698</v>
      </c>
      <c r="I227" s="49">
        <f t="shared" si="32"/>
        <v>16537.32588975336</v>
      </c>
      <c r="J227" s="137">
        <f t="shared" ca="1" si="33"/>
        <v>2</v>
      </c>
      <c r="K227" s="47">
        <f t="shared" ca="1" si="33"/>
        <v>6</v>
      </c>
      <c r="L227" s="47">
        <f t="shared" ca="1" si="33"/>
        <v>10</v>
      </c>
      <c r="M227" s="47">
        <f t="shared" ca="1" si="33"/>
        <v>12</v>
      </c>
      <c r="N227" s="169">
        <f t="shared" ca="1" si="34"/>
        <v>13</v>
      </c>
      <c r="O227" s="163">
        <f t="shared" ca="1" si="35"/>
        <v>1</v>
      </c>
      <c r="Q227">
        <f t="shared" si="36"/>
        <v>224</v>
      </c>
      <c r="R227">
        <v>5</v>
      </c>
    </row>
    <row r="228" spans="1:18">
      <c r="A228" s="159">
        <v>5</v>
      </c>
      <c r="B228">
        <v>57</v>
      </c>
      <c r="C228" t="s">
        <v>570</v>
      </c>
      <c r="D228" s="29">
        <v>108165.82652844438</v>
      </c>
      <c r="E228" s="65">
        <f t="shared" si="28"/>
        <v>108165.82652844438</v>
      </c>
      <c r="F228" s="49">
        <f t="shared" si="29"/>
        <v>54082.913264222188</v>
      </c>
      <c r="G228" s="49">
        <f t="shared" si="30"/>
        <v>36055.275509481457</v>
      </c>
      <c r="H228" s="49">
        <f t="shared" si="31"/>
        <v>27041.456632111094</v>
      </c>
      <c r="I228" s="49">
        <f t="shared" si="32"/>
        <v>21633.165305688875</v>
      </c>
      <c r="J228" s="137">
        <f t="shared" ca="1" si="33"/>
        <v>1</v>
      </c>
      <c r="K228" s="47">
        <f t="shared" ca="1" si="33"/>
        <v>4</v>
      </c>
      <c r="L228" s="47">
        <f t="shared" ca="1" si="33"/>
        <v>6</v>
      </c>
      <c r="M228" s="47">
        <f t="shared" ca="1" si="33"/>
        <v>9</v>
      </c>
      <c r="N228" s="169">
        <f t="shared" ca="1" si="34"/>
        <v>11</v>
      </c>
      <c r="O228" s="163">
        <f t="shared" ca="1" si="35"/>
        <v>2</v>
      </c>
      <c r="Q228">
        <f t="shared" si="36"/>
        <v>228</v>
      </c>
      <c r="R228">
        <v>5</v>
      </c>
    </row>
    <row r="229" spans="1:18">
      <c r="A229" s="159">
        <f>A228</f>
        <v>5</v>
      </c>
      <c r="C229" t="s">
        <v>572</v>
      </c>
      <c r="D229" s="29">
        <v>10744.055943998981</v>
      </c>
      <c r="E229" s="65">
        <f t="shared" si="28"/>
        <v>10744.055943998981</v>
      </c>
      <c r="F229" s="49">
        <f t="shared" si="29"/>
        <v>5372.0279719994905</v>
      </c>
      <c r="G229" s="49">
        <f t="shared" si="30"/>
        <v>3581.3519813329935</v>
      </c>
      <c r="H229" s="49">
        <f t="shared" si="31"/>
        <v>2686.0139859997453</v>
      </c>
      <c r="I229" s="49">
        <f t="shared" si="32"/>
        <v>2148.8111887997961</v>
      </c>
      <c r="J229" s="137">
        <f t="shared" ca="1" si="33"/>
        <v>16</v>
      </c>
      <c r="K229" s="47">
        <f t="shared" ca="1" si="33"/>
        <v>17</v>
      </c>
      <c r="L229" s="47">
        <f t="shared" ca="1" si="33"/>
        <v>18</v>
      </c>
      <c r="M229" s="47">
        <f t="shared" ca="1" si="33"/>
        <v>19</v>
      </c>
      <c r="N229" s="169">
        <f t="shared" ca="1" si="34"/>
        <v>20</v>
      </c>
      <c r="O229" s="163">
        <f t="shared" ca="1" si="35"/>
        <v>0</v>
      </c>
      <c r="Q229">
        <f t="shared" si="36"/>
        <v>228</v>
      </c>
      <c r="R229">
        <v>5</v>
      </c>
    </row>
    <row r="230" spans="1:18">
      <c r="A230" s="159">
        <f>A228</f>
        <v>5</v>
      </c>
      <c r="C230" t="s">
        <v>575</v>
      </c>
      <c r="D230" s="29">
        <v>67928.059538371454</v>
      </c>
      <c r="E230" s="65">
        <f t="shared" si="28"/>
        <v>67928.059538371454</v>
      </c>
      <c r="F230" s="49">
        <f t="shared" si="29"/>
        <v>33964.029769185727</v>
      </c>
      <c r="G230" s="49">
        <f t="shared" si="30"/>
        <v>22642.686512790486</v>
      </c>
      <c r="H230" s="49">
        <f t="shared" si="31"/>
        <v>16982.014884592863</v>
      </c>
      <c r="I230" s="49">
        <f t="shared" si="32"/>
        <v>13585.611907674291</v>
      </c>
      <c r="J230" s="137">
        <f t="shared" ca="1" si="33"/>
        <v>3</v>
      </c>
      <c r="K230" s="47">
        <f t="shared" ca="1" si="33"/>
        <v>7</v>
      </c>
      <c r="L230" s="47">
        <f t="shared" ca="1" si="33"/>
        <v>10</v>
      </c>
      <c r="M230" s="47">
        <f t="shared" ca="1" si="33"/>
        <v>13</v>
      </c>
      <c r="N230" s="169">
        <f t="shared" ca="1" si="34"/>
        <v>15</v>
      </c>
      <c r="O230" s="163">
        <f t="shared" ca="1" si="35"/>
        <v>1</v>
      </c>
      <c r="Q230">
        <f t="shared" si="36"/>
        <v>228</v>
      </c>
      <c r="R230">
        <v>5</v>
      </c>
    </row>
    <row r="231" spans="1:18">
      <c r="A231" s="159">
        <f>A228</f>
        <v>5</v>
      </c>
      <c r="C231" t="s">
        <v>577</v>
      </c>
      <c r="D231" s="29">
        <v>83578.596726969903</v>
      </c>
      <c r="E231" s="65">
        <f t="shared" si="28"/>
        <v>83578.596726969903</v>
      </c>
      <c r="F231" s="49">
        <f t="shared" si="29"/>
        <v>41789.298363484952</v>
      </c>
      <c r="G231" s="49">
        <f t="shared" si="30"/>
        <v>27859.532242323301</v>
      </c>
      <c r="H231" s="49">
        <f t="shared" si="31"/>
        <v>20894.649181742476</v>
      </c>
      <c r="I231" s="49">
        <f t="shared" si="32"/>
        <v>16715.71934539398</v>
      </c>
      <c r="J231" s="137">
        <f t="shared" ca="1" si="33"/>
        <v>2</v>
      </c>
      <c r="K231" s="47">
        <f t="shared" ca="1" si="33"/>
        <v>5</v>
      </c>
      <c r="L231" s="47">
        <f t="shared" ca="1" si="33"/>
        <v>8</v>
      </c>
      <c r="M231" s="47">
        <f t="shared" ca="1" si="33"/>
        <v>12</v>
      </c>
      <c r="N231" s="169">
        <f t="shared" ca="1" si="34"/>
        <v>14</v>
      </c>
      <c r="O231" s="163">
        <f t="shared" ca="1" si="35"/>
        <v>2</v>
      </c>
      <c r="Q231">
        <f t="shared" si="36"/>
        <v>228</v>
      </c>
      <c r="R231">
        <v>5</v>
      </c>
    </row>
    <row r="232" spans="1:18">
      <c r="A232" s="159">
        <v>4</v>
      </c>
      <c r="B232">
        <v>58</v>
      </c>
      <c r="C232" t="s">
        <v>570</v>
      </c>
      <c r="D232" s="29">
        <v>164665.76314842061</v>
      </c>
      <c r="E232" s="65">
        <f t="shared" si="28"/>
        <v>164665.76314842061</v>
      </c>
      <c r="F232" s="49">
        <f t="shared" si="29"/>
        <v>82332.881574210303</v>
      </c>
      <c r="G232" s="49">
        <f t="shared" si="30"/>
        <v>54888.587716140202</v>
      </c>
      <c r="H232" s="49">
        <f t="shared" si="31"/>
        <v>41166.440787105152</v>
      </c>
      <c r="I232" s="49">
        <f t="shared" si="32"/>
        <v>32933.152629684118</v>
      </c>
      <c r="J232" s="137">
        <f t="shared" ca="1" si="33"/>
        <v>1</v>
      </c>
      <c r="K232" s="47">
        <f t="shared" ca="1" si="33"/>
        <v>2</v>
      </c>
      <c r="L232" s="47">
        <f t="shared" ca="1" si="33"/>
        <v>5</v>
      </c>
      <c r="M232" s="47">
        <f t="shared" ca="1" si="33"/>
        <v>6</v>
      </c>
      <c r="N232" s="169">
        <f t="shared" ca="1" si="34"/>
        <v>9</v>
      </c>
      <c r="O232" s="163">
        <f t="shared" ca="1" si="35"/>
        <v>2</v>
      </c>
      <c r="Q232">
        <f t="shared" si="36"/>
        <v>232</v>
      </c>
      <c r="R232">
        <v>5</v>
      </c>
    </row>
    <row r="233" spans="1:18">
      <c r="A233" s="159">
        <f>A232</f>
        <v>4</v>
      </c>
      <c r="C233" t="s">
        <v>572</v>
      </c>
      <c r="D233" s="29">
        <v>13270.659986934692</v>
      </c>
      <c r="E233" s="65">
        <f t="shared" si="28"/>
        <v>13270.659986934692</v>
      </c>
      <c r="F233" s="49">
        <f t="shared" si="29"/>
        <v>6635.329993467346</v>
      </c>
      <c r="G233" s="49">
        <f t="shared" si="30"/>
        <v>4423.5533289782306</v>
      </c>
      <c r="H233" s="49">
        <f t="shared" si="31"/>
        <v>3317.664996733673</v>
      </c>
      <c r="I233" s="49">
        <f t="shared" si="32"/>
        <v>2654.1319973869386</v>
      </c>
      <c r="J233" s="137">
        <f t="shared" ca="1" si="33"/>
        <v>16</v>
      </c>
      <c r="K233" s="47">
        <f t="shared" ca="1" si="33"/>
        <v>17</v>
      </c>
      <c r="L233" s="47">
        <f t="shared" ca="1" si="33"/>
        <v>18</v>
      </c>
      <c r="M233" s="47">
        <f t="shared" ca="1" si="33"/>
        <v>19</v>
      </c>
      <c r="N233" s="169">
        <f t="shared" ca="1" si="34"/>
        <v>20</v>
      </c>
      <c r="O233" s="163">
        <f t="shared" ca="1" si="35"/>
        <v>0</v>
      </c>
      <c r="Q233">
        <f t="shared" si="36"/>
        <v>232</v>
      </c>
      <c r="R233">
        <v>5</v>
      </c>
    </row>
    <row r="234" spans="1:18">
      <c r="A234" s="159">
        <f>A232</f>
        <v>4</v>
      </c>
      <c r="C234" t="s">
        <v>575</v>
      </c>
      <c r="D234" s="29">
        <v>66935.52280191303</v>
      </c>
      <c r="E234" s="65">
        <f t="shared" si="28"/>
        <v>66935.52280191303</v>
      </c>
      <c r="F234" s="49">
        <f t="shared" si="29"/>
        <v>33467.761400956515</v>
      </c>
      <c r="G234" s="49">
        <f t="shared" si="30"/>
        <v>22311.840933971009</v>
      </c>
      <c r="H234" s="49">
        <f t="shared" si="31"/>
        <v>16733.880700478257</v>
      </c>
      <c r="I234" s="49">
        <f t="shared" si="32"/>
        <v>13387.104560382606</v>
      </c>
      <c r="J234" s="137">
        <f t="shared" ca="1" si="33"/>
        <v>4</v>
      </c>
      <c r="K234" s="47">
        <f t="shared" ca="1" si="33"/>
        <v>8</v>
      </c>
      <c r="L234" s="47">
        <f t="shared" ca="1" si="33"/>
        <v>11</v>
      </c>
      <c r="M234" s="47">
        <f t="shared" ca="1" si="33"/>
        <v>13</v>
      </c>
      <c r="N234" s="169">
        <f t="shared" ca="1" si="34"/>
        <v>15</v>
      </c>
      <c r="O234" s="163">
        <f t="shared" ca="1" si="35"/>
        <v>1</v>
      </c>
      <c r="Q234">
        <f t="shared" si="36"/>
        <v>232</v>
      </c>
      <c r="R234">
        <v>5</v>
      </c>
    </row>
    <row r="235" spans="1:18">
      <c r="A235" s="159">
        <f>A232</f>
        <v>4</v>
      </c>
      <c r="C235" t="s">
        <v>577</v>
      </c>
      <c r="D235" s="29">
        <v>81397.466960450067</v>
      </c>
      <c r="E235" s="65">
        <f t="shared" si="28"/>
        <v>81397.466960450067</v>
      </c>
      <c r="F235" s="49">
        <f t="shared" si="29"/>
        <v>40698.733480225033</v>
      </c>
      <c r="G235" s="49">
        <f t="shared" si="30"/>
        <v>27132.48898681669</v>
      </c>
      <c r="H235" s="49">
        <f t="shared" si="31"/>
        <v>20349.366740112517</v>
      </c>
      <c r="I235" s="49">
        <f t="shared" si="32"/>
        <v>16279.493392090013</v>
      </c>
      <c r="J235" s="137">
        <f t="shared" ca="1" si="33"/>
        <v>3</v>
      </c>
      <c r="K235" s="47">
        <f t="shared" ca="1" si="33"/>
        <v>7</v>
      </c>
      <c r="L235" s="47">
        <f t="shared" ca="1" si="33"/>
        <v>10</v>
      </c>
      <c r="M235" s="47">
        <f t="shared" ca="1" si="33"/>
        <v>12</v>
      </c>
      <c r="N235" s="169">
        <f t="shared" ca="1" si="34"/>
        <v>14</v>
      </c>
      <c r="O235" s="163">
        <f t="shared" ca="1" si="35"/>
        <v>1</v>
      </c>
      <c r="Q235">
        <f t="shared" si="36"/>
        <v>232</v>
      </c>
      <c r="R235">
        <v>5</v>
      </c>
    </row>
    <row r="236" spans="1:18">
      <c r="A236" s="159">
        <v>4</v>
      </c>
      <c r="B236">
        <v>59</v>
      </c>
      <c r="C236" t="s">
        <v>570</v>
      </c>
      <c r="D236" s="29">
        <v>154144.8134486521</v>
      </c>
      <c r="E236" s="65">
        <f t="shared" si="28"/>
        <v>154144.8134486521</v>
      </c>
      <c r="F236" s="49">
        <f t="shared" si="29"/>
        <v>77072.406724326051</v>
      </c>
      <c r="G236" s="49">
        <f t="shared" si="30"/>
        <v>51381.604482884031</v>
      </c>
      <c r="H236" s="49">
        <f t="shared" si="31"/>
        <v>38536.203362163025</v>
      </c>
      <c r="I236" s="49">
        <f t="shared" si="32"/>
        <v>30828.962689730419</v>
      </c>
      <c r="J236" s="137">
        <f t="shared" ca="1" si="33"/>
        <v>1</v>
      </c>
      <c r="K236" s="47">
        <f t="shared" ca="1" si="33"/>
        <v>2</v>
      </c>
      <c r="L236" s="47">
        <f t="shared" ca="1" si="33"/>
        <v>5</v>
      </c>
      <c r="M236" s="47">
        <f t="shared" ca="1" si="33"/>
        <v>6</v>
      </c>
      <c r="N236" s="169">
        <f t="shared" ca="1" si="34"/>
        <v>9</v>
      </c>
      <c r="O236" s="163">
        <f t="shared" ca="1" si="35"/>
        <v>2</v>
      </c>
      <c r="Q236">
        <f t="shared" si="36"/>
        <v>236</v>
      </c>
      <c r="R236">
        <v>5</v>
      </c>
    </row>
    <row r="237" spans="1:18">
      <c r="A237" s="159">
        <f>A236</f>
        <v>4</v>
      </c>
      <c r="C237" t="s">
        <v>572</v>
      </c>
      <c r="D237" s="29">
        <v>11014.094645364288</v>
      </c>
      <c r="E237" s="65">
        <f t="shared" si="28"/>
        <v>11014.094645364288</v>
      </c>
      <c r="F237" s="49">
        <f t="shared" si="29"/>
        <v>5507.0473226821441</v>
      </c>
      <c r="G237" s="49">
        <f t="shared" si="30"/>
        <v>3671.3648817880962</v>
      </c>
      <c r="H237" s="49">
        <f t="shared" si="31"/>
        <v>2753.5236613410721</v>
      </c>
      <c r="I237" s="49">
        <f t="shared" si="32"/>
        <v>2202.8189290728578</v>
      </c>
      <c r="J237" s="137">
        <f t="shared" ca="1" si="33"/>
        <v>16</v>
      </c>
      <c r="K237" s="47">
        <f t="shared" ca="1" si="33"/>
        <v>17</v>
      </c>
      <c r="L237" s="47">
        <f t="shared" ca="1" si="33"/>
        <v>18</v>
      </c>
      <c r="M237" s="47">
        <f t="shared" ca="1" si="33"/>
        <v>19</v>
      </c>
      <c r="N237" s="169">
        <f t="shared" ca="1" si="34"/>
        <v>20</v>
      </c>
      <c r="O237" s="163">
        <f t="shared" ca="1" si="35"/>
        <v>0</v>
      </c>
      <c r="Q237">
        <f t="shared" si="36"/>
        <v>236</v>
      </c>
      <c r="R237">
        <v>5</v>
      </c>
    </row>
    <row r="238" spans="1:18">
      <c r="A238" s="159">
        <f>A236</f>
        <v>4</v>
      </c>
      <c r="C238" t="s">
        <v>575</v>
      </c>
      <c r="D238" s="29">
        <v>67019.578522109252</v>
      </c>
      <c r="E238" s="65">
        <f t="shared" si="28"/>
        <v>67019.578522109252</v>
      </c>
      <c r="F238" s="49">
        <f t="shared" si="29"/>
        <v>33509.789261054626</v>
      </c>
      <c r="G238" s="49">
        <f t="shared" si="30"/>
        <v>22339.859507369751</v>
      </c>
      <c r="H238" s="49">
        <f t="shared" si="31"/>
        <v>16754.894630527313</v>
      </c>
      <c r="I238" s="49">
        <f t="shared" si="32"/>
        <v>13403.91570442185</v>
      </c>
      <c r="J238" s="137">
        <f t="shared" ca="1" si="33"/>
        <v>4</v>
      </c>
      <c r="K238" s="47">
        <f t="shared" ca="1" si="33"/>
        <v>8</v>
      </c>
      <c r="L238" s="47">
        <f t="shared" ca="1" si="33"/>
        <v>11</v>
      </c>
      <c r="M238" s="47">
        <f t="shared" ca="1" si="33"/>
        <v>13</v>
      </c>
      <c r="N238" s="169">
        <f t="shared" ca="1" si="34"/>
        <v>15</v>
      </c>
      <c r="O238" s="163">
        <f t="shared" ca="1" si="35"/>
        <v>1</v>
      </c>
      <c r="Q238">
        <f t="shared" si="36"/>
        <v>236</v>
      </c>
      <c r="R238">
        <v>5</v>
      </c>
    </row>
    <row r="239" spans="1:18">
      <c r="A239" s="159">
        <f>A236</f>
        <v>4</v>
      </c>
      <c r="C239" t="s">
        <v>577</v>
      </c>
      <c r="D239" s="29">
        <v>68428.928553937163</v>
      </c>
      <c r="E239" s="65">
        <f t="shared" si="28"/>
        <v>68428.928553937163</v>
      </c>
      <c r="F239" s="49">
        <f t="shared" si="29"/>
        <v>34214.464276968582</v>
      </c>
      <c r="G239" s="49">
        <f t="shared" si="30"/>
        <v>22809.642851312386</v>
      </c>
      <c r="H239" s="49">
        <f t="shared" si="31"/>
        <v>17107.232138484291</v>
      </c>
      <c r="I239" s="49">
        <f t="shared" si="32"/>
        <v>13685.785710787433</v>
      </c>
      <c r="J239" s="137">
        <f t="shared" ca="1" si="33"/>
        <v>3</v>
      </c>
      <c r="K239" s="47">
        <f t="shared" ca="1" si="33"/>
        <v>7</v>
      </c>
      <c r="L239" s="47">
        <f t="shared" ca="1" si="33"/>
        <v>10</v>
      </c>
      <c r="M239" s="47">
        <f t="shared" ca="1" si="33"/>
        <v>12</v>
      </c>
      <c r="N239" s="169">
        <f t="shared" ca="1" si="34"/>
        <v>14</v>
      </c>
      <c r="O239" s="163">
        <f t="shared" ca="1" si="35"/>
        <v>1</v>
      </c>
      <c r="Q239">
        <f t="shared" si="36"/>
        <v>236</v>
      </c>
      <c r="R239">
        <v>5</v>
      </c>
    </row>
    <row r="240" spans="1:18">
      <c r="A240" s="159">
        <v>5</v>
      </c>
      <c r="B240">
        <v>60</v>
      </c>
      <c r="C240" t="s">
        <v>570</v>
      </c>
      <c r="D240" s="29">
        <v>148361.15785756684</v>
      </c>
      <c r="E240" s="65">
        <f t="shared" si="28"/>
        <v>148361.15785756684</v>
      </c>
      <c r="F240" s="49">
        <f t="shared" si="29"/>
        <v>74180.57892878342</v>
      </c>
      <c r="G240" s="49">
        <f t="shared" si="30"/>
        <v>49453.719285855615</v>
      </c>
      <c r="H240" s="49">
        <f t="shared" si="31"/>
        <v>37090.28946439171</v>
      </c>
      <c r="I240" s="49">
        <f t="shared" si="32"/>
        <v>29672.231571513366</v>
      </c>
      <c r="J240" s="137">
        <f t="shared" ca="1" si="33"/>
        <v>1</v>
      </c>
      <c r="K240" s="47">
        <f t="shared" ca="1" si="33"/>
        <v>3</v>
      </c>
      <c r="L240" s="47">
        <f t="shared" ca="1" si="33"/>
        <v>5</v>
      </c>
      <c r="M240" s="47">
        <f t="shared" ca="1" si="33"/>
        <v>7</v>
      </c>
      <c r="N240" s="169">
        <f t="shared" ca="1" si="34"/>
        <v>9</v>
      </c>
      <c r="O240" s="163">
        <f t="shared" ca="1" si="35"/>
        <v>3</v>
      </c>
      <c r="Q240">
        <f t="shared" si="36"/>
        <v>240</v>
      </c>
      <c r="R240">
        <v>5</v>
      </c>
    </row>
    <row r="241" spans="1:18">
      <c r="A241" s="159">
        <f>A240</f>
        <v>5</v>
      </c>
      <c r="C241" t="s">
        <v>572</v>
      </c>
      <c r="D241" s="29">
        <v>9895.1762198683664</v>
      </c>
      <c r="E241" s="65">
        <f t="shared" si="28"/>
        <v>9895.1762198683664</v>
      </c>
      <c r="F241" s="49">
        <f t="shared" si="29"/>
        <v>4947.5881099341832</v>
      </c>
      <c r="G241" s="49">
        <f t="shared" si="30"/>
        <v>3298.3920732894553</v>
      </c>
      <c r="H241" s="49">
        <f t="shared" si="31"/>
        <v>2473.7940549670916</v>
      </c>
      <c r="I241" s="49">
        <f t="shared" si="32"/>
        <v>1979.0352439736732</v>
      </c>
      <c r="J241" s="137">
        <f t="shared" ca="1" si="33"/>
        <v>16</v>
      </c>
      <c r="K241" s="47">
        <f t="shared" ca="1" si="33"/>
        <v>17</v>
      </c>
      <c r="L241" s="47">
        <f t="shared" ca="1" si="33"/>
        <v>18</v>
      </c>
      <c r="M241" s="47">
        <f t="shared" ca="1" si="33"/>
        <v>19</v>
      </c>
      <c r="N241" s="169">
        <f t="shared" ca="1" si="34"/>
        <v>20</v>
      </c>
      <c r="O241" s="163">
        <f t="shared" ca="1" si="35"/>
        <v>0</v>
      </c>
      <c r="Q241">
        <f t="shared" si="36"/>
        <v>240</v>
      </c>
      <c r="R241">
        <v>5</v>
      </c>
    </row>
    <row r="242" spans="1:18">
      <c r="A242" s="159">
        <f>A240</f>
        <v>5</v>
      </c>
      <c r="C242" t="s">
        <v>575</v>
      </c>
      <c r="D242" s="29">
        <v>69213.517723998535</v>
      </c>
      <c r="E242" s="65">
        <f t="shared" si="28"/>
        <v>69213.517723998535</v>
      </c>
      <c r="F242" s="49">
        <f t="shared" si="29"/>
        <v>34606.758861999268</v>
      </c>
      <c r="G242" s="49">
        <f t="shared" si="30"/>
        <v>23071.17257466618</v>
      </c>
      <c r="H242" s="49">
        <f t="shared" si="31"/>
        <v>17303.379430999634</v>
      </c>
      <c r="I242" s="49">
        <f t="shared" si="32"/>
        <v>13842.703544799708</v>
      </c>
      <c r="J242" s="137">
        <f t="shared" ca="1" si="33"/>
        <v>4</v>
      </c>
      <c r="K242" s="47">
        <f t="shared" ca="1" si="33"/>
        <v>8</v>
      </c>
      <c r="L242" s="47">
        <f t="shared" ca="1" si="33"/>
        <v>11</v>
      </c>
      <c r="M242" s="47">
        <f t="shared" ca="1" si="33"/>
        <v>13</v>
      </c>
      <c r="N242" s="169">
        <f t="shared" ca="1" si="34"/>
        <v>15</v>
      </c>
      <c r="O242" s="163">
        <f t="shared" ca="1" si="35"/>
        <v>1</v>
      </c>
      <c r="Q242">
        <f t="shared" si="36"/>
        <v>240</v>
      </c>
      <c r="R242">
        <v>5</v>
      </c>
    </row>
    <row r="243" spans="1:18">
      <c r="A243" s="159">
        <f>A240</f>
        <v>5</v>
      </c>
      <c r="C243" t="s">
        <v>577</v>
      </c>
      <c r="D243" s="29">
        <v>75558.926964386977</v>
      </c>
      <c r="E243" s="65">
        <f t="shared" si="28"/>
        <v>75558.926964386977</v>
      </c>
      <c r="F243" s="49">
        <f t="shared" si="29"/>
        <v>37779.463482193489</v>
      </c>
      <c r="G243" s="49">
        <f t="shared" si="30"/>
        <v>25186.308988128992</v>
      </c>
      <c r="H243" s="49">
        <f t="shared" si="31"/>
        <v>18889.731741096744</v>
      </c>
      <c r="I243" s="49">
        <f t="shared" si="32"/>
        <v>15111.785392877395</v>
      </c>
      <c r="J243" s="137">
        <f t="shared" ca="1" si="33"/>
        <v>2</v>
      </c>
      <c r="K243" s="47">
        <f t="shared" ca="1" si="33"/>
        <v>6</v>
      </c>
      <c r="L243" s="47">
        <f t="shared" ca="1" si="33"/>
        <v>10</v>
      </c>
      <c r="M243" s="47">
        <f t="shared" ca="1" si="33"/>
        <v>12</v>
      </c>
      <c r="N243" s="169">
        <f t="shared" ca="1" si="34"/>
        <v>14</v>
      </c>
      <c r="O243" s="163">
        <f t="shared" ca="1" si="35"/>
        <v>1</v>
      </c>
      <c r="Q243">
        <f t="shared" si="36"/>
        <v>240</v>
      </c>
      <c r="R243">
        <v>5</v>
      </c>
    </row>
    <row r="244" spans="1:18">
      <c r="A244" s="159">
        <v>4</v>
      </c>
      <c r="B244">
        <v>61</v>
      </c>
      <c r="C244" t="s">
        <v>570</v>
      </c>
      <c r="D244" s="29">
        <v>132546.28796372766</v>
      </c>
      <c r="E244" s="65">
        <f t="shared" si="28"/>
        <v>132546.28796372766</v>
      </c>
      <c r="F244" s="49">
        <f t="shared" si="29"/>
        <v>66273.143981863832</v>
      </c>
      <c r="G244" s="49">
        <f t="shared" si="30"/>
        <v>44182.095987909219</v>
      </c>
      <c r="H244" s="49">
        <f t="shared" si="31"/>
        <v>33136.571990931916</v>
      </c>
      <c r="I244" s="49">
        <f t="shared" si="32"/>
        <v>26509.257592745533</v>
      </c>
      <c r="J244" s="137">
        <f t="shared" ca="1" si="33"/>
        <v>1</v>
      </c>
      <c r="K244" s="47">
        <f t="shared" ca="1" si="33"/>
        <v>4</v>
      </c>
      <c r="L244" s="47">
        <f t="shared" ca="1" si="33"/>
        <v>5</v>
      </c>
      <c r="M244" s="47">
        <f t="shared" ca="1" si="33"/>
        <v>8</v>
      </c>
      <c r="N244" s="169">
        <f t="shared" ca="1" si="34"/>
        <v>10</v>
      </c>
      <c r="O244" s="163">
        <f t="shared" ca="1" si="35"/>
        <v>2</v>
      </c>
      <c r="Q244">
        <f t="shared" si="36"/>
        <v>244</v>
      </c>
      <c r="R244">
        <v>5</v>
      </c>
    </row>
    <row r="245" spans="1:18">
      <c r="A245" s="159">
        <f>A244</f>
        <v>4</v>
      </c>
      <c r="C245" t="s">
        <v>572</v>
      </c>
      <c r="D245" s="29">
        <v>13449.669513162338</v>
      </c>
      <c r="E245" s="65">
        <f t="shared" si="28"/>
        <v>13449.669513162338</v>
      </c>
      <c r="F245" s="49">
        <f t="shared" si="29"/>
        <v>6724.8347565811691</v>
      </c>
      <c r="G245" s="49">
        <f t="shared" si="30"/>
        <v>4483.2231710541128</v>
      </c>
      <c r="H245" s="49">
        <f t="shared" si="31"/>
        <v>3362.4173782905846</v>
      </c>
      <c r="I245" s="49">
        <f t="shared" si="32"/>
        <v>2689.9339026324678</v>
      </c>
      <c r="J245" s="137">
        <f t="shared" ca="1" si="33"/>
        <v>16</v>
      </c>
      <c r="K245" s="47">
        <f t="shared" ca="1" si="33"/>
        <v>17</v>
      </c>
      <c r="L245" s="47">
        <f t="shared" ca="1" si="33"/>
        <v>18</v>
      </c>
      <c r="M245" s="47">
        <f t="shared" ca="1" si="33"/>
        <v>19</v>
      </c>
      <c r="N245" s="169">
        <f t="shared" ca="1" si="34"/>
        <v>20</v>
      </c>
      <c r="O245" s="163">
        <f t="shared" ca="1" si="35"/>
        <v>0</v>
      </c>
      <c r="Q245">
        <f t="shared" si="36"/>
        <v>244</v>
      </c>
      <c r="R245">
        <v>5</v>
      </c>
    </row>
    <row r="246" spans="1:18">
      <c r="A246" s="159">
        <f>A244</f>
        <v>4</v>
      </c>
      <c r="C246" t="s">
        <v>575</v>
      </c>
      <c r="D246" s="29">
        <v>70231.525890819452</v>
      </c>
      <c r="E246" s="65">
        <f t="shared" si="28"/>
        <v>70231.525890819452</v>
      </c>
      <c r="F246" s="49">
        <f t="shared" si="29"/>
        <v>35115.762945409726</v>
      </c>
      <c r="G246" s="49">
        <f t="shared" si="30"/>
        <v>23410.508630273151</v>
      </c>
      <c r="H246" s="49">
        <f t="shared" si="31"/>
        <v>17557.881472704863</v>
      </c>
      <c r="I246" s="49">
        <f t="shared" si="32"/>
        <v>14046.30517816389</v>
      </c>
      <c r="J246" s="137">
        <f t="shared" ca="1" si="33"/>
        <v>3</v>
      </c>
      <c r="K246" s="47">
        <f t="shared" ca="1" si="33"/>
        <v>7</v>
      </c>
      <c r="L246" s="47">
        <f t="shared" ca="1" si="33"/>
        <v>11</v>
      </c>
      <c r="M246" s="47">
        <f t="shared" ca="1" si="33"/>
        <v>13</v>
      </c>
      <c r="N246" s="169">
        <f t="shared" ca="1" si="34"/>
        <v>15</v>
      </c>
      <c r="O246" s="163">
        <f t="shared" ca="1" si="35"/>
        <v>1</v>
      </c>
      <c r="Q246">
        <f t="shared" si="36"/>
        <v>244</v>
      </c>
      <c r="R246">
        <v>5</v>
      </c>
    </row>
    <row r="247" spans="1:18">
      <c r="A247" s="159">
        <f>A244</f>
        <v>4</v>
      </c>
      <c r="C247" t="s">
        <v>577</v>
      </c>
      <c r="D247" s="29">
        <v>83803.597481831937</v>
      </c>
      <c r="E247" s="65">
        <f t="shared" si="28"/>
        <v>83803.597481831937</v>
      </c>
      <c r="F247" s="49">
        <f t="shared" si="29"/>
        <v>41901.798740915969</v>
      </c>
      <c r="G247" s="49">
        <f t="shared" si="30"/>
        <v>27934.532493943978</v>
      </c>
      <c r="H247" s="49">
        <f t="shared" si="31"/>
        <v>20950.899370457984</v>
      </c>
      <c r="I247" s="49">
        <f t="shared" si="32"/>
        <v>16760.719496366386</v>
      </c>
      <c r="J247" s="137">
        <f t="shared" ca="1" si="33"/>
        <v>2</v>
      </c>
      <c r="K247" s="47">
        <f t="shared" ca="1" si="33"/>
        <v>6</v>
      </c>
      <c r="L247" s="47">
        <f t="shared" ca="1" si="33"/>
        <v>9</v>
      </c>
      <c r="M247" s="47">
        <f t="shared" ca="1" si="33"/>
        <v>12</v>
      </c>
      <c r="N247" s="169">
        <f t="shared" ca="1" si="34"/>
        <v>14</v>
      </c>
      <c r="O247" s="163">
        <f t="shared" ca="1" si="35"/>
        <v>1</v>
      </c>
      <c r="Q247">
        <f t="shared" si="36"/>
        <v>244</v>
      </c>
      <c r="R247">
        <v>5</v>
      </c>
    </row>
    <row r="248" spans="1:18">
      <c r="A248" s="159">
        <v>4</v>
      </c>
      <c r="B248">
        <v>62</v>
      </c>
      <c r="C248" t="s">
        <v>570</v>
      </c>
      <c r="D248" s="29">
        <v>121619.21622741042</v>
      </c>
      <c r="E248" s="65">
        <f t="shared" si="28"/>
        <v>121619.21622741042</v>
      </c>
      <c r="F248" s="49">
        <f t="shared" si="29"/>
        <v>60809.60811370521</v>
      </c>
      <c r="G248" s="49">
        <f t="shared" si="30"/>
        <v>40539.738742470137</v>
      </c>
      <c r="H248" s="49">
        <f t="shared" si="31"/>
        <v>30404.804056852605</v>
      </c>
      <c r="I248" s="49">
        <f t="shared" si="32"/>
        <v>24323.843245482083</v>
      </c>
      <c r="J248" s="137">
        <f t="shared" ca="1" si="33"/>
        <v>1</v>
      </c>
      <c r="K248" s="47">
        <f t="shared" ca="1" si="33"/>
        <v>4</v>
      </c>
      <c r="L248" s="47">
        <f t="shared" ca="1" si="33"/>
        <v>6</v>
      </c>
      <c r="M248" s="47">
        <f t="shared" ca="1" si="33"/>
        <v>9</v>
      </c>
      <c r="N248" s="169">
        <f t="shared" ca="1" si="34"/>
        <v>11</v>
      </c>
      <c r="O248" s="163">
        <f t="shared" ca="1" si="35"/>
        <v>2</v>
      </c>
      <c r="Q248">
        <f t="shared" si="36"/>
        <v>248</v>
      </c>
      <c r="R248">
        <v>5</v>
      </c>
    </row>
    <row r="249" spans="1:18">
      <c r="A249" s="159">
        <f>A248</f>
        <v>4</v>
      </c>
      <c r="C249" t="s">
        <v>572</v>
      </c>
      <c r="D249" s="29">
        <v>11776.300657282491</v>
      </c>
      <c r="E249" s="65">
        <f t="shared" si="28"/>
        <v>11776.300657282491</v>
      </c>
      <c r="F249" s="49">
        <f t="shared" si="29"/>
        <v>5888.1503286412453</v>
      </c>
      <c r="G249" s="49">
        <f t="shared" si="30"/>
        <v>3925.433552427497</v>
      </c>
      <c r="H249" s="49">
        <f t="shared" si="31"/>
        <v>2944.0751643206227</v>
      </c>
      <c r="I249" s="49">
        <f t="shared" si="32"/>
        <v>2355.2601314564981</v>
      </c>
      <c r="J249" s="137">
        <f t="shared" ca="1" si="33"/>
        <v>16</v>
      </c>
      <c r="K249" s="47">
        <f t="shared" ca="1" si="33"/>
        <v>17</v>
      </c>
      <c r="L249" s="47">
        <f t="shared" ca="1" si="33"/>
        <v>18</v>
      </c>
      <c r="M249" s="47">
        <f t="shared" ca="1" si="33"/>
        <v>19</v>
      </c>
      <c r="N249" s="169">
        <f t="shared" ca="1" si="34"/>
        <v>20</v>
      </c>
      <c r="O249" s="163">
        <f t="shared" ca="1" si="35"/>
        <v>0</v>
      </c>
      <c r="Q249">
        <f t="shared" si="36"/>
        <v>248</v>
      </c>
      <c r="R249">
        <v>5</v>
      </c>
    </row>
    <row r="250" spans="1:18">
      <c r="A250" s="159">
        <f>A248</f>
        <v>4</v>
      </c>
      <c r="C250" t="s">
        <v>575</v>
      </c>
      <c r="D250" s="29">
        <v>78280.4978853668</v>
      </c>
      <c r="E250" s="65">
        <f t="shared" si="28"/>
        <v>78280.4978853668</v>
      </c>
      <c r="F250" s="49">
        <f t="shared" si="29"/>
        <v>39140.2489426834</v>
      </c>
      <c r="G250" s="49">
        <f t="shared" si="30"/>
        <v>26093.499295122267</v>
      </c>
      <c r="H250" s="49">
        <f t="shared" si="31"/>
        <v>19570.1244713417</v>
      </c>
      <c r="I250" s="49">
        <f t="shared" si="32"/>
        <v>15656.099577073361</v>
      </c>
      <c r="J250" s="137">
        <f t="shared" ca="1" si="33"/>
        <v>3</v>
      </c>
      <c r="K250" s="47">
        <f t="shared" ca="1" si="33"/>
        <v>7</v>
      </c>
      <c r="L250" s="47">
        <f t="shared" ca="1" si="33"/>
        <v>10</v>
      </c>
      <c r="M250" s="47">
        <f t="shared" ca="1" si="33"/>
        <v>13</v>
      </c>
      <c r="N250" s="169">
        <f t="shared" ca="1" si="34"/>
        <v>15</v>
      </c>
      <c r="O250" s="163">
        <f t="shared" ca="1" si="35"/>
        <v>1</v>
      </c>
      <c r="Q250">
        <f t="shared" si="36"/>
        <v>248</v>
      </c>
      <c r="R250">
        <v>5</v>
      </c>
    </row>
    <row r="251" spans="1:18">
      <c r="A251" s="159">
        <f>A248</f>
        <v>4</v>
      </c>
      <c r="C251" t="s">
        <v>577</v>
      </c>
      <c r="D251" s="29">
        <v>96526.47179885261</v>
      </c>
      <c r="E251" s="65">
        <f t="shared" si="28"/>
        <v>96526.47179885261</v>
      </c>
      <c r="F251" s="49">
        <f t="shared" si="29"/>
        <v>48263.235899426305</v>
      </c>
      <c r="G251" s="49">
        <f t="shared" si="30"/>
        <v>32175.490599617537</v>
      </c>
      <c r="H251" s="49">
        <f t="shared" si="31"/>
        <v>24131.617949713152</v>
      </c>
      <c r="I251" s="49">
        <f t="shared" si="32"/>
        <v>19305.294359770523</v>
      </c>
      <c r="J251" s="137">
        <f t="shared" ca="1" si="33"/>
        <v>2</v>
      </c>
      <c r="K251" s="47">
        <f t="shared" ca="1" si="33"/>
        <v>5</v>
      </c>
      <c r="L251" s="47">
        <f t="shared" ca="1" si="33"/>
        <v>8</v>
      </c>
      <c r="M251" s="47">
        <f t="shared" ca="1" si="33"/>
        <v>12</v>
      </c>
      <c r="N251" s="169">
        <f t="shared" ca="1" si="34"/>
        <v>14</v>
      </c>
      <c r="O251" s="163">
        <f t="shared" ca="1" si="35"/>
        <v>1</v>
      </c>
      <c r="Q251">
        <f t="shared" si="36"/>
        <v>248</v>
      </c>
      <c r="R251">
        <v>5</v>
      </c>
    </row>
    <row r="252" spans="1:18">
      <c r="A252" s="159">
        <v>5</v>
      </c>
      <c r="B252">
        <v>63</v>
      </c>
      <c r="C252" t="s">
        <v>570</v>
      </c>
      <c r="D252" s="29">
        <v>104116.55092873784</v>
      </c>
      <c r="E252" s="65">
        <f t="shared" si="28"/>
        <v>104116.55092873784</v>
      </c>
      <c r="F252" s="49">
        <f t="shared" si="29"/>
        <v>52058.275464368919</v>
      </c>
      <c r="G252" s="49">
        <f t="shared" si="30"/>
        <v>34705.516976245948</v>
      </c>
      <c r="H252" s="49">
        <f t="shared" si="31"/>
        <v>26029.137732184459</v>
      </c>
      <c r="I252" s="49">
        <f t="shared" si="32"/>
        <v>20823.310185747567</v>
      </c>
      <c r="J252" s="137">
        <f t="shared" ca="1" si="33"/>
        <v>1</v>
      </c>
      <c r="K252" s="47">
        <f t="shared" ca="1" si="33"/>
        <v>4</v>
      </c>
      <c r="L252" s="47">
        <f t="shared" ca="1" si="33"/>
        <v>7</v>
      </c>
      <c r="M252" s="47">
        <f t="shared" ca="1" si="33"/>
        <v>10</v>
      </c>
      <c r="N252" s="169">
        <f t="shared" ca="1" si="34"/>
        <v>12</v>
      </c>
      <c r="O252" s="163">
        <f t="shared" ca="1" si="35"/>
        <v>2</v>
      </c>
      <c r="Q252">
        <f t="shared" si="36"/>
        <v>252</v>
      </c>
      <c r="R252">
        <v>5</v>
      </c>
    </row>
    <row r="253" spans="1:18">
      <c r="A253" s="159">
        <f>A252</f>
        <v>5</v>
      </c>
      <c r="C253" t="s">
        <v>572</v>
      </c>
      <c r="D253" s="29">
        <v>13860.389667013118</v>
      </c>
      <c r="E253" s="65">
        <f t="shared" si="28"/>
        <v>13860.389667013118</v>
      </c>
      <c r="F253" s="49">
        <f t="shared" si="29"/>
        <v>6930.194833506559</v>
      </c>
      <c r="G253" s="49">
        <f t="shared" si="30"/>
        <v>4620.1298890043727</v>
      </c>
      <c r="H253" s="49">
        <f t="shared" si="31"/>
        <v>3465.0974167532795</v>
      </c>
      <c r="I253" s="49">
        <f t="shared" si="32"/>
        <v>2772.0779334026238</v>
      </c>
      <c r="J253" s="137">
        <f t="shared" ca="1" si="33"/>
        <v>16</v>
      </c>
      <c r="K253" s="47">
        <f t="shared" ca="1" si="33"/>
        <v>17</v>
      </c>
      <c r="L253" s="47">
        <f t="shared" ca="1" si="33"/>
        <v>18</v>
      </c>
      <c r="M253" s="47">
        <f t="shared" ca="1" si="33"/>
        <v>19</v>
      </c>
      <c r="N253" s="169">
        <f t="shared" ca="1" si="34"/>
        <v>20</v>
      </c>
      <c r="O253" s="163">
        <f t="shared" ca="1" si="35"/>
        <v>0</v>
      </c>
      <c r="Q253">
        <f t="shared" si="36"/>
        <v>252</v>
      </c>
      <c r="R253">
        <v>5</v>
      </c>
    </row>
    <row r="254" spans="1:18">
      <c r="A254" s="159">
        <f>A252</f>
        <v>5</v>
      </c>
      <c r="C254" t="s">
        <v>575</v>
      </c>
      <c r="D254" s="29">
        <v>82337.247694432968</v>
      </c>
      <c r="E254" s="65">
        <f t="shared" si="28"/>
        <v>82337.247694432968</v>
      </c>
      <c r="F254" s="49">
        <f t="shared" si="29"/>
        <v>41168.623847216484</v>
      </c>
      <c r="G254" s="49">
        <f t="shared" si="30"/>
        <v>27445.749231477657</v>
      </c>
      <c r="H254" s="49">
        <f t="shared" si="31"/>
        <v>20584.311923608242</v>
      </c>
      <c r="I254" s="49">
        <f t="shared" si="32"/>
        <v>16467.449538886594</v>
      </c>
      <c r="J254" s="137">
        <f t="shared" ca="1" si="33"/>
        <v>3</v>
      </c>
      <c r="K254" s="47">
        <f t="shared" ca="1" si="33"/>
        <v>6</v>
      </c>
      <c r="L254" s="47">
        <f t="shared" ca="1" si="33"/>
        <v>9</v>
      </c>
      <c r="M254" s="47">
        <f t="shared" ca="1" si="33"/>
        <v>13</v>
      </c>
      <c r="N254" s="169">
        <f t="shared" ca="1" si="34"/>
        <v>15</v>
      </c>
      <c r="O254" s="163">
        <f t="shared" ca="1" si="35"/>
        <v>1</v>
      </c>
      <c r="Q254">
        <f t="shared" si="36"/>
        <v>252</v>
      </c>
      <c r="R254">
        <v>5</v>
      </c>
    </row>
    <row r="255" spans="1:18">
      <c r="A255" s="159">
        <f>A252</f>
        <v>5</v>
      </c>
      <c r="C255" t="s">
        <v>577</v>
      </c>
      <c r="D255" s="29">
        <v>84982.55551878766</v>
      </c>
      <c r="E255" s="65">
        <f t="shared" si="28"/>
        <v>84982.55551878766</v>
      </c>
      <c r="F255" s="49">
        <f t="shared" si="29"/>
        <v>42491.27775939383</v>
      </c>
      <c r="G255" s="49">
        <f t="shared" si="30"/>
        <v>28327.518506262553</v>
      </c>
      <c r="H255" s="49">
        <f t="shared" si="31"/>
        <v>21245.638879696915</v>
      </c>
      <c r="I255" s="49">
        <f t="shared" si="32"/>
        <v>16996.511103757533</v>
      </c>
      <c r="J255" s="137">
        <f t="shared" ca="1" si="33"/>
        <v>2</v>
      </c>
      <c r="K255" s="47">
        <f t="shared" ca="1" si="33"/>
        <v>5</v>
      </c>
      <c r="L255" s="47">
        <f t="shared" ca="1" si="33"/>
        <v>8</v>
      </c>
      <c r="M255" s="47">
        <f t="shared" ca="1" si="33"/>
        <v>11</v>
      </c>
      <c r="N255" s="169">
        <f t="shared" ca="1" si="34"/>
        <v>14</v>
      </c>
      <c r="O255" s="163">
        <f t="shared" ca="1" si="35"/>
        <v>2</v>
      </c>
      <c r="Q255">
        <f t="shared" si="36"/>
        <v>252</v>
      </c>
      <c r="R255">
        <v>5</v>
      </c>
    </row>
    <row r="256" spans="1:18">
      <c r="A256" s="159">
        <v>4</v>
      </c>
      <c r="B256">
        <v>64</v>
      </c>
      <c r="C256" t="s">
        <v>570</v>
      </c>
      <c r="D256" s="29">
        <v>117270.12700660466</v>
      </c>
      <c r="E256" s="65">
        <f t="shared" si="28"/>
        <v>117270.12700660466</v>
      </c>
      <c r="F256" s="49">
        <f t="shared" si="29"/>
        <v>58635.063503302328</v>
      </c>
      <c r="G256" s="49">
        <f t="shared" si="30"/>
        <v>39090.042335534883</v>
      </c>
      <c r="H256" s="49">
        <f t="shared" si="31"/>
        <v>29317.531751651164</v>
      </c>
      <c r="I256" s="49">
        <f t="shared" si="32"/>
        <v>23454.025401320931</v>
      </c>
      <c r="J256" s="137">
        <f t="shared" ca="1" si="33"/>
        <v>1</v>
      </c>
      <c r="K256" s="47">
        <f t="shared" ca="1" si="33"/>
        <v>4</v>
      </c>
      <c r="L256" s="47">
        <f t="shared" ca="1" si="33"/>
        <v>6</v>
      </c>
      <c r="M256" s="47">
        <f t="shared" ca="1" si="33"/>
        <v>8</v>
      </c>
      <c r="N256" s="169">
        <f t="shared" ca="1" si="34"/>
        <v>11</v>
      </c>
      <c r="O256" s="163">
        <f t="shared" ca="1" si="35"/>
        <v>2</v>
      </c>
      <c r="Q256">
        <f t="shared" si="36"/>
        <v>256</v>
      </c>
      <c r="R256">
        <v>5</v>
      </c>
    </row>
    <row r="257" spans="1:18">
      <c r="A257" s="159">
        <f>A256</f>
        <v>4</v>
      </c>
      <c r="C257" t="s">
        <v>572</v>
      </c>
      <c r="D257" s="29">
        <v>15617.818957350231</v>
      </c>
      <c r="E257" s="65">
        <f t="shared" si="28"/>
        <v>15617.818957350231</v>
      </c>
      <c r="F257" s="49">
        <f t="shared" si="29"/>
        <v>7808.9094786751157</v>
      </c>
      <c r="G257" s="49">
        <f t="shared" si="30"/>
        <v>5205.9396524500771</v>
      </c>
      <c r="H257" s="49">
        <f t="shared" si="31"/>
        <v>3904.4547393375578</v>
      </c>
      <c r="I257" s="49">
        <f t="shared" si="32"/>
        <v>3123.5637914700465</v>
      </c>
      <c r="J257" s="137">
        <f t="shared" ca="1" si="33"/>
        <v>15</v>
      </c>
      <c r="K257" s="47">
        <f t="shared" ca="1" si="33"/>
        <v>17</v>
      </c>
      <c r="L257" s="47">
        <f t="shared" ca="1" si="33"/>
        <v>18</v>
      </c>
      <c r="M257" s="47">
        <f t="shared" ca="1" si="33"/>
        <v>19</v>
      </c>
      <c r="N257" s="169">
        <f t="shared" ca="1" si="34"/>
        <v>20</v>
      </c>
      <c r="O257" s="163">
        <f t="shared" ca="1" si="35"/>
        <v>0</v>
      </c>
      <c r="Q257">
        <f t="shared" si="36"/>
        <v>256</v>
      </c>
      <c r="R257">
        <v>5</v>
      </c>
    </row>
    <row r="258" spans="1:18">
      <c r="A258" s="159">
        <f>A256</f>
        <v>4</v>
      </c>
      <c r="C258" t="s">
        <v>575</v>
      </c>
      <c r="D258" s="29">
        <v>85745.325076934358</v>
      </c>
      <c r="E258" s="65">
        <f t="shared" si="28"/>
        <v>85745.325076934358</v>
      </c>
      <c r="F258" s="49">
        <f t="shared" si="29"/>
        <v>42872.662538467179</v>
      </c>
      <c r="G258" s="49">
        <f t="shared" si="30"/>
        <v>28581.775025644787</v>
      </c>
      <c r="H258" s="49">
        <f t="shared" si="31"/>
        <v>21436.331269233589</v>
      </c>
      <c r="I258" s="49">
        <f t="shared" si="32"/>
        <v>17149.06501538687</v>
      </c>
      <c r="J258" s="137">
        <f t="shared" ca="1" si="33"/>
        <v>2</v>
      </c>
      <c r="K258" s="47">
        <f t="shared" ca="1" si="33"/>
        <v>5</v>
      </c>
      <c r="L258" s="47">
        <f t="shared" ca="1" si="33"/>
        <v>9</v>
      </c>
      <c r="M258" s="47">
        <f t="shared" ca="1" si="33"/>
        <v>12</v>
      </c>
      <c r="N258" s="169">
        <f t="shared" ca="1" si="34"/>
        <v>14</v>
      </c>
      <c r="O258" s="163">
        <f t="shared" ca="1" si="35"/>
        <v>1</v>
      </c>
      <c r="Q258">
        <f t="shared" si="36"/>
        <v>256</v>
      </c>
      <c r="R258">
        <v>5</v>
      </c>
    </row>
    <row r="259" spans="1:18">
      <c r="A259" s="159">
        <f>A256</f>
        <v>4</v>
      </c>
      <c r="C259" t="s">
        <v>577</v>
      </c>
      <c r="D259" s="29">
        <v>74185.963174514502</v>
      </c>
      <c r="E259" s="65">
        <f t="shared" si="28"/>
        <v>74185.963174514502</v>
      </c>
      <c r="F259" s="49">
        <f t="shared" si="29"/>
        <v>37092.981587257251</v>
      </c>
      <c r="G259" s="49">
        <f t="shared" si="30"/>
        <v>24728.654391504835</v>
      </c>
      <c r="H259" s="49">
        <f t="shared" si="31"/>
        <v>18546.490793628625</v>
      </c>
      <c r="I259" s="49">
        <f t="shared" si="32"/>
        <v>14837.1926349029</v>
      </c>
      <c r="J259" s="137">
        <f t="shared" ca="1" si="33"/>
        <v>3</v>
      </c>
      <c r="K259" s="47">
        <f t="shared" ca="1" si="33"/>
        <v>7</v>
      </c>
      <c r="L259" s="47">
        <f t="shared" ca="1" si="33"/>
        <v>10</v>
      </c>
      <c r="M259" s="47">
        <f t="shared" ca="1" si="33"/>
        <v>13</v>
      </c>
      <c r="N259" s="169">
        <f t="shared" ca="1" si="34"/>
        <v>16</v>
      </c>
      <c r="O259" s="163">
        <f t="shared" ca="1" si="35"/>
        <v>1</v>
      </c>
      <c r="Q259">
        <f t="shared" si="36"/>
        <v>256</v>
      </c>
      <c r="R259">
        <v>5</v>
      </c>
    </row>
    <row r="260" spans="1:18">
      <c r="A260" s="159">
        <v>5</v>
      </c>
      <c r="B260">
        <v>65</v>
      </c>
      <c r="C260" t="s">
        <v>570</v>
      </c>
      <c r="D260" s="29">
        <v>122861.47186861832</v>
      </c>
      <c r="E260" s="65">
        <f t="shared" si="28"/>
        <v>122861.47186861832</v>
      </c>
      <c r="F260" s="49">
        <f t="shared" si="29"/>
        <v>61430.735934309159</v>
      </c>
      <c r="G260" s="49">
        <f t="shared" si="30"/>
        <v>40953.823956206106</v>
      </c>
      <c r="H260" s="49">
        <f t="shared" si="31"/>
        <v>30715.36796715458</v>
      </c>
      <c r="I260" s="49">
        <f t="shared" si="32"/>
        <v>24572.294373723664</v>
      </c>
      <c r="J260" s="137">
        <f t="shared" ca="1" si="33"/>
        <v>1</v>
      </c>
      <c r="K260" s="47">
        <f t="shared" ca="1" si="33"/>
        <v>4</v>
      </c>
      <c r="L260" s="47">
        <f t="shared" ca="1" si="33"/>
        <v>6</v>
      </c>
      <c r="M260" s="47">
        <f t="shared" ref="M260:N323" ca="1" si="37">RANK(H260,OFFSET(INDIRECT(ADDRESS($Q260,$R260)),0,0,4,5))</f>
        <v>8</v>
      </c>
      <c r="N260" s="169">
        <f t="shared" ca="1" si="34"/>
        <v>10</v>
      </c>
      <c r="O260" s="163">
        <f t="shared" ca="1" si="35"/>
        <v>2</v>
      </c>
      <c r="Q260">
        <f t="shared" si="36"/>
        <v>260</v>
      </c>
      <c r="R260">
        <v>5</v>
      </c>
    </row>
    <row r="261" spans="1:18">
      <c r="A261" s="159">
        <f>A260</f>
        <v>5</v>
      </c>
      <c r="C261" t="s">
        <v>572</v>
      </c>
      <c r="D261" s="29">
        <v>13626.501307927363</v>
      </c>
      <c r="E261" s="65">
        <f t="shared" ref="E261:E324" si="38">D261</f>
        <v>13626.501307927363</v>
      </c>
      <c r="F261" s="49">
        <f t="shared" ref="F261:F324" si="39">E261/2</f>
        <v>6813.2506539636815</v>
      </c>
      <c r="G261" s="49">
        <f t="shared" ref="G261:G324" si="40">E261/3</f>
        <v>4542.1671026424547</v>
      </c>
      <c r="H261" s="49">
        <f t="shared" ref="H261:H324" si="41">E261/4</f>
        <v>3406.6253269818408</v>
      </c>
      <c r="I261" s="49">
        <f t="shared" ref="I261:I324" si="42">E261/5</f>
        <v>2725.3002615854725</v>
      </c>
      <c r="J261" s="137">
        <f t="shared" ref="J261:N324" ca="1" si="43">RANK(E261,OFFSET(INDIRECT(ADDRESS($Q261,$R261)),0,0,4,5))</f>
        <v>15</v>
      </c>
      <c r="K261" s="47">
        <f t="shared" ca="1" si="43"/>
        <v>17</v>
      </c>
      <c r="L261" s="47">
        <f t="shared" ca="1" si="43"/>
        <v>18</v>
      </c>
      <c r="M261" s="47">
        <f t="shared" ca="1" si="37"/>
        <v>19</v>
      </c>
      <c r="N261" s="169">
        <f t="shared" ca="1" si="37"/>
        <v>20</v>
      </c>
      <c r="O261" s="163">
        <f t="shared" ref="O261:O324" ca="1" si="44">COUNTIF(J261:N261,"&lt;="&amp;A261)</f>
        <v>0</v>
      </c>
      <c r="Q261">
        <f t="shared" si="36"/>
        <v>260</v>
      </c>
      <c r="R261">
        <v>5</v>
      </c>
    </row>
    <row r="262" spans="1:18">
      <c r="A262" s="159">
        <f>A260</f>
        <v>5</v>
      </c>
      <c r="C262" t="s">
        <v>575</v>
      </c>
      <c r="D262" s="29">
        <v>85027.0307407121</v>
      </c>
      <c r="E262" s="65">
        <f t="shared" si="38"/>
        <v>85027.0307407121</v>
      </c>
      <c r="F262" s="49">
        <f t="shared" si="39"/>
        <v>42513.51537035605</v>
      </c>
      <c r="G262" s="49">
        <f t="shared" si="40"/>
        <v>28342.343580237368</v>
      </c>
      <c r="H262" s="49">
        <f t="shared" si="41"/>
        <v>21256.757685178025</v>
      </c>
      <c r="I262" s="49">
        <f t="shared" si="42"/>
        <v>17005.406148142421</v>
      </c>
      <c r="J262" s="137">
        <f t="shared" ca="1" si="43"/>
        <v>2</v>
      </c>
      <c r="K262" s="47">
        <f t="shared" ca="1" si="43"/>
        <v>5</v>
      </c>
      <c r="L262" s="47">
        <f t="shared" ca="1" si="43"/>
        <v>9</v>
      </c>
      <c r="M262" s="47">
        <f t="shared" ca="1" si="37"/>
        <v>12</v>
      </c>
      <c r="N262" s="169">
        <f t="shared" ca="1" si="37"/>
        <v>13</v>
      </c>
      <c r="O262" s="163">
        <f t="shared" ca="1" si="44"/>
        <v>2</v>
      </c>
      <c r="Q262">
        <f t="shared" si="36"/>
        <v>260</v>
      </c>
      <c r="R262">
        <v>5</v>
      </c>
    </row>
    <row r="263" spans="1:18">
      <c r="A263" s="159">
        <f>A260</f>
        <v>5</v>
      </c>
      <c r="C263" t="s">
        <v>577</v>
      </c>
      <c r="D263" s="29">
        <v>66856.219195972866</v>
      </c>
      <c r="E263" s="65">
        <f t="shared" si="38"/>
        <v>66856.219195972866</v>
      </c>
      <c r="F263" s="49">
        <f t="shared" si="39"/>
        <v>33428.109597986433</v>
      </c>
      <c r="G263" s="49">
        <f t="shared" si="40"/>
        <v>22285.406398657622</v>
      </c>
      <c r="H263" s="49">
        <f t="shared" si="41"/>
        <v>16714.054798993217</v>
      </c>
      <c r="I263" s="49">
        <f t="shared" si="42"/>
        <v>13371.243839194573</v>
      </c>
      <c r="J263" s="137">
        <f t="shared" ca="1" si="43"/>
        <v>3</v>
      </c>
      <c r="K263" s="47">
        <f t="shared" ca="1" si="43"/>
        <v>7</v>
      </c>
      <c r="L263" s="47">
        <f t="shared" ca="1" si="43"/>
        <v>11</v>
      </c>
      <c r="M263" s="47">
        <f t="shared" ca="1" si="37"/>
        <v>14</v>
      </c>
      <c r="N263" s="169">
        <f t="shared" ca="1" si="37"/>
        <v>16</v>
      </c>
      <c r="O263" s="163">
        <f t="shared" ca="1" si="44"/>
        <v>1</v>
      </c>
      <c r="Q263">
        <f t="shared" si="36"/>
        <v>260</v>
      </c>
      <c r="R263">
        <v>5</v>
      </c>
    </row>
    <row r="264" spans="1:18">
      <c r="A264" s="159">
        <v>5</v>
      </c>
      <c r="B264">
        <v>66</v>
      </c>
      <c r="C264" t="s">
        <v>570</v>
      </c>
      <c r="D264" s="29">
        <v>122996.44772194186</v>
      </c>
      <c r="E264" s="65">
        <f t="shared" si="38"/>
        <v>122996.44772194186</v>
      </c>
      <c r="F264" s="49">
        <f t="shared" si="39"/>
        <v>61498.223860970931</v>
      </c>
      <c r="G264" s="49">
        <f t="shared" si="40"/>
        <v>40998.815907313954</v>
      </c>
      <c r="H264" s="49">
        <f t="shared" si="41"/>
        <v>30749.111930485466</v>
      </c>
      <c r="I264" s="49">
        <f t="shared" si="42"/>
        <v>24599.289544388372</v>
      </c>
      <c r="J264" s="137">
        <f t="shared" ca="1" si="43"/>
        <v>2</v>
      </c>
      <c r="K264" s="47">
        <f t="shared" ca="1" si="43"/>
        <v>5</v>
      </c>
      <c r="L264" s="47">
        <f t="shared" ca="1" si="43"/>
        <v>8</v>
      </c>
      <c r="M264" s="47">
        <f t="shared" ca="1" si="37"/>
        <v>11</v>
      </c>
      <c r="N264" s="169">
        <f t="shared" ca="1" si="37"/>
        <v>14</v>
      </c>
      <c r="O264" s="163">
        <f t="shared" ca="1" si="44"/>
        <v>2</v>
      </c>
      <c r="Q264">
        <f t="shared" si="36"/>
        <v>264</v>
      </c>
      <c r="R264">
        <v>5</v>
      </c>
    </row>
    <row r="265" spans="1:18">
      <c r="A265" s="159">
        <f>A264</f>
        <v>5</v>
      </c>
      <c r="C265" t="s">
        <v>572</v>
      </c>
      <c r="D265" s="29">
        <v>11845.552517793916</v>
      </c>
      <c r="E265" s="65">
        <f t="shared" si="38"/>
        <v>11845.552517793916</v>
      </c>
      <c r="F265" s="49">
        <f t="shared" si="39"/>
        <v>5922.7762588969581</v>
      </c>
      <c r="G265" s="49">
        <f t="shared" si="40"/>
        <v>3948.5175059313055</v>
      </c>
      <c r="H265" s="49">
        <f t="shared" si="41"/>
        <v>2961.388129448479</v>
      </c>
      <c r="I265" s="49">
        <f t="shared" si="42"/>
        <v>2369.1105035587834</v>
      </c>
      <c r="J265" s="137">
        <f t="shared" ca="1" si="43"/>
        <v>16</v>
      </c>
      <c r="K265" s="47">
        <f t="shared" ca="1" si="43"/>
        <v>17</v>
      </c>
      <c r="L265" s="47">
        <f t="shared" ca="1" si="43"/>
        <v>18</v>
      </c>
      <c r="M265" s="47">
        <f t="shared" ca="1" si="37"/>
        <v>19</v>
      </c>
      <c r="N265" s="169">
        <f t="shared" ca="1" si="37"/>
        <v>20</v>
      </c>
      <c r="O265" s="163">
        <f t="shared" ca="1" si="44"/>
        <v>0</v>
      </c>
      <c r="Q265">
        <f t="shared" ref="Q265:Q328" si="45">Q261+4</f>
        <v>264</v>
      </c>
      <c r="R265">
        <v>5</v>
      </c>
    </row>
    <row r="266" spans="1:18">
      <c r="A266" s="159">
        <f>A264</f>
        <v>5</v>
      </c>
      <c r="C266" t="s">
        <v>575</v>
      </c>
      <c r="D266" s="29">
        <v>103933.62445111088</v>
      </c>
      <c r="E266" s="65">
        <f t="shared" si="38"/>
        <v>103933.62445111088</v>
      </c>
      <c r="F266" s="49">
        <f t="shared" si="39"/>
        <v>51966.812225555441</v>
      </c>
      <c r="G266" s="49">
        <f t="shared" si="40"/>
        <v>34644.54148370363</v>
      </c>
      <c r="H266" s="49">
        <f t="shared" si="41"/>
        <v>25983.40611277772</v>
      </c>
      <c r="I266" s="49">
        <f t="shared" si="42"/>
        <v>20786.724890222176</v>
      </c>
      <c r="J266" s="137">
        <f t="shared" ca="1" si="43"/>
        <v>3</v>
      </c>
      <c r="K266" s="47">
        <f t="shared" ca="1" si="43"/>
        <v>6</v>
      </c>
      <c r="L266" s="47">
        <f t="shared" ca="1" si="43"/>
        <v>9</v>
      </c>
      <c r="M266" s="47">
        <f t="shared" ca="1" si="37"/>
        <v>13</v>
      </c>
      <c r="N266" s="169">
        <f t="shared" ca="1" si="37"/>
        <v>15</v>
      </c>
      <c r="O266" s="163">
        <f t="shared" ca="1" si="44"/>
        <v>1</v>
      </c>
      <c r="Q266">
        <f t="shared" si="45"/>
        <v>264</v>
      </c>
      <c r="R266">
        <v>5</v>
      </c>
    </row>
    <row r="267" spans="1:18">
      <c r="A267" s="159">
        <f>A264</f>
        <v>5</v>
      </c>
      <c r="C267" t="s">
        <v>577</v>
      </c>
      <c r="D267" s="29">
        <v>130106.68649897793</v>
      </c>
      <c r="E267" s="65">
        <f t="shared" si="38"/>
        <v>130106.68649897793</v>
      </c>
      <c r="F267" s="49">
        <f t="shared" si="39"/>
        <v>65053.343249488964</v>
      </c>
      <c r="G267" s="49">
        <f t="shared" si="40"/>
        <v>43368.895499659309</v>
      </c>
      <c r="H267" s="49">
        <f t="shared" si="41"/>
        <v>32526.671624744482</v>
      </c>
      <c r="I267" s="49">
        <f t="shared" si="42"/>
        <v>26021.337299795585</v>
      </c>
      <c r="J267" s="137">
        <f t="shared" ca="1" si="43"/>
        <v>1</v>
      </c>
      <c r="K267" s="47">
        <f t="shared" ca="1" si="43"/>
        <v>4</v>
      </c>
      <c r="L267" s="47">
        <f t="shared" ca="1" si="43"/>
        <v>7</v>
      </c>
      <c r="M267" s="47">
        <f t="shared" ca="1" si="37"/>
        <v>10</v>
      </c>
      <c r="N267" s="169">
        <f t="shared" ca="1" si="37"/>
        <v>12</v>
      </c>
      <c r="O267" s="163">
        <f t="shared" ca="1" si="44"/>
        <v>2</v>
      </c>
      <c r="Q267">
        <f t="shared" si="45"/>
        <v>264</v>
      </c>
      <c r="R267">
        <v>5</v>
      </c>
    </row>
    <row r="268" spans="1:18">
      <c r="A268" s="159">
        <v>4</v>
      </c>
      <c r="B268">
        <v>67</v>
      </c>
      <c r="C268" t="s">
        <v>570</v>
      </c>
      <c r="D268" s="29">
        <v>107654.59055302422</v>
      </c>
      <c r="E268" s="65">
        <f t="shared" si="38"/>
        <v>107654.59055302422</v>
      </c>
      <c r="F268" s="49">
        <f t="shared" si="39"/>
        <v>53827.295276512108</v>
      </c>
      <c r="G268" s="49">
        <f t="shared" si="40"/>
        <v>35884.863517674741</v>
      </c>
      <c r="H268" s="49">
        <f t="shared" si="41"/>
        <v>26913.647638256054</v>
      </c>
      <c r="I268" s="49">
        <f t="shared" si="42"/>
        <v>21530.918110604842</v>
      </c>
      <c r="J268" s="137">
        <f t="shared" ca="1" si="43"/>
        <v>1</v>
      </c>
      <c r="K268" s="47">
        <f t="shared" ca="1" si="43"/>
        <v>3</v>
      </c>
      <c r="L268" s="47">
        <f t="shared" ca="1" si="43"/>
        <v>5</v>
      </c>
      <c r="M268" s="47">
        <f t="shared" ca="1" si="37"/>
        <v>7</v>
      </c>
      <c r="N268" s="169">
        <f t="shared" ca="1" si="37"/>
        <v>10</v>
      </c>
      <c r="O268" s="163">
        <f t="shared" ca="1" si="44"/>
        <v>2</v>
      </c>
      <c r="Q268">
        <f t="shared" si="45"/>
        <v>268</v>
      </c>
      <c r="R268">
        <v>5</v>
      </c>
    </row>
    <row r="269" spans="1:18">
      <c r="A269" s="159">
        <f>A268</f>
        <v>4</v>
      </c>
      <c r="C269" t="s">
        <v>572</v>
      </c>
      <c r="D269" s="29">
        <v>13159.595682340896</v>
      </c>
      <c r="E269" s="65">
        <f t="shared" si="38"/>
        <v>13159.595682340896</v>
      </c>
      <c r="F269" s="49">
        <f t="shared" si="39"/>
        <v>6579.797841170448</v>
      </c>
      <c r="G269" s="49">
        <f t="shared" si="40"/>
        <v>4386.531894113632</v>
      </c>
      <c r="H269" s="49">
        <f t="shared" si="41"/>
        <v>3289.898920585224</v>
      </c>
      <c r="I269" s="49">
        <f t="shared" si="42"/>
        <v>2631.9191364681792</v>
      </c>
      <c r="J269" s="137">
        <f t="shared" ca="1" si="43"/>
        <v>14</v>
      </c>
      <c r="K269" s="47">
        <f t="shared" ca="1" si="43"/>
        <v>17</v>
      </c>
      <c r="L269" s="47">
        <f t="shared" ca="1" si="43"/>
        <v>18</v>
      </c>
      <c r="M269" s="47">
        <f t="shared" ca="1" si="37"/>
        <v>19</v>
      </c>
      <c r="N269" s="169">
        <f t="shared" ca="1" si="37"/>
        <v>20</v>
      </c>
      <c r="O269" s="163">
        <f t="shared" ca="1" si="44"/>
        <v>0</v>
      </c>
      <c r="Q269">
        <f t="shared" si="45"/>
        <v>268</v>
      </c>
      <c r="R269">
        <v>5</v>
      </c>
    </row>
    <row r="270" spans="1:18">
      <c r="A270" s="159">
        <f>A268</f>
        <v>4</v>
      </c>
      <c r="C270" t="s">
        <v>575</v>
      </c>
      <c r="D270" s="29">
        <v>48168.172910829191</v>
      </c>
      <c r="E270" s="65">
        <f t="shared" si="38"/>
        <v>48168.172910829191</v>
      </c>
      <c r="F270" s="49">
        <f t="shared" si="39"/>
        <v>24084.086455414596</v>
      </c>
      <c r="G270" s="49">
        <f t="shared" si="40"/>
        <v>16056.057636943064</v>
      </c>
      <c r="H270" s="49">
        <f t="shared" si="41"/>
        <v>12042.043227707298</v>
      </c>
      <c r="I270" s="49">
        <f t="shared" si="42"/>
        <v>9633.6345821658379</v>
      </c>
      <c r="J270" s="137">
        <f t="shared" ca="1" si="43"/>
        <v>4</v>
      </c>
      <c r="K270" s="47">
        <f t="shared" ca="1" si="43"/>
        <v>8</v>
      </c>
      <c r="L270" s="47">
        <f t="shared" ca="1" si="43"/>
        <v>12</v>
      </c>
      <c r="M270" s="47">
        <f t="shared" ca="1" si="37"/>
        <v>15</v>
      </c>
      <c r="N270" s="169">
        <f t="shared" ca="1" si="37"/>
        <v>16</v>
      </c>
      <c r="O270" s="163">
        <f t="shared" ca="1" si="44"/>
        <v>1</v>
      </c>
      <c r="Q270">
        <f t="shared" si="45"/>
        <v>268</v>
      </c>
      <c r="R270">
        <v>5</v>
      </c>
    </row>
    <row r="271" spans="1:18">
      <c r="A271" s="159">
        <f>A268</f>
        <v>4</v>
      </c>
      <c r="C271" t="s">
        <v>577</v>
      </c>
      <c r="D271" s="29">
        <v>68453.035777672369</v>
      </c>
      <c r="E271" s="65">
        <f t="shared" si="38"/>
        <v>68453.035777672369</v>
      </c>
      <c r="F271" s="49">
        <f t="shared" si="39"/>
        <v>34226.517888836184</v>
      </c>
      <c r="G271" s="49">
        <f t="shared" si="40"/>
        <v>22817.678592557455</v>
      </c>
      <c r="H271" s="49">
        <f t="shared" si="41"/>
        <v>17113.258944418092</v>
      </c>
      <c r="I271" s="49">
        <f t="shared" si="42"/>
        <v>13690.607155534473</v>
      </c>
      <c r="J271" s="137">
        <f t="shared" ca="1" si="43"/>
        <v>2</v>
      </c>
      <c r="K271" s="47">
        <f t="shared" ca="1" si="43"/>
        <v>6</v>
      </c>
      <c r="L271" s="47">
        <f t="shared" ca="1" si="43"/>
        <v>9</v>
      </c>
      <c r="M271" s="47">
        <f t="shared" ca="1" si="37"/>
        <v>11</v>
      </c>
      <c r="N271" s="169">
        <f t="shared" ca="1" si="37"/>
        <v>13</v>
      </c>
      <c r="O271" s="163">
        <f t="shared" ca="1" si="44"/>
        <v>1</v>
      </c>
      <c r="Q271">
        <f t="shared" si="45"/>
        <v>268</v>
      </c>
      <c r="R271">
        <v>5</v>
      </c>
    </row>
    <row r="272" spans="1:18">
      <c r="A272" s="159">
        <v>4</v>
      </c>
      <c r="B272">
        <v>68</v>
      </c>
      <c r="C272" t="s">
        <v>570</v>
      </c>
      <c r="D272" s="29">
        <v>107426.44552661006</v>
      </c>
      <c r="E272" s="65">
        <f t="shared" si="38"/>
        <v>107426.44552661006</v>
      </c>
      <c r="F272" s="49">
        <f t="shared" si="39"/>
        <v>53713.222763305028</v>
      </c>
      <c r="G272" s="49">
        <f t="shared" si="40"/>
        <v>35808.815175536685</v>
      </c>
      <c r="H272" s="49">
        <f t="shared" si="41"/>
        <v>26856.611381652514</v>
      </c>
      <c r="I272" s="49">
        <f t="shared" si="42"/>
        <v>21485.289105322012</v>
      </c>
      <c r="J272" s="137">
        <f t="shared" ca="1" si="43"/>
        <v>1</v>
      </c>
      <c r="K272" s="47">
        <f t="shared" ca="1" si="43"/>
        <v>4</v>
      </c>
      <c r="L272" s="47">
        <f t="shared" ca="1" si="43"/>
        <v>6</v>
      </c>
      <c r="M272" s="47">
        <f t="shared" ca="1" si="37"/>
        <v>8</v>
      </c>
      <c r="N272" s="169">
        <f t="shared" ca="1" si="37"/>
        <v>11</v>
      </c>
      <c r="O272" s="163">
        <f t="shared" ca="1" si="44"/>
        <v>2</v>
      </c>
      <c r="Q272">
        <f t="shared" si="45"/>
        <v>272</v>
      </c>
      <c r="R272">
        <v>5</v>
      </c>
    </row>
    <row r="273" spans="1:18">
      <c r="A273" s="159">
        <f>A272</f>
        <v>4</v>
      </c>
      <c r="C273" t="s">
        <v>572</v>
      </c>
      <c r="D273" s="29">
        <v>9188.2845871007994</v>
      </c>
      <c r="E273" s="65">
        <f t="shared" si="38"/>
        <v>9188.2845871007994</v>
      </c>
      <c r="F273" s="49">
        <f t="shared" si="39"/>
        <v>4594.1422935503997</v>
      </c>
      <c r="G273" s="49">
        <f t="shared" si="40"/>
        <v>3062.7615290335998</v>
      </c>
      <c r="H273" s="49">
        <f t="shared" si="41"/>
        <v>2297.0711467751998</v>
      </c>
      <c r="I273" s="49">
        <f t="shared" si="42"/>
        <v>1837.65691742016</v>
      </c>
      <c r="J273" s="137">
        <f t="shared" ca="1" si="43"/>
        <v>16</v>
      </c>
      <c r="K273" s="47">
        <f t="shared" ca="1" si="43"/>
        <v>17</v>
      </c>
      <c r="L273" s="47">
        <f t="shared" ca="1" si="43"/>
        <v>18</v>
      </c>
      <c r="M273" s="47">
        <f t="shared" ca="1" si="37"/>
        <v>19</v>
      </c>
      <c r="N273" s="169">
        <f t="shared" ca="1" si="37"/>
        <v>20</v>
      </c>
      <c r="O273" s="163">
        <f t="shared" ca="1" si="44"/>
        <v>0</v>
      </c>
      <c r="Q273">
        <f t="shared" si="45"/>
        <v>272</v>
      </c>
      <c r="R273">
        <v>5</v>
      </c>
    </row>
    <row r="274" spans="1:18">
      <c r="A274" s="159">
        <f>A272</f>
        <v>4</v>
      </c>
      <c r="C274" t="s">
        <v>575</v>
      </c>
      <c r="D274" s="29">
        <v>69156.631529522303</v>
      </c>
      <c r="E274" s="65">
        <f t="shared" si="38"/>
        <v>69156.631529522303</v>
      </c>
      <c r="F274" s="49">
        <f t="shared" si="39"/>
        <v>34578.315764761152</v>
      </c>
      <c r="G274" s="49">
        <f t="shared" si="40"/>
        <v>23052.210509840766</v>
      </c>
      <c r="H274" s="49">
        <f t="shared" si="41"/>
        <v>17289.157882380576</v>
      </c>
      <c r="I274" s="49">
        <f t="shared" si="42"/>
        <v>13831.32630590446</v>
      </c>
      <c r="J274" s="137">
        <f t="shared" ca="1" si="43"/>
        <v>3</v>
      </c>
      <c r="K274" s="47">
        <f t="shared" ca="1" si="43"/>
        <v>7</v>
      </c>
      <c r="L274" s="47">
        <f t="shared" ca="1" si="43"/>
        <v>10</v>
      </c>
      <c r="M274" s="47">
        <f t="shared" ca="1" si="37"/>
        <v>13</v>
      </c>
      <c r="N274" s="169">
        <f t="shared" ca="1" si="37"/>
        <v>15</v>
      </c>
      <c r="O274" s="163">
        <f t="shared" ca="1" si="44"/>
        <v>1</v>
      </c>
      <c r="Q274">
        <f t="shared" si="45"/>
        <v>272</v>
      </c>
      <c r="R274">
        <v>5</v>
      </c>
    </row>
    <row r="275" spans="1:18">
      <c r="A275" s="159">
        <f>A272</f>
        <v>4</v>
      </c>
      <c r="C275" t="s">
        <v>577</v>
      </c>
      <c r="D275" s="29">
        <v>73132.133108374925</v>
      </c>
      <c r="E275" s="65">
        <f t="shared" si="38"/>
        <v>73132.133108374925</v>
      </c>
      <c r="F275" s="49">
        <f t="shared" si="39"/>
        <v>36566.066554187462</v>
      </c>
      <c r="G275" s="49">
        <f t="shared" si="40"/>
        <v>24377.37770279164</v>
      </c>
      <c r="H275" s="49">
        <f t="shared" si="41"/>
        <v>18283.033277093731</v>
      </c>
      <c r="I275" s="49">
        <f t="shared" si="42"/>
        <v>14626.426621674986</v>
      </c>
      <c r="J275" s="137">
        <f t="shared" ca="1" si="43"/>
        <v>2</v>
      </c>
      <c r="K275" s="47">
        <f t="shared" ca="1" si="43"/>
        <v>5</v>
      </c>
      <c r="L275" s="47">
        <f t="shared" ca="1" si="43"/>
        <v>9</v>
      </c>
      <c r="M275" s="47">
        <f t="shared" ca="1" si="37"/>
        <v>12</v>
      </c>
      <c r="N275" s="169">
        <f t="shared" ca="1" si="37"/>
        <v>14</v>
      </c>
      <c r="O275" s="163">
        <f t="shared" ca="1" si="44"/>
        <v>1</v>
      </c>
      <c r="Q275">
        <f t="shared" si="45"/>
        <v>272</v>
      </c>
      <c r="R275">
        <v>5</v>
      </c>
    </row>
    <row r="276" spans="1:18">
      <c r="A276" s="159">
        <v>5</v>
      </c>
      <c r="B276">
        <v>69</v>
      </c>
      <c r="C276" t="s">
        <v>570</v>
      </c>
      <c r="D276" s="29">
        <v>106464.89188125201</v>
      </c>
      <c r="E276" s="65">
        <f t="shared" si="38"/>
        <v>106464.89188125201</v>
      </c>
      <c r="F276" s="49">
        <f t="shared" si="39"/>
        <v>53232.445940626007</v>
      </c>
      <c r="G276" s="49">
        <f t="shared" si="40"/>
        <v>35488.297293750671</v>
      </c>
      <c r="H276" s="49">
        <f t="shared" si="41"/>
        <v>26616.222970313003</v>
      </c>
      <c r="I276" s="49">
        <f t="shared" si="42"/>
        <v>21292.978376250401</v>
      </c>
      <c r="J276" s="137">
        <f t="shared" ca="1" si="43"/>
        <v>1</v>
      </c>
      <c r="K276" s="47">
        <f t="shared" ca="1" si="43"/>
        <v>4</v>
      </c>
      <c r="L276" s="47">
        <f t="shared" ca="1" si="43"/>
        <v>5</v>
      </c>
      <c r="M276" s="47">
        <f t="shared" ca="1" si="37"/>
        <v>8</v>
      </c>
      <c r="N276" s="169">
        <f t="shared" ca="1" si="37"/>
        <v>11</v>
      </c>
      <c r="O276" s="163">
        <f t="shared" ca="1" si="44"/>
        <v>3</v>
      </c>
      <c r="Q276">
        <f t="shared" si="45"/>
        <v>276</v>
      </c>
      <c r="R276">
        <v>5</v>
      </c>
    </row>
    <row r="277" spans="1:18">
      <c r="A277" s="159">
        <f>A276</f>
        <v>5</v>
      </c>
      <c r="C277" t="s">
        <v>572</v>
      </c>
      <c r="D277" s="29">
        <v>9336.805872851719</v>
      </c>
      <c r="E277" s="65">
        <f t="shared" si="38"/>
        <v>9336.805872851719</v>
      </c>
      <c r="F277" s="49">
        <f t="shared" si="39"/>
        <v>4668.4029364258595</v>
      </c>
      <c r="G277" s="49">
        <f t="shared" si="40"/>
        <v>3112.2686242839063</v>
      </c>
      <c r="H277" s="49">
        <f t="shared" si="41"/>
        <v>2334.2014682129297</v>
      </c>
      <c r="I277" s="49">
        <f t="shared" si="42"/>
        <v>1867.3611745703438</v>
      </c>
      <c r="J277" s="137">
        <f t="shared" ca="1" si="43"/>
        <v>16</v>
      </c>
      <c r="K277" s="47">
        <f t="shared" ca="1" si="43"/>
        <v>17</v>
      </c>
      <c r="L277" s="47">
        <f t="shared" ca="1" si="43"/>
        <v>18</v>
      </c>
      <c r="M277" s="47">
        <f t="shared" ca="1" si="37"/>
        <v>19</v>
      </c>
      <c r="N277" s="169">
        <f t="shared" ca="1" si="37"/>
        <v>20</v>
      </c>
      <c r="O277" s="163">
        <f t="shared" ca="1" si="44"/>
        <v>0</v>
      </c>
      <c r="Q277">
        <f t="shared" si="45"/>
        <v>276</v>
      </c>
      <c r="R277">
        <v>5</v>
      </c>
    </row>
    <row r="278" spans="1:18">
      <c r="A278" s="159">
        <f>A276</f>
        <v>5</v>
      </c>
      <c r="C278" t="s">
        <v>575</v>
      </c>
      <c r="D278" s="29">
        <v>68011.266210888934</v>
      </c>
      <c r="E278" s="65">
        <f t="shared" si="38"/>
        <v>68011.266210888934</v>
      </c>
      <c r="F278" s="49">
        <f t="shared" si="39"/>
        <v>34005.633105444467</v>
      </c>
      <c r="G278" s="49">
        <f t="shared" si="40"/>
        <v>22670.42207029631</v>
      </c>
      <c r="H278" s="49">
        <f t="shared" si="41"/>
        <v>17002.816552722234</v>
      </c>
      <c r="I278" s="49">
        <f t="shared" si="42"/>
        <v>13602.253242177787</v>
      </c>
      <c r="J278" s="137">
        <f t="shared" ca="1" si="43"/>
        <v>2</v>
      </c>
      <c r="K278" s="47">
        <f t="shared" ca="1" si="43"/>
        <v>6</v>
      </c>
      <c r="L278" s="47">
        <f t="shared" ca="1" si="43"/>
        <v>9</v>
      </c>
      <c r="M278" s="47">
        <f t="shared" ca="1" si="37"/>
        <v>12</v>
      </c>
      <c r="N278" s="169">
        <f t="shared" ca="1" si="37"/>
        <v>14</v>
      </c>
      <c r="O278" s="163">
        <f t="shared" ca="1" si="44"/>
        <v>1</v>
      </c>
      <c r="Q278">
        <f t="shared" si="45"/>
        <v>276</v>
      </c>
      <c r="R278">
        <v>5</v>
      </c>
    </row>
    <row r="279" spans="1:18">
      <c r="A279" s="159">
        <f>A276</f>
        <v>5</v>
      </c>
      <c r="C279" t="s">
        <v>577</v>
      </c>
      <c r="D279" s="29">
        <v>65521.138186255717</v>
      </c>
      <c r="E279" s="65">
        <f t="shared" si="38"/>
        <v>65521.138186255717</v>
      </c>
      <c r="F279" s="49">
        <f t="shared" si="39"/>
        <v>32760.569093127859</v>
      </c>
      <c r="G279" s="49">
        <f t="shared" si="40"/>
        <v>21840.379395418571</v>
      </c>
      <c r="H279" s="49">
        <f t="shared" si="41"/>
        <v>16380.284546563929</v>
      </c>
      <c r="I279" s="49">
        <f t="shared" si="42"/>
        <v>13104.227637251144</v>
      </c>
      <c r="J279" s="137">
        <f t="shared" ca="1" si="43"/>
        <v>3</v>
      </c>
      <c r="K279" s="47">
        <f t="shared" ca="1" si="43"/>
        <v>7</v>
      </c>
      <c r="L279" s="47">
        <f t="shared" ca="1" si="43"/>
        <v>10</v>
      </c>
      <c r="M279" s="47">
        <f t="shared" ca="1" si="37"/>
        <v>13</v>
      </c>
      <c r="N279" s="169">
        <f t="shared" ca="1" si="37"/>
        <v>15</v>
      </c>
      <c r="O279" s="163">
        <f t="shared" ca="1" si="44"/>
        <v>1</v>
      </c>
      <c r="Q279">
        <f t="shared" si="45"/>
        <v>276</v>
      </c>
      <c r="R279">
        <v>5</v>
      </c>
    </row>
    <row r="280" spans="1:18">
      <c r="A280" s="159">
        <v>4</v>
      </c>
      <c r="B280">
        <v>70</v>
      </c>
      <c r="C280" t="s">
        <v>570</v>
      </c>
      <c r="D280" s="29">
        <v>125828.55168858028</v>
      </c>
      <c r="E280" s="65">
        <f t="shared" si="38"/>
        <v>125828.55168858028</v>
      </c>
      <c r="F280" s="49">
        <f t="shared" si="39"/>
        <v>62914.27584429014</v>
      </c>
      <c r="G280" s="49">
        <f t="shared" si="40"/>
        <v>41942.850562860091</v>
      </c>
      <c r="H280" s="49">
        <f t="shared" si="41"/>
        <v>31457.13792214507</v>
      </c>
      <c r="I280" s="49">
        <f t="shared" si="42"/>
        <v>25165.710337716057</v>
      </c>
      <c r="J280" s="137">
        <f t="shared" ca="1" si="43"/>
        <v>1</v>
      </c>
      <c r="K280" s="47">
        <f t="shared" ca="1" si="43"/>
        <v>4</v>
      </c>
      <c r="L280" s="47">
        <f t="shared" ca="1" si="43"/>
        <v>5</v>
      </c>
      <c r="M280" s="47">
        <f t="shared" ca="1" si="37"/>
        <v>8</v>
      </c>
      <c r="N280" s="169">
        <f t="shared" ca="1" si="37"/>
        <v>10</v>
      </c>
      <c r="O280" s="163">
        <f t="shared" ca="1" si="44"/>
        <v>2</v>
      </c>
      <c r="Q280">
        <f t="shared" si="45"/>
        <v>280</v>
      </c>
      <c r="R280">
        <v>5</v>
      </c>
    </row>
    <row r="281" spans="1:18">
      <c r="A281" s="159">
        <f>A280</f>
        <v>4</v>
      </c>
      <c r="C281" t="s">
        <v>572</v>
      </c>
      <c r="D281" s="29">
        <v>14330.344116647255</v>
      </c>
      <c r="E281" s="65">
        <f t="shared" si="38"/>
        <v>14330.344116647255</v>
      </c>
      <c r="F281" s="49">
        <f t="shared" si="39"/>
        <v>7165.1720583236274</v>
      </c>
      <c r="G281" s="49">
        <f t="shared" si="40"/>
        <v>4776.7813722157516</v>
      </c>
      <c r="H281" s="49">
        <f t="shared" si="41"/>
        <v>3582.5860291618137</v>
      </c>
      <c r="I281" s="49">
        <f t="shared" si="42"/>
        <v>2866.0688233294509</v>
      </c>
      <c r="J281" s="137">
        <f t="shared" ca="1" si="43"/>
        <v>16</v>
      </c>
      <c r="K281" s="47">
        <f t="shared" ca="1" si="43"/>
        <v>17</v>
      </c>
      <c r="L281" s="47">
        <f t="shared" ca="1" si="43"/>
        <v>18</v>
      </c>
      <c r="M281" s="47">
        <f t="shared" ca="1" si="37"/>
        <v>19</v>
      </c>
      <c r="N281" s="169">
        <f t="shared" ca="1" si="37"/>
        <v>20</v>
      </c>
      <c r="O281" s="163">
        <f t="shared" ca="1" si="44"/>
        <v>0</v>
      </c>
      <c r="Q281">
        <f t="shared" si="45"/>
        <v>280</v>
      </c>
      <c r="R281">
        <v>5</v>
      </c>
    </row>
    <row r="282" spans="1:18">
      <c r="A282" s="159">
        <f>A280</f>
        <v>4</v>
      </c>
      <c r="C282" t="s">
        <v>575</v>
      </c>
      <c r="D282" s="29">
        <v>73949.505676064466</v>
      </c>
      <c r="E282" s="65">
        <f t="shared" si="38"/>
        <v>73949.505676064466</v>
      </c>
      <c r="F282" s="49">
        <f t="shared" si="39"/>
        <v>36974.752838032233</v>
      </c>
      <c r="G282" s="49">
        <f t="shared" si="40"/>
        <v>24649.835225354822</v>
      </c>
      <c r="H282" s="49">
        <f t="shared" si="41"/>
        <v>18487.376419016116</v>
      </c>
      <c r="I282" s="49">
        <f t="shared" si="42"/>
        <v>14789.901135212893</v>
      </c>
      <c r="J282" s="137">
        <f t="shared" ca="1" si="43"/>
        <v>3</v>
      </c>
      <c r="K282" s="47">
        <f t="shared" ca="1" si="43"/>
        <v>7</v>
      </c>
      <c r="L282" s="47">
        <f t="shared" ca="1" si="43"/>
        <v>11</v>
      </c>
      <c r="M282" s="47">
        <f t="shared" ca="1" si="37"/>
        <v>13</v>
      </c>
      <c r="N282" s="169">
        <f t="shared" ca="1" si="37"/>
        <v>15</v>
      </c>
      <c r="O282" s="163">
        <f t="shared" ca="1" si="44"/>
        <v>1</v>
      </c>
      <c r="Q282">
        <f t="shared" si="45"/>
        <v>280</v>
      </c>
      <c r="R282">
        <v>5</v>
      </c>
    </row>
    <row r="283" spans="1:18">
      <c r="A283" s="159">
        <f>A280</f>
        <v>4</v>
      </c>
      <c r="C283" t="s">
        <v>577</v>
      </c>
      <c r="D283" s="29">
        <v>80267.871333999792</v>
      </c>
      <c r="E283" s="65">
        <f t="shared" si="38"/>
        <v>80267.871333999792</v>
      </c>
      <c r="F283" s="49">
        <f t="shared" si="39"/>
        <v>40133.935666999896</v>
      </c>
      <c r="G283" s="49">
        <f t="shared" si="40"/>
        <v>26755.957111333264</v>
      </c>
      <c r="H283" s="49">
        <f t="shared" si="41"/>
        <v>20066.967833499948</v>
      </c>
      <c r="I283" s="49">
        <f t="shared" si="42"/>
        <v>16053.574266799958</v>
      </c>
      <c r="J283" s="137">
        <f t="shared" ca="1" si="43"/>
        <v>2</v>
      </c>
      <c r="K283" s="47">
        <f t="shared" ca="1" si="43"/>
        <v>6</v>
      </c>
      <c r="L283" s="47">
        <f t="shared" ca="1" si="43"/>
        <v>9</v>
      </c>
      <c r="M283" s="47">
        <f t="shared" ca="1" si="37"/>
        <v>12</v>
      </c>
      <c r="N283" s="169">
        <f t="shared" ca="1" si="37"/>
        <v>14</v>
      </c>
      <c r="O283" s="163">
        <f t="shared" ca="1" si="44"/>
        <v>1</v>
      </c>
      <c r="Q283">
        <f t="shared" si="45"/>
        <v>280</v>
      </c>
      <c r="R283">
        <v>5</v>
      </c>
    </row>
    <row r="284" spans="1:18">
      <c r="A284" s="159">
        <v>4</v>
      </c>
      <c r="B284">
        <v>71</v>
      </c>
      <c r="C284" t="s">
        <v>570</v>
      </c>
      <c r="D284" s="29">
        <v>111097.07205106382</v>
      </c>
      <c r="E284" s="65">
        <f t="shared" si="38"/>
        <v>111097.07205106382</v>
      </c>
      <c r="F284" s="49">
        <f t="shared" si="39"/>
        <v>55548.53602553191</v>
      </c>
      <c r="G284" s="49">
        <f t="shared" si="40"/>
        <v>37032.357350354607</v>
      </c>
      <c r="H284" s="49">
        <f t="shared" si="41"/>
        <v>27774.268012765955</v>
      </c>
      <c r="I284" s="49">
        <f t="shared" si="42"/>
        <v>22219.414410212765</v>
      </c>
      <c r="J284" s="137">
        <f t="shared" ca="1" si="43"/>
        <v>1</v>
      </c>
      <c r="K284" s="47">
        <f t="shared" ca="1" si="43"/>
        <v>4</v>
      </c>
      <c r="L284" s="47">
        <f t="shared" ca="1" si="43"/>
        <v>6</v>
      </c>
      <c r="M284" s="47">
        <f t="shared" ca="1" si="37"/>
        <v>8</v>
      </c>
      <c r="N284" s="169">
        <f t="shared" ca="1" si="37"/>
        <v>11</v>
      </c>
      <c r="O284" s="163">
        <f t="shared" ca="1" si="44"/>
        <v>2</v>
      </c>
      <c r="Q284">
        <f t="shared" si="45"/>
        <v>284</v>
      </c>
      <c r="R284">
        <v>5</v>
      </c>
    </row>
    <row r="285" spans="1:18">
      <c r="A285" s="159">
        <f>A284</f>
        <v>4</v>
      </c>
      <c r="C285" t="s">
        <v>572</v>
      </c>
      <c r="D285" s="29">
        <v>10774.108638183185</v>
      </c>
      <c r="E285" s="65">
        <f t="shared" si="38"/>
        <v>10774.108638183185</v>
      </c>
      <c r="F285" s="49">
        <f t="shared" si="39"/>
        <v>5387.0543190915923</v>
      </c>
      <c r="G285" s="49">
        <f t="shared" si="40"/>
        <v>3591.3695460610616</v>
      </c>
      <c r="H285" s="49">
        <f t="shared" si="41"/>
        <v>2693.5271595457962</v>
      </c>
      <c r="I285" s="49">
        <f t="shared" si="42"/>
        <v>2154.8217276366368</v>
      </c>
      <c r="J285" s="137">
        <f t="shared" ca="1" si="43"/>
        <v>16</v>
      </c>
      <c r="K285" s="47">
        <f t="shared" ca="1" si="43"/>
        <v>17</v>
      </c>
      <c r="L285" s="47">
        <f t="shared" ca="1" si="43"/>
        <v>18</v>
      </c>
      <c r="M285" s="47">
        <f t="shared" ca="1" si="37"/>
        <v>19</v>
      </c>
      <c r="N285" s="169">
        <f t="shared" ca="1" si="37"/>
        <v>20</v>
      </c>
      <c r="O285" s="163">
        <f t="shared" ca="1" si="44"/>
        <v>0</v>
      </c>
      <c r="Q285">
        <f t="shared" si="45"/>
        <v>284</v>
      </c>
      <c r="R285">
        <v>5</v>
      </c>
    </row>
    <row r="286" spans="1:18">
      <c r="A286" s="159">
        <f>A284</f>
        <v>4</v>
      </c>
      <c r="C286" t="s">
        <v>575</v>
      </c>
      <c r="D286" s="29">
        <v>71881.225530630167</v>
      </c>
      <c r="E286" s="65">
        <f t="shared" si="38"/>
        <v>71881.225530630167</v>
      </c>
      <c r="F286" s="49">
        <f t="shared" si="39"/>
        <v>35940.612765315083</v>
      </c>
      <c r="G286" s="49">
        <f t="shared" si="40"/>
        <v>23960.408510210054</v>
      </c>
      <c r="H286" s="49">
        <f t="shared" si="41"/>
        <v>17970.306382657542</v>
      </c>
      <c r="I286" s="49">
        <f t="shared" si="42"/>
        <v>14376.245106126033</v>
      </c>
      <c r="J286" s="137">
        <f t="shared" ca="1" si="43"/>
        <v>3</v>
      </c>
      <c r="K286" s="47">
        <f t="shared" ca="1" si="43"/>
        <v>7</v>
      </c>
      <c r="L286" s="47">
        <f t="shared" ca="1" si="43"/>
        <v>10</v>
      </c>
      <c r="M286" s="47">
        <f t="shared" ca="1" si="37"/>
        <v>13</v>
      </c>
      <c r="N286" s="169">
        <f t="shared" ca="1" si="37"/>
        <v>15</v>
      </c>
      <c r="O286" s="163">
        <f t="shared" ca="1" si="44"/>
        <v>1</v>
      </c>
      <c r="Q286">
        <f t="shared" si="45"/>
        <v>284</v>
      </c>
      <c r="R286">
        <v>5</v>
      </c>
    </row>
    <row r="287" spans="1:18">
      <c r="A287" s="159">
        <f>A284</f>
        <v>4</v>
      </c>
      <c r="C287" t="s">
        <v>577</v>
      </c>
      <c r="D287" s="29">
        <v>78173.98675814076</v>
      </c>
      <c r="E287" s="65">
        <f t="shared" si="38"/>
        <v>78173.98675814076</v>
      </c>
      <c r="F287" s="49">
        <f t="shared" si="39"/>
        <v>39086.99337907038</v>
      </c>
      <c r="G287" s="49">
        <f t="shared" si="40"/>
        <v>26057.99558604692</v>
      </c>
      <c r="H287" s="49">
        <f t="shared" si="41"/>
        <v>19543.49668953519</v>
      </c>
      <c r="I287" s="49">
        <f t="shared" si="42"/>
        <v>15634.797351628153</v>
      </c>
      <c r="J287" s="137">
        <f t="shared" ca="1" si="43"/>
        <v>2</v>
      </c>
      <c r="K287" s="47">
        <f t="shared" ca="1" si="43"/>
        <v>5</v>
      </c>
      <c r="L287" s="47">
        <f t="shared" ca="1" si="43"/>
        <v>9</v>
      </c>
      <c r="M287" s="47">
        <f t="shared" ca="1" si="37"/>
        <v>12</v>
      </c>
      <c r="N287" s="169">
        <f t="shared" ca="1" si="37"/>
        <v>14</v>
      </c>
      <c r="O287" s="163">
        <f t="shared" ca="1" si="44"/>
        <v>1</v>
      </c>
      <c r="Q287">
        <f t="shared" si="45"/>
        <v>284</v>
      </c>
      <c r="R287">
        <v>5</v>
      </c>
    </row>
    <row r="288" spans="1:18">
      <c r="A288" s="159">
        <v>5</v>
      </c>
      <c r="B288">
        <v>72</v>
      </c>
      <c r="C288" t="s">
        <v>570</v>
      </c>
      <c r="D288" s="29">
        <v>107707.14752245993</v>
      </c>
      <c r="E288" s="65">
        <f t="shared" si="38"/>
        <v>107707.14752245993</v>
      </c>
      <c r="F288" s="49">
        <f t="shared" si="39"/>
        <v>53853.573761229964</v>
      </c>
      <c r="G288" s="49">
        <f t="shared" si="40"/>
        <v>35902.38250748664</v>
      </c>
      <c r="H288" s="49">
        <f t="shared" si="41"/>
        <v>26926.786880614982</v>
      </c>
      <c r="I288" s="49">
        <f t="shared" si="42"/>
        <v>21541.429504491985</v>
      </c>
      <c r="J288" s="137">
        <f t="shared" ca="1" si="43"/>
        <v>1</v>
      </c>
      <c r="K288" s="47">
        <f t="shared" ca="1" si="43"/>
        <v>4</v>
      </c>
      <c r="L288" s="47">
        <f t="shared" ca="1" si="43"/>
        <v>6</v>
      </c>
      <c r="M288" s="47">
        <f t="shared" ca="1" si="37"/>
        <v>9</v>
      </c>
      <c r="N288" s="169">
        <f t="shared" ca="1" si="37"/>
        <v>10</v>
      </c>
      <c r="O288" s="163">
        <f t="shared" ca="1" si="44"/>
        <v>2</v>
      </c>
      <c r="Q288">
        <f t="shared" si="45"/>
        <v>288</v>
      </c>
      <c r="R288">
        <v>5</v>
      </c>
    </row>
    <row r="289" spans="1:18">
      <c r="A289" s="159">
        <f>A288</f>
        <v>5</v>
      </c>
      <c r="C289" t="s">
        <v>572</v>
      </c>
      <c r="D289" s="29">
        <v>13312.907977309587</v>
      </c>
      <c r="E289" s="65">
        <f t="shared" si="38"/>
        <v>13312.907977309587</v>
      </c>
      <c r="F289" s="49">
        <f t="shared" si="39"/>
        <v>6656.4539886547936</v>
      </c>
      <c r="G289" s="49">
        <f t="shared" si="40"/>
        <v>4437.6359924365288</v>
      </c>
      <c r="H289" s="49">
        <f t="shared" si="41"/>
        <v>3328.2269943273968</v>
      </c>
      <c r="I289" s="49">
        <f t="shared" si="42"/>
        <v>2662.5815954619175</v>
      </c>
      <c r="J289" s="137">
        <f t="shared" ca="1" si="43"/>
        <v>15</v>
      </c>
      <c r="K289" s="47">
        <f t="shared" ca="1" si="43"/>
        <v>17</v>
      </c>
      <c r="L289" s="47">
        <f t="shared" ca="1" si="43"/>
        <v>18</v>
      </c>
      <c r="M289" s="47">
        <f t="shared" ca="1" si="37"/>
        <v>19</v>
      </c>
      <c r="N289" s="169">
        <f t="shared" ca="1" si="37"/>
        <v>20</v>
      </c>
      <c r="O289" s="163">
        <f t="shared" ca="1" si="44"/>
        <v>0</v>
      </c>
      <c r="Q289">
        <f t="shared" si="45"/>
        <v>288</v>
      </c>
      <c r="R289">
        <v>5</v>
      </c>
    </row>
    <row r="290" spans="1:18">
      <c r="A290" s="159">
        <f>A288</f>
        <v>5</v>
      </c>
      <c r="C290" t="s">
        <v>575</v>
      </c>
      <c r="D290" s="29">
        <v>59622.675144841676</v>
      </c>
      <c r="E290" s="65">
        <f t="shared" si="38"/>
        <v>59622.675144841676</v>
      </c>
      <c r="F290" s="49">
        <f t="shared" si="39"/>
        <v>29811.337572420838</v>
      </c>
      <c r="G290" s="49">
        <f t="shared" si="40"/>
        <v>19874.225048280558</v>
      </c>
      <c r="H290" s="49">
        <f t="shared" si="41"/>
        <v>14905.668786210419</v>
      </c>
      <c r="I290" s="49">
        <f t="shared" si="42"/>
        <v>11924.535028968336</v>
      </c>
      <c r="J290" s="137">
        <f t="shared" ca="1" si="43"/>
        <v>3</v>
      </c>
      <c r="K290" s="47">
        <f t="shared" ca="1" si="43"/>
        <v>7</v>
      </c>
      <c r="L290" s="47">
        <f t="shared" ca="1" si="43"/>
        <v>12</v>
      </c>
      <c r="M290" s="47">
        <f t="shared" ca="1" si="37"/>
        <v>14</v>
      </c>
      <c r="N290" s="169">
        <f t="shared" ca="1" si="37"/>
        <v>16</v>
      </c>
      <c r="O290" s="163">
        <f t="shared" ca="1" si="44"/>
        <v>1</v>
      </c>
      <c r="Q290">
        <f t="shared" si="45"/>
        <v>288</v>
      </c>
      <c r="R290">
        <v>5</v>
      </c>
    </row>
    <row r="291" spans="1:18">
      <c r="A291" s="159">
        <f>A288</f>
        <v>5</v>
      </c>
      <c r="C291" t="s">
        <v>577</v>
      </c>
      <c r="D291" s="29">
        <v>85499.13888454235</v>
      </c>
      <c r="E291" s="65">
        <f t="shared" si="38"/>
        <v>85499.13888454235</v>
      </c>
      <c r="F291" s="49">
        <f t="shared" si="39"/>
        <v>42749.569442271175</v>
      </c>
      <c r="G291" s="49">
        <f t="shared" si="40"/>
        <v>28499.712961514117</v>
      </c>
      <c r="H291" s="49">
        <f t="shared" si="41"/>
        <v>21374.784721135587</v>
      </c>
      <c r="I291" s="49">
        <f t="shared" si="42"/>
        <v>17099.827776908471</v>
      </c>
      <c r="J291" s="137">
        <f t="shared" ca="1" si="43"/>
        <v>2</v>
      </c>
      <c r="K291" s="47">
        <f t="shared" ca="1" si="43"/>
        <v>5</v>
      </c>
      <c r="L291" s="47">
        <f t="shared" ca="1" si="43"/>
        <v>8</v>
      </c>
      <c r="M291" s="47">
        <f t="shared" ca="1" si="37"/>
        <v>11</v>
      </c>
      <c r="N291" s="169">
        <f t="shared" ca="1" si="37"/>
        <v>13</v>
      </c>
      <c r="O291" s="163">
        <f t="shared" ca="1" si="44"/>
        <v>2</v>
      </c>
      <c r="Q291">
        <f t="shared" si="45"/>
        <v>288</v>
      </c>
      <c r="R291">
        <v>5</v>
      </c>
    </row>
    <row r="292" spans="1:18">
      <c r="A292" s="159">
        <v>4</v>
      </c>
      <c r="B292">
        <v>73</v>
      </c>
      <c r="C292" t="s">
        <v>570</v>
      </c>
      <c r="D292" s="29">
        <v>122310.81816612136</v>
      </c>
      <c r="E292" s="65">
        <f t="shared" si="38"/>
        <v>122310.81816612136</v>
      </c>
      <c r="F292" s="49">
        <f t="shared" si="39"/>
        <v>61155.40908306068</v>
      </c>
      <c r="G292" s="49">
        <f t="shared" si="40"/>
        <v>40770.272722040456</v>
      </c>
      <c r="H292" s="49">
        <f t="shared" si="41"/>
        <v>30577.70454153034</v>
      </c>
      <c r="I292" s="49">
        <f t="shared" si="42"/>
        <v>24462.163633224271</v>
      </c>
      <c r="J292" s="137">
        <f t="shared" ca="1" si="43"/>
        <v>1</v>
      </c>
      <c r="K292" s="47">
        <f t="shared" ca="1" si="43"/>
        <v>4</v>
      </c>
      <c r="L292" s="47">
        <f t="shared" ca="1" si="43"/>
        <v>7</v>
      </c>
      <c r="M292" s="47">
        <f t="shared" ca="1" si="37"/>
        <v>9</v>
      </c>
      <c r="N292" s="169">
        <f t="shared" ca="1" si="37"/>
        <v>12</v>
      </c>
      <c r="O292" s="163">
        <f t="shared" ca="1" si="44"/>
        <v>2</v>
      </c>
      <c r="Q292">
        <f t="shared" si="45"/>
        <v>292</v>
      </c>
      <c r="R292">
        <v>5</v>
      </c>
    </row>
    <row r="293" spans="1:18">
      <c r="A293" s="159">
        <f>A292</f>
        <v>4</v>
      </c>
      <c r="C293" t="s">
        <v>572</v>
      </c>
      <c r="D293" s="29">
        <v>11714.017537451462</v>
      </c>
      <c r="E293" s="65">
        <f t="shared" si="38"/>
        <v>11714.017537451462</v>
      </c>
      <c r="F293" s="49">
        <f t="shared" si="39"/>
        <v>5857.008768725731</v>
      </c>
      <c r="G293" s="49">
        <f t="shared" si="40"/>
        <v>3904.6725124838208</v>
      </c>
      <c r="H293" s="49">
        <f t="shared" si="41"/>
        <v>2928.5043843628655</v>
      </c>
      <c r="I293" s="49">
        <f t="shared" si="42"/>
        <v>2342.8035074902923</v>
      </c>
      <c r="J293" s="137">
        <f t="shared" ca="1" si="43"/>
        <v>16</v>
      </c>
      <c r="K293" s="47">
        <f t="shared" ca="1" si="43"/>
        <v>17</v>
      </c>
      <c r="L293" s="47">
        <f t="shared" ca="1" si="43"/>
        <v>18</v>
      </c>
      <c r="M293" s="47">
        <f t="shared" ca="1" si="37"/>
        <v>19</v>
      </c>
      <c r="N293" s="169">
        <f t="shared" ca="1" si="37"/>
        <v>20</v>
      </c>
      <c r="O293" s="163">
        <f t="shared" ca="1" si="44"/>
        <v>0</v>
      </c>
      <c r="Q293">
        <f t="shared" si="45"/>
        <v>292</v>
      </c>
      <c r="R293">
        <v>5</v>
      </c>
    </row>
    <row r="294" spans="1:18">
      <c r="A294" s="159">
        <f>A292</f>
        <v>4</v>
      </c>
      <c r="C294" t="s">
        <v>575</v>
      </c>
      <c r="D294" s="29">
        <v>81925.459570239356</v>
      </c>
      <c r="E294" s="65">
        <f t="shared" si="38"/>
        <v>81925.459570239356</v>
      </c>
      <c r="F294" s="49">
        <f t="shared" si="39"/>
        <v>40962.729785119678</v>
      </c>
      <c r="G294" s="49">
        <f t="shared" si="40"/>
        <v>27308.486523413118</v>
      </c>
      <c r="H294" s="49">
        <f t="shared" si="41"/>
        <v>20481.364892559839</v>
      </c>
      <c r="I294" s="49">
        <f t="shared" si="42"/>
        <v>16385.091914047873</v>
      </c>
      <c r="J294" s="137">
        <f t="shared" ca="1" si="43"/>
        <v>3</v>
      </c>
      <c r="K294" s="47">
        <f t="shared" ca="1" si="43"/>
        <v>6</v>
      </c>
      <c r="L294" s="47">
        <f t="shared" ca="1" si="43"/>
        <v>11</v>
      </c>
      <c r="M294" s="47">
        <f t="shared" ca="1" si="37"/>
        <v>14</v>
      </c>
      <c r="N294" s="169">
        <f t="shared" ca="1" si="37"/>
        <v>15</v>
      </c>
      <c r="O294" s="163">
        <f t="shared" ca="1" si="44"/>
        <v>1</v>
      </c>
      <c r="Q294">
        <f t="shared" si="45"/>
        <v>292</v>
      </c>
      <c r="R294">
        <v>5</v>
      </c>
    </row>
    <row r="295" spans="1:18">
      <c r="A295" s="159">
        <f>A292</f>
        <v>4</v>
      </c>
      <c r="C295" t="s">
        <v>577</v>
      </c>
      <c r="D295" s="29">
        <v>109655.72503026699</v>
      </c>
      <c r="E295" s="65">
        <f t="shared" si="38"/>
        <v>109655.72503026699</v>
      </c>
      <c r="F295" s="49">
        <f t="shared" si="39"/>
        <v>54827.862515133493</v>
      </c>
      <c r="G295" s="49">
        <f t="shared" si="40"/>
        <v>36551.908343422328</v>
      </c>
      <c r="H295" s="49">
        <f t="shared" si="41"/>
        <v>27413.931257566746</v>
      </c>
      <c r="I295" s="49">
        <f t="shared" si="42"/>
        <v>21931.145006053397</v>
      </c>
      <c r="J295" s="137">
        <f t="shared" ca="1" si="43"/>
        <v>2</v>
      </c>
      <c r="K295" s="47">
        <f t="shared" ca="1" si="43"/>
        <v>5</v>
      </c>
      <c r="L295" s="47">
        <f t="shared" ca="1" si="43"/>
        <v>8</v>
      </c>
      <c r="M295" s="47">
        <f t="shared" ca="1" si="37"/>
        <v>10</v>
      </c>
      <c r="N295" s="169">
        <f t="shared" ca="1" si="37"/>
        <v>13</v>
      </c>
      <c r="O295" s="163">
        <f t="shared" ca="1" si="44"/>
        <v>1</v>
      </c>
      <c r="Q295">
        <f t="shared" si="45"/>
        <v>292</v>
      </c>
      <c r="R295">
        <v>5</v>
      </c>
    </row>
    <row r="296" spans="1:18">
      <c r="A296" s="159">
        <v>4</v>
      </c>
      <c r="B296">
        <v>74</v>
      </c>
      <c r="C296" t="s">
        <v>570</v>
      </c>
      <c r="D296" s="29">
        <v>64729.88024297863</v>
      </c>
      <c r="E296" s="65">
        <f t="shared" si="38"/>
        <v>64729.88024297863</v>
      </c>
      <c r="F296" s="49">
        <f t="shared" si="39"/>
        <v>32364.940121489315</v>
      </c>
      <c r="G296" s="49">
        <f t="shared" si="40"/>
        <v>21576.626747659542</v>
      </c>
      <c r="H296" s="49">
        <f t="shared" si="41"/>
        <v>16182.470060744658</v>
      </c>
      <c r="I296" s="49">
        <f t="shared" si="42"/>
        <v>12945.976048595727</v>
      </c>
      <c r="J296" s="137">
        <f t="shared" ca="1" si="43"/>
        <v>1</v>
      </c>
      <c r="K296" s="47">
        <f t="shared" ca="1" si="43"/>
        <v>4</v>
      </c>
      <c r="L296" s="47">
        <f t="shared" ca="1" si="43"/>
        <v>7</v>
      </c>
      <c r="M296" s="47">
        <f t="shared" ca="1" si="37"/>
        <v>9</v>
      </c>
      <c r="N296" s="169">
        <f t="shared" ca="1" si="37"/>
        <v>12</v>
      </c>
      <c r="O296" s="163">
        <f t="shared" ca="1" si="44"/>
        <v>2</v>
      </c>
      <c r="Q296">
        <f t="shared" si="45"/>
        <v>296</v>
      </c>
      <c r="R296">
        <v>5</v>
      </c>
    </row>
    <row r="297" spans="1:18">
      <c r="A297" s="159">
        <f>A296</f>
        <v>4</v>
      </c>
      <c r="C297" t="s">
        <v>572</v>
      </c>
      <c r="D297" s="29">
        <v>8758.8359426714578</v>
      </c>
      <c r="E297" s="65">
        <f t="shared" si="38"/>
        <v>8758.8359426714578</v>
      </c>
      <c r="F297" s="49">
        <f t="shared" si="39"/>
        <v>4379.4179713357289</v>
      </c>
      <c r="G297" s="49">
        <f t="shared" si="40"/>
        <v>2919.6119808904859</v>
      </c>
      <c r="H297" s="49">
        <f t="shared" si="41"/>
        <v>2189.7089856678645</v>
      </c>
      <c r="I297" s="49">
        <f t="shared" si="42"/>
        <v>1751.7671885342916</v>
      </c>
      <c r="J297" s="137">
        <f t="shared" ca="1" si="43"/>
        <v>16</v>
      </c>
      <c r="K297" s="47">
        <f t="shared" ca="1" si="43"/>
        <v>17</v>
      </c>
      <c r="L297" s="47">
        <f t="shared" ca="1" si="43"/>
        <v>18</v>
      </c>
      <c r="M297" s="47">
        <f t="shared" ca="1" si="37"/>
        <v>19</v>
      </c>
      <c r="N297" s="169">
        <f t="shared" ca="1" si="37"/>
        <v>20</v>
      </c>
      <c r="O297" s="163">
        <f t="shared" ca="1" si="44"/>
        <v>0</v>
      </c>
      <c r="Q297">
        <f t="shared" si="45"/>
        <v>296</v>
      </c>
      <c r="R297">
        <v>5</v>
      </c>
    </row>
    <row r="298" spans="1:18">
      <c r="A298" s="159">
        <f>A296</f>
        <v>4</v>
      </c>
      <c r="C298" t="s">
        <v>575</v>
      </c>
      <c r="D298" s="29">
        <v>44198.875012674238</v>
      </c>
      <c r="E298" s="65">
        <f t="shared" si="38"/>
        <v>44198.875012674238</v>
      </c>
      <c r="F298" s="49">
        <f t="shared" si="39"/>
        <v>22099.437506337119</v>
      </c>
      <c r="G298" s="49">
        <f t="shared" si="40"/>
        <v>14732.958337558079</v>
      </c>
      <c r="H298" s="49">
        <f t="shared" si="41"/>
        <v>11049.718753168559</v>
      </c>
      <c r="I298" s="49">
        <f t="shared" si="42"/>
        <v>8839.7750025348469</v>
      </c>
      <c r="J298" s="137">
        <f t="shared" ca="1" si="43"/>
        <v>3</v>
      </c>
      <c r="K298" s="47">
        <f t="shared" ca="1" si="43"/>
        <v>6</v>
      </c>
      <c r="L298" s="47">
        <f t="shared" ca="1" si="43"/>
        <v>11</v>
      </c>
      <c r="M298" s="47">
        <f t="shared" ca="1" si="37"/>
        <v>14</v>
      </c>
      <c r="N298" s="169">
        <f t="shared" ca="1" si="37"/>
        <v>15</v>
      </c>
      <c r="O298" s="163">
        <f t="shared" ca="1" si="44"/>
        <v>1</v>
      </c>
      <c r="Q298">
        <f t="shared" si="45"/>
        <v>296</v>
      </c>
      <c r="R298">
        <v>5</v>
      </c>
    </row>
    <row r="299" spans="1:18">
      <c r="A299" s="159">
        <f>A296</f>
        <v>4</v>
      </c>
      <c r="C299" t="s">
        <v>577</v>
      </c>
      <c r="D299" s="29">
        <v>61380.43551897307</v>
      </c>
      <c r="E299" s="65">
        <f t="shared" si="38"/>
        <v>61380.43551897307</v>
      </c>
      <c r="F299" s="49">
        <f t="shared" si="39"/>
        <v>30690.217759486535</v>
      </c>
      <c r="G299" s="49">
        <f t="shared" si="40"/>
        <v>20460.145172991022</v>
      </c>
      <c r="H299" s="49">
        <f t="shared" si="41"/>
        <v>15345.108879743268</v>
      </c>
      <c r="I299" s="49">
        <f t="shared" si="42"/>
        <v>12276.087103794614</v>
      </c>
      <c r="J299" s="137">
        <f t="shared" ca="1" si="43"/>
        <v>2</v>
      </c>
      <c r="K299" s="47">
        <f t="shared" ca="1" si="43"/>
        <v>5</v>
      </c>
      <c r="L299" s="47">
        <f t="shared" ca="1" si="43"/>
        <v>8</v>
      </c>
      <c r="M299" s="47">
        <f t="shared" ca="1" si="37"/>
        <v>10</v>
      </c>
      <c r="N299" s="169">
        <f t="shared" ca="1" si="37"/>
        <v>13</v>
      </c>
      <c r="O299" s="163">
        <f t="shared" ca="1" si="44"/>
        <v>1</v>
      </c>
      <c r="Q299">
        <f t="shared" si="45"/>
        <v>296</v>
      </c>
      <c r="R299">
        <v>5</v>
      </c>
    </row>
    <row r="300" spans="1:18">
      <c r="A300" s="159">
        <v>5</v>
      </c>
      <c r="B300">
        <v>75</v>
      </c>
      <c r="C300" t="s">
        <v>570</v>
      </c>
      <c r="D300" s="29">
        <v>97478.844584322127</v>
      </c>
      <c r="E300" s="65">
        <f t="shared" si="38"/>
        <v>97478.844584322127</v>
      </c>
      <c r="F300" s="49">
        <f t="shared" si="39"/>
        <v>48739.422292161064</v>
      </c>
      <c r="G300" s="49">
        <f t="shared" si="40"/>
        <v>32492.948194774042</v>
      </c>
      <c r="H300" s="49">
        <f t="shared" si="41"/>
        <v>24369.711146080532</v>
      </c>
      <c r="I300" s="49">
        <f t="shared" si="42"/>
        <v>19495.768916864425</v>
      </c>
      <c r="J300" s="137">
        <f t="shared" ca="1" si="43"/>
        <v>2</v>
      </c>
      <c r="K300" s="47">
        <f t="shared" ca="1" si="43"/>
        <v>6</v>
      </c>
      <c r="L300" s="47">
        <f t="shared" ca="1" si="43"/>
        <v>10</v>
      </c>
      <c r="M300" s="47">
        <f t="shared" ca="1" si="37"/>
        <v>12</v>
      </c>
      <c r="N300" s="169">
        <f t="shared" ca="1" si="37"/>
        <v>14</v>
      </c>
      <c r="O300" s="163">
        <f t="shared" ca="1" si="44"/>
        <v>1</v>
      </c>
      <c r="Q300">
        <f t="shared" si="45"/>
        <v>300</v>
      </c>
      <c r="R300">
        <v>5</v>
      </c>
    </row>
    <row r="301" spans="1:18">
      <c r="A301" s="159">
        <f>A300</f>
        <v>5</v>
      </c>
      <c r="C301" t="s">
        <v>572</v>
      </c>
      <c r="D301" s="29">
        <v>12378.225633551607</v>
      </c>
      <c r="E301" s="65">
        <f t="shared" si="38"/>
        <v>12378.225633551607</v>
      </c>
      <c r="F301" s="49">
        <f t="shared" si="39"/>
        <v>6189.1128167758034</v>
      </c>
      <c r="G301" s="49">
        <f t="shared" si="40"/>
        <v>4126.0752111838692</v>
      </c>
      <c r="H301" s="49">
        <f t="shared" si="41"/>
        <v>3094.5564083879017</v>
      </c>
      <c r="I301" s="49">
        <f t="shared" si="42"/>
        <v>2475.6451267103212</v>
      </c>
      <c r="J301" s="137">
        <f t="shared" ca="1" si="43"/>
        <v>16</v>
      </c>
      <c r="K301" s="47">
        <f t="shared" ca="1" si="43"/>
        <v>17</v>
      </c>
      <c r="L301" s="47">
        <f t="shared" ca="1" si="43"/>
        <v>18</v>
      </c>
      <c r="M301" s="47">
        <f t="shared" ca="1" si="37"/>
        <v>19</v>
      </c>
      <c r="N301" s="169">
        <f t="shared" ca="1" si="37"/>
        <v>20</v>
      </c>
      <c r="O301" s="163">
        <f t="shared" ca="1" si="44"/>
        <v>0</v>
      </c>
      <c r="Q301">
        <f t="shared" si="45"/>
        <v>300</v>
      </c>
      <c r="R301">
        <v>5</v>
      </c>
    </row>
    <row r="302" spans="1:18">
      <c r="A302" s="159">
        <f>A300</f>
        <v>5</v>
      </c>
      <c r="C302" t="s">
        <v>575</v>
      </c>
      <c r="D302" s="29">
        <v>89001.422924939528</v>
      </c>
      <c r="E302" s="65">
        <f t="shared" si="38"/>
        <v>89001.422924939528</v>
      </c>
      <c r="F302" s="49">
        <f t="shared" si="39"/>
        <v>44500.711462469764</v>
      </c>
      <c r="G302" s="49">
        <f t="shared" si="40"/>
        <v>29667.140974979844</v>
      </c>
      <c r="H302" s="49">
        <f t="shared" si="41"/>
        <v>22250.355731234882</v>
      </c>
      <c r="I302" s="49">
        <f t="shared" si="42"/>
        <v>17800.284584987905</v>
      </c>
      <c r="J302" s="137">
        <f t="shared" ca="1" si="43"/>
        <v>3</v>
      </c>
      <c r="K302" s="47">
        <f t="shared" ca="1" si="43"/>
        <v>7</v>
      </c>
      <c r="L302" s="47">
        <f t="shared" ca="1" si="43"/>
        <v>11</v>
      </c>
      <c r="M302" s="47">
        <f t="shared" ca="1" si="37"/>
        <v>13</v>
      </c>
      <c r="N302" s="169">
        <f t="shared" ca="1" si="37"/>
        <v>15</v>
      </c>
      <c r="O302" s="163">
        <f t="shared" ca="1" si="44"/>
        <v>1</v>
      </c>
      <c r="Q302">
        <f t="shared" si="45"/>
        <v>300</v>
      </c>
      <c r="R302">
        <v>5</v>
      </c>
    </row>
    <row r="303" spans="1:18">
      <c r="A303" s="159">
        <f>A300</f>
        <v>5</v>
      </c>
      <c r="C303" t="s">
        <v>577</v>
      </c>
      <c r="D303" s="29">
        <v>162556.15760961798</v>
      </c>
      <c r="E303" s="65">
        <f t="shared" si="38"/>
        <v>162556.15760961798</v>
      </c>
      <c r="F303" s="49">
        <f t="shared" si="39"/>
        <v>81278.078804808989</v>
      </c>
      <c r="G303" s="49">
        <f t="shared" si="40"/>
        <v>54185.385869872662</v>
      </c>
      <c r="H303" s="49">
        <f t="shared" si="41"/>
        <v>40639.039402404494</v>
      </c>
      <c r="I303" s="49">
        <f t="shared" si="42"/>
        <v>32511.231521923597</v>
      </c>
      <c r="J303" s="137">
        <f t="shared" ca="1" si="43"/>
        <v>1</v>
      </c>
      <c r="K303" s="47">
        <f t="shared" ca="1" si="43"/>
        <v>4</v>
      </c>
      <c r="L303" s="47">
        <f t="shared" ca="1" si="43"/>
        <v>5</v>
      </c>
      <c r="M303" s="47">
        <f t="shared" ca="1" si="37"/>
        <v>8</v>
      </c>
      <c r="N303" s="169">
        <f t="shared" ca="1" si="37"/>
        <v>9</v>
      </c>
      <c r="O303" s="163">
        <f t="shared" ca="1" si="44"/>
        <v>3</v>
      </c>
      <c r="Q303">
        <f t="shared" si="45"/>
        <v>300</v>
      </c>
      <c r="R303">
        <v>5</v>
      </c>
    </row>
    <row r="304" spans="1:18">
      <c r="A304" s="159">
        <v>5</v>
      </c>
      <c r="B304">
        <v>76</v>
      </c>
      <c r="C304" t="s">
        <v>570</v>
      </c>
      <c r="D304" s="29">
        <v>89821.05524222221</v>
      </c>
      <c r="E304" s="65">
        <f t="shared" si="38"/>
        <v>89821.05524222221</v>
      </c>
      <c r="F304" s="49">
        <f t="shared" si="39"/>
        <v>44910.527621111105</v>
      </c>
      <c r="G304" s="49">
        <f t="shared" si="40"/>
        <v>29940.351747407403</v>
      </c>
      <c r="H304" s="49">
        <f t="shared" si="41"/>
        <v>22455.263810555552</v>
      </c>
      <c r="I304" s="49">
        <f t="shared" si="42"/>
        <v>17964.211048444442</v>
      </c>
      <c r="J304" s="137">
        <f t="shared" ca="1" si="43"/>
        <v>2</v>
      </c>
      <c r="K304" s="47">
        <f t="shared" ca="1" si="43"/>
        <v>5</v>
      </c>
      <c r="L304" s="47">
        <f t="shared" ca="1" si="43"/>
        <v>8</v>
      </c>
      <c r="M304" s="47">
        <f t="shared" ca="1" si="37"/>
        <v>11</v>
      </c>
      <c r="N304" s="169">
        <f t="shared" ca="1" si="37"/>
        <v>13</v>
      </c>
      <c r="O304" s="163">
        <f t="shared" ca="1" si="44"/>
        <v>2</v>
      </c>
      <c r="Q304">
        <f t="shared" si="45"/>
        <v>304</v>
      </c>
      <c r="R304">
        <v>5</v>
      </c>
    </row>
    <row r="305" spans="1:18">
      <c r="A305" s="159">
        <f>A304</f>
        <v>5</v>
      </c>
      <c r="C305" t="s">
        <v>572</v>
      </c>
      <c r="D305" s="29">
        <v>10777.157462230858</v>
      </c>
      <c r="E305" s="65">
        <f t="shared" si="38"/>
        <v>10777.157462230858</v>
      </c>
      <c r="F305" s="49">
        <f t="shared" si="39"/>
        <v>5388.578731115429</v>
      </c>
      <c r="G305" s="49">
        <f t="shared" si="40"/>
        <v>3592.3858207436192</v>
      </c>
      <c r="H305" s="49">
        <f t="shared" si="41"/>
        <v>2694.2893655577145</v>
      </c>
      <c r="I305" s="49">
        <f t="shared" si="42"/>
        <v>2155.4314924461714</v>
      </c>
      <c r="J305" s="137">
        <f t="shared" ca="1" si="43"/>
        <v>16</v>
      </c>
      <c r="K305" s="47">
        <f t="shared" ca="1" si="43"/>
        <v>17</v>
      </c>
      <c r="L305" s="47">
        <f t="shared" ca="1" si="43"/>
        <v>18</v>
      </c>
      <c r="M305" s="47">
        <f t="shared" ca="1" si="37"/>
        <v>19</v>
      </c>
      <c r="N305" s="169">
        <f t="shared" ca="1" si="37"/>
        <v>20</v>
      </c>
      <c r="O305" s="163">
        <f t="shared" ca="1" si="44"/>
        <v>0</v>
      </c>
      <c r="Q305">
        <f t="shared" si="45"/>
        <v>304</v>
      </c>
      <c r="R305">
        <v>5</v>
      </c>
    </row>
    <row r="306" spans="1:18">
      <c r="A306" s="159">
        <f>A304</f>
        <v>5</v>
      </c>
      <c r="C306" t="s">
        <v>575</v>
      </c>
      <c r="D306" s="29">
        <v>60168.612802277756</v>
      </c>
      <c r="E306" s="65">
        <f t="shared" si="38"/>
        <v>60168.612802277756</v>
      </c>
      <c r="F306" s="49">
        <f t="shared" si="39"/>
        <v>30084.306401138878</v>
      </c>
      <c r="G306" s="49">
        <f t="shared" si="40"/>
        <v>20056.204267425917</v>
      </c>
      <c r="H306" s="49">
        <f t="shared" si="41"/>
        <v>15042.153200569439</v>
      </c>
      <c r="I306" s="49">
        <f t="shared" si="42"/>
        <v>12033.722560455552</v>
      </c>
      <c r="J306" s="137">
        <f t="shared" ca="1" si="43"/>
        <v>3</v>
      </c>
      <c r="K306" s="47">
        <f t="shared" ca="1" si="43"/>
        <v>7</v>
      </c>
      <c r="L306" s="47">
        <f t="shared" ca="1" si="43"/>
        <v>12</v>
      </c>
      <c r="M306" s="47">
        <f t="shared" ca="1" si="37"/>
        <v>14</v>
      </c>
      <c r="N306" s="169">
        <f t="shared" ca="1" si="37"/>
        <v>15</v>
      </c>
      <c r="O306" s="163">
        <f t="shared" ca="1" si="44"/>
        <v>1</v>
      </c>
      <c r="Q306">
        <f t="shared" si="45"/>
        <v>304</v>
      </c>
      <c r="R306">
        <v>5</v>
      </c>
    </row>
    <row r="307" spans="1:18">
      <c r="A307" s="159">
        <f>A304</f>
        <v>5</v>
      </c>
      <c r="C307" t="s">
        <v>577</v>
      </c>
      <c r="D307" s="29">
        <v>117640.95590179958</v>
      </c>
      <c r="E307" s="65">
        <f t="shared" si="38"/>
        <v>117640.95590179958</v>
      </c>
      <c r="F307" s="49">
        <f t="shared" si="39"/>
        <v>58820.477950899789</v>
      </c>
      <c r="G307" s="49">
        <f t="shared" si="40"/>
        <v>39213.651967266524</v>
      </c>
      <c r="H307" s="49">
        <f t="shared" si="41"/>
        <v>29410.238975449894</v>
      </c>
      <c r="I307" s="49">
        <f t="shared" si="42"/>
        <v>23528.191180359914</v>
      </c>
      <c r="J307" s="137">
        <f t="shared" ca="1" si="43"/>
        <v>1</v>
      </c>
      <c r="K307" s="47">
        <f t="shared" ca="1" si="43"/>
        <v>4</v>
      </c>
      <c r="L307" s="47">
        <f t="shared" ca="1" si="43"/>
        <v>6</v>
      </c>
      <c r="M307" s="47">
        <f t="shared" ca="1" si="37"/>
        <v>9</v>
      </c>
      <c r="N307" s="169">
        <f t="shared" ca="1" si="37"/>
        <v>10</v>
      </c>
      <c r="O307" s="163">
        <f t="shared" ca="1" si="44"/>
        <v>2</v>
      </c>
      <c r="Q307">
        <f t="shared" si="45"/>
        <v>304</v>
      </c>
      <c r="R307">
        <v>5</v>
      </c>
    </row>
    <row r="308" spans="1:18">
      <c r="A308" s="159">
        <v>4</v>
      </c>
      <c r="B308">
        <v>77</v>
      </c>
      <c r="C308" t="s">
        <v>570</v>
      </c>
      <c r="D308" s="29">
        <v>94400.678442598291</v>
      </c>
      <c r="E308" s="65">
        <f t="shared" si="38"/>
        <v>94400.678442598291</v>
      </c>
      <c r="F308" s="49">
        <f t="shared" si="39"/>
        <v>47200.339221299146</v>
      </c>
      <c r="G308" s="49">
        <f t="shared" si="40"/>
        <v>31466.892814199429</v>
      </c>
      <c r="H308" s="49">
        <f t="shared" si="41"/>
        <v>23600.169610649573</v>
      </c>
      <c r="I308" s="49">
        <f t="shared" si="42"/>
        <v>18880.135688519658</v>
      </c>
      <c r="J308" s="137">
        <f t="shared" ca="1" si="43"/>
        <v>2</v>
      </c>
      <c r="K308" s="47">
        <f t="shared" ca="1" si="43"/>
        <v>5</v>
      </c>
      <c r="L308" s="47">
        <f t="shared" ca="1" si="43"/>
        <v>8</v>
      </c>
      <c r="M308" s="47">
        <f t="shared" ca="1" si="37"/>
        <v>10</v>
      </c>
      <c r="N308" s="169">
        <f t="shared" ca="1" si="37"/>
        <v>13</v>
      </c>
      <c r="O308" s="163">
        <f t="shared" ca="1" si="44"/>
        <v>1</v>
      </c>
      <c r="Q308">
        <f t="shared" si="45"/>
        <v>308</v>
      </c>
      <c r="R308">
        <v>5</v>
      </c>
    </row>
    <row r="309" spans="1:18">
      <c r="A309" s="159">
        <f>A308</f>
        <v>4</v>
      </c>
      <c r="C309" t="s">
        <v>572</v>
      </c>
      <c r="D309" s="29">
        <v>11026.28994155498</v>
      </c>
      <c r="E309" s="65">
        <f t="shared" si="38"/>
        <v>11026.28994155498</v>
      </c>
      <c r="F309" s="49">
        <f t="shared" si="39"/>
        <v>5513.14497077749</v>
      </c>
      <c r="G309" s="49">
        <f t="shared" si="40"/>
        <v>3675.4299805183268</v>
      </c>
      <c r="H309" s="49">
        <f t="shared" si="41"/>
        <v>2756.572485388745</v>
      </c>
      <c r="I309" s="49">
        <f t="shared" si="42"/>
        <v>2205.2579883109961</v>
      </c>
      <c r="J309" s="137">
        <f t="shared" ca="1" si="43"/>
        <v>16</v>
      </c>
      <c r="K309" s="47">
        <f t="shared" ca="1" si="43"/>
        <v>17</v>
      </c>
      <c r="L309" s="47">
        <f t="shared" ca="1" si="43"/>
        <v>18</v>
      </c>
      <c r="M309" s="47">
        <f t="shared" ca="1" si="37"/>
        <v>19</v>
      </c>
      <c r="N309" s="169">
        <f t="shared" ca="1" si="37"/>
        <v>20</v>
      </c>
      <c r="O309" s="163">
        <f t="shared" ca="1" si="44"/>
        <v>0</v>
      </c>
      <c r="Q309">
        <f t="shared" si="45"/>
        <v>308</v>
      </c>
      <c r="R309">
        <v>5</v>
      </c>
    </row>
    <row r="310" spans="1:18">
      <c r="A310" s="159">
        <f>A308</f>
        <v>4</v>
      </c>
      <c r="C310" t="s">
        <v>575</v>
      </c>
      <c r="D310" s="29">
        <v>64673.659785723765</v>
      </c>
      <c r="E310" s="65">
        <f t="shared" si="38"/>
        <v>64673.659785723765</v>
      </c>
      <c r="F310" s="49">
        <f t="shared" si="39"/>
        <v>32336.829892861882</v>
      </c>
      <c r="G310" s="49">
        <f t="shared" si="40"/>
        <v>21557.886595241256</v>
      </c>
      <c r="H310" s="49">
        <f t="shared" si="41"/>
        <v>16168.414946430941</v>
      </c>
      <c r="I310" s="49">
        <f t="shared" si="42"/>
        <v>12934.731957144753</v>
      </c>
      <c r="J310" s="137">
        <f t="shared" ca="1" si="43"/>
        <v>3</v>
      </c>
      <c r="K310" s="47">
        <f t="shared" ca="1" si="43"/>
        <v>7</v>
      </c>
      <c r="L310" s="47">
        <f t="shared" ca="1" si="43"/>
        <v>11</v>
      </c>
      <c r="M310" s="47">
        <f t="shared" ca="1" si="37"/>
        <v>14</v>
      </c>
      <c r="N310" s="169">
        <f t="shared" ca="1" si="37"/>
        <v>15</v>
      </c>
      <c r="O310" s="163">
        <f t="shared" ca="1" si="44"/>
        <v>1</v>
      </c>
      <c r="Q310">
        <f t="shared" si="45"/>
        <v>308</v>
      </c>
      <c r="R310">
        <v>5</v>
      </c>
    </row>
    <row r="311" spans="1:18">
      <c r="A311" s="159">
        <f>A308</f>
        <v>4</v>
      </c>
      <c r="C311" t="s">
        <v>577</v>
      </c>
      <c r="D311" s="29">
        <v>102611.82384744295</v>
      </c>
      <c r="E311" s="65">
        <f t="shared" si="38"/>
        <v>102611.82384744295</v>
      </c>
      <c r="F311" s="49">
        <f t="shared" si="39"/>
        <v>51305.911923721476</v>
      </c>
      <c r="G311" s="49">
        <f t="shared" si="40"/>
        <v>34203.941282480984</v>
      </c>
      <c r="H311" s="49">
        <f t="shared" si="41"/>
        <v>25652.955961860738</v>
      </c>
      <c r="I311" s="49">
        <f t="shared" si="42"/>
        <v>20522.364769488591</v>
      </c>
      <c r="J311" s="137">
        <f t="shared" ca="1" si="43"/>
        <v>1</v>
      </c>
      <c r="K311" s="47">
        <f t="shared" ca="1" si="43"/>
        <v>4</v>
      </c>
      <c r="L311" s="47">
        <f t="shared" ca="1" si="43"/>
        <v>6</v>
      </c>
      <c r="M311" s="47">
        <f t="shared" ca="1" si="37"/>
        <v>9</v>
      </c>
      <c r="N311" s="169">
        <f t="shared" ca="1" si="37"/>
        <v>12</v>
      </c>
      <c r="O311" s="163">
        <f t="shared" ca="1" si="44"/>
        <v>2</v>
      </c>
      <c r="Q311">
        <f t="shared" si="45"/>
        <v>308</v>
      </c>
      <c r="R311">
        <v>5</v>
      </c>
    </row>
    <row r="312" spans="1:18">
      <c r="A312" s="159">
        <v>4</v>
      </c>
      <c r="B312">
        <v>78</v>
      </c>
      <c r="C312" t="s">
        <v>570</v>
      </c>
      <c r="D312" s="29">
        <v>97706.989610736258</v>
      </c>
      <c r="E312" s="65">
        <f t="shared" si="38"/>
        <v>97706.989610736258</v>
      </c>
      <c r="F312" s="49">
        <f t="shared" si="39"/>
        <v>48853.494805368129</v>
      </c>
      <c r="G312" s="49">
        <f t="shared" si="40"/>
        <v>32568.996536912087</v>
      </c>
      <c r="H312" s="49">
        <f t="shared" si="41"/>
        <v>24426.747402684065</v>
      </c>
      <c r="I312" s="49">
        <f t="shared" si="42"/>
        <v>19541.397922147251</v>
      </c>
      <c r="J312" s="137">
        <f t="shared" ca="1" si="43"/>
        <v>2</v>
      </c>
      <c r="K312" s="47">
        <f t="shared" ca="1" si="43"/>
        <v>5</v>
      </c>
      <c r="L312" s="47">
        <f t="shared" ca="1" si="43"/>
        <v>8</v>
      </c>
      <c r="M312" s="47">
        <f t="shared" ca="1" si="37"/>
        <v>11</v>
      </c>
      <c r="N312" s="169">
        <f t="shared" ca="1" si="37"/>
        <v>14</v>
      </c>
      <c r="O312" s="163">
        <f t="shared" ca="1" si="44"/>
        <v>1</v>
      </c>
      <c r="Q312">
        <f t="shared" si="45"/>
        <v>312</v>
      </c>
      <c r="R312">
        <v>5</v>
      </c>
    </row>
    <row r="313" spans="1:18">
      <c r="A313" s="159">
        <f>A312</f>
        <v>4</v>
      </c>
      <c r="C313" t="s">
        <v>572</v>
      </c>
      <c r="D313" s="29">
        <v>12049.388182695468</v>
      </c>
      <c r="E313" s="65">
        <f t="shared" si="38"/>
        <v>12049.388182695468</v>
      </c>
      <c r="F313" s="49">
        <f t="shared" si="39"/>
        <v>6024.6940913477338</v>
      </c>
      <c r="G313" s="49">
        <f t="shared" si="40"/>
        <v>4016.462727565156</v>
      </c>
      <c r="H313" s="49">
        <f t="shared" si="41"/>
        <v>3012.3470456738669</v>
      </c>
      <c r="I313" s="49">
        <f t="shared" si="42"/>
        <v>2409.8776365390936</v>
      </c>
      <c r="J313" s="137">
        <f t="shared" ca="1" si="43"/>
        <v>16</v>
      </c>
      <c r="K313" s="47">
        <f t="shared" ca="1" si="43"/>
        <v>17</v>
      </c>
      <c r="L313" s="47">
        <f t="shared" ca="1" si="43"/>
        <v>18</v>
      </c>
      <c r="M313" s="47">
        <f t="shared" ca="1" si="37"/>
        <v>19</v>
      </c>
      <c r="N313" s="169">
        <f t="shared" ca="1" si="37"/>
        <v>20</v>
      </c>
      <c r="O313" s="163">
        <f t="shared" ca="1" si="44"/>
        <v>0</v>
      </c>
      <c r="Q313">
        <f t="shared" si="45"/>
        <v>312</v>
      </c>
      <c r="R313">
        <v>5</v>
      </c>
    </row>
    <row r="314" spans="1:18">
      <c r="A314" s="159">
        <f>A312</f>
        <v>4</v>
      </c>
      <c r="C314" t="s">
        <v>575</v>
      </c>
      <c r="D314" s="29">
        <v>89135.572458181996</v>
      </c>
      <c r="E314" s="65">
        <f t="shared" si="38"/>
        <v>89135.572458181996</v>
      </c>
      <c r="F314" s="49">
        <f t="shared" si="39"/>
        <v>44567.786229090998</v>
      </c>
      <c r="G314" s="49">
        <f t="shared" si="40"/>
        <v>29711.857486060664</v>
      </c>
      <c r="H314" s="49">
        <f t="shared" si="41"/>
        <v>22283.893114545499</v>
      </c>
      <c r="I314" s="49">
        <f t="shared" si="42"/>
        <v>17827.114491636399</v>
      </c>
      <c r="J314" s="137">
        <f t="shared" ca="1" si="43"/>
        <v>3</v>
      </c>
      <c r="K314" s="47">
        <f t="shared" ca="1" si="43"/>
        <v>6</v>
      </c>
      <c r="L314" s="47">
        <f t="shared" ca="1" si="43"/>
        <v>9</v>
      </c>
      <c r="M314" s="47">
        <f t="shared" ca="1" si="37"/>
        <v>12</v>
      </c>
      <c r="N314" s="169">
        <f t="shared" ca="1" si="37"/>
        <v>15</v>
      </c>
      <c r="O314" s="163">
        <f t="shared" ca="1" si="44"/>
        <v>1</v>
      </c>
      <c r="Q314">
        <f t="shared" si="45"/>
        <v>312</v>
      </c>
      <c r="R314">
        <v>5</v>
      </c>
    </row>
    <row r="315" spans="1:18">
      <c r="A315" s="159">
        <f>A312</f>
        <v>4</v>
      </c>
      <c r="C315" t="s">
        <v>577</v>
      </c>
      <c r="D315" s="29">
        <v>107592.83545635323</v>
      </c>
      <c r="E315" s="65">
        <f t="shared" si="38"/>
        <v>107592.83545635323</v>
      </c>
      <c r="F315" s="49">
        <f t="shared" si="39"/>
        <v>53796.417728176617</v>
      </c>
      <c r="G315" s="49">
        <f t="shared" si="40"/>
        <v>35864.278485451076</v>
      </c>
      <c r="H315" s="49">
        <f t="shared" si="41"/>
        <v>26898.208864088308</v>
      </c>
      <c r="I315" s="49">
        <f t="shared" si="42"/>
        <v>21518.567091270648</v>
      </c>
      <c r="J315" s="137">
        <f t="shared" ca="1" si="43"/>
        <v>1</v>
      </c>
      <c r="K315" s="47">
        <f t="shared" ca="1" si="43"/>
        <v>4</v>
      </c>
      <c r="L315" s="47">
        <f t="shared" ca="1" si="43"/>
        <v>7</v>
      </c>
      <c r="M315" s="47">
        <f t="shared" ca="1" si="37"/>
        <v>10</v>
      </c>
      <c r="N315" s="169">
        <f t="shared" ca="1" si="37"/>
        <v>13</v>
      </c>
      <c r="O315" s="163">
        <f t="shared" ca="1" si="44"/>
        <v>2</v>
      </c>
      <c r="Q315">
        <f t="shared" si="45"/>
        <v>312</v>
      </c>
      <c r="R315">
        <v>5</v>
      </c>
    </row>
    <row r="316" spans="1:18">
      <c r="A316" s="159">
        <v>5</v>
      </c>
      <c r="B316">
        <v>79</v>
      </c>
      <c r="C316" t="s">
        <v>570</v>
      </c>
      <c r="D316" s="29">
        <v>83928.702282531231</v>
      </c>
      <c r="E316" s="65">
        <f t="shared" si="38"/>
        <v>83928.702282531231</v>
      </c>
      <c r="F316" s="49">
        <f t="shared" si="39"/>
        <v>41964.351141265615</v>
      </c>
      <c r="G316" s="49">
        <f t="shared" si="40"/>
        <v>27976.234094177078</v>
      </c>
      <c r="H316" s="49">
        <f t="shared" si="41"/>
        <v>20982.175570632808</v>
      </c>
      <c r="I316" s="49">
        <f t="shared" si="42"/>
        <v>16785.740456506246</v>
      </c>
      <c r="J316" s="137">
        <f t="shared" ca="1" si="43"/>
        <v>2</v>
      </c>
      <c r="K316" s="47">
        <f t="shared" ca="1" si="43"/>
        <v>5</v>
      </c>
      <c r="L316" s="47">
        <f t="shared" ca="1" si="43"/>
        <v>8</v>
      </c>
      <c r="M316" s="47">
        <f t="shared" ca="1" si="37"/>
        <v>11</v>
      </c>
      <c r="N316" s="169">
        <f t="shared" ca="1" si="37"/>
        <v>13</v>
      </c>
      <c r="O316" s="163">
        <f t="shared" ca="1" si="44"/>
        <v>2</v>
      </c>
      <c r="Q316">
        <f t="shared" si="45"/>
        <v>316</v>
      </c>
      <c r="R316">
        <v>5</v>
      </c>
    </row>
    <row r="317" spans="1:18">
      <c r="A317" s="159">
        <f>A316</f>
        <v>5</v>
      </c>
      <c r="C317" t="s">
        <v>572</v>
      </c>
      <c r="D317" s="29">
        <v>9939.6019417058851</v>
      </c>
      <c r="E317" s="65">
        <f t="shared" si="38"/>
        <v>9939.6019417058851</v>
      </c>
      <c r="F317" s="49">
        <f t="shared" si="39"/>
        <v>4969.8009708529426</v>
      </c>
      <c r="G317" s="49">
        <f t="shared" si="40"/>
        <v>3313.200647235295</v>
      </c>
      <c r="H317" s="49">
        <f t="shared" si="41"/>
        <v>2484.9004854264713</v>
      </c>
      <c r="I317" s="49">
        <f t="shared" si="42"/>
        <v>1987.9203883411769</v>
      </c>
      <c r="J317" s="137">
        <f t="shared" ca="1" si="43"/>
        <v>16</v>
      </c>
      <c r="K317" s="47">
        <f t="shared" ca="1" si="43"/>
        <v>17</v>
      </c>
      <c r="L317" s="47">
        <f t="shared" ca="1" si="43"/>
        <v>18</v>
      </c>
      <c r="M317" s="47">
        <f t="shared" ca="1" si="37"/>
        <v>19</v>
      </c>
      <c r="N317" s="169">
        <f t="shared" ca="1" si="37"/>
        <v>20</v>
      </c>
      <c r="O317" s="163">
        <f t="shared" ca="1" si="44"/>
        <v>0</v>
      </c>
      <c r="Q317">
        <f t="shared" si="45"/>
        <v>316</v>
      </c>
      <c r="R317">
        <v>5</v>
      </c>
    </row>
    <row r="318" spans="1:18">
      <c r="A318" s="159">
        <f>A316</f>
        <v>5</v>
      </c>
      <c r="C318" t="s">
        <v>575</v>
      </c>
      <c r="D318" s="29">
        <v>66658.733258640626</v>
      </c>
      <c r="E318" s="65">
        <f t="shared" si="38"/>
        <v>66658.733258640626</v>
      </c>
      <c r="F318" s="49">
        <f t="shared" si="39"/>
        <v>33329.366629320313</v>
      </c>
      <c r="G318" s="49">
        <f t="shared" si="40"/>
        <v>22219.57775288021</v>
      </c>
      <c r="H318" s="49">
        <f t="shared" si="41"/>
        <v>16664.683314660157</v>
      </c>
      <c r="I318" s="49">
        <f t="shared" si="42"/>
        <v>13331.746651728125</v>
      </c>
      <c r="J318" s="137">
        <f t="shared" ca="1" si="43"/>
        <v>3</v>
      </c>
      <c r="K318" s="47">
        <f t="shared" ca="1" si="43"/>
        <v>6</v>
      </c>
      <c r="L318" s="47">
        <f t="shared" ca="1" si="43"/>
        <v>9</v>
      </c>
      <c r="M318" s="47">
        <f t="shared" ca="1" si="37"/>
        <v>14</v>
      </c>
      <c r="N318" s="169">
        <f t="shared" ca="1" si="37"/>
        <v>15</v>
      </c>
      <c r="O318" s="163">
        <f t="shared" ca="1" si="44"/>
        <v>1</v>
      </c>
      <c r="Q318">
        <f t="shared" si="45"/>
        <v>316</v>
      </c>
      <c r="R318">
        <v>5</v>
      </c>
    </row>
    <row r="319" spans="1:18">
      <c r="A319" s="159">
        <f>A316</f>
        <v>5</v>
      </c>
      <c r="C319" t="s">
        <v>577</v>
      </c>
      <c r="D319" s="29">
        <v>84601.431791164185</v>
      </c>
      <c r="E319" s="65">
        <f t="shared" si="38"/>
        <v>84601.431791164185</v>
      </c>
      <c r="F319" s="49">
        <f t="shared" si="39"/>
        <v>42300.715895582092</v>
      </c>
      <c r="G319" s="49">
        <f t="shared" si="40"/>
        <v>28200.477263721394</v>
      </c>
      <c r="H319" s="49">
        <f t="shared" si="41"/>
        <v>21150.357947791046</v>
      </c>
      <c r="I319" s="49">
        <f t="shared" si="42"/>
        <v>16920.286358232835</v>
      </c>
      <c r="J319" s="137">
        <f t="shared" ca="1" si="43"/>
        <v>1</v>
      </c>
      <c r="K319" s="47">
        <f t="shared" ca="1" si="43"/>
        <v>4</v>
      </c>
      <c r="L319" s="47">
        <f t="shared" ca="1" si="43"/>
        <v>7</v>
      </c>
      <c r="M319" s="47">
        <f t="shared" ca="1" si="37"/>
        <v>10</v>
      </c>
      <c r="N319" s="169">
        <f t="shared" ca="1" si="37"/>
        <v>12</v>
      </c>
      <c r="O319" s="163">
        <f t="shared" ca="1" si="44"/>
        <v>2</v>
      </c>
      <c r="Q319">
        <f t="shared" si="45"/>
        <v>316</v>
      </c>
      <c r="R319">
        <v>5</v>
      </c>
    </row>
    <row r="320" spans="1:18">
      <c r="A320" s="159">
        <v>4</v>
      </c>
      <c r="B320">
        <v>80</v>
      </c>
      <c r="C320" t="s">
        <v>570</v>
      </c>
      <c r="D320" s="29">
        <v>71344.891532410737</v>
      </c>
      <c r="E320" s="65">
        <f t="shared" si="38"/>
        <v>71344.891532410737</v>
      </c>
      <c r="F320" s="49">
        <f t="shared" si="39"/>
        <v>35672.445766205368</v>
      </c>
      <c r="G320" s="49">
        <f t="shared" si="40"/>
        <v>23781.630510803578</v>
      </c>
      <c r="H320" s="49">
        <f t="shared" si="41"/>
        <v>17836.222883102684</v>
      </c>
      <c r="I320" s="49">
        <f t="shared" si="42"/>
        <v>14268.978306482148</v>
      </c>
      <c r="J320" s="137">
        <f t="shared" ca="1" si="43"/>
        <v>2</v>
      </c>
      <c r="K320" s="47">
        <f t="shared" ca="1" si="43"/>
        <v>6</v>
      </c>
      <c r="L320" s="47">
        <f t="shared" ca="1" si="43"/>
        <v>9</v>
      </c>
      <c r="M320" s="47">
        <f t="shared" ca="1" si="37"/>
        <v>11</v>
      </c>
      <c r="N320" s="169">
        <f t="shared" ca="1" si="37"/>
        <v>14</v>
      </c>
      <c r="O320" s="163">
        <f t="shared" ca="1" si="44"/>
        <v>1</v>
      </c>
      <c r="Q320">
        <f t="shared" si="45"/>
        <v>320</v>
      </c>
      <c r="R320">
        <v>5</v>
      </c>
    </row>
    <row r="321" spans="1:18">
      <c r="A321" s="159">
        <f>A320</f>
        <v>4</v>
      </c>
      <c r="C321" t="s">
        <v>572</v>
      </c>
      <c r="D321" s="29">
        <v>15274.608478840779</v>
      </c>
      <c r="E321" s="65">
        <f t="shared" si="38"/>
        <v>15274.608478840779</v>
      </c>
      <c r="F321" s="49">
        <f t="shared" si="39"/>
        <v>7637.3042394203894</v>
      </c>
      <c r="G321" s="49">
        <f t="shared" si="40"/>
        <v>5091.5361596135926</v>
      </c>
      <c r="H321" s="49">
        <f t="shared" si="41"/>
        <v>3818.6521197101947</v>
      </c>
      <c r="I321" s="49">
        <f t="shared" si="42"/>
        <v>3054.9216957681556</v>
      </c>
      <c r="J321" s="137">
        <f t="shared" ca="1" si="43"/>
        <v>13</v>
      </c>
      <c r="K321" s="47">
        <f t="shared" ca="1" si="43"/>
        <v>17</v>
      </c>
      <c r="L321" s="47">
        <f t="shared" ca="1" si="43"/>
        <v>18</v>
      </c>
      <c r="M321" s="47">
        <f t="shared" ca="1" si="37"/>
        <v>19</v>
      </c>
      <c r="N321" s="169">
        <f t="shared" ca="1" si="37"/>
        <v>20</v>
      </c>
      <c r="O321" s="163">
        <f t="shared" ca="1" si="44"/>
        <v>0</v>
      </c>
      <c r="Q321">
        <f t="shared" si="45"/>
        <v>320</v>
      </c>
      <c r="R321">
        <v>5</v>
      </c>
    </row>
    <row r="322" spans="1:18">
      <c r="A322" s="159">
        <f>A320</f>
        <v>4</v>
      </c>
      <c r="C322" t="s">
        <v>575</v>
      </c>
      <c r="D322" s="29">
        <v>48551.093413945317</v>
      </c>
      <c r="E322" s="65">
        <f t="shared" si="38"/>
        <v>48551.093413945317</v>
      </c>
      <c r="F322" s="49">
        <f t="shared" si="39"/>
        <v>24275.546706972658</v>
      </c>
      <c r="G322" s="49">
        <f t="shared" si="40"/>
        <v>16183.697804648438</v>
      </c>
      <c r="H322" s="49">
        <f t="shared" si="41"/>
        <v>12137.773353486329</v>
      </c>
      <c r="I322" s="49">
        <f t="shared" si="42"/>
        <v>9710.2186827890637</v>
      </c>
      <c r="J322" s="137">
        <f t="shared" ca="1" si="43"/>
        <v>4</v>
      </c>
      <c r="K322" s="47">
        <f t="shared" ca="1" si="43"/>
        <v>8</v>
      </c>
      <c r="L322" s="47">
        <f t="shared" ca="1" si="43"/>
        <v>12</v>
      </c>
      <c r="M322" s="47">
        <f t="shared" ca="1" si="37"/>
        <v>15</v>
      </c>
      <c r="N322" s="169">
        <f t="shared" ca="1" si="37"/>
        <v>16</v>
      </c>
      <c r="O322" s="163">
        <f t="shared" ca="1" si="44"/>
        <v>1</v>
      </c>
      <c r="Q322">
        <f t="shared" si="45"/>
        <v>320</v>
      </c>
      <c r="R322">
        <v>5</v>
      </c>
    </row>
    <row r="323" spans="1:18">
      <c r="A323" s="159">
        <f>A320</f>
        <v>4</v>
      </c>
      <c r="C323" t="s">
        <v>577</v>
      </c>
      <c r="D323" s="29">
        <v>113643.74861389326</v>
      </c>
      <c r="E323" s="65">
        <f t="shared" si="38"/>
        <v>113643.74861389326</v>
      </c>
      <c r="F323" s="49">
        <f t="shared" si="39"/>
        <v>56821.874306946629</v>
      </c>
      <c r="G323" s="49">
        <f t="shared" si="40"/>
        <v>37881.249537964417</v>
      </c>
      <c r="H323" s="49">
        <f t="shared" si="41"/>
        <v>28410.937153473315</v>
      </c>
      <c r="I323" s="49">
        <f t="shared" si="42"/>
        <v>22728.749722778652</v>
      </c>
      <c r="J323" s="137">
        <f t="shared" ca="1" si="43"/>
        <v>1</v>
      </c>
      <c r="K323" s="47">
        <f t="shared" ca="1" si="43"/>
        <v>3</v>
      </c>
      <c r="L323" s="47">
        <f t="shared" ca="1" si="43"/>
        <v>5</v>
      </c>
      <c r="M323" s="47">
        <f t="shared" ca="1" si="37"/>
        <v>7</v>
      </c>
      <c r="N323" s="169">
        <f t="shared" ca="1" si="37"/>
        <v>10</v>
      </c>
      <c r="O323" s="163">
        <f t="shared" ca="1" si="44"/>
        <v>2</v>
      </c>
      <c r="Q323">
        <f t="shared" si="45"/>
        <v>320</v>
      </c>
      <c r="R323">
        <v>5</v>
      </c>
    </row>
    <row r="324" spans="1:18">
      <c r="A324" s="159">
        <v>4</v>
      </c>
      <c r="B324">
        <v>81</v>
      </c>
      <c r="C324" t="s">
        <v>570</v>
      </c>
      <c r="D324" s="29">
        <v>75886.291482288114</v>
      </c>
      <c r="E324" s="65">
        <f t="shared" si="38"/>
        <v>75886.291482288114</v>
      </c>
      <c r="F324" s="49">
        <f t="shared" si="39"/>
        <v>37943.145741144057</v>
      </c>
      <c r="G324" s="49">
        <f t="shared" si="40"/>
        <v>25295.430494096039</v>
      </c>
      <c r="H324" s="49">
        <f t="shared" si="41"/>
        <v>18971.572870572028</v>
      </c>
      <c r="I324" s="49">
        <f t="shared" si="42"/>
        <v>15177.258296457623</v>
      </c>
      <c r="J324" s="137">
        <f t="shared" ca="1" si="43"/>
        <v>2</v>
      </c>
      <c r="K324" s="47">
        <f t="shared" ca="1" si="43"/>
        <v>6</v>
      </c>
      <c r="L324" s="47">
        <f t="shared" ca="1" si="43"/>
        <v>8</v>
      </c>
      <c r="M324" s="47">
        <f t="shared" ca="1" si="43"/>
        <v>11</v>
      </c>
      <c r="N324" s="169">
        <f t="shared" ca="1" si="43"/>
        <v>13</v>
      </c>
      <c r="O324" s="163">
        <f t="shared" ca="1" si="44"/>
        <v>1</v>
      </c>
      <c r="Q324">
        <f t="shared" si="45"/>
        <v>324</v>
      </c>
      <c r="R324">
        <v>5</v>
      </c>
    </row>
    <row r="325" spans="1:18">
      <c r="A325" s="159">
        <f>A324</f>
        <v>4</v>
      </c>
      <c r="C325" t="s">
        <v>572</v>
      </c>
      <c r="D325" s="29">
        <v>13896.540009292667</v>
      </c>
      <c r="E325" s="65">
        <f t="shared" ref="E325:E388" si="46">D325</f>
        <v>13896.540009292667</v>
      </c>
      <c r="F325" s="49">
        <f t="shared" ref="F325:F388" si="47">E325/2</f>
        <v>6948.2700046463333</v>
      </c>
      <c r="G325" s="49">
        <f t="shared" ref="G325:G388" si="48">E325/3</f>
        <v>4632.1800030975555</v>
      </c>
      <c r="H325" s="49">
        <f t="shared" ref="H325:H388" si="49">E325/4</f>
        <v>3474.1350023231666</v>
      </c>
      <c r="I325" s="49">
        <f t="shared" ref="I325:I388" si="50">E325/5</f>
        <v>2779.3080018585333</v>
      </c>
      <c r="J325" s="137">
        <f t="shared" ref="J325:M388" ca="1" si="51">RANK(E325,OFFSET(INDIRECT(ADDRESS($Q325,$R325)),0,0,4,5))</f>
        <v>14</v>
      </c>
      <c r="K325" s="47">
        <f t="shared" ca="1" si="51"/>
        <v>17</v>
      </c>
      <c r="L325" s="47">
        <f t="shared" ca="1" si="51"/>
        <v>18</v>
      </c>
      <c r="M325" s="47">
        <f t="shared" ca="1" si="51"/>
        <v>19</v>
      </c>
      <c r="N325" s="169">
        <f t="shared" ref="N325:N388" ca="1" si="52">RANK(I325,OFFSET(INDIRECT(ADDRESS($Q325,$R325)),0,0,4,5))</f>
        <v>20</v>
      </c>
      <c r="O325" s="163">
        <f t="shared" ref="O325:O388" ca="1" si="53">COUNTIF(J325:N325,"&lt;="&amp;A325)</f>
        <v>0</v>
      </c>
      <c r="Q325">
        <f t="shared" si="45"/>
        <v>324</v>
      </c>
      <c r="R325">
        <v>5</v>
      </c>
    </row>
    <row r="326" spans="1:18">
      <c r="A326" s="159">
        <f>A324</f>
        <v>4</v>
      </c>
      <c r="C326" t="s">
        <v>575</v>
      </c>
      <c r="D326" s="29">
        <v>50373.14973254221</v>
      </c>
      <c r="E326" s="65">
        <f t="shared" si="46"/>
        <v>50373.14973254221</v>
      </c>
      <c r="F326" s="49">
        <f t="shared" si="47"/>
        <v>25186.574866271105</v>
      </c>
      <c r="G326" s="49">
        <f t="shared" si="48"/>
        <v>16791.049910847403</v>
      </c>
      <c r="H326" s="49">
        <f t="shared" si="49"/>
        <v>12593.287433135552</v>
      </c>
      <c r="I326" s="49">
        <f t="shared" si="50"/>
        <v>10074.629946508441</v>
      </c>
      <c r="J326" s="137">
        <f t="shared" ca="1" si="51"/>
        <v>4</v>
      </c>
      <c r="K326" s="47">
        <f t="shared" ca="1" si="51"/>
        <v>9</v>
      </c>
      <c r="L326" s="47">
        <f t="shared" ca="1" si="51"/>
        <v>12</v>
      </c>
      <c r="M326" s="47">
        <f t="shared" ca="1" si="51"/>
        <v>15</v>
      </c>
      <c r="N326" s="169">
        <f t="shared" ca="1" si="52"/>
        <v>16</v>
      </c>
      <c r="O326" s="163">
        <f t="shared" ca="1" si="53"/>
        <v>1</v>
      </c>
      <c r="Q326">
        <f t="shared" si="45"/>
        <v>324</v>
      </c>
      <c r="R326">
        <v>5</v>
      </c>
    </row>
    <row r="327" spans="1:18">
      <c r="A327" s="159">
        <f>A324</f>
        <v>4</v>
      </c>
      <c r="C327" t="s">
        <v>577</v>
      </c>
      <c r="D327" s="29">
        <v>116682.40676756587</v>
      </c>
      <c r="E327" s="65">
        <f t="shared" si="46"/>
        <v>116682.40676756587</v>
      </c>
      <c r="F327" s="49">
        <f t="shared" si="47"/>
        <v>58341.203383782937</v>
      </c>
      <c r="G327" s="49">
        <f t="shared" si="48"/>
        <v>38894.135589188627</v>
      </c>
      <c r="H327" s="49">
        <f t="shared" si="49"/>
        <v>29170.601691891468</v>
      </c>
      <c r="I327" s="49">
        <f t="shared" si="50"/>
        <v>23336.481353513176</v>
      </c>
      <c r="J327" s="137">
        <f t="shared" ca="1" si="51"/>
        <v>1</v>
      </c>
      <c r="K327" s="47">
        <f t="shared" ca="1" si="51"/>
        <v>3</v>
      </c>
      <c r="L327" s="47">
        <f t="shared" ca="1" si="51"/>
        <v>5</v>
      </c>
      <c r="M327" s="47">
        <f t="shared" ca="1" si="51"/>
        <v>7</v>
      </c>
      <c r="N327" s="169">
        <f t="shared" ca="1" si="52"/>
        <v>10</v>
      </c>
      <c r="O327" s="163">
        <f t="shared" ca="1" si="53"/>
        <v>2</v>
      </c>
      <c r="Q327">
        <f t="shared" si="45"/>
        <v>324</v>
      </c>
      <c r="R327">
        <v>5</v>
      </c>
    </row>
    <row r="328" spans="1:18">
      <c r="A328" s="159">
        <v>5</v>
      </c>
      <c r="B328">
        <v>82</v>
      </c>
      <c r="C328" t="s">
        <v>570</v>
      </c>
      <c r="D328" s="29">
        <v>78466.360890950687</v>
      </c>
      <c r="E328" s="65">
        <f t="shared" si="46"/>
        <v>78466.360890950687</v>
      </c>
      <c r="F328" s="49">
        <f t="shared" si="47"/>
        <v>39233.180445475344</v>
      </c>
      <c r="G328" s="49">
        <f t="shared" si="48"/>
        <v>26155.453630316897</v>
      </c>
      <c r="H328" s="49">
        <f t="shared" si="49"/>
        <v>19616.590222737672</v>
      </c>
      <c r="I328" s="49">
        <f t="shared" si="50"/>
        <v>15693.272178190138</v>
      </c>
      <c r="J328" s="137">
        <f t="shared" ca="1" si="51"/>
        <v>2</v>
      </c>
      <c r="K328" s="47">
        <f t="shared" ca="1" si="51"/>
        <v>5</v>
      </c>
      <c r="L328" s="47">
        <f t="shared" ca="1" si="51"/>
        <v>7</v>
      </c>
      <c r="M328" s="47">
        <f t="shared" ca="1" si="51"/>
        <v>10</v>
      </c>
      <c r="N328" s="169">
        <f t="shared" ca="1" si="52"/>
        <v>13</v>
      </c>
      <c r="O328" s="163">
        <f t="shared" ca="1" si="53"/>
        <v>2</v>
      </c>
      <c r="Q328">
        <f t="shared" si="45"/>
        <v>328</v>
      </c>
      <c r="R328">
        <v>5</v>
      </c>
    </row>
    <row r="329" spans="1:18">
      <c r="A329" s="159">
        <f>A328</f>
        <v>5</v>
      </c>
      <c r="C329" t="s">
        <v>572</v>
      </c>
      <c r="D329" s="29">
        <v>10538.913640219855</v>
      </c>
      <c r="E329" s="65">
        <f t="shared" si="46"/>
        <v>10538.913640219855</v>
      </c>
      <c r="F329" s="49">
        <f t="shared" si="47"/>
        <v>5269.4568201099273</v>
      </c>
      <c r="G329" s="49">
        <f t="shared" si="48"/>
        <v>3512.9712134066181</v>
      </c>
      <c r="H329" s="49">
        <f t="shared" si="49"/>
        <v>2634.7284100549637</v>
      </c>
      <c r="I329" s="49">
        <f t="shared" si="50"/>
        <v>2107.782728043971</v>
      </c>
      <c r="J329" s="137">
        <f t="shared" ca="1" si="51"/>
        <v>15</v>
      </c>
      <c r="K329" s="47">
        <f t="shared" ca="1" si="51"/>
        <v>17</v>
      </c>
      <c r="L329" s="47">
        <f t="shared" ca="1" si="51"/>
        <v>18</v>
      </c>
      <c r="M329" s="47">
        <f t="shared" ca="1" si="51"/>
        <v>19</v>
      </c>
      <c r="N329" s="169">
        <f t="shared" ca="1" si="52"/>
        <v>20</v>
      </c>
      <c r="O329" s="163">
        <f t="shared" ca="1" si="53"/>
        <v>0</v>
      </c>
      <c r="Q329">
        <f t="shared" ref="Q329:Q392" si="54">Q325+4</f>
        <v>328</v>
      </c>
      <c r="R329">
        <v>5</v>
      </c>
    </row>
    <row r="330" spans="1:18">
      <c r="A330" s="159">
        <f>A328</f>
        <v>5</v>
      </c>
      <c r="C330" t="s">
        <v>575</v>
      </c>
      <c r="D330" s="29">
        <v>48028.080043835485</v>
      </c>
      <c r="E330" s="65">
        <f t="shared" si="46"/>
        <v>48028.080043835485</v>
      </c>
      <c r="F330" s="49">
        <f t="shared" si="47"/>
        <v>24014.040021917743</v>
      </c>
      <c r="G330" s="49">
        <f t="shared" si="48"/>
        <v>16009.360014611828</v>
      </c>
      <c r="H330" s="49">
        <f t="shared" si="49"/>
        <v>12007.020010958871</v>
      </c>
      <c r="I330" s="49">
        <f t="shared" si="50"/>
        <v>9605.6160087670978</v>
      </c>
      <c r="J330" s="137">
        <f t="shared" ca="1" si="51"/>
        <v>3</v>
      </c>
      <c r="K330" s="47">
        <f t="shared" ca="1" si="51"/>
        <v>8</v>
      </c>
      <c r="L330" s="47">
        <f t="shared" ca="1" si="51"/>
        <v>12</v>
      </c>
      <c r="M330" s="47">
        <f t="shared" ca="1" si="51"/>
        <v>14</v>
      </c>
      <c r="N330" s="169">
        <f t="shared" ca="1" si="52"/>
        <v>16</v>
      </c>
      <c r="O330" s="163">
        <f t="shared" ca="1" si="53"/>
        <v>1</v>
      </c>
      <c r="Q330">
        <f t="shared" si="54"/>
        <v>328</v>
      </c>
      <c r="R330">
        <v>5</v>
      </c>
    </row>
    <row r="331" spans="1:18">
      <c r="A331" s="159">
        <f>A328</f>
        <v>5</v>
      </c>
      <c r="C331" t="s">
        <v>577</v>
      </c>
      <c r="D331" s="29">
        <v>83789.821925411816</v>
      </c>
      <c r="E331" s="65">
        <f t="shared" si="46"/>
        <v>83789.821925411816</v>
      </c>
      <c r="F331" s="49">
        <f t="shared" si="47"/>
        <v>41894.910962705908</v>
      </c>
      <c r="G331" s="49">
        <f t="shared" si="48"/>
        <v>27929.94064180394</v>
      </c>
      <c r="H331" s="49">
        <f t="shared" si="49"/>
        <v>20947.455481352954</v>
      </c>
      <c r="I331" s="49">
        <f t="shared" si="50"/>
        <v>16757.964385082363</v>
      </c>
      <c r="J331" s="137">
        <f t="shared" ca="1" si="51"/>
        <v>1</v>
      </c>
      <c r="K331" s="47">
        <f t="shared" ca="1" si="51"/>
        <v>4</v>
      </c>
      <c r="L331" s="47">
        <f t="shared" ca="1" si="51"/>
        <v>6</v>
      </c>
      <c r="M331" s="47">
        <f t="shared" ca="1" si="51"/>
        <v>9</v>
      </c>
      <c r="N331" s="169">
        <f t="shared" ca="1" si="52"/>
        <v>11</v>
      </c>
      <c r="O331" s="163">
        <f t="shared" ca="1" si="53"/>
        <v>2</v>
      </c>
      <c r="Q331">
        <f t="shared" si="54"/>
        <v>328</v>
      </c>
      <c r="R331">
        <v>5</v>
      </c>
    </row>
    <row r="332" spans="1:18">
      <c r="A332" s="159">
        <v>4</v>
      </c>
      <c r="B332">
        <v>83</v>
      </c>
      <c r="C332" t="s">
        <v>570</v>
      </c>
      <c r="D332" s="29">
        <v>70366.615214959515</v>
      </c>
      <c r="E332" s="65">
        <f t="shared" si="46"/>
        <v>70366.615214959515</v>
      </c>
      <c r="F332" s="49">
        <f t="shared" si="47"/>
        <v>35183.307607479757</v>
      </c>
      <c r="G332" s="49">
        <f t="shared" si="48"/>
        <v>23455.538404986506</v>
      </c>
      <c r="H332" s="49">
        <f t="shared" si="49"/>
        <v>17591.653803739879</v>
      </c>
      <c r="I332" s="49">
        <f t="shared" si="50"/>
        <v>14073.323042991902</v>
      </c>
      <c r="J332" s="137">
        <f t="shared" ca="1" si="51"/>
        <v>2</v>
      </c>
      <c r="K332" s="47">
        <f t="shared" ca="1" si="51"/>
        <v>5</v>
      </c>
      <c r="L332" s="47">
        <f t="shared" ca="1" si="51"/>
        <v>7</v>
      </c>
      <c r="M332" s="47">
        <f t="shared" ca="1" si="51"/>
        <v>10</v>
      </c>
      <c r="N332" s="169">
        <f t="shared" ca="1" si="52"/>
        <v>13</v>
      </c>
      <c r="O332" s="163">
        <f t="shared" ca="1" si="53"/>
        <v>1</v>
      </c>
      <c r="Q332">
        <f t="shared" si="54"/>
        <v>332</v>
      </c>
      <c r="R332">
        <v>5</v>
      </c>
    </row>
    <row r="333" spans="1:18">
      <c r="A333" s="159">
        <f>A332</f>
        <v>4</v>
      </c>
      <c r="C333" t="s">
        <v>572</v>
      </c>
      <c r="D333" s="29">
        <v>7350.7147789391456</v>
      </c>
      <c r="E333" s="65">
        <f t="shared" si="46"/>
        <v>7350.7147789391456</v>
      </c>
      <c r="F333" s="49">
        <f t="shared" si="47"/>
        <v>3675.3573894695728</v>
      </c>
      <c r="G333" s="49">
        <f t="shared" si="48"/>
        <v>2450.2382596463817</v>
      </c>
      <c r="H333" s="49">
        <f t="shared" si="49"/>
        <v>1837.6786947347864</v>
      </c>
      <c r="I333" s="49">
        <f t="shared" si="50"/>
        <v>1470.1429557878291</v>
      </c>
      <c r="J333" s="137">
        <f t="shared" ca="1" si="51"/>
        <v>16</v>
      </c>
      <c r="K333" s="47">
        <f t="shared" ca="1" si="51"/>
        <v>17</v>
      </c>
      <c r="L333" s="47">
        <f t="shared" ca="1" si="51"/>
        <v>18</v>
      </c>
      <c r="M333" s="47">
        <f t="shared" ca="1" si="51"/>
        <v>19</v>
      </c>
      <c r="N333" s="169">
        <f t="shared" ca="1" si="52"/>
        <v>20</v>
      </c>
      <c r="O333" s="163">
        <f t="shared" ca="1" si="53"/>
        <v>0</v>
      </c>
      <c r="Q333">
        <f t="shared" si="54"/>
        <v>332</v>
      </c>
      <c r="R333">
        <v>5</v>
      </c>
    </row>
    <row r="334" spans="1:18">
      <c r="A334" s="159">
        <f>A332</f>
        <v>4</v>
      </c>
      <c r="C334" t="s">
        <v>575</v>
      </c>
      <c r="D334" s="29">
        <v>42522.854894822296</v>
      </c>
      <c r="E334" s="65">
        <f t="shared" si="46"/>
        <v>42522.854894822296</v>
      </c>
      <c r="F334" s="49">
        <f t="shared" si="47"/>
        <v>21261.427447411148</v>
      </c>
      <c r="G334" s="49">
        <f t="shared" si="48"/>
        <v>14174.284964940765</v>
      </c>
      <c r="H334" s="49">
        <f t="shared" si="49"/>
        <v>10630.713723705574</v>
      </c>
      <c r="I334" s="49">
        <f t="shared" si="50"/>
        <v>8504.5709789644588</v>
      </c>
      <c r="J334" s="137">
        <f t="shared" ca="1" si="51"/>
        <v>3</v>
      </c>
      <c r="K334" s="47">
        <f t="shared" ca="1" si="51"/>
        <v>8</v>
      </c>
      <c r="L334" s="47">
        <f t="shared" ca="1" si="51"/>
        <v>12</v>
      </c>
      <c r="M334" s="47">
        <f t="shared" ca="1" si="51"/>
        <v>14</v>
      </c>
      <c r="N334" s="169">
        <f t="shared" ca="1" si="52"/>
        <v>15</v>
      </c>
      <c r="O334" s="163">
        <f t="shared" ca="1" si="53"/>
        <v>1</v>
      </c>
      <c r="Q334">
        <f t="shared" si="54"/>
        <v>332</v>
      </c>
      <c r="R334">
        <v>5</v>
      </c>
    </row>
    <row r="335" spans="1:18">
      <c r="A335" s="159">
        <f>A332</f>
        <v>4</v>
      </c>
      <c r="C335" t="s">
        <v>577</v>
      </c>
      <c r="D335" s="29">
        <v>73148.204590865062</v>
      </c>
      <c r="E335" s="65">
        <f t="shared" si="46"/>
        <v>73148.204590865062</v>
      </c>
      <c r="F335" s="49">
        <f t="shared" si="47"/>
        <v>36574.102295432531</v>
      </c>
      <c r="G335" s="49">
        <f t="shared" si="48"/>
        <v>24382.734863621688</v>
      </c>
      <c r="H335" s="49">
        <f t="shared" si="49"/>
        <v>18287.051147716265</v>
      </c>
      <c r="I335" s="49">
        <f t="shared" si="50"/>
        <v>14629.640918173012</v>
      </c>
      <c r="J335" s="137">
        <f t="shared" ca="1" si="51"/>
        <v>1</v>
      </c>
      <c r="K335" s="47">
        <f t="shared" ca="1" si="51"/>
        <v>4</v>
      </c>
      <c r="L335" s="47">
        <f t="shared" ca="1" si="51"/>
        <v>6</v>
      </c>
      <c r="M335" s="47">
        <f t="shared" ca="1" si="51"/>
        <v>9</v>
      </c>
      <c r="N335" s="169">
        <f t="shared" ca="1" si="52"/>
        <v>11</v>
      </c>
      <c r="O335" s="163">
        <f t="shared" ca="1" si="53"/>
        <v>2</v>
      </c>
      <c r="Q335">
        <f t="shared" si="54"/>
        <v>332</v>
      </c>
      <c r="R335">
        <v>5</v>
      </c>
    </row>
    <row r="336" spans="1:18">
      <c r="A336" s="159">
        <v>5</v>
      </c>
      <c r="B336">
        <v>84</v>
      </c>
      <c r="C336" t="s">
        <v>570</v>
      </c>
      <c r="D336" s="29">
        <v>83616.943895651173</v>
      </c>
      <c r="E336" s="65">
        <f t="shared" si="46"/>
        <v>83616.943895651173</v>
      </c>
      <c r="F336" s="49">
        <f t="shared" si="47"/>
        <v>41808.471947825587</v>
      </c>
      <c r="G336" s="49">
        <f t="shared" si="48"/>
        <v>27872.314631883724</v>
      </c>
      <c r="H336" s="49">
        <f t="shared" si="49"/>
        <v>20904.235973912793</v>
      </c>
      <c r="I336" s="49">
        <f t="shared" si="50"/>
        <v>16723.388779130233</v>
      </c>
      <c r="J336" s="137">
        <f t="shared" ca="1" si="51"/>
        <v>2</v>
      </c>
      <c r="K336" s="47">
        <f t="shared" ca="1" si="51"/>
        <v>5</v>
      </c>
      <c r="L336" s="47">
        <f t="shared" ca="1" si="51"/>
        <v>9</v>
      </c>
      <c r="M336" s="47">
        <f t="shared" ca="1" si="51"/>
        <v>12</v>
      </c>
      <c r="N336" s="169">
        <f t="shared" ca="1" si="52"/>
        <v>13</v>
      </c>
      <c r="O336" s="163">
        <f t="shared" ca="1" si="53"/>
        <v>2</v>
      </c>
      <c r="Q336">
        <f t="shared" si="54"/>
        <v>336</v>
      </c>
      <c r="R336">
        <v>5</v>
      </c>
    </row>
    <row r="337" spans="1:18">
      <c r="A337" s="159">
        <f>A336</f>
        <v>5</v>
      </c>
      <c r="C337" t="s">
        <v>572</v>
      </c>
      <c r="D337" s="29">
        <v>11399.117567956111</v>
      </c>
      <c r="E337" s="65">
        <f t="shared" si="46"/>
        <v>11399.117567956111</v>
      </c>
      <c r="F337" s="49">
        <f t="shared" si="47"/>
        <v>5699.5587839780555</v>
      </c>
      <c r="G337" s="49">
        <f t="shared" si="48"/>
        <v>3799.7058559853704</v>
      </c>
      <c r="H337" s="49">
        <f t="shared" si="49"/>
        <v>2849.7793919890278</v>
      </c>
      <c r="I337" s="49">
        <f t="shared" si="50"/>
        <v>2279.8235135912223</v>
      </c>
      <c r="J337" s="137">
        <f t="shared" ca="1" si="51"/>
        <v>16</v>
      </c>
      <c r="K337" s="47">
        <f t="shared" ca="1" si="51"/>
        <v>17</v>
      </c>
      <c r="L337" s="47">
        <f t="shared" ca="1" si="51"/>
        <v>18</v>
      </c>
      <c r="M337" s="47">
        <f t="shared" ca="1" si="51"/>
        <v>19</v>
      </c>
      <c r="N337" s="169">
        <f t="shared" ca="1" si="52"/>
        <v>20</v>
      </c>
      <c r="O337" s="163">
        <f t="shared" ca="1" si="53"/>
        <v>0</v>
      </c>
      <c r="Q337">
        <f t="shared" si="54"/>
        <v>336</v>
      </c>
      <c r="R337">
        <v>5</v>
      </c>
    </row>
    <row r="338" spans="1:18">
      <c r="A338" s="159">
        <f>A336</f>
        <v>5</v>
      </c>
      <c r="C338" t="s">
        <v>575</v>
      </c>
      <c r="D338" s="29">
        <v>62772.64203300314</v>
      </c>
      <c r="E338" s="65">
        <f t="shared" si="46"/>
        <v>62772.64203300314</v>
      </c>
      <c r="F338" s="49">
        <f t="shared" si="47"/>
        <v>31386.32101650157</v>
      </c>
      <c r="G338" s="49">
        <f t="shared" si="48"/>
        <v>20924.214011001048</v>
      </c>
      <c r="H338" s="49">
        <f t="shared" si="49"/>
        <v>15693.160508250785</v>
      </c>
      <c r="I338" s="49">
        <f t="shared" si="50"/>
        <v>12554.528406600628</v>
      </c>
      <c r="J338" s="137">
        <f t="shared" ca="1" si="51"/>
        <v>3</v>
      </c>
      <c r="K338" s="47">
        <f t="shared" ca="1" si="51"/>
        <v>7</v>
      </c>
      <c r="L338" s="47">
        <f t="shared" ca="1" si="51"/>
        <v>11</v>
      </c>
      <c r="M338" s="47">
        <f t="shared" ca="1" si="51"/>
        <v>14</v>
      </c>
      <c r="N338" s="169">
        <f t="shared" ca="1" si="52"/>
        <v>15</v>
      </c>
      <c r="O338" s="163">
        <f t="shared" ca="1" si="53"/>
        <v>1</v>
      </c>
      <c r="Q338">
        <f t="shared" si="54"/>
        <v>336</v>
      </c>
      <c r="R338">
        <v>5</v>
      </c>
    </row>
    <row r="339" spans="1:18">
      <c r="A339" s="159">
        <f>A336</f>
        <v>5</v>
      </c>
      <c r="C339" t="s">
        <v>577</v>
      </c>
      <c r="D339" s="29">
        <v>122838.93252432687</v>
      </c>
      <c r="E339" s="65">
        <f t="shared" si="46"/>
        <v>122838.93252432687</v>
      </c>
      <c r="F339" s="49">
        <f t="shared" si="47"/>
        <v>61419.466262163434</v>
      </c>
      <c r="G339" s="49">
        <f t="shared" si="48"/>
        <v>40946.31084144229</v>
      </c>
      <c r="H339" s="49">
        <f t="shared" si="49"/>
        <v>30709.733131081717</v>
      </c>
      <c r="I339" s="49">
        <f t="shared" si="50"/>
        <v>24567.786504865373</v>
      </c>
      <c r="J339" s="137">
        <f t="shared" ca="1" si="51"/>
        <v>1</v>
      </c>
      <c r="K339" s="47">
        <f t="shared" ca="1" si="51"/>
        <v>4</v>
      </c>
      <c r="L339" s="47">
        <f t="shared" ca="1" si="51"/>
        <v>6</v>
      </c>
      <c r="M339" s="47">
        <f t="shared" ca="1" si="51"/>
        <v>8</v>
      </c>
      <c r="N339" s="169">
        <f t="shared" ca="1" si="52"/>
        <v>10</v>
      </c>
      <c r="O339" s="163">
        <f t="shared" ca="1" si="53"/>
        <v>2</v>
      </c>
      <c r="Q339">
        <f t="shared" si="54"/>
        <v>336</v>
      </c>
      <c r="R339">
        <v>5</v>
      </c>
    </row>
    <row r="340" spans="1:18">
      <c r="A340" s="159">
        <v>5</v>
      </c>
      <c r="B340">
        <v>85</v>
      </c>
      <c r="C340" t="s">
        <v>570</v>
      </c>
      <c r="D340" s="29">
        <v>69802.822270103614</v>
      </c>
      <c r="E340" s="65">
        <f t="shared" si="46"/>
        <v>69802.822270103614</v>
      </c>
      <c r="F340" s="49">
        <f t="shared" si="47"/>
        <v>34901.411135051807</v>
      </c>
      <c r="G340" s="49">
        <f t="shared" si="48"/>
        <v>23267.60742336787</v>
      </c>
      <c r="H340" s="49">
        <f t="shared" si="49"/>
        <v>17450.705567525903</v>
      </c>
      <c r="I340" s="49">
        <f t="shared" si="50"/>
        <v>13960.564454020723</v>
      </c>
      <c r="J340" s="137">
        <f t="shared" ca="1" si="51"/>
        <v>2</v>
      </c>
      <c r="K340" s="47">
        <f t="shared" ca="1" si="51"/>
        <v>6</v>
      </c>
      <c r="L340" s="47">
        <f t="shared" ca="1" si="51"/>
        <v>8</v>
      </c>
      <c r="M340" s="47">
        <f t="shared" ca="1" si="51"/>
        <v>11</v>
      </c>
      <c r="N340" s="169">
        <f t="shared" ca="1" si="52"/>
        <v>13</v>
      </c>
      <c r="O340" s="163">
        <f t="shared" ca="1" si="53"/>
        <v>1</v>
      </c>
      <c r="Q340">
        <f t="shared" si="54"/>
        <v>340</v>
      </c>
      <c r="R340">
        <v>5</v>
      </c>
    </row>
    <row r="341" spans="1:18">
      <c r="A341" s="159">
        <f>A340</f>
        <v>5</v>
      </c>
      <c r="C341" t="s">
        <v>572</v>
      </c>
      <c r="D341" s="29">
        <v>10093.785329259625</v>
      </c>
      <c r="E341" s="65">
        <f t="shared" si="46"/>
        <v>10093.785329259625</v>
      </c>
      <c r="F341" s="49">
        <f t="shared" si="47"/>
        <v>5046.8926646298123</v>
      </c>
      <c r="G341" s="49">
        <f t="shared" si="48"/>
        <v>3364.5951097532084</v>
      </c>
      <c r="H341" s="49">
        <f t="shared" si="49"/>
        <v>2523.4463323149062</v>
      </c>
      <c r="I341" s="49">
        <f t="shared" si="50"/>
        <v>2018.7570658519248</v>
      </c>
      <c r="J341" s="137">
        <f t="shared" ca="1" si="51"/>
        <v>15</v>
      </c>
      <c r="K341" s="47">
        <f t="shared" ca="1" si="51"/>
        <v>17</v>
      </c>
      <c r="L341" s="47">
        <f t="shared" ca="1" si="51"/>
        <v>18</v>
      </c>
      <c r="M341" s="47">
        <f t="shared" ca="1" si="51"/>
        <v>19</v>
      </c>
      <c r="N341" s="169">
        <f t="shared" ca="1" si="52"/>
        <v>20</v>
      </c>
      <c r="O341" s="163">
        <f t="shared" ca="1" si="53"/>
        <v>0</v>
      </c>
      <c r="Q341">
        <f t="shared" si="54"/>
        <v>340</v>
      </c>
      <c r="R341">
        <v>5</v>
      </c>
    </row>
    <row r="342" spans="1:18">
      <c r="A342" s="159">
        <f>A340</f>
        <v>5</v>
      </c>
      <c r="C342" t="s">
        <v>575</v>
      </c>
      <c r="D342" s="29">
        <v>45969.988470546159</v>
      </c>
      <c r="E342" s="65">
        <f t="shared" si="46"/>
        <v>45969.988470546159</v>
      </c>
      <c r="F342" s="49">
        <f t="shared" si="47"/>
        <v>22984.99423527308</v>
      </c>
      <c r="G342" s="49">
        <f t="shared" si="48"/>
        <v>15323.329490182054</v>
      </c>
      <c r="H342" s="49">
        <f t="shared" si="49"/>
        <v>11492.49711763654</v>
      </c>
      <c r="I342" s="49">
        <f t="shared" si="50"/>
        <v>9193.9976941092318</v>
      </c>
      <c r="J342" s="137">
        <f t="shared" ca="1" si="51"/>
        <v>4</v>
      </c>
      <c r="K342" s="47">
        <f t="shared" ca="1" si="51"/>
        <v>9</v>
      </c>
      <c r="L342" s="47">
        <f t="shared" ca="1" si="51"/>
        <v>12</v>
      </c>
      <c r="M342" s="47">
        <f t="shared" ca="1" si="51"/>
        <v>14</v>
      </c>
      <c r="N342" s="169">
        <f t="shared" ca="1" si="52"/>
        <v>16</v>
      </c>
      <c r="O342" s="163">
        <f t="shared" ca="1" si="53"/>
        <v>1</v>
      </c>
      <c r="Q342">
        <f t="shared" si="54"/>
        <v>340</v>
      </c>
      <c r="R342">
        <v>5</v>
      </c>
    </row>
    <row r="343" spans="1:18">
      <c r="A343" s="159">
        <f>A340</f>
        <v>5</v>
      </c>
      <c r="C343" t="s">
        <v>577</v>
      </c>
      <c r="D343" s="29">
        <v>107637.60601471865</v>
      </c>
      <c r="E343" s="65">
        <f t="shared" si="46"/>
        <v>107637.60601471865</v>
      </c>
      <c r="F343" s="49">
        <f t="shared" si="47"/>
        <v>53818.803007359325</v>
      </c>
      <c r="G343" s="49">
        <f t="shared" si="48"/>
        <v>35879.202004906219</v>
      </c>
      <c r="H343" s="49">
        <f t="shared" si="49"/>
        <v>26909.401503679663</v>
      </c>
      <c r="I343" s="49">
        <f t="shared" si="50"/>
        <v>21527.521202943732</v>
      </c>
      <c r="J343" s="137">
        <f t="shared" ca="1" si="51"/>
        <v>1</v>
      </c>
      <c r="K343" s="47">
        <f t="shared" ca="1" si="51"/>
        <v>3</v>
      </c>
      <c r="L343" s="47">
        <f t="shared" ca="1" si="51"/>
        <v>5</v>
      </c>
      <c r="M343" s="47">
        <f t="shared" ca="1" si="51"/>
        <v>7</v>
      </c>
      <c r="N343" s="169">
        <f t="shared" ca="1" si="52"/>
        <v>10</v>
      </c>
      <c r="O343" s="163">
        <f t="shared" ca="1" si="53"/>
        <v>3</v>
      </c>
      <c r="Q343">
        <f t="shared" si="54"/>
        <v>340</v>
      </c>
      <c r="R343">
        <v>5</v>
      </c>
    </row>
    <row r="344" spans="1:18">
      <c r="A344" s="159">
        <v>4</v>
      </c>
      <c r="B344">
        <v>86</v>
      </c>
      <c r="C344" t="s">
        <v>570</v>
      </c>
      <c r="D344" s="29">
        <v>66900.244185358213</v>
      </c>
      <c r="E344" s="65">
        <f t="shared" si="46"/>
        <v>66900.244185358213</v>
      </c>
      <c r="F344" s="49">
        <f t="shared" si="47"/>
        <v>33450.122092679107</v>
      </c>
      <c r="G344" s="49">
        <f t="shared" si="48"/>
        <v>22300.081395119403</v>
      </c>
      <c r="H344" s="49">
        <f t="shared" si="49"/>
        <v>16725.061046339553</v>
      </c>
      <c r="I344" s="49">
        <f t="shared" si="50"/>
        <v>13380.048837071643</v>
      </c>
      <c r="J344" s="137">
        <f t="shared" ca="1" si="51"/>
        <v>2</v>
      </c>
      <c r="K344" s="47">
        <f t="shared" ca="1" si="51"/>
        <v>6</v>
      </c>
      <c r="L344" s="47">
        <f t="shared" ca="1" si="51"/>
        <v>9</v>
      </c>
      <c r="M344" s="47">
        <f t="shared" ca="1" si="51"/>
        <v>11</v>
      </c>
      <c r="N344" s="169">
        <f t="shared" ca="1" si="52"/>
        <v>14</v>
      </c>
      <c r="O344" s="163">
        <f t="shared" ca="1" si="53"/>
        <v>1</v>
      </c>
      <c r="Q344">
        <f t="shared" si="54"/>
        <v>344</v>
      </c>
      <c r="R344">
        <v>5</v>
      </c>
    </row>
    <row r="345" spans="1:18">
      <c r="A345" s="159">
        <f>A344</f>
        <v>4</v>
      </c>
      <c r="C345" t="s">
        <v>572</v>
      </c>
      <c r="D345" s="29">
        <v>13805.510834155008</v>
      </c>
      <c r="E345" s="65">
        <f t="shared" si="46"/>
        <v>13805.510834155008</v>
      </c>
      <c r="F345" s="49">
        <f t="shared" si="47"/>
        <v>6902.7554170775038</v>
      </c>
      <c r="G345" s="49">
        <f t="shared" si="48"/>
        <v>4601.8369447183359</v>
      </c>
      <c r="H345" s="49">
        <f t="shared" si="49"/>
        <v>3451.3777085387519</v>
      </c>
      <c r="I345" s="49">
        <f t="shared" si="50"/>
        <v>2761.1021668310013</v>
      </c>
      <c r="J345" s="137">
        <f t="shared" ca="1" si="51"/>
        <v>12</v>
      </c>
      <c r="K345" s="47">
        <f t="shared" ca="1" si="51"/>
        <v>17</v>
      </c>
      <c r="L345" s="47">
        <f t="shared" ca="1" si="51"/>
        <v>18</v>
      </c>
      <c r="M345" s="47">
        <f t="shared" ca="1" si="51"/>
        <v>19</v>
      </c>
      <c r="N345" s="169">
        <f t="shared" ca="1" si="52"/>
        <v>20</v>
      </c>
      <c r="O345" s="163">
        <f t="shared" ca="1" si="53"/>
        <v>0</v>
      </c>
      <c r="Q345">
        <f t="shared" si="54"/>
        <v>344</v>
      </c>
      <c r="R345">
        <v>5</v>
      </c>
    </row>
    <row r="346" spans="1:18">
      <c r="A346" s="159">
        <f>A344</f>
        <v>4</v>
      </c>
      <c r="C346" t="s">
        <v>575</v>
      </c>
      <c r="D346" s="29">
        <v>40563.252852267935</v>
      </c>
      <c r="E346" s="65">
        <f t="shared" si="46"/>
        <v>40563.252852267935</v>
      </c>
      <c r="F346" s="49">
        <f t="shared" si="47"/>
        <v>20281.626426133967</v>
      </c>
      <c r="G346" s="49">
        <f t="shared" si="48"/>
        <v>13521.084284089311</v>
      </c>
      <c r="H346" s="49">
        <f t="shared" si="49"/>
        <v>10140.813213066984</v>
      </c>
      <c r="I346" s="49">
        <f t="shared" si="50"/>
        <v>8112.6505704535866</v>
      </c>
      <c r="J346" s="137">
        <f t="shared" ca="1" si="51"/>
        <v>5</v>
      </c>
      <c r="K346" s="47">
        <f t="shared" ca="1" si="51"/>
        <v>10</v>
      </c>
      <c r="L346" s="47">
        <f t="shared" ca="1" si="51"/>
        <v>13</v>
      </c>
      <c r="M346" s="47">
        <f t="shared" ca="1" si="51"/>
        <v>15</v>
      </c>
      <c r="N346" s="169">
        <f t="shared" ca="1" si="52"/>
        <v>16</v>
      </c>
      <c r="O346" s="163">
        <f t="shared" ca="1" si="53"/>
        <v>0</v>
      </c>
      <c r="Q346">
        <f t="shared" si="54"/>
        <v>344</v>
      </c>
      <c r="R346">
        <v>5</v>
      </c>
    </row>
    <row r="347" spans="1:18">
      <c r="A347" s="159">
        <f>A344</f>
        <v>4</v>
      </c>
      <c r="C347" t="s">
        <v>577</v>
      </c>
      <c r="D347" s="29">
        <v>122145.56285118056</v>
      </c>
      <c r="E347" s="65">
        <f t="shared" si="46"/>
        <v>122145.56285118056</v>
      </c>
      <c r="F347" s="49">
        <f t="shared" si="47"/>
        <v>61072.781425590278</v>
      </c>
      <c r="G347" s="49">
        <f t="shared" si="48"/>
        <v>40715.187617060183</v>
      </c>
      <c r="H347" s="49">
        <f t="shared" si="49"/>
        <v>30536.390712795139</v>
      </c>
      <c r="I347" s="49">
        <f t="shared" si="50"/>
        <v>24429.11257023611</v>
      </c>
      <c r="J347" s="137">
        <f t="shared" ca="1" si="51"/>
        <v>1</v>
      </c>
      <c r="K347" s="47">
        <f t="shared" ca="1" si="51"/>
        <v>3</v>
      </c>
      <c r="L347" s="47">
        <f t="shared" ca="1" si="51"/>
        <v>4</v>
      </c>
      <c r="M347" s="47">
        <f t="shared" ca="1" si="51"/>
        <v>7</v>
      </c>
      <c r="N347" s="169">
        <f t="shared" ca="1" si="52"/>
        <v>8</v>
      </c>
      <c r="O347" s="163">
        <f t="shared" ca="1" si="53"/>
        <v>3</v>
      </c>
      <c r="Q347">
        <f t="shared" si="54"/>
        <v>344</v>
      </c>
      <c r="R347">
        <v>5</v>
      </c>
    </row>
    <row r="348" spans="1:18">
      <c r="A348" s="159">
        <v>4</v>
      </c>
      <c r="B348">
        <v>87</v>
      </c>
      <c r="C348" t="s">
        <v>570</v>
      </c>
      <c r="D348" s="29">
        <v>78958.485241121525</v>
      </c>
      <c r="E348" s="65">
        <f t="shared" si="46"/>
        <v>78958.485241121525</v>
      </c>
      <c r="F348" s="49">
        <f t="shared" si="47"/>
        <v>39479.242620560763</v>
      </c>
      <c r="G348" s="49">
        <f t="shared" si="48"/>
        <v>26319.495080373843</v>
      </c>
      <c r="H348" s="49">
        <f t="shared" si="49"/>
        <v>19739.621310280381</v>
      </c>
      <c r="I348" s="49">
        <f t="shared" si="50"/>
        <v>15791.697048224305</v>
      </c>
      <c r="J348" s="137">
        <f t="shared" ca="1" si="51"/>
        <v>1</v>
      </c>
      <c r="K348" s="47">
        <f t="shared" ca="1" si="51"/>
        <v>4</v>
      </c>
      <c r="L348" s="47">
        <f t="shared" ca="1" si="51"/>
        <v>6</v>
      </c>
      <c r="M348" s="47">
        <f t="shared" ca="1" si="51"/>
        <v>9</v>
      </c>
      <c r="N348" s="169">
        <f t="shared" ca="1" si="52"/>
        <v>11</v>
      </c>
      <c r="O348" s="163">
        <f t="shared" ca="1" si="53"/>
        <v>2</v>
      </c>
      <c r="Q348">
        <f t="shared" si="54"/>
        <v>348</v>
      </c>
      <c r="R348">
        <v>5</v>
      </c>
    </row>
    <row r="349" spans="1:18">
      <c r="A349" s="159">
        <f>A348</f>
        <v>4</v>
      </c>
      <c r="C349" t="s">
        <v>572</v>
      </c>
      <c r="D349" s="29">
        <v>8243.149132322229</v>
      </c>
      <c r="E349" s="65">
        <f t="shared" si="46"/>
        <v>8243.149132322229</v>
      </c>
      <c r="F349" s="49">
        <f t="shared" si="47"/>
        <v>4121.5745661611145</v>
      </c>
      <c r="G349" s="49">
        <f t="shared" si="48"/>
        <v>2747.7163774407431</v>
      </c>
      <c r="H349" s="49">
        <f t="shared" si="49"/>
        <v>2060.7872830805572</v>
      </c>
      <c r="I349" s="49">
        <f t="shared" si="50"/>
        <v>1648.6298264644458</v>
      </c>
      <c r="J349" s="137">
        <f t="shared" ca="1" si="51"/>
        <v>16</v>
      </c>
      <c r="K349" s="47">
        <f t="shared" ca="1" si="51"/>
        <v>17</v>
      </c>
      <c r="L349" s="47">
        <f t="shared" ca="1" si="51"/>
        <v>18</v>
      </c>
      <c r="M349" s="47">
        <f t="shared" ca="1" si="51"/>
        <v>19</v>
      </c>
      <c r="N349" s="169">
        <f t="shared" ca="1" si="52"/>
        <v>20</v>
      </c>
      <c r="O349" s="163">
        <f t="shared" ca="1" si="53"/>
        <v>0</v>
      </c>
      <c r="Q349">
        <f t="shared" si="54"/>
        <v>348</v>
      </c>
      <c r="R349">
        <v>5</v>
      </c>
    </row>
    <row r="350" spans="1:18">
      <c r="A350" s="159">
        <f>A348</f>
        <v>4</v>
      </c>
      <c r="C350" t="s">
        <v>575</v>
      </c>
      <c r="D350" s="29">
        <v>45328.108425411374</v>
      </c>
      <c r="E350" s="65">
        <f t="shared" si="46"/>
        <v>45328.108425411374</v>
      </c>
      <c r="F350" s="49">
        <f t="shared" si="47"/>
        <v>22664.054212705687</v>
      </c>
      <c r="G350" s="49">
        <f t="shared" si="48"/>
        <v>15109.369475137124</v>
      </c>
      <c r="H350" s="49">
        <f t="shared" si="49"/>
        <v>11332.027106352843</v>
      </c>
      <c r="I350" s="49">
        <f t="shared" si="50"/>
        <v>9065.6216850822748</v>
      </c>
      <c r="J350" s="137">
        <f t="shared" ca="1" si="51"/>
        <v>3</v>
      </c>
      <c r="K350" s="47">
        <f t="shared" ca="1" si="51"/>
        <v>8</v>
      </c>
      <c r="L350" s="47">
        <f t="shared" ca="1" si="51"/>
        <v>12</v>
      </c>
      <c r="M350" s="47">
        <f t="shared" ca="1" si="51"/>
        <v>14</v>
      </c>
      <c r="N350" s="169">
        <f t="shared" ca="1" si="52"/>
        <v>15</v>
      </c>
      <c r="O350" s="163">
        <f t="shared" ca="1" si="53"/>
        <v>1</v>
      </c>
      <c r="Q350">
        <f t="shared" si="54"/>
        <v>348</v>
      </c>
      <c r="R350">
        <v>5</v>
      </c>
    </row>
    <row r="351" spans="1:18">
      <c r="A351" s="159">
        <f>A348</f>
        <v>4</v>
      </c>
      <c r="C351" t="s">
        <v>577</v>
      </c>
      <c r="D351" s="29">
        <v>73455.858684247854</v>
      </c>
      <c r="E351" s="65">
        <f t="shared" si="46"/>
        <v>73455.858684247854</v>
      </c>
      <c r="F351" s="49">
        <f t="shared" si="47"/>
        <v>36727.929342123927</v>
      </c>
      <c r="G351" s="49">
        <f t="shared" si="48"/>
        <v>24485.286228082619</v>
      </c>
      <c r="H351" s="49">
        <f t="shared" si="49"/>
        <v>18363.964671061964</v>
      </c>
      <c r="I351" s="49">
        <f t="shared" si="50"/>
        <v>14691.17173684957</v>
      </c>
      <c r="J351" s="137">
        <f t="shared" ca="1" si="51"/>
        <v>2</v>
      </c>
      <c r="K351" s="47">
        <f t="shared" ca="1" si="51"/>
        <v>5</v>
      </c>
      <c r="L351" s="47">
        <f t="shared" ca="1" si="51"/>
        <v>7</v>
      </c>
      <c r="M351" s="47">
        <f t="shared" ca="1" si="51"/>
        <v>10</v>
      </c>
      <c r="N351" s="169">
        <f t="shared" ca="1" si="52"/>
        <v>13</v>
      </c>
      <c r="O351" s="163">
        <f t="shared" ca="1" si="53"/>
        <v>1</v>
      </c>
      <c r="Q351">
        <f t="shared" si="54"/>
        <v>348</v>
      </c>
      <c r="R351">
        <v>5</v>
      </c>
    </row>
    <row r="352" spans="1:18">
      <c r="A352" s="159">
        <v>5</v>
      </c>
      <c r="B352">
        <v>88</v>
      </c>
      <c r="C352" t="s">
        <v>570</v>
      </c>
      <c r="D352" s="29">
        <v>86762.000725747741</v>
      </c>
      <c r="E352" s="65">
        <f t="shared" si="46"/>
        <v>86762.000725747741</v>
      </c>
      <c r="F352" s="49">
        <f t="shared" si="47"/>
        <v>43381.00036287387</v>
      </c>
      <c r="G352" s="49">
        <f t="shared" si="48"/>
        <v>28920.666908582582</v>
      </c>
      <c r="H352" s="49">
        <f t="shared" si="49"/>
        <v>21690.500181436935</v>
      </c>
      <c r="I352" s="49">
        <f t="shared" si="50"/>
        <v>17352.40014514955</v>
      </c>
      <c r="J352" s="137">
        <f t="shared" ca="1" si="51"/>
        <v>2</v>
      </c>
      <c r="K352" s="47">
        <f t="shared" ca="1" si="51"/>
        <v>5</v>
      </c>
      <c r="L352" s="47">
        <f t="shared" ca="1" si="51"/>
        <v>7</v>
      </c>
      <c r="M352" s="47">
        <f t="shared" ca="1" si="51"/>
        <v>10</v>
      </c>
      <c r="N352" s="169">
        <f t="shared" ca="1" si="52"/>
        <v>12</v>
      </c>
      <c r="O352" s="163">
        <f t="shared" ca="1" si="53"/>
        <v>2</v>
      </c>
      <c r="Q352">
        <f t="shared" si="54"/>
        <v>352</v>
      </c>
      <c r="R352">
        <v>5</v>
      </c>
    </row>
    <row r="353" spans="1:18">
      <c r="A353" s="159">
        <f>A352</f>
        <v>5</v>
      </c>
      <c r="C353" t="s">
        <v>572</v>
      </c>
      <c r="D353" s="29">
        <v>15254.573349384642</v>
      </c>
      <c r="E353" s="65">
        <f t="shared" si="46"/>
        <v>15254.573349384642</v>
      </c>
      <c r="F353" s="49">
        <f t="shared" si="47"/>
        <v>7627.286674692321</v>
      </c>
      <c r="G353" s="49">
        <f t="shared" si="48"/>
        <v>5084.8577831282137</v>
      </c>
      <c r="H353" s="49">
        <f t="shared" si="49"/>
        <v>3813.6433373461605</v>
      </c>
      <c r="I353" s="49">
        <f t="shared" si="50"/>
        <v>3050.9146698769282</v>
      </c>
      <c r="J353" s="137">
        <f t="shared" ca="1" si="51"/>
        <v>13</v>
      </c>
      <c r="K353" s="47">
        <f t="shared" ca="1" si="51"/>
        <v>17</v>
      </c>
      <c r="L353" s="47">
        <f t="shared" ca="1" si="51"/>
        <v>18</v>
      </c>
      <c r="M353" s="47">
        <f t="shared" ca="1" si="51"/>
        <v>19</v>
      </c>
      <c r="N353" s="169">
        <f t="shared" ca="1" si="52"/>
        <v>20</v>
      </c>
      <c r="O353" s="163">
        <f t="shared" ca="1" si="53"/>
        <v>0</v>
      </c>
      <c r="Q353">
        <f t="shared" si="54"/>
        <v>352</v>
      </c>
      <c r="R353">
        <v>5</v>
      </c>
    </row>
    <row r="354" spans="1:18">
      <c r="A354" s="159">
        <f>A352</f>
        <v>5</v>
      </c>
      <c r="C354" t="s">
        <v>575</v>
      </c>
      <c r="D354" s="29">
        <v>44622.549804370348</v>
      </c>
      <c r="E354" s="65">
        <f t="shared" si="46"/>
        <v>44622.549804370348</v>
      </c>
      <c r="F354" s="49">
        <f t="shared" si="47"/>
        <v>22311.274902185174</v>
      </c>
      <c r="G354" s="49">
        <f t="shared" si="48"/>
        <v>14874.18326812345</v>
      </c>
      <c r="H354" s="49">
        <f t="shared" si="49"/>
        <v>11155.637451092587</v>
      </c>
      <c r="I354" s="49">
        <f t="shared" si="50"/>
        <v>8924.5099608740693</v>
      </c>
      <c r="J354" s="137">
        <f t="shared" ca="1" si="51"/>
        <v>3</v>
      </c>
      <c r="K354" s="47">
        <f t="shared" ca="1" si="51"/>
        <v>8</v>
      </c>
      <c r="L354" s="47">
        <f t="shared" ca="1" si="51"/>
        <v>14</v>
      </c>
      <c r="M354" s="47">
        <f t="shared" ca="1" si="51"/>
        <v>15</v>
      </c>
      <c r="N354" s="169">
        <f t="shared" ca="1" si="52"/>
        <v>16</v>
      </c>
      <c r="O354" s="163">
        <f t="shared" ca="1" si="53"/>
        <v>1</v>
      </c>
      <c r="Q354">
        <f t="shared" si="54"/>
        <v>352</v>
      </c>
      <c r="R354">
        <v>5</v>
      </c>
    </row>
    <row r="355" spans="1:18">
      <c r="A355" s="159">
        <f>A352</f>
        <v>5</v>
      </c>
      <c r="C355" t="s">
        <v>577</v>
      </c>
      <c r="D355" s="29">
        <v>87831.799771683553</v>
      </c>
      <c r="E355" s="65">
        <f t="shared" si="46"/>
        <v>87831.799771683553</v>
      </c>
      <c r="F355" s="49">
        <f t="shared" si="47"/>
        <v>43915.899885841776</v>
      </c>
      <c r="G355" s="49">
        <f t="shared" si="48"/>
        <v>29277.266590561183</v>
      </c>
      <c r="H355" s="49">
        <f t="shared" si="49"/>
        <v>21957.949942920888</v>
      </c>
      <c r="I355" s="49">
        <f t="shared" si="50"/>
        <v>17566.359954336709</v>
      </c>
      <c r="J355" s="137">
        <f t="shared" ca="1" si="51"/>
        <v>1</v>
      </c>
      <c r="K355" s="47">
        <f t="shared" ca="1" si="51"/>
        <v>4</v>
      </c>
      <c r="L355" s="47">
        <f t="shared" ca="1" si="51"/>
        <v>6</v>
      </c>
      <c r="M355" s="47">
        <f t="shared" ca="1" si="51"/>
        <v>9</v>
      </c>
      <c r="N355" s="169">
        <f t="shared" ca="1" si="52"/>
        <v>11</v>
      </c>
      <c r="O355" s="163">
        <f t="shared" ca="1" si="53"/>
        <v>2</v>
      </c>
      <c r="Q355">
        <f t="shared" si="54"/>
        <v>352</v>
      </c>
      <c r="R355">
        <v>5</v>
      </c>
    </row>
    <row r="356" spans="1:18">
      <c r="A356" s="159">
        <v>4</v>
      </c>
      <c r="B356">
        <v>89</v>
      </c>
      <c r="C356" t="s">
        <v>570</v>
      </c>
      <c r="D356" s="29">
        <v>91849.276471809746</v>
      </c>
      <c r="E356" s="65">
        <f t="shared" si="46"/>
        <v>91849.276471809746</v>
      </c>
      <c r="F356" s="49">
        <f t="shared" si="47"/>
        <v>45924.638235904873</v>
      </c>
      <c r="G356" s="49">
        <f t="shared" si="48"/>
        <v>30616.425490603247</v>
      </c>
      <c r="H356" s="49">
        <f t="shared" si="49"/>
        <v>22962.319117952436</v>
      </c>
      <c r="I356" s="49">
        <f t="shared" si="50"/>
        <v>18369.855294361951</v>
      </c>
      <c r="J356" s="137">
        <f t="shared" ca="1" si="51"/>
        <v>2</v>
      </c>
      <c r="K356" s="47">
        <f t="shared" ca="1" si="51"/>
        <v>5</v>
      </c>
      <c r="L356" s="47">
        <f t="shared" ca="1" si="51"/>
        <v>7</v>
      </c>
      <c r="M356" s="47">
        <f t="shared" ca="1" si="51"/>
        <v>11</v>
      </c>
      <c r="N356" s="169">
        <f t="shared" ca="1" si="52"/>
        <v>13</v>
      </c>
      <c r="O356" s="163">
        <f t="shared" ca="1" si="53"/>
        <v>1</v>
      </c>
      <c r="Q356">
        <f t="shared" si="54"/>
        <v>356</v>
      </c>
      <c r="R356">
        <v>5</v>
      </c>
    </row>
    <row r="357" spans="1:18">
      <c r="A357" s="159">
        <f>A356</f>
        <v>4</v>
      </c>
      <c r="C357" t="s">
        <v>572</v>
      </c>
      <c r="D357" s="29">
        <v>19453.239609322627</v>
      </c>
      <c r="E357" s="65">
        <f t="shared" si="46"/>
        <v>19453.239609322627</v>
      </c>
      <c r="F357" s="49">
        <f t="shared" si="47"/>
        <v>9726.6198046613135</v>
      </c>
      <c r="G357" s="49">
        <f t="shared" si="48"/>
        <v>6484.4132031075424</v>
      </c>
      <c r="H357" s="49">
        <f t="shared" si="49"/>
        <v>4863.3099023306568</v>
      </c>
      <c r="I357" s="49">
        <f t="shared" si="50"/>
        <v>3890.6479218645254</v>
      </c>
      <c r="J357" s="137">
        <f t="shared" ca="1" si="51"/>
        <v>12</v>
      </c>
      <c r="K357" s="47">
        <f t="shared" ca="1" si="51"/>
        <v>16</v>
      </c>
      <c r="L357" s="47">
        <f t="shared" ca="1" si="51"/>
        <v>18</v>
      </c>
      <c r="M357" s="47">
        <f t="shared" ca="1" si="51"/>
        <v>19</v>
      </c>
      <c r="N357" s="169">
        <f t="shared" ca="1" si="52"/>
        <v>20</v>
      </c>
      <c r="O357" s="163">
        <f t="shared" ca="1" si="53"/>
        <v>0</v>
      </c>
      <c r="Q357">
        <f t="shared" si="54"/>
        <v>356</v>
      </c>
      <c r="R357">
        <v>5</v>
      </c>
    </row>
    <row r="358" spans="1:18">
      <c r="A358" s="159">
        <f>A356</f>
        <v>4</v>
      </c>
      <c r="C358" t="s">
        <v>575</v>
      </c>
      <c r="D358" s="29">
        <v>48499.301505541582</v>
      </c>
      <c r="E358" s="65">
        <f t="shared" si="46"/>
        <v>48499.301505541582</v>
      </c>
      <c r="F358" s="49">
        <f t="shared" si="47"/>
        <v>24249.650752770791</v>
      </c>
      <c r="G358" s="49">
        <f t="shared" si="48"/>
        <v>16166.433835180527</v>
      </c>
      <c r="H358" s="49">
        <f t="shared" si="49"/>
        <v>12124.825376385395</v>
      </c>
      <c r="I358" s="49">
        <f t="shared" si="50"/>
        <v>9699.860301108316</v>
      </c>
      <c r="J358" s="137">
        <f t="shared" ca="1" si="51"/>
        <v>4</v>
      </c>
      <c r="K358" s="47">
        <f t="shared" ca="1" si="51"/>
        <v>9</v>
      </c>
      <c r="L358" s="47">
        <f t="shared" ca="1" si="51"/>
        <v>14</v>
      </c>
      <c r="M358" s="47">
        <f t="shared" ca="1" si="51"/>
        <v>15</v>
      </c>
      <c r="N358" s="169">
        <f t="shared" ca="1" si="52"/>
        <v>17</v>
      </c>
      <c r="O358" s="163">
        <f t="shared" ca="1" si="53"/>
        <v>1</v>
      </c>
      <c r="Q358">
        <f t="shared" si="54"/>
        <v>356</v>
      </c>
      <c r="R358">
        <v>5</v>
      </c>
    </row>
    <row r="359" spans="1:18">
      <c r="A359" s="159">
        <f>A356</f>
        <v>4</v>
      </c>
      <c r="C359" t="s">
        <v>577</v>
      </c>
      <c r="D359" s="29">
        <v>115245.15704773282</v>
      </c>
      <c r="E359" s="65">
        <f t="shared" si="46"/>
        <v>115245.15704773282</v>
      </c>
      <c r="F359" s="49">
        <f t="shared" si="47"/>
        <v>57622.57852386641</v>
      </c>
      <c r="G359" s="49">
        <f t="shared" si="48"/>
        <v>38415.052349244274</v>
      </c>
      <c r="H359" s="49">
        <f t="shared" si="49"/>
        <v>28811.289261933205</v>
      </c>
      <c r="I359" s="49">
        <f t="shared" si="50"/>
        <v>23049.031409546566</v>
      </c>
      <c r="J359" s="137">
        <f t="shared" ca="1" si="51"/>
        <v>1</v>
      </c>
      <c r="K359" s="47">
        <f t="shared" ca="1" si="51"/>
        <v>3</v>
      </c>
      <c r="L359" s="47">
        <f t="shared" ca="1" si="51"/>
        <v>6</v>
      </c>
      <c r="M359" s="47">
        <f t="shared" ca="1" si="51"/>
        <v>8</v>
      </c>
      <c r="N359" s="169">
        <f t="shared" ca="1" si="52"/>
        <v>10</v>
      </c>
      <c r="O359" s="163">
        <f t="shared" ca="1" si="53"/>
        <v>2</v>
      </c>
      <c r="Q359">
        <f t="shared" si="54"/>
        <v>356</v>
      </c>
      <c r="R359">
        <v>5</v>
      </c>
    </row>
    <row r="360" spans="1:18">
      <c r="A360" s="159">
        <v>4</v>
      </c>
      <c r="B360">
        <v>90</v>
      </c>
      <c r="C360" t="s">
        <v>570</v>
      </c>
      <c r="D360" s="29">
        <v>92331.845009355893</v>
      </c>
      <c r="E360" s="65">
        <f t="shared" si="46"/>
        <v>92331.845009355893</v>
      </c>
      <c r="F360" s="49">
        <f t="shared" si="47"/>
        <v>46165.922504677947</v>
      </c>
      <c r="G360" s="49">
        <f t="shared" si="48"/>
        <v>30777.281669785298</v>
      </c>
      <c r="H360" s="49">
        <f t="shared" si="49"/>
        <v>23082.961252338973</v>
      </c>
      <c r="I360" s="49">
        <f t="shared" si="50"/>
        <v>18466.369001871179</v>
      </c>
      <c r="J360" s="137">
        <f t="shared" ca="1" si="51"/>
        <v>2</v>
      </c>
      <c r="K360" s="47">
        <f t="shared" ca="1" si="51"/>
        <v>5</v>
      </c>
      <c r="L360" s="47">
        <f t="shared" ca="1" si="51"/>
        <v>7</v>
      </c>
      <c r="M360" s="47">
        <f t="shared" ca="1" si="51"/>
        <v>10</v>
      </c>
      <c r="N360" s="169">
        <f t="shared" ca="1" si="52"/>
        <v>12</v>
      </c>
      <c r="O360" s="163">
        <f t="shared" ca="1" si="53"/>
        <v>1</v>
      </c>
      <c r="Q360">
        <f t="shared" si="54"/>
        <v>360</v>
      </c>
      <c r="R360">
        <v>5</v>
      </c>
    </row>
    <row r="361" spans="1:18">
      <c r="A361" s="159">
        <f>A360</f>
        <v>4</v>
      </c>
      <c r="C361" t="s">
        <v>572</v>
      </c>
      <c r="D361" s="29">
        <v>14603.431642060235</v>
      </c>
      <c r="E361" s="65">
        <f t="shared" si="46"/>
        <v>14603.431642060235</v>
      </c>
      <c r="F361" s="49">
        <f t="shared" si="47"/>
        <v>7301.7158210301177</v>
      </c>
      <c r="G361" s="49">
        <f t="shared" si="48"/>
        <v>4867.8105473534115</v>
      </c>
      <c r="H361" s="49">
        <f t="shared" si="49"/>
        <v>3650.8579105150588</v>
      </c>
      <c r="I361" s="49">
        <f t="shared" si="50"/>
        <v>2920.6863284120473</v>
      </c>
      <c r="J361" s="137">
        <f t="shared" ca="1" si="51"/>
        <v>14</v>
      </c>
      <c r="K361" s="47">
        <f t="shared" ca="1" si="51"/>
        <v>17</v>
      </c>
      <c r="L361" s="47">
        <f t="shared" ca="1" si="51"/>
        <v>18</v>
      </c>
      <c r="M361" s="47">
        <f t="shared" ca="1" si="51"/>
        <v>19</v>
      </c>
      <c r="N361" s="169">
        <f t="shared" ca="1" si="52"/>
        <v>20</v>
      </c>
      <c r="O361" s="163">
        <f t="shared" ca="1" si="53"/>
        <v>0</v>
      </c>
      <c r="Q361">
        <f t="shared" si="54"/>
        <v>360</v>
      </c>
      <c r="R361">
        <v>5</v>
      </c>
    </row>
    <row r="362" spans="1:18">
      <c r="A362" s="159">
        <f>A360</f>
        <v>4</v>
      </c>
      <c r="C362" t="s">
        <v>575</v>
      </c>
      <c r="D362" s="29">
        <v>51348.705515425638</v>
      </c>
      <c r="E362" s="65">
        <f t="shared" si="46"/>
        <v>51348.705515425638</v>
      </c>
      <c r="F362" s="49">
        <f t="shared" si="47"/>
        <v>25674.352757712819</v>
      </c>
      <c r="G362" s="49">
        <f t="shared" si="48"/>
        <v>17116.235171808545</v>
      </c>
      <c r="H362" s="49">
        <f t="shared" si="49"/>
        <v>12837.176378856409</v>
      </c>
      <c r="I362" s="49">
        <f t="shared" si="50"/>
        <v>10269.741103085127</v>
      </c>
      <c r="J362" s="137">
        <f t="shared" ca="1" si="51"/>
        <v>4</v>
      </c>
      <c r="K362" s="47">
        <f t="shared" ca="1" si="51"/>
        <v>9</v>
      </c>
      <c r="L362" s="47">
        <f t="shared" ca="1" si="51"/>
        <v>13</v>
      </c>
      <c r="M362" s="47">
        <f t="shared" ca="1" si="51"/>
        <v>15</v>
      </c>
      <c r="N362" s="169">
        <f t="shared" ca="1" si="52"/>
        <v>16</v>
      </c>
      <c r="O362" s="163">
        <f t="shared" ca="1" si="53"/>
        <v>1</v>
      </c>
      <c r="Q362">
        <f t="shared" si="54"/>
        <v>360</v>
      </c>
      <c r="R362">
        <v>5</v>
      </c>
    </row>
    <row r="363" spans="1:18">
      <c r="A363" s="159">
        <f>A360</f>
        <v>4</v>
      </c>
      <c r="C363" t="s">
        <v>577</v>
      </c>
      <c r="D363" s="29">
        <v>108518.09366257164</v>
      </c>
      <c r="E363" s="65">
        <f t="shared" si="46"/>
        <v>108518.09366257164</v>
      </c>
      <c r="F363" s="49">
        <f t="shared" si="47"/>
        <v>54259.046831285821</v>
      </c>
      <c r="G363" s="49">
        <f t="shared" si="48"/>
        <v>36172.697887523878</v>
      </c>
      <c r="H363" s="49">
        <f t="shared" si="49"/>
        <v>27129.523415642911</v>
      </c>
      <c r="I363" s="49">
        <f t="shared" si="50"/>
        <v>21703.618732514329</v>
      </c>
      <c r="J363" s="137">
        <f t="shared" ca="1" si="51"/>
        <v>1</v>
      </c>
      <c r="K363" s="47">
        <f t="shared" ca="1" si="51"/>
        <v>3</v>
      </c>
      <c r="L363" s="47">
        <f t="shared" ca="1" si="51"/>
        <v>6</v>
      </c>
      <c r="M363" s="47">
        <f t="shared" ca="1" si="51"/>
        <v>8</v>
      </c>
      <c r="N363" s="169">
        <f t="shared" ca="1" si="52"/>
        <v>11</v>
      </c>
      <c r="O363" s="163">
        <f t="shared" ca="1" si="53"/>
        <v>2</v>
      </c>
      <c r="Q363">
        <f t="shared" si="54"/>
        <v>360</v>
      </c>
      <c r="R363">
        <v>5</v>
      </c>
    </row>
    <row r="364" spans="1:18">
      <c r="A364" s="159">
        <v>5</v>
      </c>
      <c r="B364">
        <v>91</v>
      </c>
      <c r="C364" t="s">
        <v>570</v>
      </c>
      <c r="D364" s="29">
        <v>81726.087472543368</v>
      </c>
      <c r="E364" s="65">
        <f t="shared" si="46"/>
        <v>81726.087472543368</v>
      </c>
      <c r="F364" s="49">
        <f t="shared" si="47"/>
        <v>40863.043736271684</v>
      </c>
      <c r="G364" s="49">
        <f t="shared" si="48"/>
        <v>27242.029157514455</v>
      </c>
      <c r="H364" s="49">
        <f t="shared" si="49"/>
        <v>20431.521868135842</v>
      </c>
      <c r="I364" s="49">
        <f t="shared" si="50"/>
        <v>16345.217494508674</v>
      </c>
      <c r="J364" s="137">
        <f t="shared" ca="1" si="51"/>
        <v>2</v>
      </c>
      <c r="K364" s="47">
        <f t="shared" ca="1" si="51"/>
        <v>6</v>
      </c>
      <c r="L364" s="47">
        <f t="shared" ca="1" si="51"/>
        <v>8</v>
      </c>
      <c r="M364" s="47">
        <f t="shared" ca="1" si="51"/>
        <v>11</v>
      </c>
      <c r="N364" s="169">
        <f t="shared" ca="1" si="52"/>
        <v>12</v>
      </c>
      <c r="O364" s="163">
        <f t="shared" ca="1" si="53"/>
        <v>1</v>
      </c>
      <c r="Q364">
        <f t="shared" si="54"/>
        <v>364</v>
      </c>
      <c r="R364">
        <v>5</v>
      </c>
    </row>
    <row r="365" spans="1:18">
      <c r="A365" s="159">
        <f>A364</f>
        <v>5</v>
      </c>
      <c r="C365" t="s">
        <v>572</v>
      </c>
      <c r="D365" s="29">
        <v>11379.082438499976</v>
      </c>
      <c r="E365" s="65">
        <f t="shared" si="46"/>
        <v>11379.082438499976</v>
      </c>
      <c r="F365" s="49">
        <f t="shared" si="47"/>
        <v>5689.541219249988</v>
      </c>
      <c r="G365" s="49">
        <f t="shared" si="48"/>
        <v>3793.0274794999918</v>
      </c>
      <c r="H365" s="49">
        <f t="shared" si="49"/>
        <v>2844.770609624994</v>
      </c>
      <c r="I365" s="49">
        <f t="shared" si="50"/>
        <v>2275.8164876999954</v>
      </c>
      <c r="J365" s="137">
        <f t="shared" ca="1" si="51"/>
        <v>15</v>
      </c>
      <c r="K365" s="47">
        <f t="shared" ca="1" si="51"/>
        <v>17</v>
      </c>
      <c r="L365" s="47">
        <f t="shared" ca="1" si="51"/>
        <v>18</v>
      </c>
      <c r="M365" s="47">
        <f t="shared" ca="1" si="51"/>
        <v>19</v>
      </c>
      <c r="N365" s="169">
        <f t="shared" ca="1" si="52"/>
        <v>20</v>
      </c>
      <c r="O365" s="163">
        <f t="shared" ca="1" si="53"/>
        <v>0</v>
      </c>
      <c r="Q365">
        <f t="shared" si="54"/>
        <v>364</v>
      </c>
      <c r="R365">
        <v>5</v>
      </c>
    </row>
    <row r="366" spans="1:18">
      <c r="A366" s="159">
        <f>A364</f>
        <v>5</v>
      </c>
      <c r="C366" t="s">
        <v>575</v>
      </c>
      <c r="D366" s="29">
        <v>47139.127124184524</v>
      </c>
      <c r="E366" s="65">
        <f t="shared" si="46"/>
        <v>47139.127124184524</v>
      </c>
      <c r="F366" s="49">
        <f t="shared" si="47"/>
        <v>23569.563562092262</v>
      </c>
      <c r="G366" s="49">
        <f t="shared" si="48"/>
        <v>15713.042374728175</v>
      </c>
      <c r="H366" s="49">
        <f t="shared" si="49"/>
        <v>11784.781781046131</v>
      </c>
      <c r="I366" s="49">
        <f t="shared" si="50"/>
        <v>9427.8254248369049</v>
      </c>
      <c r="J366" s="137">
        <f t="shared" ca="1" si="51"/>
        <v>4</v>
      </c>
      <c r="K366" s="47">
        <f t="shared" ca="1" si="51"/>
        <v>10</v>
      </c>
      <c r="L366" s="47">
        <f t="shared" ca="1" si="51"/>
        <v>13</v>
      </c>
      <c r="M366" s="47">
        <f t="shared" ca="1" si="51"/>
        <v>14</v>
      </c>
      <c r="N366" s="169">
        <f t="shared" ca="1" si="52"/>
        <v>16</v>
      </c>
      <c r="O366" s="163">
        <f t="shared" ca="1" si="53"/>
        <v>1</v>
      </c>
      <c r="Q366">
        <f t="shared" si="54"/>
        <v>364</v>
      </c>
      <c r="R366">
        <v>5</v>
      </c>
    </row>
    <row r="367" spans="1:18">
      <c r="A367" s="159">
        <f>A364</f>
        <v>5</v>
      </c>
      <c r="C367" t="s">
        <v>577</v>
      </c>
      <c r="D367" s="29">
        <v>122976.68808852811</v>
      </c>
      <c r="E367" s="65">
        <f t="shared" si="46"/>
        <v>122976.68808852811</v>
      </c>
      <c r="F367" s="49">
        <f t="shared" si="47"/>
        <v>61488.344044264057</v>
      </c>
      <c r="G367" s="49">
        <f t="shared" si="48"/>
        <v>40992.229362842707</v>
      </c>
      <c r="H367" s="49">
        <f t="shared" si="49"/>
        <v>30744.172022132028</v>
      </c>
      <c r="I367" s="49">
        <f t="shared" si="50"/>
        <v>24595.337617705623</v>
      </c>
      <c r="J367" s="137">
        <f t="shared" ca="1" si="51"/>
        <v>1</v>
      </c>
      <c r="K367" s="47">
        <f t="shared" ca="1" si="51"/>
        <v>3</v>
      </c>
      <c r="L367" s="47">
        <f t="shared" ca="1" si="51"/>
        <v>5</v>
      </c>
      <c r="M367" s="47">
        <f t="shared" ca="1" si="51"/>
        <v>7</v>
      </c>
      <c r="N367" s="169">
        <f t="shared" ca="1" si="52"/>
        <v>9</v>
      </c>
      <c r="O367" s="163">
        <f t="shared" ca="1" si="53"/>
        <v>3</v>
      </c>
      <c r="Q367">
        <f t="shared" si="54"/>
        <v>364</v>
      </c>
      <c r="R367">
        <v>5</v>
      </c>
    </row>
    <row r="368" spans="1:18">
      <c r="A368" s="159">
        <v>4</v>
      </c>
      <c r="B368">
        <v>92</v>
      </c>
      <c r="C368" t="s">
        <v>570</v>
      </c>
      <c r="D368" s="29">
        <v>73338.47294123382</v>
      </c>
      <c r="E368" s="65">
        <f t="shared" si="46"/>
        <v>73338.47294123382</v>
      </c>
      <c r="F368" s="49">
        <f t="shared" si="47"/>
        <v>36669.23647061691</v>
      </c>
      <c r="G368" s="49">
        <f t="shared" si="48"/>
        <v>24446.15764707794</v>
      </c>
      <c r="H368" s="49">
        <f t="shared" si="49"/>
        <v>18334.618235308455</v>
      </c>
      <c r="I368" s="49">
        <f t="shared" si="50"/>
        <v>14667.694588246764</v>
      </c>
      <c r="J368" s="137">
        <f t="shared" ca="1" si="51"/>
        <v>2</v>
      </c>
      <c r="K368" s="47">
        <f t="shared" ca="1" si="51"/>
        <v>5</v>
      </c>
      <c r="L368" s="47">
        <f t="shared" ca="1" si="51"/>
        <v>7</v>
      </c>
      <c r="M368" s="47">
        <f t="shared" ca="1" si="51"/>
        <v>10</v>
      </c>
      <c r="N368" s="169">
        <f t="shared" ca="1" si="52"/>
        <v>13</v>
      </c>
      <c r="O368" s="163">
        <f t="shared" ca="1" si="53"/>
        <v>1</v>
      </c>
      <c r="Q368">
        <f t="shared" si="54"/>
        <v>368</v>
      </c>
      <c r="R368">
        <v>5</v>
      </c>
    </row>
    <row r="369" spans="1:18">
      <c r="A369" s="159">
        <f>A368</f>
        <v>4</v>
      </c>
      <c r="C369" t="s">
        <v>572</v>
      </c>
      <c r="D369" s="29">
        <v>11490.146743093772</v>
      </c>
      <c r="E369" s="65">
        <f t="shared" si="46"/>
        <v>11490.146743093772</v>
      </c>
      <c r="F369" s="49">
        <f t="shared" si="47"/>
        <v>5745.0733715468859</v>
      </c>
      <c r="G369" s="49">
        <f t="shared" si="48"/>
        <v>3830.0489143645905</v>
      </c>
      <c r="H369" s="49">
        <f t="shared" si="49"/>
        <v>2872.536685773443</v>
      </c>
      <c r="I369" s="49">
        <f t="shared" si="50"/>
        <v>2298.0293486187543</v>
      </c>
      <c r="J369" s="137">
        <f t="shared" ca="1" si="51"/>
        <v>15</v>
      </c>
      <c r="K369" s="47">
        <f t="shared" ca="1" si="51"/>
        <v>17</v>
      </c>
      <c r="L369" s="47">
        <f t="shared" ca="1" si="51"/>
        <v>18</v>
      </c>
      <c r="M369" s="47">
        <f t="shared" ca="1" si="51"/>
        <v>19</v>
      </c>
      <c r="N369" s="169">
        <f t="shared" ca="1" si="52"/>
        <v>20</v>
      </c>
      <c r="O369" s="163">
        <f t="shared" ca="1" si="53"/>
        <v>0</v>
      </c>
      <c r="Q369">
        <f t="shared" si="54"/>
        <v>368</v>
      </c>
      <c r="R369">
        <v>5</v>
      </c>
    </row>
    <row r="370" spans="1:18">
      <c r="A370" s="159">
        <f>A368</f>
        <v>4</v>
      </c>
      <c r="C370" t="s">
        <v>575</v>
      </c>
      <c r="D370" s="29">
        <v>47404.029999954437</v>
      </c>
      <c r="E370" s="65">
        <f t="shared" si="46"/>
        <v>47404.029999954437</v>
      </c>
      <c r="F370" s="49">
        <f t="shared" si="47"/>
        <v>23702.014999977218</v>
      </c>
      <c r="G370" s="49">
        <f t="shared" si="48"/>
        <v>15801.343333318146</v>
      </c>
      <c r="H370" s="49">
        <f t="shared" si="49"/>
        <v>11851.007499988609</v>
      </c>
      <c r="I370" s="49">
        <f t="shared" si="50"/>
        <v>9480.8059999908874</v>
      </c>
      <c r="J370" s="137">
        <f t="shared" ca="1" si="51"/>
        <v>3</v>
      </c>
      <c r="K370" s="47">
        <f t="shared" ca="1" si="51"/>
        <v>8</v>
      </c>
      <c r="L370" s="47">
        <f t="shared" ca="1" si="51"/>
        <v>12</v>
      </c>
      <c r="M370" s="47">
        <f t="shared" ca="1" si="51"/>
        <v>14</v>
      </c>
      <c r="N370" s="169">
        <f t="shared" ca="1" si="52"/>
        <v>16</v>
      </c>
      <c r="O370" s="163">
        <f t="shared" ca="1" si="53"/>
        <v>1</v>
      </c>
      <c r="Q370">
        <f t="shared" si="54"/>
        <v>368</v>
      </c>
      <c r="R370">
        <v>5</v>
      </c>
    </row>
    <row r="371" spans="1:18">
      <c r="A371" s="159">
        <f>A368</f>
        <v>4</v>
      </c>
      <c r="C371" t="s">
        <v>577</v>
      </c>
      <c r="D371" s="29">
        <v>84424.645483772591</v>
      </c>
      <c r="E371" s="65">
        <f t="shared" si="46"/>
        <v>84424.645483772591</v>
      </c>
      <c r="F371" s="49">
        <f t="shared" si="47"/>
        <v>42212.322741886295</v>
      </c>
      <c r="G371" s="49">
        <f t="shared" si="48"/>
        <v>28141.548494590865</v>
      </c>
      <c r="H371" s="49">
        <f t="shared" si="49"/>
        <v>21106.161370943148</v>
      </c>
      <c r="I371" s="49">
        <f t="shared" si="50"/>
        <v>16884.929096754517</v>
      </c>
      <c r="J371" s="137">
        <f t="shared" ca="1" si="51"/>
        <v>1</v>
      </c>
      <c r="K371" s="47">
        <f t="shared" ca="1" si="51"/>
        <v>4</v>
      </c>
      <c r="L371" s="47">
        <f t="shared" ca="1" si="51"/>
        <v>6</v>
      </c>
      <c r="M371" s="47">
        <f t="shared" ca="1" si="51"/>
        <v>9</v>
      </c>
      <c r="N371" s="169">
        <f t="shared" ca="1" si="52"/>
        <v>11</v>
      </c>
      <c r="O371" s="163">
        <f t="shared" ca="1" si="53"/>
        <v>2</v>
      </c>
      <c r="Q371">
        <f t="shared" si="54"/>
        <v>368</v>
      </c>
      <c r="R371">
        <v>5</v>
      </c>
    </row>
    <row r="372" spans="1:18">
      <c r="A372" s="159">
        <v>5</v>
      </c>
      <c r="B372">
        <v>93</v>
      </c>
      <c r="C372" t="s">
        <v>570</v>
      </c>
      <c r="D372" s="29">
        <v>75504.058977301058</v>
      </c>
      <c r="E372" s="65">
        <f t="shared" si="46"/>
        <v>75504.058977301058</v>
      </c>
      <c r="F372" s="49">
        <f t="shared" si="47"/>
        <v>37752.029488650529</v>
      </c>
      <c r="G372" s="49">
        <f t="shared" si="48"/>
        <v>25168.019659100351</v>
      </c>
      <c r="H372" s="49">
        <f t="shared" si="49"/>
        <v>18876.014744325264</v>
      </c>
      <c r="I372" s="49">
        <f t="shared" si="50"/>
        <v>15100.811795460211</v>
      </c>
      <c r="J372" s="137">
        <f t="shared" ca="1" si="51"/>
        <v>2</v>
      </c>
      <c r="K372" s="47">
        <f t="shared" ca="1" si="51"/>
        <v>5</v>
      </c>
      <c r="L372" s="47">
        <f t="shared" ca="1" si="51"/>
        <v>8</v>
      </c>
      <c r="M372" s="47">
        <f t="shared" ca="1" si="51"/>
        <v>11</v>
      </c>
      <c r="N372" s="169">
        <f t="shared" ca="1" si="52"/>
        <v>13</v>
      </c>
      <c r="O372" s="163">
        <f t="shared" ca="1" si="53"/>
        <v>2</v>
      </c>
      <c r="Q372">
        <f t="shared" si="54"/>
        <v>372</v>
      </c>
      <c r="R372">
        <v>5</v>
      </c>
    </row>
    <row r="373" spans="1:18">
      <c r="A373" s="159">
        <f>A372</f>
        <v>5</v>
      </c>
      <c r="C373" t="s">
        <v>572</v>
      </c>
      <c r="D373" s="29">
        <v>11943.114887319447</v>
      </c>
      <c r="E373" s="65">
        <f t="shared" si="46"/>
        <v>11943.114887319447</v>
      </c>
      <c r="F373" s="49">
        <f t="shared" si="47"/>
        <v>5971.5574436597235</v>
      </c>
      <c r="G373" s="49">
        <f t="shared" si="48"/>
        <v>3981.038295773149</v>
      </c>
      <c r="H373" s="49">
        <f t="shared" si="49"/>
        <v>2985.7787218298618</v>
      </c>
      <c r="I373" s="49">
        <f t="shared" si="50"/>
        <v>2388.6229774638896</v>
      </c>
      <c r="J373" s="137">
        <f t="shared" ca="1" si="51"/>
        <v>15</v>
      </c>
      <c r="K373" s="47">
        <f t="shared" ca="1" si="51"/>
        <v>17</v>
      </c>
      <c r="L373" s="47">
        <f t="shared" ca="1" si="51"/>
        <v>18</v>
      </c>
      <c r="M373" s="47">
        <f t="shared" ca="1" si="51"/>
        <v>19</v>
      </c>
      <c r="N373" s="169">
        <f t="shared" ca="1" si="52"/>
        <v>20</v>
      </c>
      <c r="O373" s="163">
        <f t="shared" ca="1" si="53"/>
        <v>0</v>
      </c>
      <c r="Q373">
        <f t="shared" si="54"/>
        <v>372</v>
      </c>
      <c r="R373">
        <v>5</v>
      </c>
    </row>
    <row r="374" spans="1:18">
      <c r="A374" s="159">
        <f>A372</f>
        <v>5</v>
      </c>
      <c r="C374" t="s">
        <v>575</v>
      </c>
      <c r="D374" s="29">
        <v>52158.697000952881</v>
      </c>
      <c r="E374" s="65">
        <f t="shared" si="46"/>
        <v>52158.697000952881</v>
      </c>
      <c r="F374" s="49">
        <f t="shared" si="47"/>
        <v>26079.348500476441</v>
      </c>
      <c r="G374" s="49">
        <f t="shared" si="48"/>
        <v>17386.232333650962</v>
      </c>
      <c r="H374" s="49">
        <f t="shared" si="49"/>
        <v>13039.67425023822</v>
      </c>
      <c r="I374" s="49">
        <f t="shared" si="50"/>
        <v>10431.739400190576</v>
      </c>
      <c r="J374" s="137">
        <f t="shared" ca="1" si="51"/>
        <v>3</v>
      </c>
      <c r="K374" s="47">
        <f t="shared" ca="1" si="51"/>
        <v>7</v>
      </c>
      <c r="L374" s="47">
        <f t="shared" ca="1" si="51"/>
        <v>12</v>
      </c>
      <c r="M374" s="47">
        <f t="shared" ca="1" si="51"/>
        <v>14</v>
      </c>
      <c r="N374" s="169">
        <f t="shared" ca="1" si="52"/>
        <v>16</v>
      </c>
      <c r="O374" s="163">
        <f t="shared" ca="1" si="53"/>
        <v>1</v>
      </c>
      <c r="Q374">
        <f t="shared" si="54"/>
        <v>372</v>
      </c>
      <c r="R374">
        <v>5</v>
      </c>
    </row>
    <row r="375" spans="1:18">
      <c r="A375" s="159">
        <f>A372</f>
        <v>5</v>
      </c>
      <c r="C375" t="s">
        <v>577</v>
      </c>
      <c r="D375" s="29">
        <v>98694.973971987332</v>
      </c>
      <c r="E375" s="65">
        <f t="shared" si="46"/>
        <v>98694.973971987332</v>
      </c>
      <c r="F375" s="49">
        <f t="shared" si="47"/>
        <v>49347.486985993666</v>
      </c>
      <c r="G375" s="49">
        <f t="shared" si="48"/>
        <v>32898.324657329111</v>
      </c>
      <c r="H375" s="49">
        <f t="shared" si="49"/>
        <v>24673.743492996833</v>
      </c>
      <c r="I375" s="49">
        <f t="shared" si="50"/>
        <v>19738.994794397466</v>
      </c>
      <c r="J375" s="137">
        <f t="shared" ca="1" si="51"/>
        <v>1</v>
      </c>
      <c r="K375" s="47">
        <f t="shared" ca="1" si="51"/>
        <v>4</v>
      </c>
      <c r="L375" s="47">
        <f t="shared" ca="1" si="51"/>
        <v>6</v>
      </c>
      <c r="M375" s="47">
        <f t="shared" ca="1" si="51"/>
        <v>9</v>
      </c>
      <c r="N375" s="169">
        <f t="shared" ca="1" si="52"/>
        <v>10</v>
      </c>
      <c r="O375" s="163">
        <f t="shared" ca="1" si="53"/>
        <v>2</v>
      </c>
      <c r="Q375">
        <f t="shared" si="54"/>
        <v>372</v>
      </c>
      <c r="R375">
        <v>5</v>
      </c>
    </row>
    <row r="376" spans="1:18">
      <c r="A376" s="159">
        <v>5</v>
      </c>
      <c r="B376">
        <v>94</v>
      </c>
      <c r="C376" t="s">
        <v>570</v>
      </c>
      <c r="D376" s="29">
        <v>85194.847455300842</v>
      </c>
      <c r="E376" s="65">
        <f t="shared" si="46"/>
        <v>85194.847455300842</v>
      </c>
      <c r="F376" s="49">
        <f t="shared" si="47"/>
        <v>42597.423727650421</v>
      </c>
      <c r="G376" s="49">
        <f t="shared" si="48"/>
        <v>28398.282485100281</v>
      </c>
      <c r="H376" s="49">
        <f t="shared" si="49"/>
        <v>21298.71186382521</v>
      </c>
      <c r="I376" s="49">
        <f t="shared" si="50"/>
        <v>17038.969491060168</v>
      </c>
      <c r="J376" s="137">
        <f t="shared" ca="1" si="51"/>
        <v>2</v>
      </c>
      <c r="K376" s="47">
        <f t="shared" ca="1" si="51"/>
        <v>5</v>
      </c>
      <c r="L376" s="47">
        <f t="shared" ca="1" si="51"/>
        <v>8</v>
      </c>
      <c r="M376" s="47">
        <f t="shared" ca="1" si="51"/>
        <v>10</v>
      </c>
      <c r="N376" s="169">
        <f t="shared" ca="1" si="52"/>
        <v>13</v>
      </c>
      <c r="O376" s="163">
        <f t="shared" ca="1" si="53"/>
        <v>2</v>
      </c>
      <c r="Q376">
        <f t="shared" si="54"/>
        <v>376</v>
      </c>
      <c r="R376">
        <v>5</v>
      </c>
    </row>
    <row r="377" spans="1:18">
      <c r="A377" s="159">
        <f>A376</f>
        <v>5</v>
      </c>
      <c r="C377" t="s">
        <v>572</v>
      </c>
      <c r="D377" s="29">
        <v>12478.401280832286</v>
      </c>
      <c r="E377" s="65">
        <f t="shared" si="46"/>
        <v>12478.401280832286</v>
      </c>
      <c r="F377" s="49">
        <f t="shared" si="47"/>
        <v>6239.200640416143</v>
      </c>
      <c r="G377" s="49">
        <f t="shared" si="48"/>
        <v>4159.4670936107623</v>
      </c>
      <c r="H377" s="49">
        <f t="shared" si="49"/>
        <v>3119.6003202080715</v>
      </c>
      <c r="I377" s="49">
        <f t="shared" si="50"/>
        <v>2495.6802561664572</v>
      </c>
      <c r="J377" s="137">
        <f t="shared" ca="1" si="51"/>
        <v>15</v>
      </c>
      <c r="K377" s="47">
        <f t="shared" ca="1" si="51"/>
        <v>17</v>
      </c>
      <c r="L377" s="47">
        <f t="shared" ca="1" si="51"/>
        <v>18</v>
      </c>
      <c r="M377" s="47">
        <f t="shared" ca="1" si="51"/>
        <v>19</v>
      </c>
      <c r="N377" s="169">
        <f t="shared" ca="1" si="52"/>
        <v>20</v>
      </c>
      <c r="O377" s="163">
        <f t="shared" ca="1" si="53"/>
        <v>0</v>
      </c>
      <c r="Q377">
        <f t="shared" si="54"/>
        <v>376</v>
      </c>
      <c r="R377">
        <v>5</v>
      </c>
    </row>
    <row r="378" spans="1:18">
      <c r="A378" s="159">
        <f>A376</f>
        <v>5</v>
      </c>
      <c r="C378" t="s">
        <v>575</v>
      </c>
      <c r="D378" s="29">
        <v>60155.028039417753</v>
      </c>
      <c r="E378" s="65">
        <f t="shared" si="46"/>
        <v>60155.028039417753</v>
      </c>
      <c r="F378" s="49">
        <f t="shared" si="47"/>
        <v>30077.514019708877</v>
      </c>
      <c r="G378" s="49">
        <f t="shared" si="48"/>
        <v>20051.676013139251</v>
      </c>
      <c r="H378" s="49">
        <f t="shared" si="49"/>
        <v>15038.757009854438</v>
      </c>
      <c r="I378" s="49">
        <f t="shared" si="50"/>
        <v>12031.005607883551</v>
      </c>
      <c r="J378" s="137">
        <f t="shared" ca="1" si="51"/>
        <v>3</v>
      </c>
      <c r="K378" s="47">
        <f t="shared" ca="1" si="51"/>
        <v>7</v>
      </c>
      <c r="L378" s="47">
        <f t="shared" ca="1" si="51"/>
        <v>12</v>
      </c>
      <c r="M378" s="47">
        <f t="shared" ca="1" si="51"/>
        <v>14</v>
      </c>
      <c r="N378" s="169">
        <f t="shared" ca="1" si="52"/>
        <v>16</v>
      </c>
      <c r="O378" s="163">
        <f t="shared" ca="1" si="53"/>
        <v>1</v>
      </c>
      <c r="Q378">
        <f t="shared" si="54"/>
        <v>376</v>
      </c>
      <c r="R378">
        <v>5</v>
      </c>
    </row>
    <row r="379" spans="1:18">
      <c r="A379" s="159">
        <f>A376</f>
        <v>5</v>
      </c>
      <c r="C379" t="s">
        <v>577</v>
      </c>
      <c r="D379" s="29">
        <v>101161.94653422477</v>
      </c>
      <c r="E379" s="65">
        <f t="shared" si="46"/>
        <v>101161.94653422477</v>
      </c>
      <c r="F379" s="49">
        <f t="shared" si="47"/>
        <v>50580.973267112386</v>
      </c>
      <c r="G379" s="49">
        <f t="shared" si="48"/>
        <v>33720.64884474159</v>
      </c>
      <c r="H379" s="49">
        <f t="shared" si="49"/>
        <v>25290.486633556193</v>
      </c>
      <c r="I379" s="49">
        <f t="shared" si="50"/>
        <v>20232.389306844954</v>
      </c>
      <c r="J379" s="137">
        <f t="shared" ca="1" si="51"/>
        <v>1</v>
      </c>
      <c r="K379" s="47">
        <f t="shared" ca="1" si="51"/>
        <v>4</v>
      </c>
      <c r="L379" s="47">
        <f t="shared" ca="1" si="51"/>
        <v>6</v>
      </c>
      <c r="M379" s="47">
        <f t="shared" ca="1" si="51"/>
        <v>9</v>
      </c>
      <c r="N379" s="169">
        <f t="shared" ca="1" si="52"/>
        <v>11</v>
      </c>
      <c r="O379" s="163">
        <f t="shared" ca="1" si="53"/>
        <v>2</v>
      </c>
      <c r="Q379">
        <f t="shared" si="54"/>
        <v>376</v>
      </c>
      <c r="R379">
        <v>5</v>
      </c>
    </row>
    <row r="380" spans="1:18">
      <c r="A380" s="159">
        <v>4</v>
      </c>
      <c r="B380">
        <v>95</v>
      </c>
      <c r="C380" t="s">
        <v>570</v>
      </c>
      <c r="D380" s="29">
        <v>91529.156748883077</v>
      </c>
      <c r="E380" s="65">
        <f t="shared" si="46"/>
        <v>91529.156748883077</v>
      </c>
      <c r="F380" s="49">
        <f t="shared" si="47"/>
        <v>45764.578374441538</v>
      </c>
      <c r="G380" s="49">
        <f t="shared" si="48"/>
        <v>30509.718916294358</v>
      </c>
      <c r="H380" s="49">
        <f t="shared" si="49"/>
        <v>22882.289187220769</v>
      </c>
      <c r="I380" s="49">
        <f t="shared" si="50"/>
        <v>18305.831349776614</v>
      </c>
      <c r="J380" s="137">
        <f t="shared" ca="1" si="51"/>
        <v>2</v>
      </c>
      <c r="K380" s="47">
        <f t="shared" ca="1" si="51"/>
        <v>5</v>
      </c>
      <c r="L380" s="47">
        <f t="shared" ca="1" si="51"/>
        <v>8</v>
      </c>
      <c r="M380" s="47">
        <f t="shared" ca="1" si="51"/>
        <v>10</v>
      </c>
      <c r="N380" s="169">
        <f t="shared" ca="1" si="52"/>
        <v>13</v>
      </c>
      <c r="O380" s="163">
        <f t="shared" ca="1" si="53"/>
        <v>1</v>
      </c>
      <c r="Q380">
        <f t="shared" si="54"/>
        <v>380</v>
      </c>
      <c r="R380">
        <v>5</v>
      </c>
    </row>
    <row r="381" spans="1:18">
      <c r="A381" s="159">
        <f>A380</f>
        <v>4</v>
      </c>
      <c r="C381" t="s">
        <v>572</v>
      </c>
      <c r="D381" s="29">
        <v>11265.404856151034</v>
      </c>
      <c r="E381" s="65">
        <f t="shared" si="46"/>
        <v>11265.404856151034</v>
      </c>
      <c r="F381" s="49">
        <f t="shared" si="47"/>
        <v>5632.7024280755168</v>
      </c>
      <c r="G381" s="49">
        <f t="shared" si="48"/>
        <v>3755.1349520503445</v>
      </c>
      <c r="H381" s="49">
        <f t="shared" si="49"/>
        <v>2816.3512140377584</v>
      </c>
      <c r="I381" s="49">
        <f t="shared" si="50"/>
        <v>2253.0809712302066</v>
      </c>
      <c r="J381" s="137">
        <f t="shared" ca="1" si="51"/>
        <v>16</v>
      </c>
      <c r="K381" s="47">
        <f t="shared" ca="1" si="51"/>
        <v>17</v>
      </c>
      <c r="L381" s="47">
        <f t="shared" ca="1" si="51"/>
        <v>18</v>
      </c>
      <c r="M381" s="47">
        <f t="shared" ca="1" si="51"/>
        <v>19</v>
      </c>
      <c r="N381" s="169">
        <f t="shared" ca="1" si="52"/>
        <v>20</v>
      </c>
      <c r="O381" s="163">
        <f t="shared" ca="1" si="53"/>
        <v>0</v>
      </c>
      <c r="Q381">
        <f t="shared" si="54"/>
        <v>380</v>
      </c>
      <c r="R381">
        <v>5</v>
      </c>
    </row>
    <row r="382" spans="1:18">
      <c r="A382" s="159">
        <f>A380</f>
        <v>4</v>
      </c>
      <c r="C382" t="s">
        <v>575</v>
      </c>
      <c r="D382" s="29">
        <v>66009.211784397077</v>
      </c>
      <c r="E382" s="65">
        <f t="shared" si="46"/>
        <v>66009.211784397077</v>
      </c>
      <c r="F382" s="49">
        <f t="shared" si="47"/>
        <v>33004.605892198539</v>
      </c>
      <c r="G382" s="49">
        <f t="shared" si="48"/>
        <v>22003.070594799025</v>
      </c>
      <c r="H382" s="49">
        <f t="shared" si="49"/>
        <v>16502.302946099269</v>
      </c>
      <c r="I382" s="49">
        <f t="shared" si="50"/>
        <v>13201.842356879415</v>
      </c>
      <c r="J382" s="137">
        <f t="shared" ca="1" si="51"/>
        <v>3</v>
      </c>
      <c r="K382" s="47">
        <f t="shared" ca="1" si="51"/>
        <v>6</v>
      </c>
      <c r="L382" s="47">
        <f t="shared" ca="1" si="51"/>
        <v>11</v>
      </c>
      <c r="M382" s="47">
        <f t="shared" ca="1" si="51"/>
        <v>14</v>
      </c>
      <c r="N382" s="169">
        <f t="shared" ca="1" si="52"/>
        <v>15</v>
      </c>
      <c r="O382" s="163">
        <f t="shared" ca="1" si="53"/>
        <v>1</v>
      </c>
      <c r="Q382">
        <f t="shared" si="54"/>
        <v>380</v>
      </c>
      <c r="R382">
        <v>5</v>
      </c>
    </row>
    <row r="383" spans="1:18">
      <c r="A383" s="159">
        <f>A380</f>
        <v>4</v>
      </c>
      <c r="C383" t="s">
        <v>577</v>
      </c>
      <c r="D383" s="29">
        <v>98178.390606232628</v>
      </c>
      <c r="E383" s="65">
        <f t="shared" si="46"/>
        <v>98178.390606232628</v>
      </c>
      <c r="F383" s="49">
        <f t="shared" si="47"/>
        <v>49089.195303116314</v>
      </c>
      <c r="G383" s="49">
        <f t="shared" si="48"/>
        <v>32726.130202077544</v>
      </c>
      <c r="H383" s="49">
        <f t="shared" si="49"/>
        <v>24544.597651558157</v>
      </c>
      <c r="I383" s="49">
        <f t="shared" si="50"/>
        <v>19635.678121246525</v>
      </c>
      <c r="J383" s="137">
        <f t="shared" ca="1" si="51"/>
        <v>1</v>
      </c>
      <c r="K383" s="47">
        <f t="shared" ca="1" si="51"/>
        <v>4</v>
      </c>
      <c r="L383" s="47">
        <f t="shared" ca="1" si="51"/>
        <v>7</v>
      </c>
      <c r="M383" s="47">
        <f t="shared" ca="1" si="51"/>
        <v>9</v>
      </c>
      <c r="N383" s="169">
        <f t="shared" ca="1" si="52"/>
        <v>12</v>
      </c>
      <c r="O383" s="163">
        <f t="shared" ca="1" si="53"/>
        <v>2</v>
      </c>
      <c r="Q383">
        <f t="shared" si="54"/>
        <v>380</v>
      </c>
      <c r="R383">
        <v>5</v>
      </c>
    </row>
    <row r="384" spans="1:18">
      <c r="A384" s="159">
        <v>4</v>
      </c>
      <c r="B384">
        <v>96</v>
      </c>
      <c r="C384" t="s">
        <v>570</v>
      </c>
      <c r="D384" s="29">
        <v>75961.543506707443</v>
      </c>
      <c r="E384" s="65">
        <f t="shared" si="46"/>
        <v>75961.543506707443</v>
      </c>
      <c r="F384" s="49">
        <f t="shared" si="47"/>
        <v>37980.771753353722</v>
      </c>
      <c r="G384" s="49">
        <f t="shared" si="48"/>
        <v>25320.514502235816</v>
      </c>
      <c r="H384" s="49">
        <f t="shared" si="49"/>
        <v>18990.385876676861</v>
      </c>
      <c r="I384" s="49">
        <f t="shared" si="50"/>
        <v>15192.308701341488</v>
      </c>
      <c r="J384" s="137">
        <f t="shared" ca="1" si="51"/>
        <v>2</v>
      </c>
      <c r="K384" s="47">
        <f t="shared" ca="1" si="51"/>
        <v>5</v>
      </c>
      <c r="L384" s="47">
        <f t="shared" ca="1" si="51"/>
        <v>8</v>
      </c>
      <c r="M384" s="47">
        <f t="shared" ca="1" si="51"/>
        <v>10</v>
      </c>
      <c r="N384" s="169">
        <f t="shared" ca="1" si="52"/>
        <v>13</v>
      </c>
      <c r="O384" s="163">
        <f t="shared" ca="1" si="53"/>
        <v>1</v>
      </c>
      <c r="Q384">
        <f t="shared" si="54"/>
        <v>384</v>
      </c>
      <c r="R384">
        <v>5</v>
      </c>
    </row>
    <row r="385" spans="1:18">
      <c r="A385" s="159">
        <f>A384</f>
        <v>4</v>
      </c>
      <c r="C385" t="s">
        <v>572</v>
      </c>
      <c r="D385" s="29">
        <v>10890.399498287277</v>
      </c>
      <c r="E385" s="65">
        <f t="shared" si="46"/>
        <v>10890.399498287277</v>
      </c>
      <c r="F385" s="49">
        <f t="shared" si="47"/>
        <v>5445.1997491436387</v>
      </c>
      <c r="G385" s="49">
        <f t="shared" si="48"/>
        <v>3630.133166095759</v>
      </c>
      <c r="H385" s="49">
        <f t="shared" si="49"/>
        <v>2722.5998745718193</v>
      </c>
      <c r="I385" s="49">
        <f t="shared" si="50"/>
        <v>2178.0798996574554</v>
      </c>
      <c r="J385" s="137">
        <f t="shared" ca="1" si="51"/>
        <v>15</v>
      </c>
      <c r="K385" s="47">
        <f t="shared" ca="1" si="51"/>
        <v>17</v>
      </c>
      <c r="L385" s="47">
        <f t="shared" ca="1" si="51"/>
        <v>18</v>
      </c>
      <c r="M385" s="47">
        <f t="shared" ca="1" si="51"/>
        <v>19</v>
      </c>
      <c r="N385" s="169">
        <f t="shared" ca="1" si="52"/>
        <v>20</v>
      </c>
      <c r="O385" s="163">
        <f t="shared" ca="1" si="53"/>
        <v>0</v>
      </c>
      <c r="Q385">
        <f t="shared" si="54"/>
        <v>384</v>
      </c>
      <c r="R385">
        <v>5</v>
      </c>
    </row>
    <row r="386" spans="1:18">
      <c r="A386" s="159">
        <f>A384</f>
        <v>4</v>
      </c>
      <c r="C386" t="s">
        <v>575</v>
      </c>
      <c r="D386" s="29">
        <v>52016.906038601672</v>
      </c>
      <c r="E386" s="65">
        <f t="shared" si="46"/>
        <v>52016.906038601672</v>
      </c>
      <c r="F386" s="49">
        <f t="shared" si="47"/>
        <v>26008.453019300836</v>
      </c>
      <c r="G386" s="49">
        <f t="shared" si="48"/>
        <v>17338.968679533889</v>
      </c>
      <c r="H386" s="49">
        <f t="shared" si="49"/>
        <v>13004.226509650418</v>
      </c>
      <c r="I386" s="49">
        <f t="shared" si="50"/>
        <v>10403.381207720335</v>
      </c>
      <c r="J386" s="137">
        <f t="shared" ca="1" si="51"/>
        <v>3</v>
      </c>
      <c r="K386" s="47">
        <f t="shared" ca="1" si="51"/>
        <v>7</v>
      </c>
      <c r="L386" s="47">
        <f t="shared" ca="1" si="51"/>
        <v>12</v>
      </c>
      <c r="M386" s="47">
        <f t="shared" ca="1" si="51"/>
        <v>14</v>
      </c>
      <c r="N386" s="169">
        <f t="shared" ca="1" si="52"/>
        <v>16</v>
      </c>
      <c r="O386" s="163">
        <f t="shared" ca="1" si="53"/>
        <v>1</v>
      </c>
      <c r="Q386">
        <f t="shared" si="54"/>
        <v>384</v>
      </c>
      <c r="R386">
        <v>5</v>
      </c>
    </row>
    <row r="387" spans="1:18">
      <c r="A387" s="159">
        <f>A384</f>
        <v>4</v>
      </c>
      <c r="C387" t="s">
        <v>577</v>
      </c>
      <c r="D387" s="29">
        <v>86769.933964298907</v>
      </c>
      <c r="E387" s="65">
        <f t="shared" si="46"/>
        <v>86769.933964298907</v>
      </c>
      <c r="F387" s="49">
        <f t="shared" si="47"/>
        <v>43384.966982149454</v>
      </c>
      <c r="G387" s="49">
        <f t="shared" si="48"/>
        <v>28923.311321432968</v>
      </c>
      <c r="H387" s="49">
        <f t="shared" si="49"/>
        <v>21692.483491074727</v>
      </c>
      <c r="I387" s="49">
        <f t="shared" si="50"/>
        <v>17353.986792859781</v>
      </c>
      <c r="J387" s="137">
        <f t="shared" ca="1" si="51"/>
        <v>1</v>
      </c>
      <c r="K387" s="47">
        <f t="shared" ca="1" si="51"/>
        <v>4</v>
      </c>
      <c r="L387" s="47">
        <f t="shared" ca="1" si="51"/>
        <v>6</v>
      </c>
      <c r="M387" s="47">
        <f t="shared" ca="1" si="51"/>
        <v>9</v>
      </c>
      <c r="N387" s="169">
        <f t="shared" ca="1" si="52"/>
        <v>11</v>
      </c>
      <c r="O387" s="163">
        <f t="shared" ca="1" si="53"/>
        <v>2</v>
      </c>
      <c r="Q387">
        <f t="shared" si="54"/>
        <v>384</v>
      </c>
      <c r="R387">
        <v>5</v>
      </c>
    </row>
    <row r="388" spans="1:18">
      <c r="A388" s="159">
        <v>5</v>
      </c>
      <c r="B388">
        <v>97</v>
      </c>
      <c r="C388" t="s">
        <v>570</v>
      </c>
      <c r="D388" s="29">
        <v>84130.568824227521</v>
      </c>
      <c r="E388" s="65">
        <f t="shared" si="46"/>
        <v>84130.568824227521</v>
      </c>
      <c r="F388" s="49">
        <f t="shared" si="47"/>
        <v>42065.28441211376</v>
      </c>
      <c r="G388" s="49">
        <f t="shared" si="48"/>
        <v>28043.522941409174</v>
      </c>
      <c r="H388" s="49">
        <f t="shared" si="49"/>
        <v>21032.64220605688</v>
      </c>
      <c r="I388" s="49">
        <f t="shared" si="50"/>
        <v>16826.113764845504</v>
      </c>
      <c r="J388" s="137">
        <f t="shared" ca="1" si="51"/>
        <v>2</v>
      </c>
      <c r="K388" s="47">
        <f t="shared" ca="1" si="51"/>
        <v>5</v>
      </c>
      <c r="L388" s="47">
        <f t="shared" ca="1" si="51"/>
        <v>9</v>
      </c>
      <c r="M388" s="47">
        <f t="shared" ref="M388:N451" ca="1" si="55">RANK(H388,OFFSET(INDIRECT(ADDRESS($Q388,$R388)),0,0,4,5))</f>
        <v>11</v>
      </c>
      <c r="N388" s="169">
        <f t="shared" ca="1" si="52"/>
        <v>13</v>
      </c>
      <c r="O388" s="163">
        <f t="shared" ca="1" si="53"/>
        <v>2</v>
      </c>
      <c r="Q388">
        <f t="shared" si="54"/>
        <v>388</v>
      </c>
      <c r="R388">
        <v>5</v>
      </c>
    </row>
    <row r="389" spans="1:18">
      <c r="A389" s="159">
        <f>A388</f>
        <v>5</v>
      </c>
      <c r="C389" t="s">
        <v>572</v>
      </c>
      <c r="D389" s="29">
        <v>14015.879693444433</v>
      </c>
      <c r="E389" s="65">
        <f t="shared" ref="E389:E452" si="56">D389</f>
        <v>14015.879693444433</v>
      </c>
      <c r="F389" s="49">
        <f t="shared" ref="F389:F452" si="57">E389/2</f>
        <v>7007.9398467222163</v>
      </c>
      <c r="G389" s="49">
        <f t="shared" ref="G389:G452" si="58">E389/3</f>
        <v>4671.9598978148106</v>
      </c>
      <c r="H389" s="49">
        <f t="shared" ref="H389:H452" si="59">E389/4</f>
        <v>3503.9699233611082</v>
      </c>
      <c r="I389" s="49">
        <f t="shared" ref="I389:I452" si="60">E389/5</f>
        <v>2803.1759386888866</v>
      </c>
      <c r="J389" s="137">
        <f t="shared" ref="J389:N452" ca="1" si="61">RANK(E389,OFFSET(INDIRECT(ADDRESS($Q389,$R389)),0,0,4,5))</f>
        <v>15</v>
      </c>
      <c r="K389" s="47">
        <f t="shared" ca="1" si="61"/>
        <v>17</v>
      </c>
      <c r="L389" s="47">
        <f t="shared" ca="1" si="61"/>
        <v>18</v>
      </c>
      <c r="M389" s="47">
        <f t="shared" ca="1" si="55"/>
        <v>19</v>
      </c>
      <c r="N389" s="169">
        <f t="shared" ca="1" si="55"/>
        <v>20</v>
      </c>
      <c r="O389" s="163">
        <f t="shared" ref="O389:O452" ca="1" si="62">COUNTIF(J389:N389,"&lt;="&amp;A389)</f>
        <v>0</v>
      </c>
      <c r="Q389">
        <f t="shared" si="54"/>
        <v>388</v>
      </c>
      <c r="R389">
        <v>5</v>
      </c>
    </row>
    <row r="390" spans="1:18">
      <c r="A390" s="159">
        <f>A388</f>
        <v>5</v>
      </c>
      <c r="C390" t="s">
        <v>575</v>
      </c>
      <c r="D390" s="29">
        <v>58614.006502487013</v>
      </c>
      <c r="E390" s="65">
        <f t="shared" si="56"/>
        <v>58614.006502487013</v>
      </c>
      <c r="F390" s="49">
        <f t="shared" si="57"/>
        <v>29307.003251243506</v>
      </c>
      <c r="G390" s="49">
        <f t="shared" si="58"/>
        <v>19538.00216749567</v>
      </c>
      <c r="H390" s="49">
        <f t="shared" si="59"/>
        <v>14653.501625621753</v>
      </c>
      <c r="I390" s="49">
        <f t="shared" si="60"/>
        <v>11722.801300497402</v>
      </c>
      <c r="J390" s="137">
        <f t="shared" ca="1" si="61"/>
        <v>4</v>
      </c>
      <c r="K390" s="47">
        <f t="shared" ca="1" si="61"/>
        <v>8</v>
      </c>
      <c r="L390" s="47">
        <f t="shared" ca="1" si="61"/>
        <v>12</v>
      </c>
      <c r="M390" s="47">
        <f t="shared" ca="1" si="55"/>
        <v>14</v>
      </c>
      <c r="N390" s="169">
        <f t="shared" ca="1" si="55"/>
        <v>16</v>
      </c>
      <c r="O390" s="163">
        <f t="shared" ca="1" si="62"/>
        <v>1</v>
      </c>
      <c r="Q390">
        <f t="shared" si="54"/>
        <v>388</v>
      </c>
      <c r="R390">
        <v>5</v>
      </c>
    </row>
    <row r="391" spans="1:18">
      <c r="A391" s="159">
        <f>A388</f>
        <v>5</v>
      </c>
      <c r="C391" t="s">
        <v>577</v>
      </c>
      <c r="D391" s="29">
        <v>118222.97316054988</v>
      </c>
      <c r="E391" s="65">
        <f t="shared" si="56"/>
        <v>118222.97316054988</v>
      </c>
      <c r="F391" s="49">
        <f t="shared" si="57"/>
        <v>59111.486580274941</v>
      </c>
      <c r="G391" s="49">
        <f t="shared" si="58"/>
        <v>39407.657720183292</v>
      </c>
      <c r="H391" s="49">
        <f t="shared" si="59"/>
        <v>29555.74329013747</v>
      </c>
      <c r="I391" s="49">
        <f t="shared" si="60"/>
        <v>23644.594632109976</v>
      </c>
      <c r="J391" s="137">
        <f t="shared" ca="1" si="61"/>
        <v>1</v>
      </c>
      <c r="K391" s="47">
        <f t="shared" ca="1" si="61"/>
        <v>3</v>
      </c>
      <c r="L391" s="47">
        <f t="shared" ca="1" si="61"/>
        <v>6</v>
      </c>
      <c r="M391" s="47">
        <f t="shared" ca="1" si="55"/>
        <v>7</v>
      </c>
      <c r="N391" s="169">
        <f t="shared" ca="1" si="55"/>
        <v>10</v>
      </c>
      <c r="O391" s="163">
        <f t="shared" ca="1" si="62"/>
        <v>2</v>
      </c>
      <c r="Q391">
        <f t="shared" si="54"/>
        <v>388</v>
      </c>
      <c r="R391">
        <v>5</v>
      </c>
    </row>
    <row r="392" spans="1:18">
      <c r="A392" s="159">
        <v>4</v>
      </c>
      <c r="B392">
        <v>98</v>
      </c>
      <c r="C392" t="s">
        <v>570</v>
      </c>
      <c r="D392" s="29">
        <v>84073.233948479465</v>
      </c>
      <c r="E392" s="65">
        <f t="shared" si="56"/>
        <v>84073.233948479465</v>
      </c>
      <c r="F392" s="49">
        <f t="shared" si="57"/>
        <v>42036.616974239732</v>
      </c>
      <c r="G392" s="49">
        <f t="shared" si="58"/>
        <v>28024.411316159822</v>
      </c>
      <c r="H392" s="49">
        <f t="shared" si="59"/>
        <v>21018.308487119866</v>
      </c>
      <c r="I392" s="49">
        <f t="shared" si="60"/>
        <v>16814.646789695893</v>
      </c>
      <c r="J392" s="137">
        <f t="shared" ca="1" si="61"/>
        <v>2</v>
      </c>
      <c r="K392" s="47">
        <f t="shared" ca="1" si="61"/>
        <v>5</v>
      </c>
      <c r="L392" s="47">
        <f t="shared" ca="1" si="61"/>
        <v>7</v>
      </c>
      <c r="M392" s="47">
        <f t="shared" ca="1" si="55"/>
        <v>10</v>
      </c>
      <c r="N392" s="169">
        <f t="shared" ca="1" si="55"/>
        <v>13</v>
      </c>
      <c r="O392" s="163">
        <f t="shared" ca="1" si="62"/>
        <v>1</v>
      </c>
      <c r="Q392">
        <f t="shared" si="54"/>
        <v>392</v>
      </c>
      <c r="R392">
        <v>5</v>
      </c>
    </row>
    <row r="393" spans="1:18">
      <c r="A393" s="159">
        <f>A392</f>
        <v>4</v>
      </c>
      <c r="C393" t="s">
        <v>572</v>
      </c>
      <c r="D393" s="29">
        <v>12072.907682491803</v>
      </c>
      <c r="E393" s="65">
        <f t="shared" si="56"/>
        <v>12072.907682491803</v>
      </c>
      <c r="F393" s="49">
        <f t="shared" si="57"/>
        <v>6036.4538412459015</v>
      </c>
      <c r="G393" s="49">
        <f t="shared" si="58"/>
        <v>4024.3025608306011</v>
      </c>
      <c r="H393" s="49">
        <f t="shared" si="59"/>
        <v>3018.2269206229507</v>
      </c>
      <c r="I393" s="49">
        <f t="shared" si="60"/>
        <v>2414.5815364983605</v>
      </c>
      <c r="J393" s="137">
        <f t="shared" ca="1" si="61"/>
        <v>15</v>
      </c>
      <c r="K393" s="47">
        <f t="shared" ca="1" si="61"/>
        <v>17</v>
      </c>
      <c r="L393" s="47">
        <f t="shared" ca="1" si="61"/>
        <v>18</v>
      </c>
      <c r="M393" s="47">
        <f t="shared" ca="1" si="55"/>
        <v>19</v>
      </c>
      <c r="N393" s="169">
        <f t="shared" ca="1" si="55"/>
        <v>20</v>
      </c>
      <c r="O393" s="163">
        <f t="shared" ca="1" si="62"/>
        <v>0</v>
      </c>
      <c r="Q393">
        <f t="shared" ref="Q393:Q456" si="63">Q389+4</f>
        <v>392</v>
      </c>
      <c r="R393">
        <v>5</v>
      </c>
    </row>
    <row r="394" spans="1:18">
      <c r="A394" s="159">
        <f>A392</f>
        <v>4</v>
      </c>
      <c r="C394" t="s">
        <v>575</v>
      </c>
      <c r="D394" s="29">
        <v>54657.444319513314</v>
      </c>
      <c r="E394" s="65">
        <f t="shared" si="56"/>
        <v>54657.444319513314</v>
      </c>
      <c r="F394" s="49">
        <f t="shared" si="57"/>
        <v>27328.722159756657</v>
      </c>
      <c r="G394" s="49">
        <f t="shared" si="58"/>
        <v>18219.148106504439</v>
      </c>
      <c r="H394" s="49">
        <f t="shared" si="59"/>
        <v>13664.361079878328</v>
      </c>
      <c r="I394" s="49">
        <f t="shared" si="60"/>
        <v>10931.488863902663</v>
      </c>
      <c r="J394" s="137">
        <f t="shared" ca="1" si="61"/>
        <v>3</v>
      </c>
      <c r="K394" s="47">
        <f t="shared" ca="1" si="61"/>
        <v>8</v>
      </c>
      <c r="L394" s="47">
        <f t="shared" ca="1" si="61"/>
        <v>12</v>
      </c>
      <c r="M394" s="47">
        <f t="shared" ca="1" si="55"/>
        <v>14</v>
      </c>
      <c r="N394" s="169">
        <f t="shared" ca="1" si="55"/>
        <v>16</v>
      </c>
      <c r="O394" s="163">
        <f t="shared" ca="1" si="62"/>
        <v>1</v>
      </c>
      <c r="Q394">
        <f t="shared" si="63"/>
        <v>392</v>
      </c>
      <c r="R394">
        <v>5</v>
      </c>
    </row>
    <row r="395" spans="1:18">
      <c r="A395" s="159">
        <f>A392</f>
        <v>4</v>
      </c>
      <c r="C395" t="s">
        <v>577</v>
      </c>
      <c r="D395" s="29">
        <v>91465.102777491586</v>
      </c>
      <c r="E395" s="65">
        <f t="shared" si="56"/>
        <v>91465.102777491586</v>
      </c>
      <c r="F395" s="49">
        <f t="shared" si="57"/>
        <v>45732.551388745793</v>
      </c>
      <c r="G395" s="49">
        <f t="shared" si="58"/>
        <v>30488.367592497194</v>
      </c>
      <c r="H395" s="49">
        <f t="shared" si="59"/>
        <v>22866.275694372896</v>
      </c>
      <c r="I395" s="49">
        <f t="shared" si="60"/>
        <v>18293.020555498319</v>
      </c>
      <c r="J395" s="137">
        <f t="shared" ca="1" si="61"/>
        <v>1</v>
      </c>
      <c r="K395" s="47">
        <f t="shared" ca="1" si="61"/>
        <v>4</v>
      </c>
      <c r="L395" s="47">
        <f t="shared" ca="1" si="61"/>
        <v>6</v>
      </c>
      <c r="M395" s="47">
        <f t="shared" ca="1" si="55"/>
        <v>9</v>
      </c>
      <c r="N395" s="169">
        <f t="shared" ca="1" si="55"/>
        <v>11</v>
      </c>
      <c r="O395" s="163">
        <f t="shared" ca="1" si="62"/>
        <v>2</v>
      </c>
      <c r="Q395">
        <f t="shared" si="63"/>
        <v>392</v>
      </c>
      <c r="R395">
        <v>5</v>
      </c>
    </row>
    <row r="396" spans="1:18">
      <c r="A396" s="159">
        <v>4</v>
      </c>
      <c r="B396">
        <v>99</v>
      </c>
      <c r="C396" t="s">
        <v>570</v>
      </c>
      <c r="D396" s="29">
        <v>85800.447080389698</v>
      </c>
      <c r="E396" s="65">
        <f t="shared" si="56"/>
        <v>85800.447080389698</v>
      </c>
      <c r="F396" s="49">
        <f t="shared" si="57"/>
        <v>42900.223540194849</v>
      </c>
      <c r="G396" s="49">
        <f t="shared" si="58"/>
        <v>28600.149026796567</v>
      </c>
      <c r="H396" s="49">
        <f t="shared" si="59"/>
        <v>21450.111770097425</v>
      </c>
      <c r="I396" s="49">
        <f t="shared" si="60"/>
        <v>17160.089416077939</v>
      </c>
      <c r="J396" s="137">
        <f t="shared" ca="1" si="61"/>
        <v>2</v>
      </c>
      <c r="K396" s="47">
        <f t="shared" ca="1" si="61"/>
        <v>5</v>
      </c>
      <c r="L396" s="47">
        <f t="shared" ca="1" si="61"/>
        <v>7</v>
      </c>
      <c r="M396" s="47">
        <f t="shared" ca="1" si="55"/>
        <v>10</v>
      </c>
      <c r="N396" s="169">
        <f t="shared" ca="1" si="55"/>
        <v>12</v>
      </c>
      <c r="O396" s="163">
        <f t="shared" ca="1" si="62"/>
        <v>1</v>
      </c>
      <c r="Q396">
        <f t="shared" si="63"/>
        <v>396</v>
      </c>
      <c r="R396">
        <v>5</v>
      </c>
    </row>
    <row r="397" spans="1:18">
      <c r="A397" s="159">
        <f>A396</f>
        <v>4</v>
      </c>
      <c r="C397" t="s">
        <v>572</v>
      </c>
      <c r="D397" s="29">
        <v>10688.741564848347</v>
      </c>
      <c r="E397" s="65">
        <f t="shared" si="56"/>
        <v>10688.741564848347</v>
      </c>
      <c r="F397" s="49">
        <f t="shared" si="57"/>
        <v>5344.3707824241737</v>
      </c>
      <c r="G397" s="49">
        <f t="shared" si="58"/>
        <v>3562.9138549494492</v>
      </c>
      <c r="H397" s="49">
        <f t="shared" si="59"/>
        <v>2672.1853912120869</v>
      </c>
      <c r="I397" s="49">
        <f t="shared" si="60"/>
        <v>2137.7483129696693</v>
      </c>
      <c r="J397" s="137">
        <f t="shared" ca="1" si="61"/>
        <v>15</v>
      </c>
      <c r="K397" s="47">
        <f t="shared" ca="1" si="61"/>
        <v>17</v>
      </c>
      <c r="L397" s="47">
        <f t="shared" ca="1" si="61"/>
        <v>18</v>
      </c>
      <c r="M397" s="47">
        <f t="shared" ca="1" si="55"/>
        <v>19</v>
      </c>
      <c r="N397" s="169">
        <f t="shared" ca="1" si="55"/>
        <v>20</v>
      </c>
      <c r="O397" s="163">
        <f t="shared" ca="1" si="62"/>
        <v>0</v>
      </c>
      <c r="Q397">
        <f t="shared" si="63"/>
        <v>396</v>
      </c>
      <c r="R397">
        <v>5</v>
      </c>
    </row>
    <row r="398" spans="1:18">
      <c r="A398" s="159">
        <f>A396</f>
        <v>4</v>
      </c>
      <c r="C398" t="s">
        <v>575</v>
      </c>
      <c r="D398" s="29">
        <v>49641.27063345995</v>
      </c>
      <c r="E398" s="65">
        <f t="shared" si="56"/>
        <v>49641.27063345995</v>
      </c>
      <c r="F398" s="49">
        <f t="shared" si="57"/>
        <v>24820.635316729975</v>
      </c>
      <c r="G398" s="49">
        <f t="shared" si="58"/>
        <v>16547.090211153318</v>
      </c>
      <c r="H398" s="49">
        <f t="shared" si="59"/>
        <v>12410.317658364987</v>
      </c>
      <c r="I398" s="49">
        <f t="shared" si="60"/>
        <v>9928.2541266919907</v>
      </c>
      <c r="J398" s="137">
        <f t="shared" ca="1" si="61"/>
        <v>4</v>
      </c>
      <c r="K398" s="47">
        <f t="shared" ca="1" si="61"/>
        <v>9</v>
      </c>
      <c r="L398" s="47">
        <f t="shared" ca="1" si="61"/>
        <v>13</v>
      </c>
      <c r="M398" s="47">
        <f t="shared" ca="1" si="55"/>
        <v>14</v>
      </c>
      <c r="N398" s="169">
        <f t="shared" ca="1" si="55"/>
        <v>16</v>
      </c>
      <c r="O398" s="163">
        <f t="shared" ca="1" si="62"/>
        <v>1</v>
      </c>
      <c r="Q398">
        <f t="shared" si="63"/>
        <v>396</v>
      </c>
      <c r="R398">
        <v>5</v>
      </c>
    </row>
    <row r="399" spans="1:18">
      <c r="A399" s="159">
        <f>A396</f>
        <v>4</v>
      </c>
      <c r="C399" t="s">
        <v>577</v>
      </c>
      <c r="D399" s="29">
        <v>100181.58610232585</v>
      </c>
      <c r="E399" s="65">
        <f t="shared" si="56"/>
        <v>100181.58610232585</v>
      </c>
      <c r="F399" s="49">
        <f t="shared" si="57"/>
        <v>50090.793051162924</v>
      </c>
      <c r="G399" s="49">
        <f t="shared" si="58"/>
        <v>33393.862034108613</v>
      </c>
      <c r="H399" s="49">
        <f t="shared" si="59"/>
        <v>25045.396525581462</v>
      </c>
      <c r="I399" s="49">
        <f t="shared" si="60"/>
        <v>20036.317220465171</v>
      </c>
      <c r="J399" s="137">
        <f t="shared" ca="1" si="61"/>
        <v>1</v>
      </c>
      <c r="K399" s="47">
        <f t="shared" ca="1" si="61"/>
        <v>3</v>
      </c>
      <c r="L399" s="47">
        <f t="shared" ca="1" si="61"/>
        <v>6</v>
      </c>
      <c r="M399" s="47">
        <f t="shared" ca="1" si="55"/>
        <v>8</v>
      </c>
      <c r="N399" s="169">
        <f t="shared" ca="1" si="55"/>
        <v>11</v>
      </c>
      <c r="O399" s="163">
        <f t="shared" ca="1" si="62"/>
        <v>2</v>
      </c>
      <c r="Q399">
        <f t="shared" si="63"/>
        <v>396</v>
      </c>
      <c r="R399">
        <v>5</v>
      </c>
    </row>
    <row r="400" spans="1:18">
      <c r="A400" s="159">
        <v>5</v>
      </c>
      <c r="B400">
        <v>100</v>
      </c>
      <c r="C400" t="s">
        <v>570</v>
      </c>
      <c r="D400" s="29">
        <v>87502.576204160141</v>
      </c>
      <c r="E400" s="65">
        <f t="shared" si="56"/>
        <v>87502.576204160141</v>
      </c>
      <c r="F400" s="49">
        <f t="shared" si="57"/>
        <v>43751.288102080071</v>
      </c>
      <c r="G400" s="49">
        <f t="shared" si="58"/>
        <v>29167.525401386712</v>
      </c>
      <c r="H400" s="49">
        <f t="shared" si="59"/>
        <v>21875.644051040035</v>
      </c>
      <c r="I400" s="49">
        <f t="shared" si="60"/>
        <v>17500.515240832028</v>
      </c>
      <c r="J400" s="137">
        <f t="shared" ca="1" si="61"/>
        <v>2</v>
      </c>
      <c r="K400" s="47">
        <f t="shared" ca="1" si="61"/>
        <v>5</v>
      </c>
      <c r="L400" s="47">
        <f t="shared" ca="1" si="61"/>
        <v>8</v>
      </c>
      <c r="M400" s="47">
        <f t="shared" ca="1" si="55"/>
        <v>10</v>
      </c>
      <c r="N400" s="169">
        <f t="shared" ca="1" si="55"/>
        <v>13</v>
      </c>
      <c r="O400" s="163">
        <f t="shared" ca="1" si="62"/>
        <v>2</v>
      </c>
      <c r="Q400">
        <f t="shared" si="63"/>
        <v>400</v>
      </c>
      <c r="R400">
        <v>5</v>
      </c>
    </row>
    <row r="401" spans="1:18">
      <c r="A401" s="159">
        <f>A400</f>
        <v>5</v>
      </c>
      <c r="C401" t="s">
        <v>572</v>
      </c>
      <c r="D401" s="29">
        <v>11136.918699856249</v>
      </c>
      <c r="E401" s="65">
        <f t="shared" si="56"/>
        <v>11136.918699856249</v>
      </c>
      <c r="F401" s="49">
        <f t="shared" si="57"/>
        <v>5568.4593499281245</v>
      </c>
      <c r="G401" s="49">
        <f t="shared" si="58"/>
        <v>3712.3062332854165</v>
      </c>
      <c r="H401" s="49">
        <f t="shared" si="59"/>
        <v>2784.2296749640623</v>
      </c>
      <c r="I401" s="49">
        <f t="shared" si="60"/>
        <v>2227.3837399712497</v>
      </c>
      <c r="J401" s="137">
        <f t="shared" ca="1" si="61"/>
        <v>16</v>
      </c>
      <c r="K401" s="47">
        <f t="shared" ca="1" si="61"/>
        <v>17</v>
      </c>
      <c r="L401" s="47">
        <f t="shared" ca="1" si="61"/>
        <v>18</v>
      </c>
      <c r="M401" s="47">
        <f t="shared" ca="1" si="55"/>
        <v>19</v>
      </c>
      <c r="N401" s="169">
        <f t="shared" ca="1" si="55"/>
        <v>20</v>
      </c>
      <c r="O401" s="163">
        <f t="shared" ca="1" si="62"/>
        <v>0</v>
      </c>
      <c r="Q401">
        <f t="shared" si="63"/>
        <v>400</v>
      </c>
      <c r="R401">
        <v>5</v>
      </c>
    </row>
    <row r="402" spans="1:18">
      <c r="A402" s="159">
        <f>A400</f>
        <v>5</v>
      </c>
      <c r="C402" t="s">
        <v>575</v>
      </c>
      <c r="D402" s="29">
        <v>62278.49628397081</v>
      </c>
      <c r="E402" s="65">
        <f t="shared" si="56"/>
        <v>62278.49628397081</v>
      </c>
      <c r="F402" s="49">
        <f t="shared" si="57"/>
        <v>31139.248141985405</v>
      </c>
      <c r="G402" s="49">
        <f t="shared" si="58"/>
        <v>20759.498761323604</v>
      </c>
      <c r="H402" s="49">
        <f t="shared" si="59"/>
        <v>15569.624070992702</v>
      </c>
      <c r="I402" s="49">
        <f t="shared" si="60"/>
        <v>12455.699256794162</v>
      </c>
      <c r="J402" s="137">
        <f t="shared" ca="1" si="61"/>
        <v>3</v>
      </c>
      <c r="K402" s="47">
        <f t="shared" ca="1" si="61"/>
        <v>6</v>
      </c>
      <c r="L402" s="47">
        <f t="shared" ca="1" si="61"/>
        <v>11</v>
      </c>
      <c r="M402" s="47">
        <f t="shared" ca="1" si="55"/>
        <v>14</v>
      </c>
      <c r="N402" s="169">
        <f t="shared" ca="1" si="55"/>
        <v>15</v>
      </c>
      <c r="O402" s="163">
        <f t="shared" ca="1" si="62"/>
        <v>1</v>
      </c>
      <c r="Q402">
        <f t="shared" si="63"/>
        <v>400</v>
      </c>
      <c r="R402">
        <v>5</v>
      </c>
    </row>
    <row r="403" spans="1:18">
      <c r="A403" s="159">
        <f>A400</f>
        <v>5</v>
      </c>
      <c r="C403" t="s">
        <v>577</v>
      </c>
      <c r="D403" s="29">
        <v>90700.559396174649</v>
      </c>
      <c r="E403" s="65">
        <f t="shared" si="56"/>
        <v>90700.559396174649</v>
      </c>
      <c r="F403" s="49">
        <f t="shared" si="57"/>
        <v>45350.279698087325</v>
      </c>
      <c r="G403" s="49">
        <f t="shared" si="58"/>
        <v>30233.519798724883</v>
      </c>
      <c r="H403" s="49">
        <f t="shared" si="59"/>
        <v>22675.139849043662</v>
      </c>
      <c r="I403" s="49">
        <f t="shared" si="60"/>
        <v>18140.11187923493</v>
      </c>
      <c r="J403" s="137">
        <f t="shared" ca="1" si="61"/>
        <v>1</v>
      </c>
      <c r="K403" s="47">
        <f t="shared" ca="1" si="61"/>
        <v>4</v>
      </c>
      <c r="L403" s="47">
        <f t="shared" ca="1" si="61"/>
        <v>7</v>
      </c>
      <c r="M403" s="47">
        <f t="shared" ca="1" si="55"/>
        <v>9</v>
      </c>
      <c r="N403" s="169">
        <f t="shared" ca="1" si="55"/>
        <v>12</v>
      </c>
      <c r="O403" s="163">
        <f t="shared" ca="1" si="62"/>
        <v>2</v>
      </c>
      <c r="Q403">
        <f t="shared" si="63"/>
        <v>400</v>
      </c>
      <c r="R403">
        <v>5</v>
      </c>
    </row>
    <row r="404" spans="1:18">
      <c r="A404" s="159">
        <v>4</v>
      </c>
      <c r="B404">
        <v>101</v>
      </c>
      <c r="C404" t="s">
        <v>570</v>
      </c>
      <c r="D404" s="29">
        <v>99583.512314907042</v>
      </c>
      <c r="E404" s="65">
        <f t="shared" si="56"/>
        <v>99583.512314907042</v>
      </c>
      <c r="F404" s="49">
        <f t="shared" si="57"/>
        <v>49791.756157453521</v>
      </c>
      <c r="G404" s="49">
        <f t="shared" si="58"/>
        <v>33194.504104969012</v>
      </c>
      <c r="H404" s="49">
        <f t="shared" si="59"/>
        <v>24895.878078726761</v>
      </c>
      <c r="I404" s="49">
        <f t="shared" si="60"/>
        <v>19916.702462981408</v>
      </c>
      <c r="J404" s="137">
        <f t="shared" ca="1" si="61"/>
        <v>1</v>
      </c>
      <c r="K404" s="47">
        <f t="shared" ca="1" si="61"/>
        <v>3</v>
      </c>
      <c r="L404" s="47">
        <f t="shared" ca="1" si="61"/>
        <v>6</v>
      </c>
      <c r="M404" s="47">
        <f t="shared" ca="1" si="55"/>
        <v>7</v>
      </c>
      <c r="N404" s="169">
        <f t="shared" ca="1" si="55"/>
        <v>10</v>
      </c>
      <c r="O404" s="163">
        <f t="shared" ca="1" si="62"/>
        <v>2</v>
      </c>
      <c r="Q404">
        <f t="shared" si="63"/>
        <v>404</v>
      </c>
      <c r="R404">
        <v>5</v>
      </c>
    </row>
    <row r="405" spans="1:18">
      <c r="A405" s="159">
        <f>A404</f>
        <v>4</v>
      </c>
      <c r="C405" t="s">
        <v>572</v>
      </c>
      <c r="D405" s="29">
        <v>12541.555493248365</v>
      </c>
      <c r="E405" s="65">
        <f t="shared" si="56"/>
        <v>12541.555493248365</v>
      </c>
      <c r="F405" s="49">
        <f t="shared" si="57"/>
        <v>6270.7777466241823</v>
      </c>
      <c r="G405" s="49">
        <f t="shared" si="58"/>
        <v>4180.5184977494546</v>
      </c>
      <c r="H405" s="49">
        <f t="shared" si="59"/>
        <v>3135.3888733120912</v>
      </c>
      <c r="I405" s="49">
        <f t="shared" si="60"/>
        <v>2508.3110986496731</v>
      </c>
      <c r="J405" s="137">
        <f t="shared" ca="1" si="61"/>
        <v>14</v>
      </c>
      <c r="K405" s="47">
        <f t="shared" ca="1" si="61"/>
        <v>17</v>
      </c>
      <c r="L405" s="47">
        <f t="shared" ca="1" si="61"/>
        <v>18</v>
      </c>
      <c r="M405" s="47">
        <f t="shared" ca="1" si="55"/>
        <v>19</v>
      </c>
      <c r="N405" s="169">
        <f t="shared" ca="1" si="55"/>
        <v>20</v>
      </c>
      <c r="O405" s="163">
        <f t="shared" ca="1" si="62"/>
        <v>0</v>
      </c>
      <c r="Q405">
        <f t="shared" si="63"/>
        <v>404</v>
      </c>
      <c r="R405">
        <v>5</v>
      </c>
    </row>
    <row r="406" spans="1:18">
      <c r="A406" s="159">
        <f>A404</f>
        <v>4</v>
      </c>
      <c r="C406" t="s">
        <v>575</v>
      </c>
      <c r="D406" s="29">
        <v>49780.514452774914</v>
      </c>
      <c r="E406" s="65">
        <f t="shared" si="56"/>
        <v>49780.514452774914</v>
      </c>
      <c r="F406" s="49">
        <f t="shared" si="57"/>
        <v>24890.257226387457</v>
      </c>
      <c r="G406" s="49">
        <f t="shared" si="58"/>
        <v>16593.504817591638</v>
      </c>
      <c r="H406" s="49">
        <f t="shared" si="59"/>
        <v>12445.128613193729</v>
      </c>
      <c r="I406" s="49">
        <f t="shared" si="60"/>
        <v>9956.1028905549829</v>
      </c>
      <c r="J406" s="137">
        <f t="shared" ca="1" si="61"/>
        <v>4</v>
      </c>
      <c r="K406" s="47">
        <f t="shared" ca="1" si="61"/>
        <v>8</v>
      </c>
      <c r="L406" s="47">
        <f t="shared" ca="1" si="61"/>
        <v>12</v>
      </c>
      <c r="M406" s="47">
        <f t="shared" ca="1" si="55"/>
        <v>15</v>
      </c>
      <c r="N406" s="169">
        <f t="shared" ca="1" si="55"/>
        <v>16</v>
      </c>
      <c r="O406" s="163">
        <f t="shared" ca="1" si="62"/>
        <v>1</v>
      </c>
      <c r="Q406">
        <f t="shared" si="63"/>
        <v>404</v>
      </c>
      <c r="R406">
        <v>5</v>
      </c>
    </row>
    <row r="407" spans="1:18">
      <c r="A407" s="159">
        <f>A404</f>
        <v>4</v>
      </c>
      <c r="C407" t="s">
        <v>577</v>
      </c>
      <c r="D407" s="29">
        <v>71288.504474148154</v>
      </c>
      <c r="E407" s="65">
        <f t="shared" si="56"/>
        <v>71288.504474148154</v>
      </c>
      <c r="F407" s="49">
        <f t="shared" si="57"/>
        <v>35644.252237074077</v>
      </c>
      <c r="G407" s="49">
        <f t="shared" si="58"/>
        <v>23762.83482471605</v>
      </c>
      <c r="H407" s="49">
        <f t="shared" si="59"/>
        <v>17822.126118537039</v>
      </c>
      <c r="I407" s="49">
        <f t="shared" si="60"/>
        <v>14257.700894829632</v>
      </c>
      <c r="J407" s="137">
        <f t="shared" ca="1" si="61"/>
        <v>2</v>
      </c>
      <c r="K407" s="47">
        <f t="shared" ca="1" si="61"/>
        <v>5</v>
      </c>
      <c r="L407" s="47">
        <f t="shared" ca="1" si="61"/>
        <v>9</v>
      </c>
      <c r="M407" s="47">
        <f t="shared" ca="1" si="55"/>
        <v>11</v>
      </c>
      <c r="N407" s="169">
        <f t="shared" ca="1" si="55"/>
        <v>13</v>
      </c>
      <c r="O407" s="163">
        <f t="shared" ca="1" si="62"/>
        <v>1</v>
      </c>
      <c r="Q407">
        <f t="shared" si="63"/>
        <v>404</v>
      </c>
      <c r="R407">
        <v>5</v>
      </c>
    </row>
    <row r="408" spans="1:18">
      <c r="A408" s="159">
        <v>5</v>
      </c>
      <c r="B408">
        <v>102</v>
      </c>
      <c r="C408" t="s">
        <v>570</v>
      </c>
      <c r="D408" s="29">
        <v>83278.907024053246</v>
      </c>
      <c r="E408" s="65">
        <f t="shared" si="56"/>
        <v>83278.907024053246</v>
      </c>
      <c r="F408" s="49">
        <f t="shared" si="57"/>
        <v>41639.453512026623</v>
      </c>
      <c r="G408" s="49">
        <f t="shared" si="58"/>
        <v>27759.635674684414</v>
      </c>
      <c r="H408" s="49">
        <f t="shared" si="59"/>
        <v>20819.726756013311</v>
      </c>
      <c r="I408" s="49">
        <f t="shared" si="60"/>
        <v>16655.781404810648</v>
      </c>
      <c r="J408" s="137">
        <f t="shared" ca="1" si="61"/>
        <v>1</v>
      </c>
      <c r="K408" s="47">
        <f t="shared" ca="1" si="61"/>
        <v>4</v>
      </c>
      <c r="L408" s="47">
        <f t="shared" ca="1" si="61"/>
        <v>7</v>
      </c>
      <c r="M408" s="47">
        <f t="shared" ca="1" si="55"/>
        <v>9</v>
      </c>
      <c r="N408" s="169">
        <f t="shared" ca="1" si="55"/>
        <v>12</v>
      </c>
      <c r="O408" s="163">
        <f t="shared" ca="1" si="62"/>
        <v>2</v>
      </c>
      <c r="Q408">
        <f t="shared" si="63"/>
        <v>408</v>
      </c>
      <c r="R408">
        <v>5</v>
      </c>
    </row>
    <row r="409" spans="1:18">
      <c r="A409" s="159">
        <f>A408</f>
        <v>5</v>
      </c>
      <c r="C409" t="s">
        <v>572</v>
      </c>
      <c r="D409" s="29">
        <v>11065.4891078822</v>
      </c>
      <c r="E409" s="65">
        <f t="shared" si="56"/>
        <v>11065.4891078822</v>
      </c>
      <c r="F409" s="49">
        <f t="shared" si="57"/>
        <v>5532.7445539411001</v>
      </c>
      <c r="G409" s="49">
        <f t="shared" si="58"/>
        <v>3688.4963692940669</v>
      </c>
      <c r="H409" s="49">
        <f t="shared" si="59"/>
        <v>2766.37227697055</v>
      </c>
      <c r="I409" s="49">
        <f t="shared" si="60"/>
        <v>2213.0978215764399</v>
      </c>
      <c r="J409" s="137">
        <f t="shared" ca="1" si="61"/>
        <v>16</v>
      </c>
      <c r="K409" s="47">
        <f t="shared" ca="1" si="61"/>
        <v>17</v>
      </c>
      <c r="L409" s="47">
        <f t="shared" ca="1" si="61"/>
        <v>18</v>
      </c>
      <c r="M409" s="47">
        <f t="shared" ca="1" si="55"/>
        <v>19</v>
      </c>
      <c r="N409" s="169">
        <f t="shared" ca="1" si="55"/>
        <v>20</v>
      </c>
      <c r="O409" s="163">
        <f t="shared" ca="1" si="62"/>
        <v>0</v>
      </c>
      <c r="Q409">
        <f t="shared" si="63"/>
        <v>408</v>
      </c>
      <c r="R409">
        <v>5</v>
      </c>
    </row>
    <row r="410" spans="1:18">
      <c r="A410" s="159">
        <f>A408</f>
        <v>5</v>
      </c>
      <c r="C410" t="s">
        <v>575</v>
      </c>
      <c r="D410" s="29">
        <v>60462.383299125155</v>
      </c>
      <c r="E410" s="65">
        <f t="shared" si="56"/>
        <v>60462.383299125155</v>
      </c>
      <c r="F410" s="49">
        <f t="shared" si="57"/>
        <v>30231.191649562577</v>
      </c>
      <c r="G410" s="49">
        <f t="shared" si="58"/>
        <v>20154.127766375052</v>
      </c>
      <c r="H410" s="49">
        <f t="shared" si="59"/>
        <v>15115.595824781289</v>
      </c>
      <c r="I410" s="49">
        <f t="shared" si="60"/>
        <v>12092.476659825032</v>
      </c>
      <c r="J410" s="137">
        <f t="shared" ca="1" si="61"/>
        <v>3</v>
      </c>
      <c r="K410" s="47">
        <f t="shared" ca="1" si="61"/>
        <v>6</v>
      </c>
      <c r="L410" s="47">
        <f t="shared" ca="1" si="61"/>
        <v>10</v>
      </c>
      <c r="M410" s="47">
        <f t="shared" ca="1" si="55"/>
        <v>14</v>
      </c>
      <c r="N410" s="169">
        <f t="shared" ca="1" si="55"/>
        <v>15</v>
      </c>
      <c r="O410" s="163">
        <f t="shared" ca="1" si="62"/>
        <v>1</v>
      </c>
      <c r="Q410">
        <f t="shared" si="63"/>
        <v>408</v>
      </c>
      <c r="R410">
        <v>5</v>
      </c>
    </row>
    <row r="411" spans="1:18">
      <c r="A411" s="159">
        <f>A408</f>
        <v>5</v>
      </c>
      <c r="C411" t="s">
        <v>577</v>
      </c>
      <c r="D411" s="29">
        <v>78726.156977980776</v>
      </c>
      <c r="E411" s="65">
        <f t="shared" si="56"/>
        <v>78726.156977980776</v>
      </c>
      <c r="F411" s="49">
        <f t="shared" si="57"/>
        <v>39363.078488990388</v>
      </c>
      <c r="G411" s="49">
        <f t="shared" si="58"/>
        <v>26242.052325993591</v>
      </c>
      <c r="H411" s="49">
        <f t="shared" si="59"/>
        <v>19681.539244495194</v>
      </c>
      <c r="I411" s="49">
        <f t="shared" si="60"/>
        <v>15745.231395596154</v>
      </c>
      <c r="J411" s="137">
        <f t="shared" ca="1" si="61"/>
        <v>2</v>
      </c>
      <c r="K411" s="47">
        <f t="shared" ca="1" si="61"/>
        <v>5</v>
      </c>
      <c r="L411" s="47">
        <f t="shared" ca="1" si="61"/>
        <v>8</v>
      </c>
      <c r="M411" s="47">
        <f t="shared" ca="1" si="55"/>
        <v>11</v>
      </c>
      <c r="N411" s="169">
        <f t="shared" ca="1" si="55"/>
        <v>13</v>
      </c>
      <c r="O411" s="163">
        <f t="shared" ca="1" si="62"/>
        <v>2</v>
      </c>
      <c r="Q411">
        <f t="shared" si="63"/>
        <v>408</v>
      </c>
      <c r="R411">
        <v>5</v>
      </c>
    </row>
    <row r="412" spans="1:18">
      <c r="A412" s="159">
        <v>5</v>
      </c>
      <c r="B412">
        <v>103</v>
      </c>
      <c r="C412" t="s">
        <v>570</v>
      </c>
      <c r="D412" s="29">
        <v>78466.360890950687</v>
      </c>
      <c r="E412" s="65">
        <f t="shared" si="56"/>
        <v>78466.360890950687</v>
      </c>
      <c r="F412" s="49">
        <f t="shared" si="57"/>
        <v>39233.180445475344</v>
      </c>
      <c r="G412" s="49">
        <f t="shared" si="58"/>
        <v>26155.453630316897</v>
      </c>
      <c r="H412" s="49">
        <f t="shared" si="59"/>
        <v>19616.590222737672</v>
      </c>
      <c r="I412" s="49">
        <f t="shared" si="60"/>
        <v>15693.272178190138</v>
      </c>
      <c r="J412" s="137">
        <f t="shared" ca="1" si="61"/>
        <v>1</v>
      </c>
      <c r="K412" s="47">
        <f t="shared" ca="1" si="61"/>
        <v>4</v>
      </c>
      <c r="L412" s="47">
        <f t="shared" ca="1" si="61"/>
        <v>6</v>
      </c>
      <c r="M412" s="47">
        <f t="shared" ca="1" si="55"/>
        <v>9</v>
      </c>
      <c r="N412" s="169">
        <f t="shared" ca="1" si="55"/>
        <v>12</v>
      </c>
      <c r="O412" s="163">
        <f t="shared" ca="1" si="62"/>
        <v>2</v>
      </c>
      <c r="Q412">
        <f t="shared" si="63"/>
        <v>412</v>
      </c>
      <c r="R412">
        <v>5</v>
      </c>
    </row>
    <row r="413" spans="1:18">
      <c r="A413" s="159">
        <f>A412</f>
        <v>5</v>
      </c>
      <c r="C413" t="s">
        <v>572</v>
      </c>
      <c r="D413" s="29">
        <v>10311.122929229443</v>
      </c>
      <c r="E413" s="65">
        <f t="shared" si="56"/>
        <v>10311.122929229443</v>
      </c>
      <c r="F413" s="49">
        <f t="shared" si="57"/>
        <v>5155.5614646147214</v>
      </c>
      <c r="G413" s="49">
        <f t="shared" si="58"/>
        <v>3437.0409764098144</v>
      </c>
      <c r="H413" s="49">
        <f t="shared" si="59"/>
        <v>2577.7807323073607</v>
      </c>
      <c r="I413" s="49">
        <f t="shared" si="60"/>
        <v>2062.2245858458887</v>
      </c>
      <c r="J413" s="137">
        <f t="shared" ca="1" si="61"/>
        <v>15</v>
      </c>
      <c r="K413" s="47">
        <f t="shared" ca="1" si="61"/>
        <v>17</v>
      </c>
      <c r="L413" s="47">
        <f t="shared" ca="1" si="61"/>
        <v>18</v>
      </c>
      <c r="M413" s="47">
        <f t="shared" ca="1" si="55"/>
        <v>19</v>
      </c>
      <c r="N413" s="169">
        <f t="shared" ca="1" si="55"/>
        <v>20</v>
      </c>
      <c r="O413" s="163">
        <f t="shared" ca="1" si="62"/>
        <v>0</v>
      </c>
      <c r="Q413">
        <f t="shared" si="63"/>
        <v>412</v>
      </c>
      <c r="R413">
        <v>5</v>
      </c>
    </row>
    <row r="414" spans="1:18">
      <c r="A414" s="159">
        <f>A412</f>
        <v>5</v>
      </c>
      <c r="C414" t="s">
        <v>575</v>
      </c>
      <c r="D414" s="29">
        <v>50991.25644267202</v>
      </c>
      <c r="E414" s="65">
        <f t="shared" si="56"/>
        <v>50991.25644267202</v>
      </c>
      <c r="F414" s="49">
        <f t="shared" si="57"/>
        <v>25495.62822133601</v>
      </c>
      <c r="G414" s="49">
        <f t="shared" si="58"/>
        <v>16997.085480890673</v>
      </c>
      <c r="H414" s="49">
        <f t="shared" si="59"/>
        <v>12747.814110668005</v>
      </c>
      <c r="I414" s="49">
        <f t="shared" si="60"/>
        <v>10198.251288534404</v>
      </c>
      <c r="J414" s="137">
        <f t="shared" ca="1" si="61"/>
        <v>3</v>
      </c>
      <c r="K414" s="47">
        <f t="shared" ca="1" si="61"/>
        <v>7</v>
      </c>
      <c r="L414" s="47">
        <f t="shared" ca="1" si="61"/>
        <v>11</v>
      </c>
      <c r="M414" s="47">
        <f t="shared" ca="1" si="55"/>
        <v>14</v>
      </c>
      <c r="N414" s="169">
        <f t="shared" ca="1" si="55"/>
        <v>16</v>
      </c>
      <c r="O414" s="163">
        <f t="shared" ca="1" si="62"/>
        <v>1</v>
      </c>
      <c r="Q414">
        <f t="shared" si="63"/>
        <v>412</v>
      </c>
      <c r="R414">
        <v>5</v>
      </c>
    </row>
    <row r="415" spans="1:18">
      <c r="A415" s="159">
        <f>A412</f>
        <v>5</v>
      </c>
      <c r="C415" t="s">
        <v>577</v>
      </c>
      <c r="D415" s="29">
        <v>71768.35302278251</v>
      </c>
      <c r="E415" s="65">
        <f t="shared" si="56"/>
        <v>71768.35302278251</v>
      </c>
      <c r="F415" s="49">
        <f t="shared" si="57"/>
        <v>35884.176511391255</v>
      </c>
      <c r="G415" s="49">
        <f t="shared" si="58"/>
        <v>23922.784340927505</v>
      </c>
      <c r="H415" s="49">
        <f t="shared" si="59"/>
        <v>17942.088255695628</v>
      </c>
      <c r="I415" s="49">
        <f t="shared" si="60"/>
        <v>14353.670604556502</v>
      </c>
      <c r="J415" s="137">
        <f t="shared" ca="1" si="61"/>
        <v>2</v>
      </c>
      <c r="K415" s="47">
        <f t="shared" ca="1" si="61"/>
        <v>5</v>
      </c>
      <c r="L415" s="47">
        <f t="shared" ca="1" si="61"/>
        <v>8</v>
      </c>
      <c r="M415" s="47">
        <f t="shared" ca="1" si="55"/>
        <v>10</v>
      </c>
      <c r="N415" s="169">
        <f t="shared" ca="1" si="55"/>
        <v>13</v>
      </c>
      <c r="O415" s="163">
        <f t="shared" ca="1" si="62"/>
        <v>2</v>
      </c>
      <c r="Q415">
        <f t="shared" si="63"/>
        <v>412</v>
      </c>
      <c r="R415">
        <v>5</v>
      </c>
    </row>
    <row r="416" spans="1:18">
      <c r="A416" s="159">
        <v>4</v>
      </c>
      <c r="B416">
        <v>104</v>
      </c>
      <c r="C416" t="s">
        <v>570</v>
      </c>
      <c r="D416" s="29">
        <v>73177.218603192407</v>
      </c>
      <c r="E416" s="65">
        <f t="shared" si="56"/>
        <v>73177.218603192407</v>
      </c>
      <c r="F416" s="49">
        <f t="shared" si="57"/>
        <v>36588.609301596203</v>
      </c>
      <c r="G416" s="49">
        <f t="shared" si="58"/>
        <v>24392.406201064136</v>
      </c>
      <c r="H416" s="49">
        <f t="shared" si="59"/>
        <v>18294.304650798102</v>
      </c>
      <c r="I416" s="49">
        <f t="shared" si="60"/>
        <v>14635.443720638481</v>
      </c>
      <c r="J416" s="137">
        <f t="shared" ca="1" si="61"/>
        <v>2</v>
      </c>
      <c r="K416" s="47">
        <f t="shared" ca="1" si="61"/>
        <v>4</v>
      </c>
      <c r="L416" s="47">
        <f t="shared" ca="1" si="61"/>
        <v>7</v>
      </c>
      <c r="M416" s="47">
        <f t="shared" ca="1" si="55"/>
        <v>9</v>
      </c>
      <c r="N416" s="169">
        <f t="shared" ca="1" si="55"/>
        <v>12</v>
      </c>
      <c r="O416" s="163">
        <f t="shared" ca="1" si="62"/>
        <v>2</v>
      </c>
      <c r="Q416">
        <f t="shared" si="63"/>
        <v>416</v>
      </c>
      <c r="R416">
        <v>5</v>
      </c>
    </row>
    <row r="417" spans="1:18">
      <c r="A417" s="159">
        <f>A416</f>
        <v>4</v>
      </c>
      <c r="C417" t="s">
        <v>572</v>
      </c>
      <c r="D417" s="29">
        <v>11226.641236116335</v>
      </c>
      <c r="E417" s="65">
        <f t="shared" si="56"/>
        <v>11226.641236116335</v>
      </c>
      <c r="F417" s="49">
        <f t="shared" si="57"/>
        <v>5613.3206180581674</v>
      </c>
      <c r="G417" s="49">
        <f t="shared" si="58"/>
        <v>3742.2137453721116</v>
      </c>
      <c r="H417" s="49">
        <f t="shared" si="59"/>
        <v>2806.6603090290837</v>
      </c>
      <c r="I417" s="49">
        <f t="shared" si="60"/>
        <v>2245.3282472232668</v>
      </c>
      <c r="J417" s="137">
        <f t="shared" ca="1" si="61"/>
        <v>14</v>
      </c>
      <c r="K417" s="47">
        <f t="shared" ca="1" si="61"/>
        <v>17</v>
      </c>
      <c r="L417" s="47">
        <f t="shared" ca="1" si="61"/>
        <v>18</v>
      </c>
      <c r="M417" s="47">
        <f t="shared" ca="1" si="55"/>
        <v>19</v>
      </c>
      <c r="N417" s="169">
        <f t="shared" ca="1" si="55"/>
        <v>20</v>
      </c>
      <c r="O417" s="163">
        <f t="shared" ca="1" si="62"/>
        <v>0</v>
      </c>
      <c r="Q417">
        <f t="shared" si="63"/>
        <v>416</v>
      </c>
      <c r="R417">
        <v>5</v>
      </c>
    </row>
    <row r="418" spans="1:18">
      <c r="A418" s="159">
        <f>A416</f>
        <v>4</v>
      </c>
      <c r="C418" t="s">
        <v>575</v>
      </c>
      <c r="D418" s="29">
        <v>35405.288203863376</v>
      </c>
      <c r="E418" s="65">
        <f t="shared" si="56"/>
        <v>35405.288203863376</v>
      </c>
      <c r="F418" s="49">
        <f t="shared" si="57"/>
        <v>17702.644101931688</v>
      </c>
      <c r="G418" s="49">
        <f t="shared" si="58"/>
        <v>11801.762734621125</v>
      </c>
      <c r="H418" s="49">
        <f t="shared" si="59"/>
        <v>8851.322050965844</v>
      </c>
      <c r="I418" s="49">
        <f t="shared" si="60"/>
        <v>7081.0576407726749</v>
      </c>
      <c r="J418" s="137">
        <f t="shared" ca="1" si="61"/>
        <v>5</v>
      </c>
      <c r="K418" s="47">
        <f t="shared" ca="1" si="61"/>
        <v>10</v>
      </c>
      <c r="L418" s="47">
        <f t="shared" ca="1" si="61"/>
        <v>13</v>
      </c>
      <c r="M418" s="47">
        <f t="shared" ca="1" si="55"/>
        <v>15</v>
      </c>
      <c r="N418" s="169">
        <f t="shared" ca="1" si="55"/>
        <v>16</v>
      </c>
      <c r="O418" s="163">
        <f t="shared" ca="1" si="62"/>
        <v>0</v>
      </c>
      <c r="Q418">
        <f t="shared" si="63"/>
        <v>416</v>
      </c>
      <c r="R418">
        <v>5</v>
      </c>
    </row>
    <row r="419" spans="1:18">
      <c r="A419" s="159">
        <f>A416</f>
        <v>4</v>
      </c>
      <c r="C419" t="s">
        <v>577</v>
      </c>
      <c r="D419" s="29">
        <v>78043.118972149561</v>
      </c>
      <c r="E419" s="65">
        <f t="shared" si="56"/>
        <v>78043.118972149561</v>
      </c>
      <c r="F419" s="49">
        <f t="shared" si="57"/>
        <v>39021.559486074781</v>
      </c>
      <c r="G419" s="49">
        <f t="shared" si="58"/>
        <v>26014.372990716522</v>
      </c>
      <c r="H419" s="49">
        <f t="shared" si="59"/>
        <v>19510.77974303739</v>
      </c>
      <c r="I419" s="49">
        <f t="shared" si="60"/>
        <v>15608.623794429912</v>
      </c>
      <c r="J419" s="137">
        <f t="shared" ca="1" si="61"/>
        <v>1</v>
      </c>
      <c r="K419" s="47">
        <f t="shared" ca="1" si="61"/>
        <v>3</v>
      </c>
      <c r="L419" s="47">
        <f t="shared" ca="1" si="61"/>
        <v>6</v>
      </c>
      <c r="M419" s="47">
        <f t="shared" ca="1" si="55"/>
        <v>8</v>
      </c>
      <c r="N419" s="169">
        <f t="shared" ca="1" si="55"/>
        <v>11</v>
      </c>
      <c r="O419" s="163">
        <f t="shared" ca="1" si="62"/>
        <v>2</v>
      </c>
      <c r="Q419">
        <f t="shared" si="63"/>
        <v>416</v>
      </c>
      <c r="R419">
        <v>5</v>
      </c>
    </row>
    <row r="420" spans="1:18">
      <c r="A420" s="159">
        <v>4</v>
      </c>
      <c r="B420">
        <v>105</v>
      </c>
      <c r="C420" t="s">
        <v>570</v>
      </c>
      <c r="D420" s="29">
        <v>63769.521074198667</v>
      </c>
      <c r="E420" s="65">
        <f t="shared" si="56"/>
        <v>63769.521074198667</v>
      </c>
      <c r="F420" s="49">
        <f t="shared" si="57"/>
        <v>31884.760537099333</v>
      </c>
      <c r="G420" s="49">
        <f t="shared" si="58"/>
        <v>21256.507024732888</v>
      </c>
      <c r="H420" s="49">
        <f t="shared" si="59"/>
        <v>15942.380268549667</v>
      </c>
      <c r="I420" s="49">
        <f t="shared" si="60"/>
        <v>12753.904214839733</v>
      </c>
      <c r="J420" s="137">
        <f t="shared" ca="1" si="61"/>
        <v>2</v>
      </c>
      <c r="K420" s="47">
        <f t="shared" ca="1" si="61"/>
        <v>5</v>
      </c>
      <c r="L420" s="47">
        <f t="shared" ca="1" si="61"/>
        <v>7</v>
      </c>
      <c r="M420" s="47">
        <f t="shared" ca="1" si="55"/>
        <v>10</v>
      </c>
      <c r="N420" s="169">
        <f t="shared" ca="1" si="55"/>
        <v>13</v>
      </c>
      <c r="O420" s="163">
        <f t="shared" ca="1" si="62"/>
        <v>1</v>
      </c>
      <c r="Q420">
        <f t="shared" si="63"/>
        <v>420</v>
      </c>
      <c r="R420">
        <v>5</v>
      </c>
    </row>
    <row r="421" spans="1:18">
      <c r="A421" s="159">
        <f>A420</f>
        <v>4</v>
      </c>
      <c r="C421" t="s">
        <v>572</v>
      </c>
      <c r="D421" s="29">
        <v>7825.0246914985282</v>
      </c>
      <c r="E421" s="65">
        <f t="shared" si="56"/>
        <v>7825.0246914985282</v>
      </c>
      <c r="F421" s="49">
        <f t="shared" si="57"/>
        <v>3912.5123457492641</v>
      </c>
      <c r="G421" s="49">
        <f t="shared" si="58"/>
        <v>2608.3415638328429</v>
      </c>
      <c r="H421" s="49">
        <f t="shared" si="59"/>
        <v>1956.2561728746321</v>
      </c>
      <c r="I421" s="49">
        <f t="shared" si="60"/>
        <v>1565.0049382997056</v>
      </c>
      <c r="J421" s="137">
        <f t="shared" ca="1" si="61"/>
        <v>16</v>
      </c>
      <c r="K421" s="47">
        <f t="shared" ca="1" si="61"/>
        <v>17</v>
      </c>
      <c r="L421" s="47">
        <f t="shared" ca="1" si="61"/>
        <v>18</v>
      </c>
      <c r="M421" s="47">
        <f t="shared" ca="1" si="55"/>
        <v>19</v>
      </c>
      <c r="N421" s="169">
        <f t="shared" ca="1" si="55"/>
        <v>20</v>
      </c>
      <c r="O421" s="163">
        <f t="shared" ca="1" si="62"/>
        <v>0</v>
      </c>
      <c r="Q421">
        <f t="shared" si="63"/>
        <v>420</v>
      </c>
      <c r="R421">
        <v>5</v>
      </c>
    </row>
    <row r="422" spans="1:18">
      <c r="A422" s="159">
        <f>A420</f>
        <v>4</v>
      </c>
      <c r="C422" t="s">
        <v>575</v>
      </c>
      <c r="D422" s="29">
        <v>39655.620883684482</v>
      </c>
      <c r="E422" s="65">
        <f t="shared" si="56"/>
        <v>39655.620883684482</v>
      </c>
      <c r="F422" s="49">
        <f t="shared" si="57"/>
        <v>19827.810441842241</v>
      </c>
      <c r="G422" s="49">
        <f t="shared" si="58"/>
        <v>13218.540294561493</v>
      </c>
      <c r="H422" s="49">
        <f t="shared" si="59"/>
        <v>9913.9052209211204</v>
      </c>
      <c r="I422" s="49">
        <f t="shared" si="60"/>
        <v>7931.1241767368965</v>
      </c>
      <c r="J422" s="137">
        <f t="shared" ca="1" si="61"/>
        <v>3</v>
      </c>
      <c r="K422" s="47">
        <f t="shared" ca="1" si="61"/>
        <v>8</v>
      </c>
      <c r="L422" s="47">
        <f t="shared" ca="1" si="61"/>
        <v>12</v>
      </c>
      <c r="M422" s="47">
        <f t="shared" ca="1" si="55"/>
        <v>14</v>
      </c>
      <c r="N422" s="169">
        <f t="shared" ca="1" si="55"/>
        <v>15</v>
      </c>
      <c r="O422" s="163">
        <f t="shared" ca="1" si="62"/>
        <v>1</v>
      </c>
      <c r="Q422">
        <f t="shared" si="63"/>
        <v>420</v>
      </c>
      <c r="R422">
        <v>5</v>
      </c>
    </row>
    <row r="423" spans="1:18">
      <c r="A423" s="159">
        <f>A420</f>
        <v>4</v>
      </c>
      <c r="C423" t="s">
        <v>577</v>
      </c>
      <c r="D423" s="29">
        <v>78120.032495495281</v>
      </c>
      <c r="E423" s="65">
        <f t="shared" si="56"/>
        <v>78120.032495495281</v>
      </c>
      <c r="F423" s="49">
        <f t="shared" si="57"/>
        <v>39060.016247747641</v>
      </c>
      <c r="G423" s="49">
        <f t="shared" si="58"/>
        <v>26040.010831831762</v>
      </c>
      <c r="H423" s="49">
        <f t="shared" si="59"/>
        <v>19530.00812387382</v>
      </c>
      <c r="I423" s="49">
        <f t="shared" si="60"/>
        <v>15624.006499099056</v>
      </c>
      <c r="J423" s="137">
        <f t="shared" ca="1" si="61"/>
        <v>1</v>
      </c>
      <c r="K423" s="47">
        <f t="shared" ca="1" si="61"/>
        <v>4</v>
      </c>
      <c r="L423" s="47">
        <f t="shared" ca="1" si="61"/>
        <v>6</v>
      </c>
      <c r="M423" s="47">
        <f t="shared" ca="1" si="55"/>
        <v>9</v>
      </c>
      <c r="N423" s="169">
        <f t="shared" ca="1" si="55"/>
        <v>11</v>
      </c>
      <c r="O423" s="163">
        <f t="shared" ca="1" si="62"/>
        <v>2</v>
      </c>
      <c r="Q423">
        <f t="shared" si="63"/>
        <v>420</v>
      </c>
      <c r="R423">
        <v>5</v>
      </c>
    </row>
    <row r="424" spans="1:18">
      <c r="A424" s="159">
        <v>5</v>
      </c>
      <c r="B424">
        <v>106</v>
      </c>
      <c r="C424" t="s">
        <v>570</v>
      </c>
      <c r="D424" s="29">
        <v>50895.452515603625</v>
      </c>
      <c r="E424" s="65">
        <f t="shared" si="56"/>
        <v>50895.452515603625</v>
      </c>
      <c r="F424" s="49">
        <f t="shared" si="57"/>
        <v>25447.726257801813</v>
      </c>
      <c r="G424" s="49">
        <f t="shared" si="58"/>
        <v>16965.150838534541</v>
      </c>
      <c r="H424" s="49">
        <f t="shared" si="59"/>
        <v>12723.863128900906</v>
      </c>
      <c r="I424" s="49">
        <f t="shared" si="60"/>
        <v>10179.090503120726</v>
      </c>
      <c r="J424" s="137">
        <f t="shared" ca="1" si="61"/>
        <v>3</v>
      </c>
      <c r="K424" s="47">
        <f t="shared" ca="1" si="61"/>
        <v>8</v>
      </c>
      <c r="L424" s="47">
        <f t="shared" ca="1" si="61"/>
        <v>11</v>
      </c>
      <c r="M424" s="47">
        <f t="shared" ca="1" si="55"/>
        <v>14</v>
      </c>
      <c r="N424" s="169">
        <f t="shared" ca="1" si="55"/>
        <v>15</v>
      </c>
      <c r="O424" s="163">
        <f t="shared" ca="1" si="62"/>
        <v>1</v>
      </c>
      <c r="Q424">
        <f t="shared" si="63"/>
        <v>424</v>
      </c>
      <c r="R424">
        <v>5</v>
      </c>
    </row>
    <row r="425" spans="1:18">
      <c r="A425" s="159">
        <f>A424</f>
        <v>5</v>
      </c>
      <c r="C425" t="s">
        <v>572</v>
      </c>
      <c r="D425" s="29">
        <v>7470.054463090908</v>
      </c>
      <c r="E425" s="65">
        <f t="shared" si="56"/>
        <v>7470.054463090908</v>
      </c>
      <c r="F425" s="49">
        <f t="shared" si="57"/>
        <v>3735.027231545454</v>
      </c>
      <c r="G425" s="49">
        <f t="shared" si="58"/>
        <v>2490.0181543636359</v>
      </c>
      <c r="H425" s="49">
        <f t="shared" si="59"/>
        <v>1867.513615772727</v>
      </c>
      <c r="I425" s="49">
        <f t="shared" si="60"/>
        <v>1494.0108926181815</v>
      </c>
      <c r="J425" s="137">
        <f t="shared" ca="1" si="61"/>
        <v>16</v>
      </c>
      <c r="K425" s="47">
        <f t="shared" ca="1" si="61"/>
        <v>17</v>
      </c>
      <c r="L425" s="47">
        <f t="shared" ca="1" si="61"/>
        <v>18</v>
      </c>
      <c r="M425" s="47">
        <f t="shared" ca="1" si="55"/>
        <v>19</v>
      </c>
      <c r="N425" s="169">
        <f t="shared" ca="1" si="55"/>
        <v>20</v>
      </c>
      <c r="O425" s="163">
        <f t="shared" ca="1" si="62"/>
        <v>0</v>
      </c>
      <c r="Q425">
        <f t="shared" si="63"/>
        <v>424</v>
      </c>
      <c r="R425">
        <v>5</v>
      </c>
    </row>
    <row r="426" spans="1:18">
      <c r="A426" s="159">
        <f>A424</f>
        <v>5</v>
      </c>
      <c r="C426" t="s">
        <v>575</v>
      </c>
      <c r="D426" s="29">
        <v>76937.30445758476</v>
      </c>
      <c r="E426" s="65">
        <f t="shared" si="56"/>
        <v>76937.30445758476</v>
      </c>
      <c r="F426" s="49">
        <f t="shared" si="57"/>
        <v>38468.65222879238</v>
      </c>
      <c r="G426" s="49">
        <f t="shared" si="58"/>
        <v>25645.768152528253</v>
      </c>
      <c r="H426" s="49">
        <f t="shared" si="59"/>
        <v>19234.32611439619</v>
      </c>
      <c r="I426" s="49">
        <f t="shared" si="60"/>
        <v>15387.460891516952</v>
      </c>
      <c r="J426" s="137">
        <f t="shared" ca="1" si="61"/>
        <v>2</v>
      </c>
      <c r="K426" s="47">
        <f t="shared" ca="1" si="61"/>
        <v>5</v>
      </c>
      <c r="L426" s="47">
        <f t="shared" ca="1" si="61"/>
        <v>7</v>
      </c>
      <c r="M426" s="47">
        <f t="shared" ca="1" si="55"/>
        <v>10</v>
      </c>
      <c r="N426" s="169">
        <f t="shared" ca="1" si="55"/>
        <v>13</v>
      </c>
      <c r="O426" s="163">
        <f t="shared" ca="1" si="62"/>
        <v>2</v>
      </c>
      <c r="Q426">
        <f t="shared" si="63"/>
        <v>424</v>
      </c>
      <c r="R426">
        <v>5</v>
      </c>
    </row>
    <row r="427" spans="1:18">
      <c r="A427" s="159">
        <f>A424</f>
        <v>5</v>
      </c>
      <c r="C427" t="s">
        <v>577</v>
      </c>
      <c r="D427" s="29">
        <v>78493.120481873659</v>
      </c>
      <c r="E427" s="65">
        <f t="shared" si="56"/>
        <v>78493.120481873659</v>
      </c>
      <c r="F427" s="49">
        <f t="shared" si="57"/>
        <v>39246.560240936829</v>
      </c>
      <c r="G427" s="49">
        <f t="shared" si="58"/>
        <v>26164.373493957886</v>
      </c>
      <c r="H427" s="49">
        <f t="shared" si="59"/>
        <v>19623.280120468415</v>
      </c>
      <c r="I427" s="49">
        <f t="shared" si="60"/>
        <v>15698.624096374731</v>
      </c>
      <c r="J427" s="137">
        <f t="shared" ca="1" si="61"/>
        <v>1</v>
      </c>
      <c r="K427" s="47">
        <f t="shared" ca="1" si="61"/>
        <v>4</v>
      </c>
      <c r="L427" s="47">
        <f t="shared" ca="1" si="61"/>
        <v>6</v>
      </c>
      <c r="M427" s="47">
        <f t="shared" ca="1" si="55"/>
        <v>9</v>
      </c>
      <c r="N427" s="169">
        <f t="shared" ca="1" si="55"/>
        <v>12</v>
      </c>
      <c r="O427" s="163">
        <f t="shared" ca="1" si="62"/>
        <v>2</v>
      </c>
      <c r="Q427">
        <f t="shared" si="63"/>
        <v>424</v>
      </c>
      <c r="R427">
        <v>5</v>
      </c>
    </row>
    <row r="428" spans="1:18">
      <c r="A428" s="159">
        <v>4</v>
      </c>
      <c r="B428">
        <v>107</v>
      </c>
      <c r="C428" t="s">
        <v>570</v>
      </c>
      <c r="D428" s="29">
        <v>59045.366207874366</v>
      </c>
      <c r="E428" s="65">
        <f t="shared" si="56"/>
        <v>59045.366207874366</v>
      </c>
      <c r="F428" s="49">
        <f t="shared" si="57"/>
        <v>29522.683103937183</v>
      </c>
      <c r="G428" s="49">
        <f t="shared" si="58"/>
        <v>19681.788735958122</v>
      </c>
      <c r="H428" s="49">
        <f t="shared" si="59"/>
        <v>14761.341551968591</v>
      </c>
      <c r="I428" s="49">
        <f t="shared" si="60"/>
        <v>11809.073241574873</v>
      </c>
      <c r="J428" s="137">
        <f t="shared" ca="1" si="61"/>
        <v>3</v>
      </c>
      <c r="K428" s="47">
        <f t="shared" ca="1" si="61"/>
        <v>7</v>
      </c>
      <c r="L428" s="47">
        <f t="shared" ca="1" si="61"/>
        <v>10</v>
      </c>
      <c r="M428" s="47">
        <f t="shared" ca="1" si="55"/>
        <v>13</v>
      </c>
      <c r="N428" s="169">
        <f t="shared" ca="1" si="55"/>
        <v>15</v>
      </c>
      <c r="O428" s="163">
        <f t="shared" ca="1" si="62"/>
        <v>1</v>
      </c>
      <c r="Q428">
        <f t="shared" si="63"/>
        <v>428</v>
      </c>
      <c r="R428">
        <v>5</v>
      </c>
    </row>
    <row r="429" spans="1:18">
      <c r="A429" s="159">
        <f>A428</f>
        <v>4</v>
      </c>
      <c r="C429" t="s">
        <v>572</v>
      </c>
      <c r="D429" s="29">
        <v>8109.0008742246255</v>
      </c>
      <c r="E429" s="65">
        <f t="shared" si="56"/>
        <v>8109.0008742246255</v>
      </c>
      <c r="F429" s="49">
        <f t="shared" si="57"/>
        <v>4054.5004371123127</v>
      </c>
      <c r="G429" s="49">
        <f t="shared" si="58"/>
        <v>2703.0002914082083</v>
      </c>
      <c r="H429" s="49">
        <f t="shared" si="59"/>
        <v>2027.2502185561564</v>
      </c>
      <c r="I429" s="49">
        <f t="shared" si="60"/>
        <v>1621.8001748449251</v>
      </c>
      <c r="J429" s="137">
        <f t="shared" ca="1" si="61"/>
        <v>16</v>
      </c>
      <c r="K429" s="47">
        <f t="shared" ca="1" si="61"/>
        <v>17</v>
      </c>
      <c r="L429" s="47">
        <f t="shared" ca="1" si="61"/>
        <v>18</v>
      </c>
      <c r="M429" s="47">
        <f t="shared" ca="1" si="55"/>
        <v>19</v>
      </c>
      <c r="N429" s="169">
        <f t="shared" ca="1" si="55"/>
        <v>20</v>
      </c>
      <c r="O429" s="163">
        <f t="shared" ca="1" si="62"/>
        <v>0</v>
      </c>
      <c r="Q429">
        <f t="shared" si="63"/>
        <v>428</v>
      </c>
      <c r="R429">
        <v>5</v>
      </c>
    </row>
    <row r="430" spans="1:18">
      <c r="A430" s="159">
        <f>A428</f>
        <v>4</v>
      </c>
      <c r="C430" t="s">
        <v>575</v>
      </c>
      <c r="D430" s="29">
        <v>72382.163661092491</v>
      </c>
      <c r="E430" s="65">
        <f t="shared" si="56"/>
        <v>72382.163661092491</v>
      </c>
      <c r="F430" s="49">
        <f t="shared" si="57"/>
        <v>36191.081830546245</v>
      </c>
      <c r="G430" s="49">
        <f t="shared" si="58"/>
        <v>24127.387887030829</v>
      </c>
      <c r="H430" s="49">
        <f t="shared" si="59"/>
        <v>18095.540915273123</v>
      </c>
      <c r="I430" s="49">
        <f t="shared" si="60"/>
        <v>14476.432732218498</v>
      </c>
      <c r="J430" s="137">
        <f t="shared" ca="1" si="61"/>
        <v>2</v>
      </c>
      <c r="K430" s="47">
        <f t="shared" ca="1" si="61"/>
        <v>5</v>
      </c>
      <c r="L430" s="47">
        <f t="shared" ca="1" si="61"/>
        <v>8</v>
      </c>
      <c r="M430" s="47">
        <f t="shared" ca="1" si="55"/>
        <v>12</v>
      </c>
      <c r="N430" s="169">
        <f t="shared" ca="1" si="55"/>
        <v>14</v>
      </c>
      <c r="O430" s="163">
        <f t="shared" ca="1" si="62"/>
        <v>1</v>
      </c>
      <c r="Q430">
        <f t="shared" si="63"/>
        <v>428</v>
      </c>
      <c r="R430">
        <v>5</v>
      </c>
    </row>
    <row r="431" spans="1:18">
      <c r="A431" s="159">
        <f>A428</f>
        <v>4</v>
      </c>
      <c r="C431" t="s">
        <v>577</v>
      </c>
      <c r="D431" s="29">
        <v>92746.229524563241</v>
      </c>
      <c r="E431" s="65">
        <f t="shared" si="56"/>
        <v>92746.229524563241</v>
      </c>
      <c r="F431" s="49">
        <f t="shared" si="57"/>
        <v>46373.114762281621</v>
      </c>
      <c r="G431" s="49">
        <f t="shared" si="58"/>
        <v>30915.409841521079</v>
      </c>
      <c r="H431" s="49">
        <f t="shared" si="59"/>
        <v>23186.55738114081</v>
      </c>
      <c r="I431" s="49">
        <f t="shared" si="60"/>
        <v>18549.245904912648</v>
      </c>
      <c r="J431" s="137">
        <f t="shared" ca="1" si="61"/>
        <v>1</v>
      </c>
      <c r="K431" s="47">
        <f t="shared" ca="1" si="61"/>
        <v>4</v>
      </c>
      <c r="L431" s="47">
        <f t="shared" ca="1" si="61"/>
        <v>6</v>
      </c>
      <c r="M431" s="47">
        <f t="shared" ca="1" si="55"/>
        <v>9</v>
      </c>
      <c r="N431" s="169">
        <f t="shared" ca="1" si="55"/>
        <v>11</v>
      </c>
      <c r="O431" s="163">
        <f t="shared" ca="1" si="62"/>
        <v>2</v>
      </c>
      <c r="Q431">
        <f t="shared" si="63"/>
        <v>428</v>
      </c>
      <c r="R431">
        <v>5</v>
      </c>
    </row>
    <row r="432" spans="1:18">
      <c r="A432" s="159">
        <v>4</v>
      </c>
      <c r="B432">
        <v>108</v>
      </c>
      <c r="C432" t="s">
        <v>570</v>
      </c>
      <c r="D432" s="29">
        <v>63528.236805425586</v>
      </c>
      <c r="E432" s="65">
        <f t="shared" si="56"/>
        <v>63528.236805425586</v>
      </c>
      <c r="F432" s="49">
        <f t="shared" si="57"/>
        <v>31764.118402712793</v>
      </c>
      <c r="G432" s="49">
        <f t="shared" si="58"/>
        <v>21176.078935141861</v>
      </c>
      <c r="H432" s="49">
        <f t="shared" si="59"/>
        <v>15882.059201356396</v>
      </c>
      <c r="I432" s="49">
        <f t="shared" si="60"/>
        <v>12705.647361085117</v>
      </c>
      <c r="J432" s="137">
        <f t="shared" ca="1" si="61"/>
        <v>3</v>
      </c>
      <c r="K432" s="47">
        <f t="shared" ca="1" si="61"/>
        <v>6</v>
      </c>
      <c r="L432" s="47">
        <f t="shared" ca="1" si="61"/>
        <v>10</v>
      </c>
      <c r="M432" s="47">
        <f t="shared" ca="1" si="55"/>
        <v>13</v>
      </c>
      <c r="N432" s="169">
        <f t="shared" ca="1" si="55"/>
        <v>15</v>
      </c>
      <c r="O432" s="163">
        <f t="shared" ca="1" si="62"/>
        <v>1</v>
      </c>
      <c r="Q432">
        <f t="shared" si="63"/>
        <v>432</v>
      </c>
      <c r="R432">
        <v>5</v>
      </c>
    </row>
    <row r="433" spans="1:18">
      <c r="A433" s="159">
        <f>A432</f>
        <v>4</v>
      </c>
      <c r="C433" t="s">
        <v>572</v>
      </c>
      <c r="D433" s="29">
        <v>8750.1250168209644</v>
      </c>
      <c r="E433" s="65">
        <f t="shared" si="56"/>
        <v>8750.1250168209644</v>
      </c>
      <c r="F433" s="49">
        <f t="shared" si="57"/>
        <v>4375.0625084104822</v>
      </c>
      <c r="G433" s="49">
        <f t="shared" si="58"/>
        <v>2916.7083389403215</v>
      </c>
      <c r="H433" s="49">
        <f t="shared" si="59"/>
        <v>2187.5312542052411</v>
      </c>
      <c r="I433" s="49">
        <f t="shared" si="60"/>
        <v>1750.0250033641928</v>
      </c>
      <c r="J433" s="137">
        <f t="shared" ca="1" si="61"/>
        <v>16</v>
      </c>
      <c r="K433" s="47">
        <f t="shared" ca="1" si="61"/>
        <v>17</v>
      </c>
      <c r="L433" s="47">
        <f t="shared" ca="1" si="61"/>
        <v>18</v>
      </c>
      <c r="M433" s="47">
        <f t="shared" ca="1" si="55"/>
        <v>19</v>
      </c>
      <c r="N433" s="169">
        <f t="shared" ca="1" si="55"/>
        <v>20</v>
      </c>
      <c r="O433" s="163">
        <f t="shared" ca="1" si="62"/>
        <v>0</v>
      </c>
      <c r="Q433">
        <f t="shared" si="63"/>
        <v>432</v>
      </c>
      <c r="R433">
        <v>5</v>
      </c>
    </row>
    <row r="434" spans="1:18">
      <c r="A434" s="159">
        <f>A432</f>
        <v>4</v>
      </c>
      <c r="C434" t="s">
        <v>575</v>
      </c>
      <c r="D434" s="29">
        <v>65732.422241124674</v>
      </c>
      <c r="E434" s="65">
        <f t="shared" si="56"/>
        <v>65732.422241124674</v>
      </c>
      <c r="F434" s="49">
        <f t="shared" si="57"/>
        <v>32866.211120562337</v>
      </c>
      <c r="G434" s="49">
        <f t="shared" si="58"/>
        <v>21910.807413708226</v>
      </c>
      <c r="H434" s="49">
        <f t="shared" si="59"/>
        <v>16433.105560281168</v>
      </c>
      <c r="I434" s="49">
        <f t="shared" si="60"/>
        <v>13146.484448224935</v>
      </c>
      <c r="J434" s="137">
        <f t="shared" ca="1" si="61"/>
        <v>2</v>
      </c>
      <c r="K434" s="47">
        <f t="shared" ca="1" si="61"/>
        <v>5</v>
      </c>
      <c r="L434" s="47">
        <f t="shared" ca="1" si="61"/>
        <v>9</v>
      </c>
      <c r="M434" s="47">
        <f t="shared" ca="1" si="55"/>
        <v>12</v>
      </c>
      <c r="N434" s="169">
        <f t="shared" ca="1" si="55"/>
        <v>14</v>
      </c>
      <c r="O434" s="163">
        <f t="shared" ca="1" si="62"/>
        <v>1</v>
      </c>
      <c r="Q434">
        <f t="shared" si="63"/>
        <v>432</v>
      </c>
      <c r="R434">
        <v>5</v>
      </c>
    </row>
    <row r="435" spans="1:18">
      <c r="A435" s="159">
        <f>A432</f>
        <v>4</v>
      </c>
      <c r="C435" t="s">
        <v>577</v>
      </c>
      <c r="D435" s="29">
        <v>93314.471226893409</v>
      </c>
      <c r="E435" s="65">
        <f t="shared" si="56"/>
        <v>93314.471226893409</v>
      </c>
      <c r="F435" s="49">
        <f t="shared" si="57"/>
        <v>46657.235613446705</v>
      </c>
      <c r="G435" s="49">
        <f t="shared" si="58"/>
        <v>31104.823742297802</v>
      </c>
      <c r="H435" s="49">
        <f t="shared" si="59"/>
        <v>23328.617806723352</v>
      </c>
      <c r="I435" s="49">
        <f t="shared" si="60"/>
        <v>18662.89424537868</v>
      </c>
      <c r="J435" s="137">
        <f t="shared" ca="1" si="61"/>
        <v>1</v>
      </c>
      <c r="K435" s="47">
        <f t="shared" ca="1" si="61"/>
        <v>4</v>
      </c>
      <c r="L435" s="47">
        <f t="shared" ca="1" si="61"/>
        <v>7</v>
      </c>
      <c r="M435" s="47">
        <f t="shared" ca="1" si="55"/>
        <v>8</v>
      </c>
      <c r="N435" s="169">
        <f t="shared" ca="1" si="55"/>
        <v>11</v>
      </c>
      <c r="O435" s="163">
        <f t="shared" ca="1" si="62"/>
        <v>2</v>
      </c>
      <c r="Q435">
        <f t="shared" si="63"/>
        <v>432</v>
      </c>
      <c r="R435">
        <v>5</v>
      </c>
    </row>
    <row r="436" spans="1:18">
      <c r="A436" s="159">
        <v>5</v>
      </c>
      <c r="B436">
        <v>109</v>
      </c>
      <c r="C436" t="s">
        <v>570</v>
      </c>
      <c r="D436" s="29">
        <v>58759.886305712156</v>
      </c>
      <c r="E436" s="65">
        <f t="shared" si="56"/>
        <v>58759.886305712156</v>
      </c>
      <c r="F436" s="49">
        <f t="shared" si="57"/>
        <v>29379.943152856078</v>
      </c>
      <c r="G436" s="49">
        <f t="shared" si="58"/>
        <v>19586.628768570718</v>
      </c>
      <c r="H436" s="49">
        <f t="shared" si="59"/>
        <v>14689.971576428039</v>
      </c>
      <c r="I436" s="49">
        <f t="shared" si="60"/>
        <v>11751.977261142431</v>
      </c>
      <c r="J436" s="137">
        <f t="shared" ca="1" si="61"/>
        <v>3</v>
      </c>
      <c r="K436" s="47">
        <f t="shared" ca="1" si="61"/>
        <v>6</v>
      </c>
      <c r="L436" s="47">
        <f t="shared" ca="1" si="61"/>
        <v>9</v>
      </c>
      <c r="M436" s="47">
        <f t="shared" ca="1" si="55"/>
        <v>13</v>
      </c>
      <c r="N436" s="169">
        <f t="shared" ca="1" si="55"/>
        <v>15</v>
      </c>
      <c r="O436" s="163">
        <f t="shared" ca="1" si="62"/>
        <v>1</v>
      </c>
      <c r="Q436">
        <f t="shared" si="63"/>
        <v>436</v>
      </c>
      <c r="R436">
        <v>5</v>
      </c>
    </row>
    <row r="437" spans="1:18">
      <c r="A437" s="159">
        <f>A436</f>
        <v>5</v>
      </c>
      <c r="C437" t="s">
        <v>572</v>
      </c>
      <c r="D437" s="29">
        <v>9338.1125117292922</v>
      </c>
      <c r="E437" s="65">
        <f t="shared" si="56"/>
        <v>9338.1125117292922</v>
      </c>
      <c r="F437" s="49">
        <f t="shared" si="57"/>
        <v>4669.0562558646461</v>
      </c>
      <c r="G437" s="49">
        <f t="shared" si="58"/>
        <v>3112.7041705764309</v>
      </c>
      <c r="H437" s="49">
        <f t="shared" si="59"/>
        <v>2334.5281279323231</v>
      </c>
      <c r="I437" s="49">
        <f t="shared" si="60"/>
        <v>1867.6225023458585</v>
      </c>
      <c r="J437" s="137">
        <f t="shared" ca="1" si="61"/>
        <v>16</v>
      </c>
      <c r="K437" s="47">
        <f t="shared" ca="1" si="61"/>
        <v>17</v>
      </c>
      <c r="L437" s="47">
        <f t="shared" ca="1" si="61"/>
        <v>18</v>
      </c>
      <c r="M437" s="47">
        <f t="shared" ca="1" si="55"/>
        <v>19</v>
      </c>
      <c r="N437" s="169">
        <f t="shared" ca="1" si="55"/>
        <v>20</v>
      </c>
      <c r="O437" s="163">
        <f t="shared" ca="1" si="62"/>
        <v>0</v>
      </c>
      <c r="Q437">
        <f t="shared" si="63"/>
        <v>436</v>
      </c>
      <c r="R437">
        <v>5</v>
      </c>
    </row>
    <row r="438" spans="1:18">
      <c r="A438" s="159">
        <f>A436</f>
        <v>5</v>
      </c>
      <c r="C438" t="s">
        <v>575</v>
      </c>
      <c r="D438" s="29">
        <v>61667.181955271008</v>
      </c>
      <c r="E438" s="65">
        <f t="shared" si="56"/>
        <v>61667.181955271008</v>
      </c>
      <c r="F438" s="49">
        <f t="shared" si="57"/>
        <v>30833.590977635504</v>
      </c>
      <c r="G438" s="49">
        <f t="shared" si="58"/>
        <v>20555.727318423669</v>
      </c>
      <c r="H438" s="49">
        <f t="shared" si="59"/>
        <v>15416.795488817752</v>
      </c>
      <c r="I438" s="49">
        <f t="shared" si="60"/>
        <v>12333.436391054202</v>
      </c>
      <c r="J438" s="137">
        <f t="shared" ca="1" si="61"/>
        <v>2</v>
      </c>
      <c r="K438" s="47">
        <f t="shared" ca="1" si="61"/>
        <v>5</v>
      </c>
      <c r="L438" s="47">
        <f t="shared" ca="1" si="61"/>
        <v>8</v>
      </c>
      <c r="M438" s="47">
        <f t="shared" ca="1" si="55"/>
        <v>11</v>
      </c>
      <c r="N438" s="169">
        <f t="shared" ca="1" si="55"/>
        <v>14</v>
      </c>
      <c r="O438" s="163">
        <f t="shared" ca="1" si="62"/>
        <v>2</v>
      </c>
      <c r="Q438">
        <f t="shared" si="63"/>
        <v>436</v>
      </c>
      <c r="R438">
        <v>5</v>
      </c>
    </row>
    <row r="439" spans="1:18">
      <c r="A439" s="159">
        <f>A436</f>
        <v>5</v>
      </c>
      <c r="C439" t="s">
        <v>577</v>
      </c>
      <c r="D439" s="29">
        <v>74530.352085017628</v>
      </c>
      <c r="E439" s="65">
        <f t="shared" si="56"/>
        <v>74530.352085017628</v>
      </c>
      <c r="F439" s="49">
        <f t="shared" si="57"/>
        <v>37265.176042508814</v>
      </c>
      <c r="G439" s="49">
        <f t="shared" si="58"/>
        <v>24843.450695005875</v>
      </c>
      <c r="H439" s="49">
        <f t="shared" si="59"/>
        <v>18632.588021254407</v>
      </c>
      <c r="I439" s="49">
        <f t="shared" si="60"/>
        <v>14906.070417003526</v>
      </c>
      <c r="J439" s="137">
        <f t="shared" ca="1" si="61"/>
        <v>1</v>
      </c>
      <c r="K439" s="47">
        <f t="shared" ca="1" si="61"/>
        <v>4</v>
      </c>
      <c r="L439" s="47">
        <f t="shared" ca="1" si="61"/>
        <v>7</v>
      </c>
      <c r="M439" s="47">
        <f t="shared" ca="1" si="55"/>
        <v>10</v>
      </c>
      <c r="N439" s="169">
        <f t="shared" ca="1" si="55"/>
        <v>12</v>
      </c>
      <c r="O439" s="163">
        <f t="shared" ca="1" si="62"/>
        <v>2</v>
      </c>
      <c r="Q439">
        <f t="shared" si="63"/>
        <v>436</v>
      </c>
      <c r="R439">
        <v>5</v>
      </c>
    </row>
    <row r="440" spans="1:18">
      <c r="A440" s="159">
        <v>4</v>
      </c>
      <c r="B440">
        <v>110</v>
      </c>
      <c r="C440" t="s">
        <v>570</v>
      </c>
      <c r="D440" s="29">
        <v>65630.515582854365</v>
      </c>
      <c r="E440" s="65">
        <f t="shared" si="56"/>
        <v>65630.515582854365</v>
      </c>
      <c r="F440" s="49">
        <f t="shared" si="57"/>
        <v>32815.257791427182</v>
      </c>
      <c r="G440" s="49">
        <f t="shared" si="58"/>
        <v>21876.838527618122</v>
      </c>
      <c r="H440" s="49">
        <f t="shared" si="59"/>
        <v>16407.628895713591</v>
      </c>
      <c r="I440" s="49">
        <f t="shared" si="60"/>
        <v>13126.103116570874</v>
      </c>
      <c r="J440" s="137">
        <f t="shared" ca="1" si="61"/>
        <v>3</v>
      </c>
      <c r="K440" s="47">
        <f t="shared" ca="1" si="61"/>
        <v>6</v>
      </c>
      <c r="L440" s="47">
        <f t="shared" ca="1" si="61"/>
        <v>9</v>
      </c>
      <c r="M440" s="47">
        <f t="shared" ca="1" si="55"/>
        <v>12</v>
      </c>
      <c r="N440" s="169">
        <f t="shared" ca="1" si="55"/>
        <v>15</v>
      </c>
      <c r="O440" s="163">
        <f t="shared" ca="1" si="62"/>
        <v>1</v>
      </c>
      <c r="Q440">
        <f t="shared" si="63"/>
        <v>440</v>
      </c>
      <c r="R440">
        <v>5</v>
      </c>
    </row>
    <row r="441" spans="1:18">
      <c r="A441" s="159">
        <f>A440</f>
        <v>4</v>
      </c>
      <c r="C441" t="s">
        <v>572</v>
      </c>
      <c r="D441" s="29">
        <v>9454.4033718333831</v>
      </c>
      <c r="E441" s="65">
        <f t="shared" si="56"/>
        <v>9454.4033718333831</v>
      </c>
      <c r="F441" s="49">
        <f t="shared" si="57"/>
        <v>4727.2016859166915</v>
      </c>
      <c r="G441" s="49">
        <f t="shared" si="58"/>
        <v>3151.4677906111278</v>
      </c>
      <c r="H441" s="49">
        <f t="shared" si="59"/>
        <v>2363.6008429583458</v>
      </c>
      <c r="I441" s="49">
        <f t="shared" si="60"/>
        <v>1890.8806743666767</v>
      </c>
      <c r="J441" s="137">
        <f t="shared" ca="1" si="61"/>
        <v>16</v>
      </c>
      <c r="K441" s="47">
        <f t="shared" ca="1" si="61"/>
        <v>17</v>
      </c>
      <c r="L441" s="47">
        <f t="shared" ca="1" si="61"/>
        <v>18</v>
      </c>
      <c r="M441" s="47">
        <f t="shared" ca="1" si="55"/>
        <v>19</v>
      </c>
      <c r="N441" s="169">
        <f t="shared" ca="1" si="55"/>
        <v>20</v>
      </c>
      <c r="O441" s="163">
        <f t="shared" ca="1" si="62"/>
        <v>0</v>
      </c>
      <c r="Q441">
        <f t="shared" si="63"/>
        <v>440</v>
      </c>
      <c r="R441">
        <v>5</v>
      </c>
    </row>
    <row r="442" spans="1:18">
      <c r="A442" s="159">
        <f>A440</f>
        <v>4</v>
      </c>
      <c r="C442" t="s">
        <v>575</v>
      </c>
      <c r="D442" s="29">
        <v>67097.690908554228</v>
      </c>
      <c r="E442" s="65">
        <f t="shared" si="56"/>
        <v>67097.690908554228</v>
      </c>
      <c r="F442" s="49">
        <f t="shared" si="57"/>
        <v>33548.845454277114</v>
      </c>
      <c r="G442" s="49">
        <f t="shared" si="58"/>
        <v>22365.896969518075</v>
      </c>
      <c r="H442" s="49">
        <f t="shared" si="59"/>
        <v>16774.422727138557</v>
      </c>
      <c r="I442" s="49">
        <f t="shared" si="60"/>
        <v>13419.538181710846</v>
      </c>
      <c r="J442" s="137">
        <f t="shared" ca="1" si="61"/>
        <v>2</v>
      </c>
      <c r="K442" s="47">
        <f t="shared" ca="1" si="61"/>
        <v>5</v>
      </c>
      <c r="L442" s="47">
        <f t="shared" ca="1" si="61"/>
        <v>8</v>
      </c>
      <c r="M442" s="47">
        <f t="shared" ca="1" si="55"/>
        <v>11</v>
      </c>
      <c r="N442" s="169">
        <f t="shared" ca="1" si="55"/>
        <v>14</v>
      </c>
      <c r="O442" s="163">
        <f t="shared" ca="1" si="62"/>
        <v>1</v>
      </c>
      <c r="Q442">
        <f t="shared" si="63"/>
        <v>440</v>
      </c>
      <c r="R442">
        <v>5</v>
      </c>
    </row>
    <row r="443" spans="1:18">
      <c r="A443" s="159">
        <f>A440</f>
        <v>4</v>
      </c>
      <c r="C443" t="s">
        <v>577</v>
      </c>
      <c r="D443" s="29">
        <v>74389.152631711346</v>
      </c>
      <c r="E443" s="65">
        <f t="shared" si="56"/>
        <v>74389.152631711346</v>
      </c>
      <c r="F443" s="49">
        <f t="shared" si="57"/>
        <v>37194.576315855673</v>
      </c>
      <c r="G443" s="49">
        <f t="shared" si="58"/>
        <v>24796.38421057045</v>
      </c>
      <c r="H443" s="49">
        <f t="shared" si="59"/>
        <v>18597.288157927836</v>
      </c>
      <c r="I443" s="49">
        <f t="shared" si="60"/>
        <v>14877.83052634227</v>
      </c>
      <c r="J443" s="137">
        <f t="shared" ca="1" si="61"/>
        <v>1</v>
      </c>
      <c r="K443" s="47">
        <f t="shared" ca="1" si="61"/>
        <v>4</v>
      </c>
      <c r="L443" s="47">
        <f t="shared" ca="1" si="61"/>
        <v>7</v>
      </c>
      <c r="M443" s="47">
        <f t="shared" ca="1" si="55"/>
        <v>10</v>
      </c>
      <c r="N443" s="169">
        <f t="shared" ca="1" si="55"/>
        <v>13</v>
      </c>
      <c r="O443" s="163">
        <f t="shared" ca="1" si="62"/>
        <v>2</v>
      </c>
      <c r="Q443">
        <f t="shared" si="63"/>
        <v>440</v>
      </c>
      <c r="R443">
        <v>5</v>
      </c>
    </row>
    <row r="444" spans="1:18">
      <c r="A444" s="159">
        <v>5</v>
      </c>
      <c r="B444">
        <v>111</v>
      </c>
      <c r="C444" t="s">
        <v>570</v>
      </c>
      <c r="D444" s="29">
        <v>74624.924215830848</v>
      </c>
      <c r="E444" s="65">
        <f t="shared" si="56"/>
        <v>74624.924215830848</v>
      </c>
      <c r="F444" s="49">
        <f t="shared" si="57"/>
        <v>37312.462107915424</v>
      </c>
      <c r="G444" s="49">
        <f t="shared" si="58"/>
        <v>24874.974738610283</v>
      </c>
      <c r="H444" s="49">
        <f t="shared" si="59"/>
        <v>18656.231053957712</v>
      </c>
      <c r="I444" s="49">
        <f t="shared" si="60"/>
        <v>14924.98484316617</v>
      </c>
      <c r="J444" s="137">
        <f t="shared" ca="1" si="61"/>
        <v>3</v>
      </c>
      <c r="K444" s="47">
        <f t="shared" ca="1" si="61"/>
        <v>6</v>
      </c>
      <c r="L444" s="47">
        <f t="shared" ca="1" si="61"/>
        <v>9</v>
      </c>
      <c r="M444" s="47">
        <f t="shared" ca="1" si="55"/>
        <v>12</v>
      </c>
      <c r="N444" s="169">
        <f t="shared" ca="1" si="55"/>
        <v>15</v>
      </c>
      <c r="O444" s="163">
        <f t="shared" ca="1" si="62"/>
        <v>1</v>
      </c>
      <c r="Q444">
        <f t="shared" si="63"/>
        <v>444</v>
      </c>
      <c r="R444">
        <v>5</v>
      </c>
    </row>
    <row r="445" spans="1:18">
      <c r="A445" s="159">
        <f>A444</f>
        <v>5</v>
      </c>
      <c r="C445" t="s">
        <v>572</v>
      </c>
      <c r="D445" s="29">
        <v>8246.1979563699024</v>
      </c>
      <c r="E445" s="65">
        <f t="shared" si="56"/>
        <v>8246.1979563699024</v>
      </c>
      <c r="F445" s="49">
        <f t="shared" si="57"/>
        <v>4123.0989781849512</v>
      </c>
      <c r="G445" s="49">
        <f t="shared" si="58"/>
        <v>2748.7326521233008</v>
      </c>
      <c r="H445" s="49">
        <f t="shared" si="59"/>
        <v>2061.5494890924756</v>
      </c>
      <c r="I445" s="49">
        <f t="shared" si="60"/>
        <v>1649.2395912739805</v>
      </c>
      <c r="J445" s="137">
        <f t="shared" ca="1" si="61"/>
        <v>16</v>
      </c>
      <c r="K445" s="47">
        <f t="shared" ca="1" si="61"/>
        <v>17</v>
      </c>
      <c r="L445" s="47">
        <f t="shared" ca="1" si="61"/>
        <v>18</v>
      </c>
      <c r="M445" s="47">
        <f t="shared" ca="1" si="55"/>
        <v>19</v>
      </c>
      <c r="N445" s="169">
        <f t="shared" ca="1" si="55"/>
        <v>20</v>
      </c>
      <c r="O445" s="163">
        <f t="shared" ca="1" si="62"/>
        <v>0</v>
      </c>
      <c r="Q445">
        <f t="shared" si="63"/>
        <v>444</v>
      </c>
      <c r="R445">
        <v>5</v>
      </c>
    </row>
    <row r="446" spans="1:18">
      <c r="A446" s="159">
        <f>A444</f>
        <v>5</v>
      </c>
      <c r="C446" t="s">
        <v>575</v>
      </c>
      <c r="D446" s="29">
        <v>82365.266267831714</v>
      </c>
      <c r="E446" s="65">
        <f t="shared" si="56"/>
        <v>82365.266267831714</v>
      </c>
      <c r="F446" s="49">
        <f t="shared" si="57"/>
        <v>41182.633133915857</v>
      </c>
      <c r="G446" s="49">
        <f t="shared" si="58"/>
        <v>27455.088755943903</v>
      </c>
      <c r="H446" s="49">
        <f t="shared" si="59"/>
        <v>20591.316566957928</v>
      </c>
      <c r="I446" s="49">
        <f t="shared" si="60"/>
        <v>16473.053253566344</v>
      </c>
      <c r="J446" s="137">
        <f t="shared" ca="1" si="61"/>
        <v>1</v>
      </c>
      <c r="K446" s="47">
        <f t="shared" ca="1" si="61"/>
        <v>4</v>
      </c>
      <c r="L446" s="47">
        <f t="shared" ca="1" si="61"/>
        <v>7</v>
      </c>
      <c r="M446" s="47">
        <f t="shared" ca="1" si="55"/>
        <v>10</v>
      </c>
      <c r="N446" s="169">
        <f t="shared" ca="1" si="55"/>
        <v>13</v>
      </c>
      <c r="O446" s="163">
        <f t="shared" ca="1" si="62"/>
        <v>2</v>
      </c>
      <c r="Q446">
        <f t="shared" si="63"/>
        <v>444</v>
      </c>
      <c r="R446">
        <v>5</v>
      </c>
    </row>
    <row r="447" spans="1:18">
      <c r="A447" s="159">
        <f>A444</f>
        <v>5</v>
      </c>
      <c r="C447" t="s">
        <v>577</v>
      </c>
      <c r="D447" s="29">
        <v>79618.124256183888</v>
      </c>
      <c r="E447" s="65">
        <f t="shared" si="56"/>
        <v>79618.124256183888</v>
      </c>
      <c r="F447" s="49">
        <f t="shared" si="57"/>
        <v>39809.062128091944</v>
      </c>
      <c r="G447" s="49">
        <f t="shared" si="58"/>
        <v>26539.374752061296</v>
      </c>
      <c r="H447" s="49">
        <f t="shared" si="59"/>
        <v>19904.531064045972</v>
      </c>
      <c r="I447" s="49">
        <f t="shared" si="60"/>
        <v>15923.624851236778</v>
      </c>
      <c r="J447" s="137">
        <f t="shared" ca="1" si="61"/>
        <v>2</v>
      </c>
      <c r="K447" s="47">
        <f t="shared" ca="1" si="61"/>
        <v>5</v>
      </c>
      <c r="L447" s="47">
        <f t="shared" ca="1" si="61"/>
        <v>8</v>
      </c>
      <c r="M447" s="47">
        <f t="shared" ca="1" si="55"/>
        <v>11</v>
      </c>
      <c r="N447" s="169">
        <f t="shared" ca="1" si="55"/>
        <v>14</v>
      </c>
      <c r="O447" s="163">
        <f t="shared" ca="1" si="62"/>
        <v>2</v>
      </c>
      <c r="Q447">
        <f t="shared" si="63"/>
        <v>444</v>
      </c>
      <c r="R447">
        <v>5</v>
      </c>
    </row>
    <row r="448" spans="1:18">
      <c r="A448" s="159">
        <v>5</v>
      </c>
      <c r="B448">
        <v>112</v>
      </c>
      <c r="C448" t="s">
        <v>570</v>
      </c>
      <c r="D448" s="29">
        <v>61170.340040286726</v>
      </c>
      <c r="E448" s="65">
        <f t="shared" si="56"/>
        <v>61170.340040286726</v>
      </c>
      <c r="F448" s="49">
        <f t="shared" si="57"/>
        <v>30585.170020143363</v>
      </c>
      <c r="G448" s="49">
        <f t="shared" si="58"/>
        <v>20390.113346762242</v>
      </c>
      <c r="H448" s="49">
        <f t="shared" si="59"/>
        <v>15292.585010071682</v>
      </c>
      <c r="I448" s="49">
        <f t="shared" si="60"/>
        <v>12234.068008057346</v>
      </c>
      <c r="J448" s="137">
        <f t="shared" ca="1" si="61"/>
        <v>3</v>
      </c>
      <c r="K448" s="47">
        <f t="shared" ca="1" si="61"/>
        <v>6</v>
      </c>
      <c r="L448" s="47">
        <f t="shared" ca="1" si="61"/>
        <v>9</v>
      </c>
      <c r="M448" s="47">
        <f t="shared" ca="1" si="55"/>
        <v>12</v>
      </c>
      <c r="N448" s="169">
        <f t="shared" ca="1" si="55"/>
        <v>15</v>
      </c>
      <c r="O448" s="163">
        <f t="shared" ca="1" si="62"/>
        <v>1</v>
      </c>
      <c r="Q448">
        <f t="shared" si="63"/>
        <v>448</v>
      </c>
      <c r="R448">
        <v>5</v>
      </c>
    </row>
    <row r="449" spans="1:18">
      <c r="A449" s="159">
        <f>A448</f>
        <v>5</v>
      </c>
      <c r="C449" t="s">
        <v>572</v>
      </c>
      <c r="D449" s="29">
        <v>8659.0958416833055</v>
      </c>
      <c r="E449" s="65">
        <f t="shared" si="56"/>
        <v>8659.0958416833055</v>
      </c>
      <c r="F449" s="49">
        <f t="shared" si="57"/>
        <v>4329.5479208416527</v>
      </c>
      <c r="G449" s="49">
        <f t="shared" si="58"/>
        <v>2886.3652805611018</v>
      </c>
      <c r="H449" s="49">
        <f t="shared" si="59"/>
        <v>2164.7739604208264</v>
      </c>
      <c r="I449" s="49">
        <f t="shared" si="60"/>
        <v>1731.8191683366611</v>
      </c>
      <c r="J449" s="137">
        <f t="shared" ca="1" si="61"/>
        <v>16</v>
      </c>
      <c r="K449" s="47">
        <f t="shared" ca="1" si="61"/>
        <v>17</v>
      </c>
      <c r="L449" s="47">
        <f t="shared" ca="1" si="61"/>
        <v>18</v>
      </c>
      <c r="M449" s="47">
        <f t="shared" ca="1" si="55"/>
        <v>19</v>
      </c>
      <c r="N449" s="169">
        <f t="shared" ca="1" si="55"/>
        <v>20</v>
      </c>
      <c r="O449" s="163">
        <f t="shared" ca="1" si="62"/>
        <v>0</v>
      </c>
      <c r="Q449">
        <f t="shared" si="63"/>
        <v>448</v>
      </c>
      <c r="R449">
        <v>5</v>
      </c>
    </row>
    <row r="450" spans="1:18">
      <c r="A450" s="159">
        <f>A448</f>
        <v>5</v>
      </c>
      <c r="C450" t="s">
        <v>575</v>
      </c>
      <c r="D450" s="29">
        <v>71194.345958521633</v>
      </c>
      <c r="E450" s="65">
        <f t="shared" si="56"/>
        <v>71194.345958521633</v>
      </c>
      <c r="F450" s="49">
        <f t="shared" si="57"/>
        <v>35597.172979260817</v>
      </c>
      <c r="G450" s="49">
        <f t="shared" si="58"/>
        <v>23731.448652840543</v>
      </c>
      <c r="H450" s="49">
        <f t="shared" si="59"/>
        <v>17798.586489630408</v>
      </c>
      <c r="I450" s="49">
        <f t="shared" si="60"/>
        <v>14238.869191704327</v>
      </c>
      <c r="J450" s="137">
        <f t="shared" ca="1" si="61"/>
        <v>2</v>
      </c>
      <c r="K450" s="47">
        <f t="shared" ca="1" si="61"/>
        <v>5</v>
      </c>
      <c r="L450" s="47">
        <f t="shared" ca="1" si="61"/>
        <v>8</v>
      </c>
      <c r="M450" s="47">
        <f t="shared" ca="1" si="55"/>
        <v>11</v>
      </c>
      <c r="N450" s="169">
        <f t="shared" ca="1" si="55"/>
        <v>14</v>
      </c>
      <c r="O450" s="163">
        <f t="shared" ca="1" si="62"/>
        <v>2</v>
      </c>
      <c r="Q450">
        <f t="shared" si="63"/>
        <v>448</v>
      </c>
      <c r="R450">
        <v>5</v>
      </c>
    </row>
    <row r="451" spans="1:18">
      <c r="A451" s="159">
        <f>A448</f>
        <v>5</v>
      </c>
      <c r="C451" t="s">
        <v>577</v>
      </c>
      <c r="D451" s="29">
        <v>72470.9064002089</v>
      </c>
      <c r="E451" s="65">
        <f t="shared" si="56"/>
        <v>72470.9064002089</v>
      </c>
      <c r="F451" s="49">
        <f t="shared" si="57"/>
        <v>36235.45320010445</v>
      </c>
      <c r="G451" s="49">
        <f t="shared" si="58"/>
        <v>24156.968800069633</v>
      </c>
      <c r="H451" s="49">
        <f t="shared" si="59"/>
        <v>18117.726600052225</v>
      </c>
      <c r="I451" s="49">
        <f t="shared" si="60"/>
        <v>14494.181280041779</v>
      </c>
      <c r="J451" s="137">
        <f t="shared" ca="1" si="61"/>
        <v>1</v>
      </c>
      <c r="K451" s="47">
        <f t="shared" ca="1" si="61"/>
        <v>4</v>
      </c>
      <c r="L451" s="47">
        <f t="shared" ca="1" si="61"/>
        <v>7</v>
      </c>
      <c r="M451" s="47">
        <f t="shared" ca="1" si="55"/>
        <v>10</v>
      </c>
      <c r="N451" s="169">
        <f t="shared" ca="1" si="55"/>
        <v>13</v>
      </c>
      <c r="O451" s="163">
        <f t="shared" ca="1" si="62"/>
        <v>2</v>
      </c>
      <c r="Q451">
        <f t="shared" si="63"/>
        <v>448</v>
      </c>
      <c r="R451">
        <v>5</v>
      </c>
    </row>
    <row r="452" spans="1:18">
      <c r="A452" s="159">
        <v>4</v>
      </c>
      <c r="B452">
        <v>113</v>
      </c>
      <c r="C452" t="s">
        <v>570</v>
      </c>
      <c r="D452" s="29">
        <v>54911.282771123813</v>
      </c>
      <c r="E452" s="65">
        <f t="shared" si="56"/>
        <v>54911.282771123813</v>
      </c>
      <c r="F452" s="49">
        <f t="shared" si="57"/>
        <v>27455.641385561907</v>
      </c>
      <c r="G452" s="49">
        <f t="shared" si="58"/>
        <v>18303.760923707938</v>
      </c>
      <c r="H452" s="49">
        <f t="shared" si="59"/>
        <v>13727.820692780953</v>
      </c>
      <c r="I452" s="49">
        <f t="shared" si="60"/>
        <v>10982.256554224763</v>
      </c>
      <c r="J452" s="137">
        <f t="shared" ca="1" si="61"/>
        <v>4</v>
      </c>
      <c r="K452" s="47">
        <f t="shared" ca="1" si="61"/>
        <v>8</v>
      </c>
      <c r="L452" s="47">
        <f t="shared" ca="1" si="61"/>
        <v>12</v>
      </c>
      <c r="M452" s="47">
        <f t="shared" ca="1" si="61"/>
        <v>14</v>
      </c>
      <c r="N452" s="169">
        <f t="shared" ca="1" si="61"/>
        <v>15</v>
      </c>
      <c r="O452" s="163">
        <f t="shared" ca="1" si="62"/>
        <v>1</v>
      </c>
      <c r="Q452">
        <f t="shared" si="63"/>
        <v>452</v>
      </c>
      <c r="R452">
        <v>5</v>
      </c>
    </row>
    <row r="453" spans="1:18">
      <c r="A453" s="159">
        <f>A452</f>
        <v>4</v>
      </c>
      <c r="C453" t="s">
        <v>572</v>
      </c>
      <c r="D453" s="29">
        <v>8983.577829614198</v>
      </c>
      <c r="E453" s="65">
        <f t="shared" ref="E453:E475" si="64">D453</f>
        <v>8983.577829614198</v>
      </c>
      <c r="F453" s="49">
        <f t="shared" ref="F453:F475" si="65">E453/2</f>
        <v>4491.788914807099</v>
      </c>
      <c r="G453" s="49">
        <f t="shared" ref="G453:G475" si="66">E453/3</f>
        <v>2994.5259432047328</v>
      </c>
      <c r="H453" s="49">
        <f t="shared" ref="H453:H475" si="67">E453/4</f>
        <v>2245.8944574035495</v>
      </c>
      <c r="I453" s="49">
        <f t="shared" ref="I453:I475" si="68">E453/5</f>
        <v>1796.7155659228397</v>
      </c>
      <c r="J453" s="137">
        <f t="shared" ref="J453:N475" ca="1" si="69">RANK(E453,OFFSET(INDIRECT(ADDRESS($Q453,$R453)),0,0,4,5))</f>
        <v>16</v>
      </c>
      <c r="K453" s="47">
        <f t="shared" ca="1" si="69"/>
        <v>17</v>
      </c>
      <c r="L453" s="47">
        <f t="shared" ca="1" si="69"/>
        <v>18</v>
      </c>
      <c r="M453" s="47">
        <f t="shared" ca="1" si="69"/>
        <v>19</v>
      </c>
      <c r="N453" s="169">
        <f t="shared" ca="1" si="69"/>
        <v>20</v>
      </c>
      <c r="O453" s="163">
        <f t="shared" ref="O453:O475" ca="1" si="70">COUNTIF(J453:N453,"&lt;="&amp;A453)</f>
        <v>0</v>
      </c>
      <c r="Q453">
        <f t="shared" si="63"/>
        <v>452</v>
      </c>
      <c r="R453">
        <v>5</v>
      </c>
    </row>
    <row r="454" spans="1:18">
      <c r="A454" s="159">
        <f>A452</f>
        <v>4</v>
      </c>
      <c r="C454" t="s">
        <v>575</v>
      </c>
      <c r="D454" s="29">
        <v>80056.705629311225</v>
      </c>
      <c r="E454" s="65">
        <f t="shared" si="64"/>
        <v>80056.705629311225</v>
      </c>
      <c r="F454" s="49">
        <f t="shared" si="65"/>
        <v>40028.352814655613</v>
      </c>
      <c r="G454" s="49">
        <f t="shared" si="66"/>
        <v>26685.568543103742</v>
      </c>
      <c r="H454" s="49">
        <f t="shared" si="67"/>
        <v>20014.176407327806</v>
      </c>
      <c r="I454" s="49">
        <f t="shared" si="68"/>
        <v>16011.341125862245</v>
      </c>
      <c r="J454" s="137">
        <f t="shared" ca="1" si="69"/>
        <v>2</v>
      </c>
      <c r="K454" s="47">
        <f t="shared" ca="1" si="69"/>
        <v>5</v>
      </c>
      <c r="L454" s="47">
        <f t="shared" ca="1" si="69"/>
        <v>9</v>
      </c>
      <c r="M454" s="47">
        <f t="shared" ca="1" si="69"/>
        <v>11</v>
      </c>
      <c r="N454" s="169">
        <f t="shared" ca="1" si="69"/>
        <v>13</v>
      </c>
      <c r="O454" s="163">
        <f t="shared" ca="1" si="70"/>
        <v>1</v>
      </c>
      <c r="Q454">
        <f t="shared" si="63"/>
        <v>452</v>
      </c>
      <c r="R454">
        <v>5</v>
      </c>
    </row>
    <row r="455" spans="1:18">
      <c r="A455" s="159">
        <f>A452</f>
        <v>4</v>
      </c>
      <c r="C455" t="s">
        <v>577</v>
      </c>
      <c r="D455" s="29">
        <v>111070.01548939986</v>
      </c>
      <c r="E455" s="65">
        <f t="shared" si="64"/>
        <v>111070.01548939986</v>
      </c>
      <c r="F455" s="49">
        <f t="shared" si="65"/>
        <v>55535.007744699928</v>
      </c>
      <c r="G455" s="49">
        <f t="shared" si="66"/>
        <v>37023.338496466618</v>
      </c>
      <c r="H455" s="49">
        <f t="shared" si="67"/>
        <v>27767.503872349964</v>
      </c>
      <c r="I455" s="49">
        <f t="shared" si="68"/>
        <v>22214.00309787997</v>
      </c>
      <c r="J455" s="137">
        <f t="shared" ca="1" si="69"/>
        <v>1</v>
      </c>
      <c r="K455" s="47">
        <f t="shared" ca="1" si="69"/>
        <v>3</v>
      </c>
      <c r="L455" s="47">
        <f t="shared" ca="1" si="69"/>
        <v>6</v>
      </c>
      <c r="M455" s="47">
        <f t="shared" ca="1" si="69"/>
        <v>7</v>
      </c>
      <c r="N455" s="169">
        <f t="shared" ca="1" si="69"/>
        <v>10</v>
      </c>
      <c r="O455" s="163">
        <f t="shared" ca="1" si="70"/>
        <v>2</v>
      </c>
      <c r="Q455">
        <f t="shared" si="63"/>
        <v>452</v>
      </c>
      <c r="R455">
        <v>5</v>
      </c>
    </row>
    <row r="456" spans="1:18">
      <c r="A456" s="159">
        <v>4</v>
      </c>
      <c r="B456">
        <v>114</v>
      </c>
      <c r="C456" t="s">
        <v>570</v>
      </c>
      <c r="D456" s="29">
        <v>76623.283530966262</v>
      </c>
      <c r="E456" s="65">
        <f t="shared" si="64"/>
        <v>76623.283530966262</v>
      </c>
      <c r="F456" s="49">
        <f t="shared" si="65"/>
        <v>38311.641765483131</v>
      </c>
      <c r="G456" s="49">
        <f t="shared" si="66"/>
        <v>25541.094510322087</v>
      </c>
      <c r="H456" s="49">
        <f t="shared" si="67"/>
        <v>19155.820882741566</v>
      </c>
      <c r="I456" s="49">
        <f t="shared" si="68"/>
        <v>15324.656706193253</v>
      </c>
      <c r="J456" s="137">
        <f t="shared" ca="1" si="69"/>
        <v>2</v>
      </c>
      <c r="K456" s="47">
        <f t="shared" ca="1" si="69"/>
        <v>5</v>
      </c>
      <c r="L456" s="47">
        <f t="shared" ca="1" si="69"/>
        <v>8</v>
      </c>
      <c r="M456" s="47">
        <f t="shared" ca="1" si="69"/>
        <v>10</v>
      </c>
      <c r="N456" s="169">
        <f t="shared" ca="1" si="69"/>
        <v>13</v>
      </c>
      <c r="O456" s="163">
        <f t="shared" ca="1" si="70"/>
        <v>1</v>
      </c>
      <c r="Q456">
        <f t="shared" si="63"/>
        <v>456</v>
      </c>
      <c r="R456">
        <v>5</v>
      </c>
    </row>
    <row r="457" spans="1:18">
      <c r="A457" s="159">
        <f>A456</f>
        <v>4</v>
      </c>
      <c r="C457" t="s">
        <v>572</v>
      </c>
      <c r="D457" s="29">
        <v>12027.610868069236</v>
      </c>
      <c r="E457" s="65">
        <f t="shared" si="64"/>
        <v>12027.610868069236</v>
      </c>
      <c r="F457" s="49">
        <f t="shared" si="65"/>
        <v>6013.805434034618</v>
      </c>
      <c r="G457" s="49">
        <f t="shared" si="66"/>
        <v>4009.2036226897453</v>
      </c>
      <c r="H457" s="49">
        <f t="shared" si="67"/>
        <v>3006.902717017309</v>
      </c>
      <c r="I457" s="49">
        <f t="shared" si="68"/>
        <v>2405.5221736138474</v>
      </c>
      <c r="J457" s="137">
        <f t="shared" ca="1" si="69"/>
        <v>15</v>
      </c>
      <c r="K457" s="47">
        <f t="shared" ca="1" si="69"/>
        <v>17</v>
      </c>
      <c r="L457" s="47">
        <f t="shared" ca="1" si="69"/>
        <v>18</v>
      </c>
      <c r="M457" s="47">
        <f t="shared" ca="1" si="69"/>
        <v>19</v>
      </c>
      <c r="N457" s="169">
        <f t="shared" ca="1" si="69"/>
        <v>20</v>
      </c>
      <c r="O457" s="163">
        <f t="shared" ca="1" si="70"/>
        <v>0</v>
      </c>
      <c r="Q457">
        <f t="shared" ref="Q457:Q475" si="71">Q453+4</f>
        <v>456</v>
      </c>
      <c r="R457">
        <v>5</v>
      </c>
    </row>
    <row r="458" spans="1:18">
      <c r="A458" s="159">
        <f>A456</f>
        <v>4</v>
      </c>
      <c r="C458" t="s">
        <v>575</v>
      </c>
      <c r="D458" s="29">
        <v>53813.490926836093</v>
      </c>
      <c r="E458" s="65">
        <f t="shared" si="64"/>
        <v>53813.490926836093</v>
      </c>
      <c r="F458" s="49">
        <f t="shared" si="65"/>
        <v>26906.745463418047</v>
      </c>
      <c r="G458" s="49">
        <f t="shared" si="66"/>
        <v>17937.830308945366</v>
      </c>
      <c r="H458" s="49">
        <f t="shared" si="67"/>
        <v>13453.372731709023</v>
      </c>
      <c r="I458" s="49">
        <f t="shared" si="68"/>
        <v>10762.698185367219</v>
      </c>
      <c r="J458" s="137">
        <f t="shared" ca="1" si="69"/>
        <v>3</v>
      </c>
      <c r="K458" s="47">
        <f t="shared" ca="1" si="69"/>
        <v>7</v>
      </c>
      <c r="L458" s="47">
        <f t="shared" ca="1" si="69"/>
        <v>12</v>
      </c>
      <c r="M458" s="47">
        <f t="shared" ca="1" si="69"/>
        <v>14</v>
      </c>
      <c r="N458" s="169">
        <f t="shared" ca="1" si="69"/>
        <v>16</v>
      </c>
      <c r="O458" s="163">
        <f t="shared" ca="1" si="70"/>
        <v>1</v>
      </c>
      <c r="Q458">
        <f t="shared" si="71"/>
        <v>456</v>
      </c>
      <c r="R458">
        <v>5</v>
      </c>
    </row>
    <row r="459" spans="1:18">
      <c r="A459" s="159">
        <f>A456</f>
        <v>4</v>
      </c>
      <c r="C459" t="s">
        <v>577</v>
      </c>
      <c r="D459" s="29">
        <v>90545.58438644823</v>
      </c>
      <c r="E459" s="65">
        <f t="shared" si="64"/>
        <v>90545.58438644823</v>
      </c>
      <c r="F459" s="49">
        <f t="shared" si="65"/>
        <v>45272.792193224115</v>
      </c>
      <c r="G459" s="49">
        <f t="shared" si="66"/>
        <v>30181.861462149409</v>
      </c>
      <c r="H459" s="49">
        <f t="shared" si="67"/>
        <v>22636.396096612058</v>
      </c>
      <c r="I459" s="49">
        <f t="shared" si="68"/>
        <v>18109.116877289645</v>
      </c>
      <c r="J459" s="137">
        <f t="shared" ca="1" si="69"/>
        <v>1</v>
      </c>
      <c r="K459" s="47">
        <f t="shared" ca="1" si="69"/>
        <v>4</v>
      </c>
      <c r="L459" s="47">
        <f t="shared" ca="1" si="69"/>
        <v>6</v>
      </c>
      <c r="M459" s="47">
        <f t="shared" ca="1" si="69"/>
        <v>9</v>
      </c>
      <c r="N459" s="169">
        <f t="shared" ca="1" si="69"/>
        <v>11</v>
      </c>
      <c r="O459" s="163">
        <f t="shared" ca="1" si="70"/>
        <v>2</v>
      </c>
      <c r="Q459">
        <f t="shared" si="71"/>
        <v>456</v>
      </c>
      <c r="R459">
        <v>5</v>
      </c>
    </row>
    <row r="460" spans="1:18">
      <c r="A460" s="159">
        <v>5</v>
      </c>
      <c r="B460">
        <v>115</v>
      </c>
      <c r="C460" t="s">
        <v>570</v>
      </c>
      <c r="D460" s="29">
        <v>77582.448223168147</v>
      </c>
      <c r="E460" s="65">
        <f t="shared" si="64"/>
        <v>77582.448223168147</v>
      </c>
      <c r="F460" s="49">
        <f t="shared" si="65"/>
        <v>38791.224111584073</v>
      </c>
      <c r="G460" s="49">
        <f t="shared" si="66"/>
        <v>25860.816074389382</v>
      </c>
      <c r="H460" s="49">
        <f t="shared" si="67"/>
        <v>19395.612055792037</v>
      </c>
      <c r="I460" s="49">
        <f t="shared" si="68"/>
        <v>15516.48964463363</v>
      </c>
      <c r="J460" s="137">
        <f t="shared" ca="1" si="69"/>
        <v>3</v>
      </c>
      <c r="K460" s="47">
        <f t="shared" ca="1" si="69"/>
        <v>7</v>
      </c>
      <c r="L460" s="47">
        <f t="shared" ca="1" si="69"/>
        <v>11</v>
      </c>
      <c r="M460" s="47">
        <f t="shared" ca="1" si="69"/>
        <v>13</v>
      </c>
      <c r="N460" s="169">
        <f t="shared" ca="1" si="69"/>
        <v>15</v>
      </c>
      <c r="O460" s="163">
        <f t="shared" ca="1" si="70"/>
        <v>1</v>
      </c>
      <c r="Q460">
        <f t="shared" si="71"/>
        <v>460</v>
      </c>
      <c r="R460">
        <v>5</v>
      </c>
    </row>
    <row r="461" spans="1:18">
      <c r="A461" s="159">
        <f>A460</f>
        <v>5</v>
      </c>
      <c r="C461" t="s">
        <v>572</v>
      </c>
      <c r="D461" s="29">
        <v>12644.344418284192</v>
      </c>
      <c r="E461" s="65">
        <f t="shared" si="64"/>
        <v>12644.344418284192</v>
      </c>
      <c r="F461" s="49">
        <f t="shared" si="65"/>
        <v>6322.1722091420961</v>
      </c>
      <c r="G461" s="49">
        <f t="shared" si="66"/>
        <v>4214.7814727613977</v>
      </c>
      <c r="H461" s="49">
        <f t="shared" si="67"/>
        <v>3161.0861045710481</v>
      </c>
      <c r="I461" s="49">
        <f t="shared" si="68"/>
        <v>2528.8688836568385</v>
      </c>
      <c r="J461" s="137">
        <f t="shared" ca="1" si="69"/>
        <v>16</v>
      </c>
      <c r="K461" s="47">
        <f t="shared" ca="1" si="69"/>
        <v>17</v>
      </c>
      <c r="L461" s="47">
        <f t="shared" ca="1" si="69"/>
        <v>18</v>
      </c>
      <c r="M461" s="47">
        <f t="shared" ca="1" si="69"/>
        <v>19</v>
      </c>
      <c r="N461" s="169">
        <f t="shared" ca="1" si="69"/>
        <v>20</v>
      </c>
      <c r="O461" s="163">
        <f t="shared" ca="1" si="70"/>
        <v>0</v>
      </c>
      <c r="Q461">
        <f t="shared" si="71"/>
        <v>460</v>
      </c>
      <c r="R461">
        <v>5</v>
      </c>
    </row>
    <row r="462" spans="1:18">
      <c r="A462" s="159">
        <f>A460</f>
        <v>5</v>
      </c>
      <c r="C462" t="s">
        <v>575</v>
      </c>
      <c r="D462" s="29">
        <v>84973.540736950876</v>
      </c>
      <c r="E462" s="65">
        <f t="shared" si="64"/>
        <v>84973.540736950876</v>
      </c>
      <c r="F462" s="49">
        <f t="shared" si="65"/>
        <v>42486.770368475438</v>
      </c>
      <c r="G462" s="49">
        <f t="shared" si="66"/>
        <v>28324.513578983624</v>
      </c>
      <c r="H462" s="49">
        <f t="shared" si="67"/>
        <v>21243.385184237719</v>
      </c>
      <c r="I462" s="49">
        <f t="shared" si="68"/>
        <v>16994.708147390174</v>
      </c>
      <c r="J462" s="137">
        <f t="shared" ca="1" si="69"/>
        <v>2</v>
      </c>
      <c r="K462" s="47">
        <f t="shared" ca="1" si="69"/>
        <v>6</v>
      </c>
      <c r="L462" s="47">
        <f t="shared" ca="1" si="69"/>
        <v>9</v>
      </c>
      <c r="M462" s="47">
        <f t="shared" ca="1" si="69"/>
        <v>12</v>
      </c>
      <c r="N462" s="169">
        <f t="shared" ca="1" si="69"/>
        <v>14</v>
      </c>
      <c r="O462" s="163">
        <f t="shared" ca="1" si="70"/>
        <v>1</v>
      </c>
      <c r="Q462">
        <f t="shared" si="71"/>
        <v>460</v>
      </c>
      <c r="R462">
        <v>5</v>
      </c>
    </row>
    <row r="463" spans="1:18">
      <c r="A463" s="159">
        <f>A460</f>
        <v>5</v>
      </c>
      <c r="C463" t="s">
        <v>577</v>
      </c>
      <c r="D463" s="29">
        <v>135814.35870904982</v>
      </c>
      <c r="E463" s="65">
        <f t="shared" si="64"/>
        <v>135814.35870904982</v>
      </c>
      <c r="F463" s="49">
        <f t="shared" si="65"/>
        <v>67907.179354524909</v>
      </c>
      <c r="G463" s="49">
        <f t="shared" si="66"/>
        <v>45271.452903016609</v>
      </c>
      <c r="H463" s="49">
        <f t="shared" si="67"/>
        <v>33953.589677262455</v>
      </c>
      <c r="I463" s="49">
        <f t="shared" si="68"/>
        <v>27162.871741809962</v>
      </c>
      <c r="J463" s="137">
        <f t="shared" ca="1" si="69"/>
        <v>1</v>
      </c>
      <c r="K463" s="47">
        <f t="shared" ca="1" si="69"/>
        <v>4</v>
      </c>
      <c r="L463" s="47">
        <f t="shared" ca="1" si="69"/>
        <v>5</v>
      </c>
      <c r="M463" s="47">
        <f t="shared" ca="1" si="69"/>
        <v>8</v>
      </c>
      <c r="N463" s="169">
        <f t="shared" ca="1" si="69"/>
        <v>10</v>
      </c>
      <c r="O463" s="163">
        <f t="shared" ca="1" si="70"/>
        <v>3</v>
      </c>
      <c r="Q463">
        <f t="shared" si="71"/>
        <v>460</v>
      </c>
      <c r="R463">
        <v>5</v>
      </c>
    </row>
    <row r="464" spans="1:18">
      <c r="A464" s="159">
        <v>5</v>
      </c>
      <c r="B464">
        <v>116</v>
      </c>
      <c r="C464" t="s">
        <v>570</v>
      </c>
      <c r="D464" s="29">
        <v>92773.801343247149</v>
      </c>
      <c r="E464" s="65">
        <f t="shared" si="64"/>
        <v>92773.801343247149</v>
      </c>
      <c r="F464" s="49">
        <f t="shared" si="65"/>
        <v>46386.900671623574</v>
      </c>
      <c r="G464" s="49">
        <f t="shared" si="66"/>
        <v>30924.60044774905</v>
      </c>
      <c r="H464" s="49">
        <f t="shared" si="67"/>
        <v>23193.450335811787</v>
      </c>
      <c r="I464" s="49">
        <f t="shared" si="68"/>
        <v>18554.760268649428</v>
      </c>
      <c r="J464" s="137">
        <f t="shared" ca="1" si="69"/>
        <v>1</v>
      </c>
      <c r="K464" s="47">
        <f t="shared" ca="1" si="69"/>
        <v>4</v>
      </c>
      <c r="L464" s="47">
        <f t="shared" ca="1" si="69"/>
        <v>7</v>
      </c>
      <c r="M464" s="47">
        <f t="shared" ca="1" si="69"/>
        <v>9</v>
      </c>
      <c r="N464" s="169">
        <f t="shared" ca="1" si="69"/>
        <v>11</v>
      </c>
      <c r="O464" s="163">
        <f t="shared" ca="1" si="70"/>
        <v>2</v>
      </c>
      <c r="Q464">
        <f t="shared" si="71"/>
        <v>464</v>
      </c>
      <c r="R464">
        <v>5</v>
      </c>
    </row>
    <row r="465" spans="1:18">
      <c r="A465" s="159">
        <f>A464</f>
        <v>5</v>
      </c>
      <c r="C465" t="s">
        <v>572</v>
      </c>
      <c r="D465" s="29">
        <v>11047.63170988869</v>
      </c>
      <c r="E465" s="65">
        <f t="shared" si="64"/>
        <v>11047.63170988869</v>
      </c>
      <c r="F465" s="49">
        <f t="shared" si="65"/>
        <v>5523.8158549443451</v>
      </c>
      <c r="G465" s="49">
        <f t="shared" si="66"/>
        <v>3682.5439032962299</v>
      </c>
      <c r="H465" s="49">
        <f t="shared" si="67"/>
        <v>2761.9079274721726</v>
      </c>
      <c r="I465" s="49">
        <f t="shared" si="68"/>
        <v>2209.526341977738</v>
      </c>
      <c r="J465" s="137">
        <f t="shared" ca="1" si="69"/>
        <v>16</v>
      </c>
      <c r="K465" s="47">
        <f t="shared" ca="1" si="69"/>
        <v>17</v>
      </c>
      <c r="L465" s="47">
        <f t="shared" ca="1" si="69"/>
        <v>18</v>
      </c>
      <c r="M465" s="47">
        <f t="shared" ca="1" si="69"/>
        <v>19</v>
      </c>
      <c r="N465" s="169">
        <f t="shared" ca="1" si="69"/>
        <v>20</v>
      </c>
      <c r="O465" s="163">
        <f t="shared" ca="1" si="70"/>
        <v>0</v>
      </c>
      <c r="Q465">
        <f t="shared" si="71"/>
        <v>464</v>
      </c>
      <c r="R465">
        <v>5</v>
      </c>
    </row>
    <row r="466" spans="1:18">
      <c r="A466" s="159">
        <f>A464</f>
        <v>5</v>
      </c>
      <c r="C466" t="s">
        <v>575</v>
      </c>
      <c r="D466" s="29">
        <v>66049.117025298314</v>
      </c>
      <c r="E466" s="65">
        <f t="shared" si="64"/>
        <v>66049.117025298314</v>
      </c>
      <c r="F466" s="49">
        <f t="shared" si="65"/>
        <v>33024.558512649157</v>
      </c>
      <c r="G466" s="49">
        <f t="shared" si="66"/>
        <v>22016.372341766106</v>
      </c>
      <c r="H466" s="49">
        <f t="shared" si="67"/>
        <v>16512.279256324578</v>
      </c>
      <c r="I466" s="49">
        <f t="shared" si="68"/>
        <v>13209.823405059662</v>
      </c>
      <c r="J466" s="137">
        <f t="shared" ca="1" si="69"/>
        <v>3</v>
      </c>
      <c r="K466" s="47">
        <f t="shared" ca="1" si="69"/>
        <v>6</v>
      </c>
      <c r="L466" s="47">
        <f t="shared" ca="1" si="69"/>
        <v>10</v>
      </c>
      <c r="M466" s="47">
        <f t="shared" ca="1" si="69"/>
        <v>13</v>
      </c>
      <c r="N466" s="169">
        <f t="shared" ca="1" si="69"/>
        <v>15</v>
      </c>
      <c r="O466" s="163">
        <f t="shared" ca="1" si="70"/>
        <v>1</v>
      </c>
      <c r="Q466">
        <f t="shared" si="71"/>
        <v>464</v>
      </c>
      <c r="R466">
        <v>5</v>
      </c>
    </row>
    <row r="467" spans="1:18">
      <c r="A467" s="159">
        <f>A464</f>
        <v>5</v>
      </c>
      <c r="C467" t="s">
        <v>577</v>
      </c>
      <c r="D467" s="29">
        <v>71902.664697878747</v>
      </c>
      <c r="E467" s="65">
        <f t="shared" si="64"/>
        <v>71902.664697878747</v>
      </c>
      <c r="F467" s="49">
        <f t="shared" si="65"/>
        <v>35951.332348939373</v>
      </c>
      <c r="G467" s="49">
        <f t="shared" si="66"/>
        <v>23967.554899292914</v>
      </c>
      <c r="H467" s="49">
        <f t="shared" si="67"/>
        <v>17975.666174469687</v>
      </c>
      <c r="I467" s="49">
        <f t="shared" si="68"/>
        <v>14380.532939575749</v>
      </c>
      <c r="J467" s="137">
        <f t="shared" ca="1" si="69"/>
        <v>2</v>
      </c>
      <c r="K467" s="47">
        <f t="shared" ca="1" si="69"/>
        <v>5</v>
      </c>
      <c r="L467" s="47">
        <f t="shared" ca="1" si="69"/>
        <v>8</v>
      </c>
      <c r="M467" s="47">
        <f t="shared" ca="1" si="69"/>
        <v>12</v>
      </c>
      <c r="N467" s="169">
        <f t="shared" ca="1" si="69"/>
        <v>14</v>
      </c>
      <c r="O467" s="163">
        <f t="shared" ca="1" si="70"/>
        <v>2</v>
      </c>
      <c r="Q467">
        <f t="shared" si="71"/>
        <v>464</v>
      </c>
      <c r="R467">
        <v>5</v>
      </c>
    </row>
    <row r="468" spans="1:18">
      <c r="A468" s="159">
        <v>5</v>
      </c>
      <c r="B468">
        <v>117</v>
      </c>
      <c r="C468" t="s">
        <v>570</v>
      </c>
      <c r="D468" s="29">
        <v>109740.14665835979</v>
      </c>
      <c r="E468" s="65">
        <f t="shared" si="64"/>
        <v>109740.14665835979</v>
      </c>
      <c r="F468" s="49">
        <f t="shared" si="65"/>
        <v>54870.073329179897</v>
      </c>
      <c r="G468" s="49">
        <f t="shared" si="66"/>
        <v>36580.048886119934</v>
      </c>
      <c r="H468" s="49">
        <f t="shared" si="67"/>
        <v>27435.036664589948</v>
      </c>
      <c r="I468" s="49">
        <f t="shared" si="68"/>
        <v>21948.029331671958</v>
      </c>
      <c r="J468" s="137">
        <f t="shared" ca="1" si="69"/>
        <v>1</v>
      </c>
      <c r="K468" s="47">
        <f t="shared" ca="1" si="69"/>
        <v>4</v>
      </c>
      <c r="L468" s="47">
        <f t="shared" ca="1" si="69"/>
        <v>6</v>
      </c>
      <c r="M468" s="47">
        <f t="shared" ca="1" si="69"/>
        <v>8</v>
      </c>
      <c r="N468" s="169">
        <f t="shared" ca="1" si="69"/>
        <v>11</v>
      </c>
      <c r="O468" s="163">
        <f t="shared" ca="1" si="70"/>
        <v>2</v>
      </c>
      <c r="Q468">
        <f t="shared" si="71"/>
        <v>468</v>
      </c>
      <c r="R468">
        <v>5</v>
      </c>
    </row>
    <row r="469" spans="1:18">
      <c r="A469" s="159">
        <f>A468</f>
        <v>5</v>
      </c>
      <c r="C469" t="s">
        <v>572</v>
      </c>
      <c r="D469" s="29">
        <v>12693.99669563201</v>
      </c>
      <c r="E469" s="65">
        <f t="shared" si="64"/>
        <v>12693.99669563201</v>
      </c>
      <c r="F469" s="49">
        <f t="shared" si="65"/>
        <v>6346.9983478160048</v>
      </c>
      <c r="G469" s="49">
        <f t="shared" si="66"/>
        <v>4231.3322318773362</v>
      </c>
      <c r="H469" s="49">
        <f t="shared" si="67"/>
        <v>3173.4991739080024</v>
      </c>
      <c r="I469" s="49">
        <f t="shared" si="68"/>
        <v>2538.7993391264017</v>
      </c>
      <c r="J469" s="137">
        <f t="shared" ca="1" si="69"/>
        <v>16</v>
      </c>
      <c r="K469" s="47">
        <f t="shared" ca="1" si="69"/>
        <v>17</v>
      </c>
      <c r="L469" s="47">
        <f t="shared" ca="1" si="69"/>
        <v>18</v>
      </c>
      <c r="M469" s="47">
        <f t="shared" ca="1" si="69"/>
        <v>19</v>
      </c>
      <c r="N469" s="169">
        <f t="shared" ca="1" si="69"/>
        <v>20</v>
      </c>
      <c r="O469" s="163">
        <f t="shared" ca="1" si="70"/>
        <v>0</v>
      </c>
      <c r="Q469">
        <f t="shared" si="71"/>
        <v>468</v>
      </c>
      <c r="R469">
        <v>5</v>
      </c>
    </row>
    <row r="470" spans="1:18">
      <c r="A470" s="159">
        <f>A468</f>
        <v>5</v>
      </c>
      <c r="C470" t="s">
        <v>575</v>
      </c>
      <c r="D470" s="29">
        <v>66197.700369079525</v>
      </c>
      <c r="E470" s="65">
        <f t="shared" si="64"/>
        <v>66197.700369079525</v>
      </c>
      <c r="F470" s="49">
        <f t="shared" si="65"/>
        <v>33098.850184539762</v>
      </c>
      <c r="G470" s="49">
        <f t="shared" si="66"/>
        <v>22065.900123026509</v>
      </c>
      <c r="H470" s="49">
        <f t="shared" si="67"/>
        <v>16549.425092269881</v>
      </c>
      <c r="I470" s="49">
        <f t="shared" si="68"/>
        <v>13239.540073815904</v>
      </c>
      <c r="J470" s="137">
        <f t="shared" ca="1" si="69"/>
        <v>3</v>
      </c>
      <c r="K470" s="47">
        <f t="shared" ca="1" si="69"/>
        <v>7</v>
      </c>
      <c r="L470" s="47">
        <f t="shared" ca="1" si="69"/>
        <v>10</v>
      </c>
      <c r="M470" s="47">
        <f t="shared" ca="1" si="69"/>
        <v>13</v>
      </c>
      <c r="N470" s="169">
        <f t="shared" ca="1" si="69"/>
        <v>15</v>
      </c>
      <c r="O470" s="163">
        <f t="shared" ca="1" si="70"/>
        <v>1</v>
      </c>
      <c r="Q470">
        <f t="shared" si="71"/>
        <v>468</v>
      </c>
      <c r="R470">
        <v>5</v>
      </c>
    </row>
    <row r="471" spans="1:18">
      <c r="A471" s="159">
        <f>A468</f>
        <v>5</v>
      </c>
      <c r="C471" t="s">
        <v>577</v>
      </c>
      <c r="D471" s="29">
        <v>75100.889713417811</v>
      </c>
      <c r="E471" s="65">
        <f t="shared" si="64"/>
        <v>75100.889713417811</v>
      </c>
      <c r="F471" s="49">
        <f t="shared" si="65"/>
        <v>37550.444856708906</v>
      </c>
      <c r="G471" s="49">
        <f t="shared" si="66"/>
        <v>25033.629904472604</v>
      </c>
      <c r="H471" s="49">
        <f t="shared" si="67"/>
        <v>18775.222428354453</v>
      </c>
      <c r="I471" s="49">
        <f t="shared" si="68"/>
        <v>15020.177942683562</v>
      </c>
      <c r="J471" s="137">
        <f t="shared" ca="1" si="69"/>
        <v>2</v>
      </c>
      <c r="K471" s="47">
        <f t="shared" ca="1" si="69"/>
        <v>5</v>
      </c>
      <c r="L471" s="47">
        <f t="shared" ca="1" si="69"/>
        <v>9</v>
      </c>
      <c r="M471" s="47">
        <f t="shared" ca="1" si="69"/>
        <v>12</v>
      </c>
      <c r="N471" s="169">
        <f t="shared" ca="1" si="69"/>
        <v>14</v>
      </c>
      <c r="O471" s="163">
        <f t="shared" ca="1" si="70"/>
        <v>2</v>
      </c>
      <c r="Q471">
        <f t="shared" si="71"/>
        <v>468</v>
      </c>
      <c r="R471">
        <v>5</v>
      </c>
    </row>
    <row r="472" spans="1:18">
      <c r="A472" s="159">
        <v>5</v>
      </c>
      <c r="B472">
        <v>118</v>
      </c>
      <c r="C472" t="s">
        <v>570</v>
      </c>
      <c r="D472" s="29">
        <v>123462.29358739484</v>
      </c>
      <c r="E472" s="65">
        <f t="shared" si="64"/>
        <v>123462.29358739484</v>
      </c>
      <c r="F472" s="49">
        <f t="shared" si="65"/>
        <v>61731.146793697422</v>
      </c>
      <c r="G472" s="49">
        <f t="shared" si="66"/>
        <v>41154.097862464951</v>
      </c>
      <c r="H472" s="49">
        <f t="shared" si="67"/>
        <v>30865.573396848711</v>
      </c>
      <c r="I472" s="49">
        <f t="shared" si="68"/>
        <v>24692.45871747897</v>
      </c>
      <c r="J472" s="137">
        <f t="shared" ca="1" si="69"/>
        <v>1</v>
      </c>
      <c r="K472" s="47">
        <f t="shared" ca="1" si="69"/>
        <v>4</v>
      </c>
      <c r="L472" s="47">
        <f t="shared" ca="1" si="69"/>
        <v>7</v>
      </c>
      <c r="M472" s="47">
        <f t="shared" ca="1" si="69"/>
        <v>10</v>
      </c>
      <c r="N472" s="169">
        <f t="shared" ca="1" si="69"/>
        <v>13</v>
      </c>
      <c r="O472" s="163">
        <f t="shared" ca="1" si="70"/>
        <v>2</v>
      </c>
      <c r="Q472">
        <f t="shared" si="71"/>
        <v>472</v>
      </c>
      <c r="R472">
        <v>5</v>
      </c>
    </row>
    <row r="473" spans="1:18">
      <c r="A473" s="159">
        <f>A472</f>
        <v>5</v>
      </c>
      <c r="C473" t="s">
        <v>572</v>
      </c>
      <c r="D473" s="29">
        <v>14186.178293821584</v>
      </c>
      <c r="E473" s="65">
        <f t="shared" si="64"/>
        <v>14186.178293821584</v>
      </c>
      <c r="F473" s="49">
        <f t="shared" si="65"/>
        <v>7093.0891469107919</v>
      </c>
      <c r="G473" s="49">
        <f t="shared" si="66"/>
        <v>4728.7260979405282</v>
      </c>
      <c r="H473" s="49">
        <f t="shared" si="67"/>
        <v>3546.5445734553959</v>
      </c>
      <c r="I473" s="49">
        <f t="shared" si="68"/>
        <v>2837.2356587643167</v>
      </c>
      <c r="J473" s="137">
        <f t="shared" ca="1" si="69"/>
        <v>16</v>
      </c>
      <c r="K473" s="47">
        <f t="shared" ca="1" si="69"/>
        <v>17</v>
      </c>
      <c r="L473" s="47">
        <f t="shared" ca="1" si="69"/>
        <v>18</v>
      </c>
      <c r="M473" s="47">
        <f t="shared" ca="1" si="69"/>
        <v>19</v>
      </c>
      <c r="N473" s="169">
        <f t="shared" ca="1" si="69"/>
        <v>20</v>
      </c>
      <c r="O473" s="163">
        <f t="shared" ca="1" si="70"/>
        <v>0</v>
      </c>
      <c r="Q473">
        <f t="shared" si="71"/>
        <v>472</v>
      </c>
      <c r="R473">
        <v>5</v>
      </c>
    </row>
    <row r="474" spans="1:18">
      <c r="A474" s="159">
        <f>A472</f>
        <v>5</v>
      </c>
      <c r="C474" t="s">
        <v>575</v>
      </c>
      <c r="D474" s="29">
        <v>101445.9147523742</v>
      </c>
      <c r="E474" s="65">
        <f t="shared" si="64"/>
        <v>101445.9147523742</v>
      </c>
      <c r="F474" s="49">
        <f t="shared" si="65"/>
        <v>50722.9573761871</v>
      </c>
      <c r="G474" s="49">
        <f t="shared" si="66"/>
        <v>33815.304917458066</v>
      </c>
      <c r="H474" s="49">
        <f t="shared" si="67"/>
        <v>25361.47868809355</v>
      </c>
      <c r="I474" s="49">
        <f t="shared" si="68"/>
        <v>20289.182950474838</v>
      </c>
      <c r="J474" s="137">
        <f t="shared" ca="1" si="69"/>
        <v>3</v>
      </c>
      <c r="K474" s="47">
        <f t="shared" ca="1" si="69"/>
        <v>6</v>
      </c>
      <c r="L474" s="47">
        <f t="shared" ca="1" si="69"/>
        <v>9</v>
      </c>
      <c r="M474" s="47">
        <f t="shared" ca="1" si="69"/>
        <v>12</v>
      </c>
      <c r="N474" s="169">
        <f t="shared" ca="1" si="69"/>
        <v>15</v>
      </c>
      <c r="O474" s="163">
        <f t="shared" ca="1" si="70"/>
        <v>1</v>
      </c>
      <c r="Q474">
        <f t="shared" si="71"/>
        <v>472</v>
      </c>
      <c r="R474">
        <v>5</v>
      </c>
    </row>
    <row r="475" spans="1:18">
      <c r="A475" s="159">
        <f>A472</f>
        <v>5</v>
      </c>
      <c r="C475" t="s">
        <v>577</v>
      </c>
      <c r="D475" s="29">
        <v>104750.4789816674</v>
      </c>
      <c r="E475" s="66">
        <f t="shared" si="64"/>
        <v>104750.4789816674</v>
      </c>
      <c r="F475" s="68">
        <f t="shared" si="65"/>
        <v>52375.239490833701</v>
      </c>
      <c r="G475" s="68">
        <f t="shared" si="66"/>
        <v>34916.826327222465</v>
      </c>
      <c r="H475" s="68">
        <f t="shared" si="67"/>
        <v>26187.61974541685</v>
      </c>
      <c r="I475" s="68">
        <f t="shared" si="68"/>
        <v>20950.09579633348</v>
      </c>
      <c r="J475" s="170">
        <f t="shared" ca="1" si="69"/>
        <v>2</v>
      </c>
      <c r="K475" s="171">
        <f t="shared" ca="1" si="69"/>
        <v>5</v>
      </c>
      <c r="L475" s="171">
        <f t="shared" ca="1" si="69"/>
        <v>8</v>
      </c>
      <c r="M475" s="171">
        <f t="shared" ca="1" si="69"/>
        <v>11</v>
      </c>
      <c r="N475" s="172">
        <f t="shared" ca="1" si="69"/>
        <v>14</v>
      </c>
      <c r="O475" s="164">
        <f t="shared" ca="1" si="70"/>
        <v>2</v>
      </c>
      <c r="Q475">
        <f t="shared" si="71"/>
        <v>472</v>
      </c>
      <c r="R475">
        <v>5</v>
      </c>
    </row>
    <row r="476" spans="1:18">
      <c r="B476" t="s">
        <v>574</v>
      </c>
      <c r="D476" s="158">
        <v>12004527.832999995</v>
      </c>
      <c r="E476" s="49"/>
      <c r="F476" s="49"/>
      <c r="G476" s="49"/>
      <c r="H476" s="49"/>
      <c r="I476" s="41"/>
      <c r="J476" s="49"/>
      <c r="K476" s="49"/>
      <c r="L476" s="49"/>
      <c r="M476" s="49"/>
      <c r="N476" s="49"/>
      <c r="O476" s="139"/>
    </row>
    <row r="477" spans="1:18">
      <c r="B477" t="s">
        <v>573</v>
      </c>
      <c r="D477" s="158">
        <v>1564329.4059999997</v>
      </c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139"/>
    </row>
    <row r="478" spans="1:18">
      <c r="B478" t="s">
        <v>576</v>
      </c>
      <c r="D478" s="158">
        <v>7379553.9369999981</v>
      </c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139"/>
    </row>
    <row r="479" spans="1:18">
      <c r="B479" t="s">
        <v>578</v>
      </c>
      <c r="D479" s="158">
        <v>11392398.935000001</v>
      </c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139"/>
    </row>
    <row r="480" spans="1:18" ht="6" customHeight="1"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139"/>
    </row>
    <row r="481" spans="2:16" ht="6" customHeight="1"/>
    <row r="482" spans="2:16" ht="15.75" thickBot="1">
      <c r="P482" s="49"/>
    </row>
    <row r="483" spans="2:16" ht="60.75" customHeight="1">
      <c r="B483" s="176" t="s">
        <v>638</v>
      </c>
      <c r="C483" s="176"/>
      <c r="E483" s="33"/>
      <c r="F483" s="34"/>
      <c r="G483" s="160"/>
      <c r="H483" s="35" t="s">
        <v>589</v>
      </c>
      <c r="I483" s="35" t="s">
        <v>590</v>
      </c>
      <c r="J483" s="173" t="s">
        <v>591</v>
      </c>
      <c r="K483" s="35" t="s">
        <v>592</v>
      </c>
      <c r="L483" s="35" t="s">
        <v>593</v>
      </c>
      <c r="M483" s="35" t="s">
        <v>594</v>
      </c>
      <c r="N483" s="36" t="s">
        <v>595</v>
      </c>
    </row>
    <row r="484" spans="2:16" ht="15" customHeight="1">
      <c r="E484" s="177" t="s">
        <v>596</v>
      </c>
      <c r="F484" s="37" t="s">
        <v>570</v>
      </c>
      <c r="G484" s="38"/>
      <c r="H484" s="39">
        <f ca="1">SUMIF($C$4:$C$475,F484,$O$4:$O$475)</f>
        <v>205</v>
      </c>
      <c r="I484" s="40">
        <f>IF(D476=MAX($D$476:$D$479),92,0)</f>
        <v>92</v>
      </c>
      <c r="J484" s="48">
        <f ca="1">IF($J$501=92,J497,I484)</f>
        <v>0</v>
      </c>
      <c r="K484" s="41">
        <v>5</v>
      </c>
      <c r="L484" s="38"/>
      <c r="M484" s="42">
        <f ca="1">H484+I484+K484+L484</f>
        <v>302</v>
      </c>
      <c r="N484" s="43">
        <f ca="1">H484+J484+K484+L484</f>
        <v>210</v>
      </c>
    </row>
    <row r="485" spans="2:16">
      <c r="E485" s="178"/>
      <c r="F485" s="44" t="s">
        <v>572</v>
      </c>
      <c r="G485" s="45"/>
      <c r="H485" s="125">
        <f t="shared" ref="H485:H487" ca="1" si="72">SUMIF($C$4:$C$475,F485,$O$4:$O$475)</f>
        <v>0</v>
      </c>
      <c r="I485" s="47">
        <f t="shared" ref="I485:I487" si="73">IF(D477=MAX($D$476:$D$479),92,0)</f>
        <v>0</v>
      </c>
      <c r="J485" s="48">
        <f t="shared" ref="J485:J487" ca="1" si="74">IF($J$501=92,J498,I485)</f>
        <v>0</v>
      </c>
      <c r="K485" s="49">
        <v>2</v>
      </c>
      <c r="L485" s="45"/>
      <c r="M485" s="50">
        <f t="shared" ref="M485:M490" ca="1" si="75">H485+I485+K485+L485</f>
        <v>2</v>
      </c>
      <c r="N485" s="51">
        <f t="shared" ref="N485:N490" ca="1" si="76">H485+J485+K485+L485</f>
        <v>2</v>
      </c>
    </row>
    <row r="486" spans="2:16">
      <c r="E486" s="178"/>
      <c r="F486" s="52" t="s">
        <v>575</v>
      </c>
      <c r="G486" s="45"/>
      <c r="H486" s="129">
        <f t="shared" ca="1" si="72"/>
        <v>114</v>
      </c>
      <c r="I486" s="47">
        <f t="shared" si="73"/>
        <v>0</v>
      </c>
      <c r="J486" s="48">
        <f t="shared" ca="1" si="74"/>
        <v>0</v>
      </c>
      <c r="K486" s="49">
        <v>1</v>
      </c>
      <c r="L486" s="45"/>
      <c r="M486" s="54">
        <f t="shared" ca="1" si="75"/>
        <v>115</v>
      </c>
      <c r="N486" s="55">
        <f t="shared" ca="1" si="76"/>
        <v>115</v>
      </c>
    </row>
    <row r="487" spans="2:16">
      <c r="B487" s="159"/>
      <c r="E487" s="179"/>
      <c r="F487" s="56" t="s">
        <v>577</v>
      </c>
      <c r="G487" s="45"/>
      <c r="H487" s="133">
        <f t="shared" ca="1" si="72"/>
        <v>206</v>
      </c>
      <c r="I487" s="47">
        <f t="shared" si="73"/>
        <v>0</v>
      </c>
      <c r="J487" s="48">
        <f t="shared" ca="1" si="74"/>
        <v>92</v>
      </c>
      <c r="K487" s="49">
        <v>1</v>
      </c>
      <c r="L487" s="45"/>
      <c r="M487" s="58">
        <f t="shared" ca="1" si="75"/>
        <v>207</v>
      </c>
      <c r="N487" s="59">
        <f t="shared" ca="1" si="76"/>
        <v>299</v>
      </c>
    </row>
    <row r="488" spans="2:16">
      <c r="E488" s="161"/>
      <c r="F488" s="63" t="s">
        <v>597</v>
      </c>
      <c r="G488" s="45"/>
      <c r="H488" s="49"/>
      <c r="I488" s="49"/>
      <c r="J488" s="64"/>
      <c r="K488" s="49">
        <v>2</v>
      </c>
      <c r="L488" s="45"/>
      <c r="M488" s="60">
        <f t="shared" si="75"/>
        <v>2</v>
      </c>
      <c r="N488" s="61">
        <f t="shared" si="76"/>
        <v>2</v>
      </c>
    </row>
    <row r="489" spans="2:16">
      <c r="C489" s="49"/>
      <c r="E489" s="62"/>
      <c r="F489" s="65" t="s">
        <v>598</v>
      </c>
      <c r="G489" s="45"/>
      <c r="H489" s="49"/>
      <c r="I489" s="49"/>
      <c r="J489" s="64"/>
      <c r="K489" s="49">
        <v>1</v>
      </c>
      <c r="L489" s="45"/>
      <c r="M489" s="60">
        <f t="shared" si="75"/>
        <v>1</v>
      </c>
      <c r="N489" s="61">
        <f t="shared" si="76"/>
        <v>1</v>
      </c>
    </row>
    <row r="490" spans="2:16">
      <c r="E490" s="62"/>
      <c r="F490" s="66" t="s">
        <v>599</v>
      </c>
      <c r="G490" s="67"/>
      <c r="H490" s="68"/>
      <c r="I490" s="68"/>
      <c r="J490" s="69"/>
      <c r="K490" s="68"/>
      <c r="L490" s="67">
        <v>1</v>
      </c>
      <c r="M490" s="70">
        <f t="shared" si="75"/>
        <v>1</v>
      </c>
      <c r="N490" s="71">
        <f t="shared" si="76"/>
        <v>1</v>
      </c>
    </row>
    <row r="491" spans="2:16" ht="15.75" thickBot="1">
      <c r="E491" s="72"/>
      <c r="F491" s="73" t="s">
        <v>600</v>
      </c>
      <c r="G491" s="74"/>
      <c r="H491" s="75">
        <f ca="1">SUM(H484:H490)</f>
        <v>525</v>
      </c>
      <c r="I491" s="75">
        <f>SUM(I484:I490)</f>
        <v>92</v>
      </c>
      <c r="J491" s="78">
        <v>92</v>
      </c>
      <c r="K491" s="75">
        <f>SUM(K484:K490)</f>
        <v>12</v>
      </c>
      <c r="L491" s="75">
        <f>SUM(L484:L490)</f>
        <v>1</v>
      </c>
      <c r="M491" s="76">
        <f ca="1">SUM(M484:M490)</f>
        <v>630</v>
      </c>
      <c r="N491" s="77">
        <f ca="1">SUM(N484:N490)</f>
        <v>630</v>
      </c>
    </row>
    <row r="493" spans="2:16">
      <c r="E493" t="s">
        <v>640</v>
      </c>
      <c r="N493" s="157" t="s">
        <v>637</v>
      </c>
    </row>
    <row r="494" spans="2:16">
      <c r="E494" t="s">
        <v>641</v>
      </c>
    </row>
    <row r="495" spans="2:16" ht="28.5" customHeight="1"/>
    <row r="496" spans="2:16">
      <c r="D496" s="159"/>
      <c r="J496" s="88" t="s">
        <v>647</v>
      </c>
    </row>
    <row r="497" spans="4:10">
      <c r="J497" s="85">
        <f ca="1">IF(H484=MAX($H$484:$H$487),92,0)</f>
        <v>0</v>
      </c>
    </row>
    <row r="498" spans="4:10">
      <c r="D498" s="159"/>
      <c r="J498" s="86">
        <f t="shared" ref="J498:J500" ca="1" si="77">IF(H485=MAX($H$484:$H$487),92,0)</f>
        <v>0</v>
      </c>
    </row>
    <row r="499" spans="4:10">
      <c r="J499" s="86">
        <f ca="1">IF(H486=MAX($H$484:$H$487),92,0)</f>
        <v>0</v>
      </c>
    </row>
    <row r="500" spans="4:10">
      <c r="J500" s="86">
        <f t="shared" ca="1" si="77"/>
        <v>92</v>
      </c>
    </row>
    <row r="501" spans="4:10">
      <c r="J501" s="87">
        <f ca="1">SUM(J497:J500)</f>
        <v>92</v>
      </c>
    </row>
  </sheetData>
  <mergeCells count="2">
    <mergeCell ref="B483:C483"/>
    <mergeCell ref="E484:E487"/>
  </mergeCell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02"/>
  <sheetViews>
    <sheetView topLeftCell="A80" workbookViewId="0">
      <selection activeCell="I99" sqref="I99"/>
    </sheetView>
  </sheetViews>
  <sheetFormatPr defaultRowHeight="15"/>
  <cols>
    <col min="1" max="1" width="25.7109375" customWidth="1"/>
    <col min="2" max="2" width="18.28515625" customWidth="1"/>
    <col min="3" max="3" width="14.28515625" customWidth="1"/>
    <col min="4" max="5" width="13.28515625" customWidth="1"/>
    <col min="6" max="6" width="14.28515625" customWidth="1"/>
    <col min="7" max="7" width="13.28515625" customWidth="1"/>
    <col min="8" max="8" width="16.85546875" customWidth="1"/>
    <col min="9" max="9" width="10.85546875" customWidth="1"/>
    <col min="10" max="10" width="10.140625" bestFit="1" customWidth="1"/>
  </cols>
  <sheetData>
    <row r="2" spans="1:8">
      <c r="B2" s="82" t="s">
        <v>602</v>
      </c>
      <c r="C2" s="24" t="s">
        <v>603</v>
      </c>
    </row>
    <row r="3" spans="1:8">
      <c r="C3" s="30" t="s">
        <v>571</v>
      </c>
    </row>
    <row r="4" spans="1:8" ht="30">
      <c r="B4" s="30" t="s">
        <v>8</v>
      </c>
      <c r="C4" s="9" t="s">
        <v>570</v>
      </c>
      <c r="D4" s="9" t="s">
        <v>572</v>
      </c>
      <c r="E4" s="9" t="s">
        <v>575</v>
      </c>
      <c r="F4" s="9" t="s">
        <v>577</v>
      </c>
      <c r="G4" s="9" t="s">
        <v>579</v>
      </c>
      <c r="H4" s="9" t="s">
        <v>601</v>
      </c>
    </row>
    <row r="5" spans="1:8">
      <c r="A5" s="80" t="s">
        <v>66</v>
      </c>
      <c r="B5">
        <v>1</v>
      </c>
      <c r="C5" s="29">
        <v>867935.34907409165</v>
      </c>
      <c r="D5" s="29">
        <v>135020.22177523802</v>
      </c>
      <c r="E5" s="29">
        <v>599978.69314081175</v>
      </c>
      <c r="F5" s="29">
        <v>827954.56344485783</v>
      </c>
      <c r="G5" s="29">
        <v>96016.706357704068</v>
      </c>
      <c r="H5" s="29">
        <v>2526905.5337927039</v>
      </c>
    </row>
    <row r="6" spans="1:8">
      <c r="A6" s="80" t="s">
        <v>103</v>
      </c>
      <c r="B6">
        <v>3</v>
      </c>
      <c r="C6" s="29">
        <v>1928938.7253702972</v>
      </c>
      <c r="D6" s="29">
        <v>301058.30831891426</v>
      </c>
      <c r="E6" s="29">
        <v>956145.70389953232</v>
      </c>
      <c r="F6" s="29">
        <v>2350960.5658823093</v>
      </c>
      <c r="G6" s="29">
        <v>239869.88407718431</v>
      </c>
      <c r="H6" s="29">
        <v>5776973.1875482388</v>
      </c>
    </row>
    <row r="7" spans="1:8">
      <c r="A7" s="80" t="s">
        <v>178</v>
      </c>
      <c r="B7">
        <v>4</v>
      </c>
      <c r="C7" s="29">
        <v>323787.96049795096</v>
      </c>
      <c r="D7" s="29">
        <v>36739.200867042411</v>
      </c>
      <c r="E7" s="29">
        <v>75251.944815266557</v>
      </c>
      <c r="F7" s="29">
        <v>110486.85026761453</v>
      </c>
      <c r="G7" s="29">
        <v>62883.034196202992</v>
      </c>
      <c r="H7" s="29">
        <v>609148.99064407742</v>
      </c>
    </row>
    <row r="8" spans="1:8">
      <c r="A8" s="80" t="s">
        <v>187</v>
      </c>
      <c r="B8">
        <v>5</v>
      </c>
      <c r="C8" s="29">
        <v>820417.87632131099</v>
      </c>
      <c r="D8" s="29">
        <v>152123.25359009748</v>
      </c>
      <c r="E8" s="29">
        <v>658619.8691690187</v>
      </c>
      <c r="F8" s="29">
        <v>1073499.2647814504</v>
      </c>
      <c r="G8" s="29">
        <v>187647.33155501506</v>
      </c>
      <c r="H8" s="29">
        <v>2892307.5954168933</v>
      </c>
    </row>
    <row r="9" spans="1:8">
      <c r="A9" s="80" t="s">
        <v>225</v>
      </c>
      <c r="B9">
        <v>6</v>
      </c>
      <c r="C9" s="29">
        <v>236772.73073764928</v>
      </c>
      <c r="D9" s="29">
        <v>40519.742686156693</v>
      </c>
      <c r="E9" s="29">
        <v>166443.91075138035</v>
      </c>
      <c r="F9" s="29">
        <v>231491.33786199472</v>
      </c>
      <c r="G9" s="29">
        <v>30255.008820669958</v>
      </c>
      <c r="H9" s="29">
        <v>705482.73085785098</v>
      </c>
    </row>
    <row r="10" spans="1:8">
      <c r="A10" s="80" t="s">
        <v>236</v>
      </c>
      <c r="B10">
        <v>7</v>
      </c>
      <c r="C10" s="29">
        <v>346997.83488671144</v>
      </c>
      <c r="D10" s="29">
        <v>40324.617947105631</v>
      </c>
      <c r="E10" s="29">
        <v>254781.37839153764</v>
      </c>
      <c r="F10" s="29">
        <v>247026.72161479096</v>
      </c>
      <c r="G10" s="29">
        <v>34334.464246445801</v>
      </c>
      <c r="H10" s="29">
        <v>923465.01708659146</v>
      </c>
    </row>
    <row r="11" spans="1:8">
      <c r="A11" s="80" t="s">
        <v>251</v>
      </c>
      <c r="B11">
        <v>8</v>
      </c>
      <c r="C11" s="29">
        <v>1281888.3740687529</v>
      </c>
      <c r="D11" s="29">
        <v>108247.62672003805</v>
      </c>
      <c r="E11" s="29">
        <v>559076.67026472278</v>
      </c>
      <c r="F11" s="29">
        <v>639455.58920703898</v>
      </c>
      <c r="G11" s="29">
        <v>127927.68459607338</v>
      </c>
      <c r="H11" s="29">
        <v>2716595.9448566264</v>
      </c>
    </row>
    <row r="12" spans="1:8">
      <c r="A12" s="80" t="s">
        <v>284</v>
      </c>
      <c r="B12">
        <v>9</v>
      </c>
      <c r="C12" s="29">
        <v>1101752.94475756</v>
      </c>
      <c r="D12" s="29">
        <v>81519.892932968112</v>
      </c>
      <c r="E12" s="29">
        <v>452286.84942229779</v>
      </c>
      <c r="F12" s="29">
        <v>527569.37199974665</v>
      </c>
      <c r="G12" s="29">
        <v>111457.50227949566</v>
      </c>
      <c r="H12" s="29">
        <v>2274586.5613920684</v>
      </c>
    </row>
    <row r="13" spans="1:8">
      <c r="A13" s="80" t="s">
        <v>314</v>
      </c>
      <c r="B13">
        <v>10</v>
      </c>
      <c r="C13" s="29">
        <v>223376.67591443131</v>
      </c>
      <c r="D13" s="29">
        <v>22019.04281858556</v>
      </c>
      <c r="E13" s="29">
        <v>121378.15805870267</v>
      </c>
      <c r="F13" s="29">
        <v>146698.19624398375</v>
      </c>
      <c r="G13" s="29">
        <v>16791.091858708085</v>
      </c>
      <c r="H13" s="29">
        <v>530263.16489441134</v>
      </c>
    </row>
    <row r="14" spans="1:8">
      <c r="A14" s="80" t="s">
        <v>322</v>
      </c>
      <c r="B14">
        <v>11</v>
      </c>
      <c r="C14" s="29">
        <v>344248.14980396081</v>
      </c>
      <c r="D14" s="29">
        <v>43104.709932290709</v>
      </c>
      <c r="E14" s="29">
        <v>253109.60351207943</v>
      </c>
      <c r="F14" s="29">
        <v>226024.73788927504</v>
      </c>
      <c r="G14" s="29">
        <v>43411.347794180474</v>
      </c>
      <c r="H14" s="29">
        <v>909898.54893178656</v>
      </c>
    </row>
    <row r="15" spans="1:8">
      <c r="A15" s="80" t="s">
        <v>335</v>
      </c>
      <c r="B15">
        <v>12</v>
      </c>
      <c r="C15" s="29">
        <v>1182691.8721651456</v>
      </c>
      <c r="D15" s="29">
        <v>127159.04674145996</v>
      </c>
      <c r="E15" s="29">
        <v>790026.97840911325</v>
      </c>
      <c r="F15" s="29">
        <v>1062951.7804157743</v>
      </c>
      <c r="G15" s="29">
        <v>169770.67032530217</v>
      </c>
      <c r="H15" s="29">
        <v>3332600.348056796</v>
      </c>
    </row>
    <row r="16" spans="1:8">
      <c r="A16" s="80" t="s">
        <v>379</v>
      </c>
      <c r="B16">
        <v>13</v>
      </c>
      <c r="C16" s="29">
        <v>243871.50504120564</v>
      </c>
      <c r="D16" s="29">
        <v>30110.186294816671</v>
      </c>
      <c r="E16" s="29">
        <v>197511.41436451141</v>
      </c>
      <c r="F16" s="29">
        <v>263896.03841426934</v>
      </c>
      <c r="G16" s="29">
        <v>40533.636707183599</v>
      </c>
      <c r="H16" s="29">
        <v>775922.78082198673</v>
      </c>
    </row>
    <row r="17" spans="1:9">
      <c r="A17" s="80" t="s">
        <v>391</v>
      </c>
      <c r="B17">
        <v>14</v>
      </c>
      <c r="C17" s="29">
        <v>64729.88024297863</v>
      </c>
      <c r="D17" s="29">
        <v>8758.8359426714578</v>
      </c>
      <c r="E17" s="29">
        <v>44198.875012674238</v>
      </c>
      <c r="F17" s="29">
        <v>61380.43551897307</v>
      </c>
      <c r="G17" s="29">
        <v>7806.5769328922415</v>
      </c>
      <c r="H17" s="29">
        <v>186874.60365018965</v>
      </c>
    </row>
    <row r="18" spans="1:9">
      <c r="A18" s="80" t="s">
        <v>395</v>
      </c>
      <c r="B18">
        <v>15</v>
      </c>
      <c r="C18" s="29">
        <v>927059.55073611985</v>
      </c>
      <c r="D18" s="29">
        <v>147062.64121725314</v>
      </c>
      <c r="E18" s="29">
        <v>561600.88901364582</v>
      </c>
      <c r="F18" s="29">
        <v>1220510.8549339918</v>
      </c>
      <c r="G18" s="29">
        <v>139713.73030214894</v>
      </c>
      <c r="H18" s="29">
        <v>2995947.6662031589</v>
      </c>
    </row>
    <row r="19" spans="1:9">
      <c r="A19" s="80" t="s">
        <v>443</v>
      </c>
      <c r="B19">
        <v>16</v>
      </c>
      <c r="C19" s="29">
        <v>697330.64837943483</v>
      </c>
      <c r="D19" s="29">
        <v>100907.80059841201</v>
      </c>
      <c r="E19" s="29">
        <v>477501.86738580698</v>
      </c>
      <c r="F19" s="29">
        <v>834740.17294480442</v>
      </c>
      <c r="G19" s="29">
        <v>96084.316379933269</v>
      </c>
      <c r="H19" s="29">
        <v>2206564.8056883919</v>
      </c>
    </row>
    <row r="20" spans="1:9">
      <c r="A20" s="80" t="s">
        <v>478</v>
      </c>
      <c r="B20">
        <v>17</v>
      </c>
      <c r="C20" s="29">
        <v>126609.73937064756</v>
      </c>
      <c r="D20" s="29">
        <v>15212.760905302272</v>
      </c>
      <c r="E20" s="29">
        <v>63898.479255025275</v>
      </c>
      <c r="F20" s="29">
        <v>87708.967726937452</v>
      </c>
      <c r="G20" s="29">
        <v>16709.19802896562</v>
      </c>
      <c r="H20" s="29">
        <v>310139.14528687816</v>
      </c>
    </row>
    <row r="21" spans="1:9">
      <c r="A21" s="80" t="s">
        <v>484</v>
      </c>
      <c r="B21">
        <v>18</v>
      </c>
      <c r="C21" s="29">
        <v>317370.03784390277</v>
      </c>
      <c r="D21" s="29">
        <v>42831.186860585214</v>
      </c>
      <c r="E21" s="29">
        <v>197829.8072440426</v>
      </c>
      <c r="F21" s="29">
        <v>325297.13726787269</v>
      </c>
      <c r="G21" s="29">
        <v>55005.990479578861</v>
      </c>
      <c r="H21" s="29">
        <v>938334.159695982</v>
      </c>
    </row>
    <row r="22" spans="1:9">
      <c r="A22" s="80" t="s">
        <v>502</v>
      </c>
      <c r="B22">
        <v>19</v>
      </c>
      <c r="C22" s="29">
        <v>642771.7361988459</v>
      </c>
      <c r="D22" s="29">
        <v>93682.52315172003</v>
      </c>
      <c r="E22" s="29">
        <v>716220.11274307873</v>
      </c>
      <c r="F22" s="29">
        <v>902992.31519134983</v>
      </c>
      <c r="G22" s="29">
        <v>122277.01034384326</v>
      </c>
      <c r="H22" s="29">
        <v>2477943.6976288375</v>
      </c>
    </row>
    <row r="23" spans="1:9">
      <c r="A23" s="80" t="s">
        <v>544</v>
      </c>
      <c r="B23">
        <v>20</v>
      </c>
      <c r="C23" s="29">
        <v>325976.24158900185</v>
      </c>
      <c r="D23" s="29">
        <v>37927.806699342276</v>
      </c>
      <c r="E23" s="29">
        <v>233692.73214675207</v>
      </c>
      <c r="F23" s="29">
        <v>251754.03339296396</v>
      </c>
      <c r="G23" s="29">
        <v>67855.703718472243</v>
      </c>
      <c r="H23" s="29">
        <v>917206.51754653221</v>
      </c>
    </row>
    <row r="24" spans="1:9">
      <c r="B24" t="s">
        <v>569</v>
      </c>
      <c r="C24" s="31">
        <v>12004527.833000002</v>
      </c>
      <c r="D24" s="31">
        <v>1564329.4059999997</v>
      </c>
      <c r="E24" s="31">
        <v>7379553.9370000008</v>
      </c>
      <c r="F24" s="31">
        <v>11392398.934999999</v>
      </c>
      <c r="G24" s="31">
        <v>1666350.889</v>
      </c>
      <c r="H24" s="31">
        <v>34007161</v>
      </c>
    </row>
    <row r="27" spans="1:9">
      <c r="B27" s="82" t="s">
        <v>602</v>
      </c>
      <c r="C27" s="24" t="s">
        <v>611</v>
      </c>
    </row>
    <row r="28" spans="1:9">
      <c r="C28" s="30" t="s">
        <v>571</v>
      </c>
    </row>
    <row r="29" spans="1:9" ht="79.5">
      <c r="B29" s="30" t="s">
        <v>8</v>
      </c>
      <c r="C29" s="156" t="s">
        <v>604</v>
      </c>
      <c r="D29" s="156" t="s">
        <v>605</v>
      </c>
      <c r="E29" s="156" t="s">
        <v>606</v>
      </c>
      <c r="F29" s="156" t="s">
        <v>607</v>
      </c>
      <c r="G29" s="84" t="s">
        <v>608</v>
      </c>
      <c r="H29" s="84" t="s">
        <v>609</v>
      </c>
      <c r="I29" s="84" t="s">
        <v>610</v>
      </c>
    </row>
    <row r="30" spans="1:9">
      <c r="A30" s="80" t="s">
        <v>66</v>
      </c>
      <c r="B30">
        <v>1</v>
      </c>
      <c r="C30" s="29">
        <v>18</v>
      </c>
      <c r="D30" s="29">
        <v>0</v>
      </c>
      <c r="E30" s="29">
        <v>1</v>
      </c>
      <c r="F30" s="29">
        <v>17</v>
      </c>
      <c r="G30" s="85">
        <f t="shared" ref="G30:G48" si="0">SUM(C30:F30)</f>
        <v>36</v>
      </c>
      <c r="H30" s="85">
        <v>45</v>
      </c>
      <c r="I30" s="85">
        <f>H30-G30</f>
        <v>9</v>
      </c>
    </row>
    <row r="31" spans="1:9">
      <c r="A31" s="80" t="s">
        <v>103</v>
      </c>
      <c r="B31">
        <v>3</v>
      </c>
      <c r="C31" s="29">
        <v>30</v>
      </c>
      <c r="D31" s="29">
        <v>0</v>
      </c>
      <c r="E31" s="29">
        <v>0</v>
      </c>
      <c r="F31" s="29">
        <v>44</v>
      </c>
      <c r="G31" s="86">
        <f t="shared" si="0"/>
        <v>74</v>
      </c>
      <c r="H31" s="86">
        <v>101</v>
      </c>
      <c r="I31" s="86">
        <f t="shared" ref="I31:I49" si="1">H31-G31</f>
        <v>27</v>
      </c>
    </row>
    <row r="32" spans="1:9">
      <c r="A32" s="80" t="s">
        <v>178</v>
      </c>
      <c r="B32">
        <v>4</v>
      </c>
      <c r="C32" s="29">
        <v>8</v>
      </c>
      <c r="D32" s="29">
        <v>0</v>
      </c>
      <c r="E32" s="29">
        <v>0</v>
      </c>
      <c r="F32" s="29">
        <v>0</v>
      </c>
      <c r="G32" s="86">
        <f t="shared" si="0"/>
        <v>8</v>
      </c>
      <c r="H32" s="86">
        <v>11</v>
      </c>
      <c r="I32" s="86">
        <f t="shared" si="1"/>
        <v>3</v>
      </c>
    </row>
    <row r="33" spans="1:9">
      <c r="A33" s="80" t="s">
        <v>187</v>
      </c>
      <c r="B33">
        <v>5</v>
      </c>
      <c r="C33" s="29">
        <v>10</v>
      </c>
      <c r="D33" s="29">
        <v>0</v>
      </c>
      <c r="E33" s="29">
        <v>0</v>
      </c>
      <c r="F33" s="29">
        <v>27</v>
      </c>
      <c r="G33" s="86">
        <f t="shared" si="0"/>
        <v>37</v>
      </c>
      <c r="H33" s="86">
        <v>51</v>
      </c>
      <c r="I33" s="86">
        <f t="shared" si="1"/>
        <v>14</v>
      </c>
    </row>
    <row r="34" spans="1:9">
      <c r="A34" s="80" t="s">
        <v>225</v>
      </c>
      <c r="B34">
        <v>6</v>
      </c>
      <c r="C34" s="29">
        <v>5</v>
      </c>
      <c r="D34" s="29">
        <v>0</v>
      </c>
      <c r="E34" s="29">
        <v>0</v>
      </c>
      <c r="F34" s="29">
        <v>5</v>
      </c>
      <c r="G34" s="86">
        <f t="shared" si="0"/>
        <v>10</v>
      </c>
      <c r="H34" s="86">
        <v>13</v>
      </c>
      <c r="I34" s="86">
        <f t="shared" si="1"/>
        <v>3</v>
      </c>
    </row>
    <row r="35" spans="1:9">
      <c r="A35" s="80" t="s">
        <v>236</v>
      </c>
      <c r="B35">
        <v>7</v>
      </c>
      <c r="C35" s="29">
        <v>11</v>
      </c>
      <c r="D35" s="29">
        <v>0</v>
      </c>
      <c r="E35" s="29">
        <v>0</v>
      </c>
      <c r="F35" s="29">
        <v>3</v>
      </c>
      <c r="G35" s="86">
        <f t="shared" si="0"/>
        <v>14</v>
      </c>
      <c r="H35" s="86">
        <v>16</v>
      </c>
      <c r="I35" s="86">
        <f t="shared" si="1"/>
        <v>2</v>
      </c>
    </row>
    <row r="36" spans="1:9">
      <c r="A36" s="80" t="s">
        <v>251</v>
      </c>
      <c r="B36">
        <v>8</v>
      </c>
      <c r="C36" s="29">
        <v>31</v>
      </c>
      <c r="D36" s="29">
        <v>0</v>
      </c>
      <c r="E36" s="29">
        <v>0</v>
      </c>
      <c r="F36" s="29">
        <v>1</v>
      </c>
      <c r="G36" s="86">
        <f t="shared" si="0"/>
        <v>32</v>
      </c>
      <c r="H36" s="86">
        <v>45</v>
      </c>
      <c r="I36" s="86">
        <f t="shared" si="1"/>
        <v>13</v>
      </c>
    </row>
    <row r="37" spans="1:9">
      <c r="A37" s="80" t="s">
        <v>284</v>
      </c>
      <c r="B37">
        <v>9</v>
      </c>
      <c r="C37" s="29">
        <v>29</v>
      </c>
      <c r="D37" s="29">
        <v>0</v>
      </c>
      <c r="E37" s="29">
        <v>0</v>
      </c>
      <c r="F37" s="29">
        <v>0</v>
      </c>
      <c r="G37" s="86">
        <f t="shared" si="0"/>
        <v>29</v>
      </c>
      <c r="H37" s="86">
        <v>38</v>
      </c>
      <c r="I37" s="86">
        <f t="shared" si="1"/>
        <v>9</v>
      </c>
    </row>
    <row r="38" spans="1:9">
      <c r="A38" s="80" t="s">
        <v>314</v>
      </c>
      <c r="B38">
        <v>10</v>
      </c>
      <c r="C38" s="29">
        <v>7</v>
      </c>
      <c r="D38" s="29">
        <v>0</v>
      </c>
      <c r="E38" s="29">
        <v>0</v>
      </c>
      <c r="F38" s="29">
        <v>0</v>
      </c>
      <c r="G38" s="86">
        <f t="shared" si="0"/>
        <v>7</v>
      </c>
      <c r="H38" s="86">
        <v>9</v>
      </c>
      <c r="I38" s="86">
        <f t="shared" si="1"/>
        <v>2</v>
      </c>
    </row>
    <row r="39" spans="1:9">
      <c r="A39" s="80" t="s">
        <v>322</v>
      </c>
      <c r="B39">
        <v>11</v>
      </c>
      <c r="C39" s="29">
        <v>12</v>
      </c>
      <c r="D39" s="29">
        <v>0</v>
      </c>
      <c r="E39" s="29">
        <v>0</v>
      </c>
      <c r="F39" s="29">
        <v>0</v>
      </c>
      <c r="G39" s="86">
        <f t="shared" si="0"/>
        <v>12</v>
      </c>
      <c r="H39" s="86">
        <v>16</v>
      </c>
      <c r="I39" s="86">
        <f t="shared" si="1"/>
        <v>4</v>
      </c>
    </row>
    <row r="40" spans="1:9">
      <c r="A40" s="80" t="s">
        <v>335</v>
      </c>
      <c r="B40">
        <v>12</v>
      </c>
      <c r="C40" s="29">
        <v>28</v>
      </c>
      <c r="D40" s="29">
        <v>0</v>
      </c>
      <c r="E40" s="29">
        <v>0</v>
      </c>
      <c r="F40" s="29">
        <v>15</v>
      </c>
      <c r="G40" s="86">
        <f t="shared" si="0"/>
        <v>43</v>
      </c>
      <c r="H40" s="86">
        <v>58</v>
      </c>
      <c r="I40" s="86">
        <f t="shared" si="1"/>
        <v>15</v>
      </c>
    </row>
    <row r="41" spans="1:9">
      <c r="A41" s="80" t="s">
        <v>379</v>
      </c>
      <c r="B41">
        <v>13</v>
      </c>
      <c r="C41" s="29">
        <v>4</v>
      </c>
      <c r="D41" s="29">
        <v>0</v>
      </c>
      <c r="E41" s="29">
        <v>0</v>
      </c>
      <c r="F41" s="29">
        <v>7</v>
      </c>
      <c r="G41" s="86">
        <f t="shared" si="0"/>
        <v>11</v>
      </c>
      <c r="H41" s="86">
        <v>14</v>
      </c>
      <c r="I41" s="86">
        <f t="shared" si="1"/>
        <v>3</v>
      </c>
    </row>
    <row r="42" spans="1:9">
      <c r="A42" s="80" t="s">
        <v>391</v>
      </c>
      <c r="B42">
        <v>14</v>
      </c>
      <c r="C42" s="29">
        <v>2</v>
      </c>
      <c r="D42" s="29">
        <v>0</v>
      </c>
      <c r="E42" s="29">
        <v>0</v>
      </c>
      <c r="F42" s="29">
        <v>1</v>
      </c>
      <c r="G42" s="86">
        <f t="shared" si="0"/>
        <v>3</v>
      </c>
      <c r="H42" s="86">
        <v>3</v>
      </c>
      <c r="I42" s="86">
        <f t="shared" si="1"/>
        <v>0</v>
      </c>
    </row>
    <row r="43" spans="1:9">
      <c r="A43" s="80" t="s">
        <v>395</v>
      </c>
      <c r="B43">
        <v>15</v>
      </c>
      <c r="C43" s="29">
        <v>12</v>
      </c>
      <c r="D43" s="29">
        <v>0</v>
      </c>
      <c r="E43" s="29">
        <v>0</v>
      </c>
      <c r="F43" s="29">
        <v>35</v>
      </c>
      <c r="G43" s="86">
        <f t="shared" si="0"/>
        <v>47</v>
      </c>
      <c r="H43" s="86">
        <v>60</v>
      </c>
      <c r="I43" s="86">
        <f t="shared" si="1"/>
        <v>13</v>
      </c>
    </row>
    <row r="44" spans="1:9">
      <c r="A44" s="80" t="s">
        <v>443</v>
      </c>
      <c r="B44">
        <v>16</v>
      </c>
      <c r="C44" s="29">
        <v>5</v>
      </c>
      <c r="D44" s="29">
        <v>0</v>
      </c>
      <c r="E44" s="29">
        <v>0</v>
      </c>
      <c r="F44" s="29">
        <v>29</v>
      </c>
      <c r="G44" s="86">
        <f t="shared" si="0"/>
        <v>34</v>
      </c>
      <c r="H44" s="86">
        <v>42</v>
      </c>
      <c r="I44" s="86">
        <f t="shared" si="1"/>
        <v>8</v>
      </c>
    </row>
    <row r="45" spans="1:9">
      <c r="A45" s="80" t="s">
        <v>478</v>
      </c>
      <c r="B45">
        <v>17</v>
      </c>
      <c r="C45" s="29">
        <v>5</v>
      </c>
      <c r="D45" s="29">
        <v>0</v>
      </c>
      <c r="E45" s="29">
        <v>0</v>
      </c>
      <c r="F45" s="29">
        <v>0</v>
      </c>
      <c r="G45" s="86">
        <f t="shared" si="0"/>
        <v>5</v>
      </c>
      <c r="H45" s="86">
        <v>6</v>
      </c>
      <c r="I45" s="86">
        <f t="shared" si="1"/>
        <v>1</v>
      </c>
    </row>
    <row r="46" spans="1:9">
      <c r="A46" s="80" t="s">
        <v>484</v>
      </c>
      <c r="B46">
        <v>18</v>
      </c>
      <c r="C46" s="29">
        <v>7</v>
      </c>
      <c r="D46" s="29">
        <v>0</v>
      </c>
      <c r="E46" s="29">
        <v>0</v>
      </c>
      <c r="F46" s="29">
        <v>10</v>
      </c>
      <c r="G46" s="86">
        <f t="shared" si="0"/>
        <v>17</v>
      </c>
      <c r="H46" s="86">
        <v>20</v>
      </c>
      <c r="I46" s="86">
        <f t="shared" si="1"/>
        <v>3</v>
      </c>
    </row>
    <row r="47" spans="1:9">
      <c r="A47" s="80" t="s">
        <v>502</v>
      </c>
      <c r="B47">
        <v>19</v>
      </c>
      <c r="C47" s="29">
        <v>5</v>
      </c>
      <c r="D47" s="29">
        <v>0</v>
      </c>
      <c r="E47" s="29">
        <v>6</v>
      </c>
      <c r="F47" s="29">
        <v>30</v>
      </c>
      <c r="G47" s="86">
        <f t="shared" si="0"/>
        <v>41</v>
      </c>
      <c r="H47" s="86">
        <v>52</v>
      </c>
      <c r="I47" s="86">
        <f t="shared" si="1"/>
        <v>11</v>
      </c>
    </row>
    <row r="48" spans="1:9">
      <c r="A48" s="80" t="s">
        <v>544</v>
      </c>
      <c r="B48">
        <v>20</v>
      </c>
      <c r="C48" s="29">
        <v>12</v>
      </c>
      <c r="D48" s="29">
        <v>0</v>
      </c>
      <c r="E48" s="29">
        <v>0</v>
      </c>
      <c r="F48" s="29">
        <v>2</v>
      </c>
      <c r="G48" s="87">
        <f t="shared" si="0"/>
        <v>14</v>
      </c>
      <c r="H48" s="87">
        <v>17</v>
      </c>
      <c r="I48" s="87">
        <f t="shared" si="1"/>
        <v>3</v>
      </c>
    </row>
    <row r="49" spans="1:9">
      <c r="B49" t="s">
        <v>569</v>
      </c>
      <c r="C49" s="29">
        <v>241</v>
      </c>
      <c r="D49" s="29">
        <v>0</v>
      </c>
      <c r="E49" s="29">
        <v>7</v>
      </c>
      <c r="F49" s="29">
        <v>226</v>
      </c>
      <c r="G49" s="88">
        <f>SUM(G30:G48)</f>
        <v>474</v>
      </c>
      <c r="H49" s="88">
        <f>SUM(H30:H48)</f>
        <v>617</v>
      </c>
      <c r="I49" s="88">
        <f t="shared" si="1"/>
        <v>143</v>
      </c>
    </row>
    <row r="52" spans="1:9">
      <c r="B52" s="93" t="s">
        <v>602</v>
      </c>
      <c r="C52" s="24" t="s">
        <v>619</v>
      </c>
    </row>
    <row r="53" spans="1:9">
      <c r="C53" s="30" t="s">
        <v>571</v>
      </c>
    </row>
    <row r="54" spans="1:9" ht="30">
      <c r="B54" s="30" t="s">
        <v>8</v>
      </c>
      <c r="C54" s="9" t="s">
        <v>612</v>
      </c>
      <c r="D54" s="9" t="s">
        <v>613</v>
      </c>
      <c r="E54" s="9" t="s">
        <v>614</v>
      </c>
      <c r="F54" s="9" t="s">
        <v>615</v>
      </c>
    </row>
    <row r="55" spans="1:9">
      <c r="A55" s="80" t="s">
        <v>66</v>
      </c>
      <c r="B55">
        <v>1</v>
      </c>
      <c r="C55" s="29">
        <v>389807.87544526084</v>
      </c>
      <c r="D55" s="29">
        <v>135020.22177523802</v>
      </c>
      <c r="E55" s="29">
        <v>574881.69280464877</v>
      </c>
      <c r="F55" s="29">
        <v>372350.99410991545</v>
      </c>
    </row>
    <row r="56" spans="1:9">
      <c r="A56" s="80" t="s">
        <v>103</v>
      </c>
      <c r="B56">
        <v>3</v>
      </c>
      <c r="C56" s="29">
        <v>1087937.6286554341</v>
      </c>
      <c r="D56" s="29">
        <v>301058.30831891426</v>
      </c>
      <c r="E56" s="29">
        <v>956145.70389953232</v>
      </c>
      <c r="F56" s="29">
        <v>728803.84814797109</v>
      </c>
    </row>
    <row r="57" spans="1:9">
      <c r="A57" s="80" t="s">
        <v>178</v>
      </c>
      <c r="B57">
        <v>4</v>
      </c>
      <c r="C57" s="29">
        <v>0</v>
      </c>
      <c r="D57" s="29">
        <v>36739.200867042411</v>
      </c>
      <c r="E57" s="29">
        <v>75251.944815266557</v>
      </c>
      <c r="F57" s="29">
        <v>110486.85026761453</v>
      </c>
    </row>
    <row r="58" spans="1:9">
      <c r="A58" s="80" t="s">
        <v>187</v>
      </c>
      <c r="B58">
        <v>5</v>
      </c>
      <c r="C58" s="29">
        <v>559640.9442704753</v>
      </c>
      <c r="D58" s="29">
        <v>152123.25359009748</v>
      </c>
      <c r="E58" s="29">
        <v>658619.8691690187</v>
      </c>
      <c r="F58" s="29">
        <v>209006.18589524529</v>
      </c>
    </row>
    <row r="59" spans="1:9">
      <c r="A59" s="80" t="s">
        <v>225</v>
      </c>
      <c r="B59">
        <v>6</v>
      </c>
      <c r="C59" s="29">
        <v>108194.49396631842</v>
      </c>
      <c r="D59" s="29">
        <v>40519.742686156693</v>
      </c>
      <c r="E59" s="29">
        <v>166443.91075138035</v>
      </c>
      <c r="F59" s="29">
        <v>100545.49038442416</v>
      </c>
    </row>
    <row r="60" spans="1:9">
      <c r="A60" s="80" t="s">
        <v>236</v>
      </c>
      <c r="B60">
        <v>7</v>
      </c>
      <c r="C60" s="29">
        <v>54949.50602162251</v>
      </c>
      <c r="D60" s="29">
        <v>40324.617947105631</v>
      </c>
      <c r="E60" s="29">
        <v>254781.37839153764</v>
      </c>
      <c r="F60" s="29">
        <v>174509.89669318162</v>
      </c>
    </row>
    <row r="61" spans="1:9">
      <c r="A61" s="80" t="s">
        <v>251</v>
      </c>
      <c r="B61">
        <v>8</v>
      </c>
      <c r="C61" s="29">
        <v>28600.547185655927</v>
      </c>
      <c r="D61" s="29">
        <v>108247.62672003805</v>
      </c>
      <c r="E61" s="29">
        <v>559076.67026472278</v>
      </c>
      <c r="F61" s="29">
        <v>607303.44052246667</v>
      </c>
    </row>
    <row r="62" spans="1:9">
      <c r="A62" s="80" t="s">
        <v>284</v>
      </c>
      <c r="B62">
        <v>9</v>
      </c>
      <c r="C62" s="29">
        <v>0</v>
      </c>
      <c r="D62" s="29">
        <v>81519.892932968112</v>
      </c>
      <c r="E62" s="29">
        <v>452286.84942229779</v>
      </c>
      <c r="F62" s="29">
        <v>527569.37199974665</v>
      </c>
    </row>
    <row r="63" spans="1:9">
      <c r="A63" s="80" t="s">
        <v>314</v>
      </c>
      <c r="B63">
        <v>10</v>
      </c>
      <c r="C63" s="29">
        <v>0</v>
      </c>
      <c r="D63" s="29">
        <v>22019.04281858556</v>
      </c>
      <c r="E63" s="29">
        <v>121378.15805870267</v>
      </c>
      <c r="F63" s="29">
        <v>146698.19624398375</v>
      </c>
    </row>
    <row r="64" spans="1:9">
      <c r="A64" s="80" t="s">
        <v>322</v>
      </c>
      <c r="B64">
        <v>11</v>
      </c>
      <c r="C64" s="29">
        <v>0</v>
      </c>
      <c r="D64" s="29">
        <v>43104.709932290709</v>
      </c>
      <c r="E64" s="29">
        <v>253109.60351207943</v>
      </c>
      <c r="F64" s="29">
        <v>226024.73788927504</v>
      </c>
    </row>
    <row r="65" spans="1:9">
      <c r="A65" s="80" t="s">
        <v>335</v>
      </c>
      <c r="B65">
        <v>12</v>
      </c>
      <c r="C65" s="29">
        <v>379278.56440944574</v>
      </c>
      <c r="D65" s="29">
        <v>127159.04674145996</v>
      </c>
      <c r="E65" s="29">
        <v>790026.97840911325</v>
      </c>
      <c r="F65" s="29">
        <v>569192.21572315507</v>
      </c>
    </row>
    <row r="66" spans="1:9">
      <c r="A66" s="80" t="s">
        <v>379</v>
      </c>
      <c r="B66">
        <v>13</v>
      </c>
      <c r="C66" s="29">
        <v>151528.90974264697</v>
      </c>
      <c r="D66" s="29">
        <v>30110.186294816671</v>
      </c>
      <c r="E66" s="29">
        <v>197511.41436451141</v>
      </c>
      <c r="F66" s="29">
        <v>85152.454047969208</v>
      </c>
    </row>
    <row r="67" spans="1:9">
      <c r="A67" s="80" t="s">
        <v>391</v>
      </c>
      <c r="B67">
        <v>14</v>
      </c>
      <c r="C67" s="29">
        <v>18428.38464668809</v>
      </c>
      <c r="D67" s="29">
        <v>8758.8359426714578</v>
      </c>
      <c r="E67" s="29">
        <v>44198.875012674238</v>
      </c>
      <c r="F67" s="29">
        <v>39119.136344050668</v>
      </c>
    </row>
    <row r="68" spans="1:9">
      <c r="A68" s="80" t="s">
        <v>395</v>
      </c>
      <c r="B68">
        <v>15</v>
      </c>
      <c r="C68" s="29">
        <v>646653.78507762041</v>
      </c>
      <c r="D68" s="29">
        <v>147062.64121725314</v>
      </c>
      <c r="E68" s="29">
        <v>561600.88901364582</v>
      </c>
      <c r="F68" s="29">
        <v>226798.46497487204</v>
      </c>
    </row>
    <row r="69" spans="1:9">
      <c r="A69" s="80" t="s">
        <v>443</v>
      </c>
      <c r="B69">
        <v>16</v>
      </c>
      <c r="C69" s="29">
        <v>587852.0920916755</v>
      </c>
      <c r="D69" s="29">
        <v>100907.80059841201</v>
      </c>
      <c r="E69" s="29">
        <v>477501.86738580698</v>
      </c>
      <c r="F69" s="29">
        <v>102575.08903032259</v>
      </c>
    </row>
    <row r="70" spans="1:9" ht="15.75" thickBot="1">
      <c r="A70" s="80" t="s">
        <v>478</v>
      </c>
      <c r="B70">
        <v>17</v>
      </c>
      <c r="C70" s="29">
        <v>0</v>
      </c>
      <c r="D70" s="29">
        <v>15212.760905302272</v>
      </c>
      <c r="E70" s="29">
        <v>63898.479255025275</v>
      </c>
      <c r="F70" s="29">
        <v>87708.967726937452</v>
      </c>
    </row>
    <row r="71" spans="1:9">
      <c r="A71" s="80" t="s">
        <v>484</v>
      </c>
      <c r="B71">
        <v>18</v>
      </c>
      <c r="C71" s="29">
        <v>174965.73468124348</v>
      </c>
      <c r="D71" s="29">
        <v>42831.186860585214</v>
      </c>
      <c r="E71" s="29">
        <v>197829.8072440426</v>
      </c>
      <c r="F71" s="29">
        <v>121740.33189982186</v>
      </c>
      <c r="G71" s="89" t="s">
        <v>616</v>
      </c>
      <c r="H71" s="90" t="s">
        <v>617</v>
      </c>
    </row>
    <row r="72" spans="1:9" ht="15.75" thickBot="1">
      <c r="A72" s="80" t="s">
        <v>502</v>
      </c>
      <c r="B72">
        <v>19</v>
      </c>
      <c r="C72" s="29">
        <v>543956.27232364728</v>
      </c>
      <c r="D72" s="29">
        <v>93682.52315172003</v>
      </c>
      <c r="E72" s="29">
        <v>594424.22322643106</v>
      </c>
      <c r="F72" s="29">
        <v>198245.18040505744</v>
      </c>
      <c r="G72" s="91">
        <f>INT(SUM(C74:F74)/H72)</f>
        <v>360978</v>
      </c>
      <c r="H72" s="92">
        <v>51</v>
      </c>
      <c r="I72" t="s">
        <v>618</v>
      </c>
    </row>
    <row r="73" spans="1:9">
      <c r="A73" s="80" t="s">
        <v>544</v>
      </c>
      <c r="B73">
        <v>20</v>
      </c>
      <c r="C73" s="29">
        <v>47261.8547650705</v>
      </c>
      <c r="D73" s="29">
        <v>37927.806699342276</v>
      </c>
      <c r="E73" s="29">
        <v>233692.73214675207</v>
      </c>
      <c r="F73" s="29">
        <v>200007.30366379849</v>
      </c>
    </row>
    <row r="74" spans="1:9">
      <c r="B74" t="s">
        <v>569</v>
      </c>
      <c r="C74" s="31">
        <v>4779056.5932828048</v>
      </c>
      <c r="D74" s="31">
        <v>1564329.4059999997</v>
      </c>
      <c r="E74" s="31">
        <v>7232661.0471471902</v>
      </c>
      <c r="F74" s="31">
        <v>4833838.1559698079</v>
      </c>
    </row>
    <row r="76" spans="1:9">
      <c r="B76" s="49"/>
      <c r="C76" s="94" t="s">
        <v>620</v>
      </c>
      <c r="D76" s="95"/>
      <c r="E76" s="95"/>
      <c r="F76" s="95"/>
    </row>
    <row r="77" spans="1:9" ht="30">
      <c r="B77" s="49"/>
      <c r="C77" s="96" t="s">
        <v>621</v>
      </c>
      <c r="D77" s="97" t="s">
        <v>622</v>
      </c>
      <c r="E77" s="98" t="s">
        <v>3</v>
      </c>
      <c r="F77" s="99" t="s">
        <v>623</v>
      </c>
      <c r="G77" s="100" t="s">
        <v>600</v>
      </c>
    </row>
    <row r="78" spans="1:9">
      <c r="B78" s="83" t="s">
        <v>624</v>
      </c>
      <c r="C78" s="101">
        <f>INT(C74/$G72)</f>
        <v>13</v>
      </c>
      <c r="D78" s="100">
        <f>INT(D74/$G72)</f>
        <v>4</v>
      </c>
      <c r="E78" s="100">
        <f>INT(E74/$G72)</f>
        <v>20</v>
      </c>
      <c r="F78" s="102">
        <f>INT(F74/$G72)</f>
        <v>13</v>
      </c>
      <c r="G78" s="100">
        <f>SUM(C78:F78)</f>
        <v>50</v>
      </c>
    </row>
    <row r="79" spans="1:9">
      <c r="B79" s="63" t="s">
        <v>625</v>
      </c>
      <c r="C79" s="65">
        <f>C74/$G72-C78</f>
        <v>0.2391907353988465</v>
      </c>
      <c r="D79" s="86">
        <f>D74/$G72-D78</f>
        <v>0.3335865509809457</v>
      </c>
      <c r="E79" s="86">
        <f>E74/$G72-E78</f>
        <v>3.6293201101425865E-2</v>
      </c>
      <c r="F79" s="45">
        <f>F74/$G72-F78</f>
        <v>0.39094946498071259</v>
      </c>
      <c r="G79" s="60" t="s">
        <v>626</v>
      </c>
    </row>
    <row r="80" spans="1:9">
      <c r="B80" s="103" t="s">
        <v>627</v>
      </c>
      <c r="C80" s="104">
        <f>RANK(C79,$C$79:$F$79,0)</f>
        <v>3</v>
      </c>
      <c r="D80" s="105">
        <f>RANK(D79,$C$79:$F$79,0)</f>
        <v>2</v>
      </c>
      <c r="E80" s="105">
        <f>RANK(E79,$C$79:$F$79,0)</f>
        <v>4</v>
      </c>
      <c r="F80" s="106">
        <f>RANK(F79,$C$79:$F$79,0)</f>
        <v>1</v>
      </c>
      <c r="G80" s="60" t="s">
        <v>626</v>
      </c>
    </row>
    <row r="81" spans="1:10">
      <c r="B81" s="66" t="s">
        <v>628</v>
      </c>
      <c r="C81" s="107">
        <f>IF(C80&lt;=$H$72-$G$78,1,0)</f>
        <v>0</v>
      </c>
      <c r="D81" s="108">
        <f>IF(D80&lt;=$H$72-$G$78,1,0)</f>
        <v>0</v>
      </c>
      <c r="E81" s="108">
        <f>IF(E80&lt;=$H$72-$G$78,1,0)</f>
        <v>0</v>
      </c>
      <c r="F81" s="109">
        <f>IF(F80&lt;=$H$72-$G$78,1,0)</f>
        <v>1</v>
      </c>
      <c r="G81" s="108">
        <f>SUM(C81:F81)</f>
        <v>1</v>
      </c>
    </row>
    <row r="82" spans="1:10" ht="30">
      <c r="B82" s="110" t="s">
        <v>629</v>
      </c>
      <c r="C82" s="111">
        <f>C78+C81</f>
        <v>13</v>
      </c>
      <c r="D82" s="112">
        <f>D78+D81</f>
        <v>4</v>
      </c>
      <c r="E82" s="112">
        <f>E78+E81</f>
        <v>20</v>
      </c>
      <c r="F82" s="113">
        <f>F78+F81</f>
        <v>14</v>
      </c>
      <c r="G82" s="112">
        <f>SUM(C82:F82)</f>
        <v>51</v>
      </c>
    </row>
    <row r="83" spans="1:10" ht="15.75" thickBot="1"/>
    <row r="84" spans="1:10" ht="75">
      <c r="A84" s="79" t="s">
        <v>639</v>
      </c>
      <c r="B84" s="33"/>
      <c r="C84" s="114" t="s">
        <v>630</v>
      </c>
      <c r="D84" s="115" t="s">
        <v>631</v>
      </c>
      <c r="E84" s="116" t="s">
        <v>632</v>
      </c>
      <c r="F84" s="115" t="s">
        <v>648</v>
      </c>
      <c r="G84" s="115" t="s">
        <v>633</v>
      </c>
      <c r="H84" s="115" t="s">
        <v>634</v>
      </c>
      <c r="I84" s="117" t="s">
        <v>635</v>
      </c>
      <c r="J84" s="118" t="s">
        <v>636</v>
      </c>
    </row>
    <row r="85" spans="1:10">
      <c r="B85" s="119" t="s">
        <v>621</v>
      </c>
      <c r="C85" s="120">
        <f>C49</f>
        <v>241</v>
      </c>
      <c r="D85" s="39">
        <f>IF(C24=MAX($C$24:$F$24),92,0)</f>
        <v>92</v>
      </c>
      <c r="E85" s="121">
        <f>IF($E$102=92,E98,D85)</f>
        <v>92</v>
      </c>
      <c r="F85" s="39">
        <f>C82</f>
        <v>13</v>
      </c>
      <c r="G85" s="41"/>
      <c r="H85" s="39">
        <v>5</v>
      </c>
      <c r="I85" s="122">
        <f>C85+D85+F85+G85+H85</f>
        <v>351</v>
      </c>
      <c r="J85" s="123">
        <f>C85+E85+F85+G85+H85</f>
        <v>351</v>
      </c>
    </row>
    <row r="86" spans="1:10">
      <c r="B86" s="124" t="s">
        <v>622</v>
      </c>
      <c r="C86" s="125">
        <f>D49</f>
        <v>0</v>
      </c>
      <c r="D86" s="46">
        <f>IF(D24=MAX($C$24:$F$24),92,0)</f>
        <v>0</v>
      </c>
      <c r="E86" s="126">
        <f t="shared" ref="E86:E88" si="2">IF($E$102=92,E99,D86)</f>
        <v>0</v>
      </c>
      <c r="F86" s="46">
        <f>D82</f>
        <v>4</v>
      </c>
      <c r="G86" s="49"/>
      <c r="H86" s="46">
        <v>2</v>
      </c>
      <c r="I86" s="50">
        <f t="shared" ref="I86:I92" si="3">C86+D86+F86+G86+H86</f>
        <v>6</v>
      </c>
      <c r="J86" s="127">
        <f t="shared" ref="J86:J92" si="4">C86+E86+F86+G86+H86</f>
        <v>6</v>
      </c>
    </row>
    <row r="87" spans="1:10">
      <c r="B87" s="128" t="s">
        <v>3</v>
      </c>
      <c r="C87" s="129">
        <f>E49</f>
        <v>7</v>
      </c>
      <c r="D87" s="53">
        <f>IF(E24=MAX($C$24:$F$24),92,0)</f>
        <v>0</v>
      </c>
      <c r="E87" s="130">
        <f t="shared" si="2"/>
        <v>0</v>
      </c>
      <c r="F87" s="53">
        <f>E82</f>
        <v>20</v>
      </c>
      <c r="G87" s="49"/>
      <c r="H87" s="53">
        <v>1</v>
      </c>
      <c r="I87" s="54">
        <f t="shared" si="3"/>
        <v>28</v>
      </c>
      <c r="J87" s="131">
        <f t="shared" si="4"/>
        <v>28</v>
      </c>
    </row>
    <row r="88" spans="1:10">
      <c r="B88" s="132" t="s">
        <v>623</v>
      </c>
      <c r="C88" s="133">
        <f>F49</f>
        <v>226</v>
      </c>
      <c r="D88" s="57">
        <f>IF(F24=MAX($C$24:$F$24),92,0)</f>
        <v>0</v>
      </c>
      <c r="E88" s="134">
        <f t="shared" si="2"/>
        <v>0</v>
      </c>
      <c r="F88" s="57">
        <f>F82</f>
        <v>14</v>
      </c>
      <c r="G88" s="49"/>
      <c r="H88" s="57">
        <v>1</v>
      </c>
      <c r="I88" s="58">
        <f t="shared" si="3"/>
        <v>241</v>
      </c>
      <c r="J88" s="135">
        <f t="shared" si="4"/>
        <v>241</v>
      </c>
    </row>
    <row r="89" spans="1:10">
      <c r="B89" s="136" t="s">
        <v>597</v>
      </c>
      <c r="C89" s="137"/>
      <c r="D89" s="47"/>
      <c r="E89" s="138"/>
      <c r="F89" s="47"/>
      <c r="G89" s="49"/>
      <c r="H89" s="139">
        <v>2</v>
      </c>
      <c r="I89" s="140">
        <f t="shared" si="3"/>
        <v>2</v>
      </c>
      <c r="J89" s="141">
        <f t="shared" si="4"/>
        <v>2</v>
      </c>
    </row>
    <row r="90" spans="1:10">
      <c r="B90" s="62" t="s">
        <v>598</v>
      </c>
      <c r="C90" s="137"/>
      <c r="D90" s="47"/>
      <c r="E90" s="138"/>
      <c r="F90" s="47"/>
      <c r="G90" s="49"/>
      <c r="H90" s="139">
        <v>1</v>
      </c>
      <c r="I90" s="140">
        <f t="shared" si="3"/>
        <v>1</v>
      </c>
      <c r="J90" s="141">
        <f t="shared" si="4"/>
        <v>1</v>
      </c>
    </row>
    <row r="91" spans="1:10">
      <c r="B91" s="142" t="s">
        <v>599</v>
      </c>
      <c r="C91" s="143"/>
      <c r="D91" s="81"/>
      <c r="E91" s="144"/>
      <c r="F91" s="81"/>
      <c r="G91" s="145">
        <v>1</v>
      </c>
      <c r="H91" s="145"/>
      <c r="I91" s="108">
        <f t="shared" si="3"/>
        <v>1</v>
      </c>
      <c r="J91" s="146">
        <f t="shared" si="4"/>
        <v>1</v>
      </c>
    </row>
    <row r="92" spans="1:10" ht="19.5" thickBot="1">
      <c r="B92" s="72" t="s">
        <v>562</v>
      </c>
      <c r="C92" s="147">
        <f t="shared" ref="C92:H92" si="5">SUM(C85:C91)</f>
        <v>474</v>
      </c>
      <c r="D92" s="148">
        <f t="shared" si="5"/>
        <v>92</v>
      </c>
      <c r="E92" s="149">
        <f t="shared" si="5"/>
        <v>92</v>
      </c>
      <c r="F92" s="148">
        <f t="shared" si="5"/>
        <v>51</v>
      </c>
      <c r="G92" s="148">
        <f t="shared" si="5"/>
        <v>1</v>
      </c>
      <c r="H92" s="148">
        <f t="shared" si="5"/>
        <v>12</v>
      </c>
      <c r="I92" s="150">
        <f t="shared" si="3"/>
        <v>630</v>
      </c>
      <c r="J92" s="151">
        <f t="shared" si="4"/>
        <v>630</v>
      </c>
    </row>
    <row r="93" spans="1:10">
      <c r="A93" s="10" t="s">
        <v>649</v>
      </c>
      <c r="B93" s="159" t="s">
        <v>652</v>
      </c>
      <c r="I93" s="157" t="s">
        <v>637</v>
      </c>
    </row>
    <row r="94" spans="1:10">
      <c r="A94" s="10" t="s">
        <v>650</v>
      </c>
      <c r="B94" s="159" t="s">
        <v>653</v>
      </c>
    </row>
    <row r="95" spans="1:10">
      <c r="A95" s="10" t="s">
        <v>651</v>
      </c>
      <c r="B95" s="80" t="s">
        <v>654</v>
      </c>
    </row>
    <row r="96" spans="1:10">
      <c r="B96" s="80" t="s">
        <v>655</v>
      </c>
    </row>
    <row r="97" spans="5:5">
      <c r="E97" s="174" t="s">
        <v>647</v>
      </c>
    </row>
    <row r="98" spans="5:5">
      <c r="E98" s="85">
        <f>IF(C85=MAX($C$85:$C$88),92,0)</f>
        <v>92</v>
      </c>
    </row>
    <row r="99" spans="5:5">
      <c r="E99" s="86">
        <f t="shared" ref="E99:E101" si="6">IF(C86=MAX($C$85:$C$88),92,0)</f>
        <v>0</v>
      </c>
    </row>
    <row r="100" spans="5:5">
      <c r="E100" s="86">
        <f t="shared" si="6"/>
        <v>0</v>
      </c>
    </row>
    <row r="101" spans="5:5">
      <c r="E101" s="86">
        <f t="shared" si="6"/>
        <v>0</v>
      </c>
    </row>
    <row r="102" spans="5:5">
      <c r="E102" s="175">
        <f>SUM(E98:E101)</f>
        <v>92</v>
      </c>
    </row>
  </sheetData>
  <pageMargins left="0.7" right="0.7" top="0.75" bottom="0.75" header="0.3" footer="0.3"/>
  <pageSetup paperSize="9" orientation="portrait" horizontalDpi="0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BX482"/>
  <sheetViews>
    <sheetView workbookViewId="0">
      <pane xSplit="6" ySplit="3" topLeftCell="G4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5"/>
  <cols>
    <col min="1" max="1" width="8.42578125" bestFit="1" customWidth="1"/>
    <col min="2" max="2" width="11.5703125" customWidth="1"/>
    <col min="3" max="3" width="21.5703125" bestFit="1" customWidth="1"/>
    <col min="4" max="4" width="13.42578125" customWidth="1"/>
    <col min="5" max="5" width="11.7109375" customWidth="1"/>
    <col min="6" max="6" width="40.42578125" bestFit="1" customWidth="1"/>
    <col min="7" max="13" width="7.140625" customWidth="1"/>
    <col min="14" max="14" width="5.7109375" customWidth="1"/>
    <col min="15" max="16" width="10.140625" customWidth="1"/>
    <col min="17" max="17" width="9.5703125" customWidth="1"/>
    <col min="18" max="18" width="9.42578125" customWidth="1"/>
    <col min="19" max="25" width="11" style="6" customWidth="1"/>
    <col min="26" max="26" width="9.85546875" style="6" customWidth="1"/>
    <col min="27" max="27" width="12.42578125" customWidth="1"/>
    <col min="28" max="28" width="9" bestFit="1" customWidth="1"/>
    <col min="29" max="29" width="6" bestFit="1" customWidth="1"/>
    <col min="30" max="30" width="5" bestFit="1" customWidth="1"/>
    <col min="31" max="31" width="11.5703125" bestFit="1" customWidth="1"/>
    <col min="32" max="32" width="6" bestFit="1" customWidth="1"/>
    <col min="33" max="33" width="13.42578125" bestFit="1" customWidth="1"/>
    <col min="34" max="35" width="5" bestFit="1" customWidth="1"/>
    <col min="36" max="36" width="8.85546875" bestFit="1" customWidth="1"/>
    <col min="37" max="37" width="6" bestFit="1" customWidth="1"/>
    <col min="38" max="38" width="9.85546875" bestFit="1" customWidth="1"/>
    <col min="39" max="39" width="11.140625" bestFit="1" customWidth="1"/>
    <col min="40" max="40" width="9" bestFit="1" customWidth="1"/>
    <col min="41" max="41" width="5" bestFit="1" customWidth="1"/>
    <col min="42" max="42" width="10.85546875" bestFit="1" customWidth="1"/>
    <col min="43" max="43" width="10.42578125" bestFit="1" customWidth="1"/>
    <col min="44" max="44" width="10.28515625" bestFit="1" customWidth="1"/>
    <col min="45" max="45" width="10.140625" bestFit="1" customWidth="1"/>
    <col min="46" max="46" width="16.140625" bestFit="1" customWidth="1"/>
    <col min="47" max="47" width="15.85546875" bestFit="1" customWidth="1"/>
    <col min="48" max="48" width="11.85546875" bestFit="1" customWidth="1"/>
    <col min="49" max="49" width="16" bestFit="1" customWidth="1"/>
    <col min="50" max="50" width="11.42578125" bestFit="1" customWidth="1"/>
    <col min="51" max="51" width="17" bestFit="1" customWidth="1"/>
    <col min="52" max="52" width="12.28515625" bestFit="1" customWidth="1"/>
    <col min="53" max="53" width="16.42578125" bestFit="1" customWidth="1"/>
    <col min="54" max="54" width="10" bestFit="1" customWidth="1"/>
    <col min="55" max="55" width="16.140625" bestFit="1" customWidth="1"/>
    <col min="56" max="56" width="11.42578125" bestFit="1" customWidth="1"/>
    <col min="57" max="57" width="10.140625" bestFit="1" customWidth="1"/>
    <col min="58" max="58" width="15.28515625" bestFit="1" customWidth="1"/>
    <col min="59" max="59" width="15.42578125" bestFit="1" customWidth="1"/>
    <col min="60" max="60" width="12.5703125" bestFit="1" customWidth="1"/>
    <col min="61" max="61" width="13.7109375" bestFit="1" customWidth="1"/>
    <col min="62" max="62" width="17.85546875" bestFit="1" customWidth="1"/>
    <col min="63" max="63" width="4" bestFit="1" customWidth="1"/>
    <col min="64" max="64" width="6" bestFit="1" customWidth="1"/>
    <col min="65" max="65" width="18.28515625" bestFit="1" customWidth="1"/>
    <col min="66" max="66" width="6.7109375" bestFit="1" customWidth="1"/>
    <col min="67" max="67" width="15.140625" bestFit="1" customWidth="1"/>
    <col min="68" max="68" width="12.28515625" bestFit="1" customWidth="1"/>
    <col min="69" max="69" width="13.28515625" bestFit="1" customWidth="1"/>
    <col min="70" max="70" width="14.42578125" bestFit="1" customWidth="1"/>
    <col min="71" max="71" width="8.85546875" bestFit="1" customWidth="1"/>
    <col min="72" max="72" width="14.5703125" bestFit="1" customWidth="1"/>
    <col min="73" max="73" width="11.28515625" bestFit="1" customWidth="1"/>
    <col min="74" max="74" width="9.7109375" bestFit="1" customWidth="1"/>
    <col min="75" max="75" width="13.28515625" bestFit="1" customWidth="1"/>
    <col min="76" max="76" width="11.5703125" bestFit="1" customWidth="1"/>
    <col min="257" max="257" width="8.42578125" bestFit="1" customWidth="1"/>
    <col min="258" max="258" width="8.42578125" customWidth="1"/>
    <col min="259" max="259" width="21.5703125" bestFit="1" customWidth="1"/>
    <col min="260" max="260" width="13.42578125" customWidth="1"/>
    <col min="261" max="261" width="11.7109375" customWidth="1"/>
    <col min="262" max="262" width="40.42578125" bestFit="1" customWidth="1"/>
    <col min="263" max="269" width="7.140625" customWidth="1"/>
    <col min="270" max="270" width="5.7109375" customWidth="1"/>
    <col min="271" max="272" width="10.140625" customWidth="1"/>
    <col min="273" max="273" width="9.5703125" customWidth="1"/>
    <col min="274" max="274" width="9.42578125" customWidth="1"/>
    <col min="275" max="281" width="11" customWidth="1"/>
    <col min="282" max="282" width="9.85546875" customWidth="1"/>
    <col min="283" max="283" width="12.42578125" customWidth="1"/>
    <col min="284" max="284" width="9" bestFit="1" customWidth="1"/>
    <col min="285" max="285" width="6" bestFit="1" customWidth="1"/>
    <col min="286" max="286" width="5" bestFit="1" customWidth="1"/>
    <col min="287" max="287" width="11.5703125" bestFit="1" customWidth="1"/>
    <col min="288" max="288" width="6" bestFit="1" customWidth="1"/>
    <col min="289" max="289" width="13.42578125" bestFit="1" customWidth="1"/>
    <col min="290" max="291" width="5" bestFit="1" customWidth="1"/>
    <col min="292" max="292" width="8.85546875" bestFit="1" customWidth="1"/>
    <col min="293" max="293" width="6" bestFit="1" customWidth="1"/>
    <col min="294" max="294" width="9.85546875" bestFit="1" customWidth="1"/>
    <col min="295" max="295" width="11.140625" bestFit="1" customWidth="1"/>
    <col min="296" max="296" width="9" bestFit="1" customWidth="1"/>
    <col min="297" max="297" width="5" bestFit="1" customWidth="1"/>
    <col min="298" max="298" width="10.85546875" bestFit="1" customWidth="1"/>
    <col min="299" max="299" width="10.42578125" bestFit="1" customWidth="1"/>
    <col min="300" max="300" width="10.28515625" bestFit="1" customWidth="1"/>
    <col min="301" max="301" width="10.140625" bestFit="1" customWidth="1"/>
    <col min="302" max="302" width="16.140625" bestFit="1" customWidth="1"/>
    <col min="303" max="303" width="15.85546875" bestFit="1" customWidth="1"/>
    <col min="304" max="304" width="11.85546875" bestFit="1" customWidth="1"/>
    <col min="305" max="305" width="16" bestFit="1" customWidth="1"/>
    <col min="306" max="306" width="11.42578125" bestFit="1" customWidth="1"/>
    <col min="307" max="307" width="17" bestFit="1" customWidth="1"/>
    <col min="308" max="308" width="12.28515625" bestFit="1" customWidth="1"/>
    <col min="309" max="309" width="16.42578125" bestFit="1" customWidth="1"/>
    <col min="310" max="310" width="10" bestFit="1" customWidth="1"/>
    <col min="311" max="311" width="16.140625" bestFit="1" customWidth="1"/>
    <col min="312" max="312" width="11.42578125" bestFit="1" customWidth="1"/>
    <col min="313" max="313" width="10.140625" bestFit="1" customWidth="1"/>
    <col min="314" max="314" width="15.28515625" bestFit="1" customWidth="1"/>
    <col min="315" max="315" width="15.42578125" bestFit="1" customWidth="1"/>
    <col min="316" max="316" width="12.5703125" bestFit="1" customWidth="1"/>
    <col min="317" max="317" width="13.7109375" bestFit="1" customWidth="1"/>
    <col min="318" max="318" width="17.85546875" bestFit="1" customWidth="1"/>
    <col min="319" max="319" width="4" bestFit="1" customWidth="1"/>
    <col min="320" max="320" width="6" bestFit="1" customWidth="1"/>
    <col min="321" max="321" width="18.28515625" bestFit="1" customWidth="1"/>
    <col min="322" max="322" width="6.7109375" bestFit="1" customWidth="1"/>
    <col min="323" max="323" width="15.140625" bestFit="1" customWidth="1"/>
    <col min="324" max="324" width="12.28515625" bestFit="1" customWidth="1"/>
    <col min="325" max="325" width="13.28515625" bestFit="1" customWidth="1"/>
    <col min="326" max="326" width="14.42578125" bestFit="1" customWidth="1"/>
    <col min="327" max="327" width="8.85546875" bestFit="1" customWidth="1"/>
    <col min="328" max="328" width="14.5703125" bestFit="1" customWidth="1"/>
    <col min="329" max="329" width="11.28515625" bestFit="1" customWidth="1"/>
    <col min="330" max="330" width="9.7109375" bestFit="1" customWidth="1"/>
    <col min="331" max="331" width="13.28515625" bestFit="1" customWidth="1"/>
    <col min="332" max="332" width="11.5703125" bestFit="1" customWidth="1"/>
    <col min="513" max="513" width="8.42578125" bestFit="1" customWidth="1"/>
    <col min="514" max="514" width="8.42578125" customWidth="1"/>
    <col min="515" max="515" width="21.5703125" bestFit="1" customWidth="1"/>
    <col min="516" max="516" width="13.42578125" customWidth="1"/>
    <col min="517" max="517" width="11.7109375" customWidth="1"/>
    <col min="518" max="518" width="40.42578125" bestFit="1" customWidth="1"/>
    <col min="519" max="525" width="7.140625" customWidth="1"/>
    <col min="526" max="526" width="5.7109375" customWidth="1"/>
    <col min="527" max="528" width="10.140625" customWidth="1"/>
    <col min="529" max="529" width="9.5703125" customWidth="1"/>
    <col min="530" max="530" width="9.42578125" customWidth="1"/>
    <col min="531" max="537" width="11" customWidth="1"/>
    <col min="538" max="538" width="9.85546875" customWidth="1"/>
    <col min="539" max="539" width="12.42578125" customWidth="1"/>
    <col min="540" max="540" width="9" bestFit="1" customWidth="1"/>
    <col min="541" max="541" width="6" bestFit="1" customWidth="1"/>
    <col min="542" max="542" width="5" bestFit="1" customWidth="1"/>
    <col min="543" max="543" width="11.5703125" bestFit="1" customWidth="1"/>
    <col min="544" max="544" width="6" bestFit="1" customWidth="1"/>
    <col min="545" max="545" width="13.42578125" bestFit="1" customWidth="1"/>
    <col min="546" max="547" width="5" bestFit="1" customWidth="1"/>
    <col min="548" max="548" width="8.85546875" bestFit="1" customWidth="1"/>
    <col min="549" max="549" width="6" bestFit="1" customWidth="1"/>
    <col min="550" max="550" width="9.85546875" bestFit="1" customWidth="1"/>
    <col min="551" max="551" width="11.140625" bestFit="1" customWidth="1"/>
    <col min="552" max="552" width="9" bestFit="1" customWidth="1"/>
    <col min="553" max="553" width="5" bestFit="1" customWidth="1"/>
    <col min="554" max="554" width="10.85546875" bestFit="1" customWidth="1"/>
    <col min="555" max="555" width="10.42578125" bestFit="1" customWidth="1"/>
    <col min="556" max="556" width="10.28515625" bestFit="1" customWidth="1"/>
    <col min="557" max="557" width="10.140625" bestFit="1" customWidth="1"/>
    <col min="558" max="558" width="16.140625" bestFit="1" customWidth="1"/>
    <col min="559" max="559" width="15.85546875" bestFit="1" customWidth="1"/>
    <col min="560" max="560" width="11.85546875" bestFit="1" customWidth="1"/>
    <col min="561" max="561" width="16" bestFit="1" customWidth="1"/>
    <col min="562" max="562" width="11.42578125" bestFit="1" customWidth="1"/>
    <col min="563" max="563" width="17" bestFit="1" customWidth="1"/>
    <col min="564" max="564" width="12.28515625" bestFit="1" customWidth="1"/>
    <col min="565" max="565" width="16.42578125" bestFit="1" customWidth="1"/>
    <col min="566" max="566" width="10" bestFit="1" customWidth="1"/>
    <col min="567" max="567" width="16.140625" bestFit="1" customWidth="1"/>
    <col min="568" max="568" width="11.42578125" bestFit="1" customWidth="1"/>
    <col min="569" max="569" width="10.140625" bestFit="1" customWidth="1"/>
    <col min="570" max="570" width="15.28515625" bestFit="1" customWidth="1"/>
    <col min="571" max="571" width="15.42578125" bestFit="1" customWidth="1"/>
    <col min="572" max="572" width="12.5703125" bestFit="1" customWidth="1"/>
    <col min="573" max="573" width="13.7109375" bestFit="1" customWidth="1"/>
    <col min="574" max="574" width="17.85546875" bestFit="1" customWidth="1"/>
    <col min="575" max="575" width="4" bestFit="1" customWidth="1"/>
    <col min="576" max="576" width="6" bestFit="1" customWidth="1"/>
    <col min="577" max="577" width="18.28515625" bestFit="1" customWidth="1"/>
    <col min="578" max="578" width="6.7109375" bestFit="1" customWidth="1"/>
    <col min="579" max="579" width="15.140625" bestFit="1" customWidth="1"/>
    <col min="580" max="580" width="12.28515625" bestFit="1" customWidth="1"/>
    <col min="581" max="581" width="13.28515625" bestFit="1" customWidth="1"/>
    <col min="582" max="582" width="14.42578125" bestFit="1" customWidth="1"/>
    <col min="583" max="583" width="8.85546875" bestFit="1" customWidth="1"/>
    <col min="584" max="584" width="14.5703125" bestFit="1" customWidth="1"/>
    <col min="585" max="585" width="11.28515625" bestFit="1" customWidth="1"/>
    <col min="586" max="586" width="9.7109375" bestFit="1" customWidth="1"/>
    <col min="587" max="587" width="13.28515625" bestFit="1" customWidth="1"/>
    <col min="588" max="588" width="11.5703125" bestFit="1" customWidth="1"/>
    <col min="769" max="769" width="8.42578125" bestFit="1" customWidth="1"/>
    <col min="770" max="770" width="8.42578125" customWidth="1"/>
    <col min="771" max="771" width="21.5703125" bestFit="1" customWidth="1"/>
    <col min="772" max="772" width="13.42578125" customWidth="1"/>
    <col min="773" max="773" width="11.7109375" customWidth="1"/>
    <col min="774" max="774" width="40.42578125" bestFit="1" customWidth="1"/>
    <col min="775" max="781" width="7.140625" customWidth="1"/>
    <col min="782" max="782" width="5.7109375" customWidth="1"/>
    <col min="783" max="784" width="10.140625" customWidth="1"/>
    <col min="785" max="785" width="9.5703125" customWidth="1"/>
    <col min="786" max="786" width="9.42578125" customWidth="1"/>
    <col min="787" max="793" width="11" customWidth="1"/>
    <col min="794" max="794" width="9.85546875" customWidth="1"/>
    <col min="795" max="795" width="12.42578125" customWidth="1"/>
    <col min="796" max="796" width="9" bestFit="1" customWidth="1"/>
    <col min="797" max="797" width="6" bestFit="1" customWidth="1"/>
    <col min="798" max="798" width="5" bestFit="1" customWidth="1"/>
    <col min="799" max="799" width="11.5703125" bestFit="1" customWidth="1"/>
    <col min="800" max="800" width="6" bestFit="1" customWidth="1"/>
    <col min="801" max="801" width="13.42578125" bestFit="1" customWidth="1"/>
    <col min="802" max="803" width="5" bestFit="1" customWidth="1"/>
    <col min="804" max="804" width="8.85546875" bestFit="1" customWidth="1"/>
    <col min="805" max="805" width="6" bestFit="1" customWidth="1"/>
    <col min="806" max="806" width="9.85546875" bestFit="1" customWidth="1"/>
    <col min="807" max="807" width="11.140625" bestFit="1" customWidth="1"/>
    <col min="808" max="808" width="9" bestFit="1" customWidth="1"/>
    <col min="809" max="809" width="5" bestFit="1" customWidth="1"/>
    <col min="810" max="810" width="10.85546875" bestFit="1" customWidth="1"/>
    <col min="811" max="811" width="10.42578125" bestFit="1" customWidth="1"/>
    <col min="812" max="812" width="10.28515625" bestFit="1" customWidth="1"/>
    <col min="813" max="813" width="10.140625" bestFit="1" customWidth="1"/>
    <col min="814" max="814" width="16.140625" bestFit="1" customWidth="1"/>
    <col min="815" max="815" width="15.85546875" bestFit="1" customWidth="1"/>
    <col min="816" max="816" width="11.85546875" bestFit="1" customWidth="1"/>
    <col min="817" max="817" width="16" bestFit="1" customWidth="1"/>
    <col min="818" max="818" width="11.42578125" bestFit="1" customWidth="1"/>
    <col min="819" max="819" width="17" bestFit="1" customWidth="1"/>
    <col min="820" max="820" width="12.28515625" bestFit="1" customWidth="1"/>
    <col min="821" max="821" width="16.42578125" bestFit="1" customWidth="1"/>
    <col min="822" max="822" width="10" bestFit="1" customWidth="1"/>
    <col min="823" max="823" width="16.140625" bestFit="1" customWidth="1"/>
    <col min="824" max="824" width="11.42578125" bestFit="1" customWidth="1"/>
    <col min="825" max="825" width="10.140625" bestFit="1" customWidth="1"/>
    <col min="826" max="826" width="15.28515625" bestFit="1" customWidth="1"/>
    <col min="827" max="827" width="15.42578125" bestFit="1" customWidth="1"/>
    <col min="828" max="828" width="12.5703125" bestFit="1" customWidth="1"/>
    <col min="829" max="829" width="13.7109375" bestFit="1" customWidth="1"/>
    <col min="830" max="830" width="17.85546875" bestFit="1" customWidth="1"/>
    <col min="831" max="831" width="4" bestFit="1" customWidth="1"/>
    <col min="832" max="832" width="6" bestFit="1" customWidth="1"/>
    <col min="833" max="833" width="18.28515625" bestFit="1" customWidth="1"/>
    <col min="834" max="834" width="6.7109375" bestFit="1" customWidth="1"/>
    <col min="835" max="835" width="15.140625" bestFit="1" customWidth="1"/>
    <col min="836" max="836" width="12.28515625" bestFit="1" customWidth="1"/>
    <col min="837" max="837" width="13.28515625" bestFit="1" customWidth="1"/>
    <col min="838" max="838" width="14.42578125" bestFit="1" customWidth="1"/>
    <col min="839" max="839" width="8.85546875" bestFit="1" customWidth="1"/>
    <col min="840" max="840" width="14.5703125" bestFit="1" customWidth="1"/>
    <col min="841" max="841" width="11.28515625" bestFit="1" customWidth="1"/>
    <col min="842" max="842" width="9.7109375" bestFit="1" customWidth="1"/>
    <col min="843" max="843" width="13.28515625" bestFit="1" customWidth="1"/>
    <col min="844" max="844" width="11.5703125" bestFit="1" customWidth="1"/>
    <col min="1025" max="1025" width="8.42578125" bestFit="1" customWidth="1"/>
    <col min="1026" max="1026" width="8.42578125" customWidth="1"/>
    <col min="1027" max="1027" width="21.5703125" bestFit="1" customWidth="1"/>
    <col min="1028" max="1028" width="13.42578125" customWidth="1"/>
    <col min="1029" max="1029" width="11.7109375" customWidth="1"/>
    <col min="1030" max="1030" width="40.42578125" bestFit="1" customWidth="1"/>
    <col min="1031" max="1037" width="7.140625" customWidth="1"/>
    <col min="1038" max="1038" width="5.7109375" customWidth="1"/>
    <col min="1039" max="1040" width="10.140625" customWidth="1"/>
    <col min="1041" max="1041" width="9.5703125" customWidth="1"/>
    <col min="1042" max="1042" width="9.42578125" customWidth="1"/>
    <col min="1043" max="1049" width="11" customWidth="1"/>
    <col min="1050" max="1050" width="9.85546875" customWidth="1"/>
    <col min="1051" max="1051" width="12.42578125" customWidth="1"/>
    <col min="1052" max="1052" width="9" bestFit="1" customWidth="1"/>
    <col min="1053" max="1053" width="6" bestFit="1" customWidth="1"/>
    <col min="1054" max="1054" width="5" bestFit="1" customWidth="1"/>
    <col min="1055" max="1055" width="11.5703125" bestFit="1" customWidth="1"/>
    <col min="1056" max="1056" width="6" bestFit="1" customWidth="1"/>
    <col min="1057" max="1057" width="13.42578125" bestFit="1" customWidth="1"/>
    <col min="1058" max="1059" width="5" bestFit="1" customWidth="1"/>
    <col min="1060" max="1060" width="8.85546875" bestFit="1" customWidth="1"/>
    <col min="1061" max="1061" width="6" bestFit="1" customWidth="1"/>
    <col min="1062" max="1062" width="9.85546875" bestFit="1" customWidth="1"/>
    <col min="1063" max="1063" width="11.140625" bestFit="1" customWidth="1"/>
    <col min="1064" max="1064" width="9" bestFit="1" customWidth="1"/>
    <col min="1065" max="1065" width="5" bestFit="1" customWidth="1"/>
    <col min="1066" max="1066" width="10.85546875" bestFit="1" customWidth="1"/>
    <col min="1067" max="1067" width="10.42578125" bestFit="1" customWidth="1"/>
    <col min="1068" max="1068" width="10.28515625" bestFit="1" customWidth="1"/>
    <col min="1069" max="1069" width="10.140625" bestFit="1" customWidth="1"/>
    <col min="1070" max="1070" width="16.140625" bestFit="1" customWidth="1"/>
    <col min="1071" max="1071" width="15.85546875" bestFit="1" customWidth="1"/>
    <col min="1072" max="1072" width="11.85546875" bestFit="1" customWidth="1"/>
    <col min="1073" max="1073" width="16" bestFit="1" customWidth="1"/>
    <col min="1074" max="1074" width="11.42578125" bestFit="1" customWidth="1"/>
    <col min="1075" max="1075" width="17" bestFit="1" customWidth="1"/>
    <col min="1076" max="1076" width="12.28515625" bestFit="1" customWidth="1"/>
    <col min="1077" max="1077" width="16.42578125" bestFit="1" customWidth="1"/>
    <col min="1078" max="1078" width="10" bestFit="1" customWidth="1"/>
    <col min="1079" max="1079" width="16.140625" bestFit="1" customWidth="1"/>
    <col min="1080" max="1080" width="11.42578125" bestFit="1" customWidth="1"/>
    <col min="1081" max="1081" width="10.140625" bestFit="1" customWidth="1"/>
    <col min="1082" max="1082" width="15.28515625" bestFit="1" customWidth="1"/>
    <col min="1083" max="1083" width="15.42578125" bestFit="1" customWidth="1"/>
    <col min="1084" max="1084" width="12.5703125" bestFit="1" customWidth="1"/>
    <col min="1085" max="1085" width="13.7109375" bestFit="1" customWidth="1"/>
    <col min="1086" max="1086" width="17.85546875" bestFit="1" customWidth="1"/>
    <col min="1087" max="1087" width="4" bestFit="1" customWidth="1"/>
    <col min="1088" max="1088" width="6" bestFit="1" customWidth="1"/>
    <col min="1089" max="1089" width="18.28515625" bestFit="1" customWidth="1"/>
    <col min="1090" max="1090" width="6.7109375" bestFit="1" customWidth="1"/>
    <col min="1091" max="1091" width="15.140625" bestFit="1" customWidth="1"/>
    <col min="1092" max="1092" width="12.28515625" bestFit="1" customWidth="1"/>
    <col min="1093" max="1093" width="13.28515625" bestFit="1" customWidth="1"/>
    <col min="1094" max="1094" width="14.42578125" bestFit="1" customWidth="1"/>
    <col min="1095" max="1095" width="8.85546875" bestFit="1" customWidth="1"/>
    <col min="1096" max="1096" width="14.5703125" bestFit="1" customWidth="1"/>
    <col min="1097" max="1097" width="11.28515625" bestFit="1" customWidth="1"/>
    <col min="1098" max="1098" width="9.7109375" bestFit="1" customWidth="1"/>
    <col min="1099" max="1099" width="13.28515625" bestFit="1" customWidth="1"/>
    <col min="1100" max="1100" width="11.5703125" bestFit="1" customWidth="1"/>
    <col min="1281" max="1281" width="8.42578125" bestFit="1" customWidth="1"/>
    <col min="1282" max="1282" width="8.42578125" customWidth="1"/>
    <col min="1283" max="1283" width="21.5703125" bestFit="1" customWidth="1"/>
    <col min="1284" max="1284" width="13.42578125" customWidth="1"/>
    <col min="1285" max="1285" width="11.7109375" customWidth="1"/>
    <col min="1286" max="1286" width="40.42578125" bestFit="1" customWidth="1"/>
    <col min="1287" max="1293" width="7.140625" customWidth="1"/>
    <col min="1294" max="1294" width="5.7109375" customWidth="1"/>
    <col min="1295" max="1296" width="10.140625" customWidth="1"/>
    <col min="1297" max="1297" width="9.5703125" customWidth="1"/>
    <col min="1298" max="1298" width="9.42578125" customWidth="1"/>
    <col min="1299" max="1305" width="11" customWidth="1"/>
    <col min="1306" max="1306" width="9.85546875" customWidth="1"/>
    <col min="1307" max="1307" width="12.42578125" customWidth="1"/>
    <col min="1308" max="1308" width="9" bestFit="1" customWidth="1"/>
    <col min="1309" max="1309" width="6" bestFit="1" customWidth="1"/>
    <col min="1310" max="1310" width="5" bestFit="1" customWidth="1"/>
    <col min="1311" max="1311" width="11.5703125" bestFit="1" customWidth="1"/>
    <col min="1312" max="1312" width="6" bestFit="1" customWidth="1"/>
    <col min="1313" max="1313" width="13.42578125" bestFit="1" customWidth="1"/>
    <col min="1314" max="1315" width="5" bestFit="1" customWidth="1"/>
    <col min="1316" max="1316" width="8.85546875" bestFit="1" customWidth="1"/>
    <col min="1317" max="1317" width="6" bestFit="1" customWidth="1"/>
    <col min="1318" max="1318" width="9.85546875" bestFit="1" customWidth="1"/>
    <col min="1319" max="1319" width="11.140625" bestFit="1" customWidth="1"/>
    <col min="1320" max="1320" width="9" bestFit="1" customWidth="1"/>
    <col min="1321" max="1321" width="5" bestFit="1" customWidth="1"/>
    <col min="1322" max="1322" width="10.85546875" bestFit="1" customWidth="1"/>
    <col min="1323" max="1323" width="10.42578125" bestFit="1" customWidth="1"/>
    <col min="1324" max="1324" width="10.28515625" bestFit="1" customWidth="1"/>
    <col min="1325" max="1325" width="10.140625" bestFit="1" customWidth="1"/>
    <col min="1326" max="1326" width="16.140625" bestFit="1" customWidth="1"/>
    <col min="1327" max="1327" width="15.85546875" bestFit="1" customWidth="1"/>
    <col min="1328" max="1328" width="11.85546875" bestFit="1" customWidth="1"/>
    <col min="1329" max="1329" width="16" bestFit="1" customWidth="1"/>
    <col min="1330" max="1330" width="11.42578125" bestFit="1" customWidth="1"/>
    <col min="1331" max="1331" width="17" bestFit="1" customWidth="1"/>
    <col min="1332" max="1332" width="12.28515625" bestFit="1" customWidth="1"/>
    <col min="1333" max="1333" width="16.42578125" bestFit="1" customWidth="1"/>
    <col min="1334" max="1334" width="10" bestFit="1" customWidth="1"/>
    <col min="1335" max="1335" width="16.140625" bestFit="1" customWidth="1"/>
    <col min="1336" max="1336" width="11.42578125" bestFit="1" customWidth="1"/>
    <col min="1337" max="1337" width="10.140625" bestFit="1" customWidth="1"/>
    <col min="1338" max="1338" width="15.28515625" bestFit="1" customWidth="1"/>
    <col min="1339" max="1339" width="15.42578125" bestFit="1" customWidth="1"/>
    <col min="1340" max="1340" width="12.5703125" bestFit="1" customWidth="1"/>
    <col min="1341" max="1341" width="13.7109375" bestFit="1" customWidth="1"/>
    <col min="1342" max="1342" width="17.85546875" bestFit="1" customWidth="1"/>
    <col min="1343" max="1343" width="4" bestFit="1" customWidth="1"/>
    <col min="1344" max="1344" width="6" bestFit="1" customWidth="1"/>
    <col min="1345" max="1345" width="18.28515625" bestFit="1" customWidth="1"/>
    <col min="1346" max="1346" width="6.7109375" bestFit="1" customWidth="1"/>
    <col min="1347" max="1347" width="15.140625" bestFit="1" customWidth="1"/>
    <col min="1348" max="1348" width="12.28515625" bestFit="1" customWidth="1"/>
    <col min="1349" max="1349" width="13.28515625" bestFit="1" customWidth="1"/>
    <col min="1350" max="1350" width="14.42578125" bestFit="1" customWidth="1"/>
    <col min="1351" max="1351" width="8.85546875" bestFit="1" customWidth="1"/>
    <col min="1352" max="1352" width="14.5703125" bestFit="1" customWidth="1"/>
    <col min="1353" max="1353" width="11.28515625" bestFit="1" customWidth="1"/>
    <col min="1354" max="1354" width="9.7109375" bestFit="1" customWidth="1"/>
    <col min="1355" max="1355" width="13.28515625" bestFit="1" customWidth="1"/>
    <col min="1356" max="1356" width="11.5703125" bestFit="1" customWidth="1"/>
    <col min="1537" max="1537" width="8.42578125" bestFit="1" customWidth="1"/>
    <col min="1538" max="1538" width="8.42578125" customWidth="1"/>
    <col min="1539" max="1539" width="21.5703125" bestFit="1" customWidth="1"/>
    <col min="1540" max="1540" width="13.42578125" customWidth="1"/>
    <col min="1541" max="1541" width="11.7109375" customWidth="1"/>
    <col min="1542" max="1542" width="40.42578125" bestFit="1" customWidth="1"/>
    <col min="1543" max="1549" width="7.140625" customWidth="1"/>
    <col min="1550" max="1550" width="5.7109375" customWidth="1"/>
    <col min="1551" max="1552" width="10.140625" customWidth="1"/>
    <col min="1553" max="1553" width="9.5703125" customWidth="1"/>
    <col min="1554" max="1554" width="9.42578125" customWidth="1"/>
    <col min="1555" max="1561" width="11" customWidth="1"/>
    <col min="1562" max="1562" width="9.85546875" customWidth="1"/>
    <col min="1563" max="1563" width="12.42578125" customWidth="1"/>
    <col min="1564" max="1564" width="9" bestFit="1" customWidth="1"/>
    <col min="1565" max="1565" width="6" bestFit="1" customWidth="1"/>
    <col min="1566" max="1566" width="5" bestFit="1" customWidth="1"/>
    <col min="1567" max="1567" width="11.5703125" bestFit="1" customWidth="1"/>
    <col min="1568" max="1568" width="6" bestFit="1" customWidth="1"/>
    <col min="1569" max="1569" width="13.42578125" bestFit="1" customWidth="1"/>
    <col min="1570" max="1571" width="5" bestFit="1" customWidth="1"/>
    <col min="1572" max="1572" width="8.85546875" bestFit="1" customWidth="1"/>
    <col min="1573" max="1573" width="6" bestFit="1" customWidth="1"/>
    <col min="1574" max="1574" width="9.85546875" bestFit="1" customWidth="1"/>
    <col min="1575" max="1575" width="11.140625" bestFit="1" customWidth="1"/>
    <col min="1576" max="1576" width="9" bestFit="1" customWidth="1"/>
    <col min="1577" max="1577" width="5" bestFit="1" customWidth="1"/>
    <col min="1578" max="1578" width="10.85546875" bestFit="1" customWidth="1"/>
    <col min="1579" max="1579" width="10.42578125" bestFit="1" customWidth="1"/>
    <col min="1580" max="1580" width="10.28515625" bestFit="1" customWidth="1"/>
    <col min="1581" max="1581" width="10.140625" bestFit="1" customWidth="1"/>
    <col min="1582" max="1582" width="16.140625" bestFit="1" customWidth="1"/>
    <col min="1583" max="1583" width="15.85546875" bestFit="1" customWidth="1"/>
    <col min="1584" max="1584" width="11.85546875" bestFit="1" customWidth="1"/>
    <col min="1585" max="1585" width="16" bestFit="1" customWidth="1"/>
    <col min="1586" max="1586" width="11.42578125" bestFit="1" customWidth="1"/>
    <col min="1587" max="1587" width="17" bestFit="1" customWidth="1"/>
    <col min="1588" max="1588" width="12.28515625" bestFit="1" customWidth="1"/>
    <col min="1589" max="1589" width="16.42578125" bestFit="1" customWidth="1"/>
    <col min="1590" max="1590" width="10" bestFit="1" customWidth="1"/>
    <col min="1591" max="1591" width="16.140625" bestFit="1" customWidth="1"/>
    <col min="1592" max="1592" width="11.42578125" bestFit="1" customWidth="1"/>
    <col min="1593" max="1593" width="10.140625" bestFit="1" customWidth="1"/>
    <col min="1594" max="1594" width="15.28515625" bestFit="1" customWidth="1"/>
    <col min="1595" max="1595" width="15.42578125" bestFit="1" customWidth="1"/>
    <col min="1596" max="1596" width="12.5703125" bestFit="1" customWidth="1"/>
    <col min="1597" max="1597" width="13.7109375" bestFit="1" customWidth="1"/>
    <col min="1598" max="1598" width="17.85546875" bestFit="1" customWidth="1"/>
    <col min="1599" max="1599" width="4" bestFit="1" customWidth="1"/>
    <col min="1600" max="1600" width="6" bestFit="1" customWidth="1"/>
    <col min="1601" max="1601" width="18.28515625" bestFit="1" customWidth="1"/>
    <col min="1602" max="1602" width="6.7109375" bestFit="1" customWidth="1"/>
    <col min="1603" max="1603" width="15.140625" bestFit="1" customWidth="1"/>
    <col min="1604" max="1604" width="12.28515625" bestFit="1" customWidth="1"/>
    <col min="1605" max="1605" width="13.28515625" bestFit="1" customWidth="1"/>
    <col min="1606" max="1606" width="14.42578125" bestFit="1" customWidth="1"/>
    <col min="1607" max="1607" width="8.85546875" bestFit="1" customWidth="1"/>
    <col min="1608" max="1608" width="14.5703125" bestFit="1" customWidth="1"/>
    <col min="1609" max="1609" width="11.28515625" bestFit="1" customWidth="1"/>
    <col min="1610" max="1610" width="9.7109375" bestFit="1" customWidth="1"/>
    <col min="1611" max="1611" width="13.28515625" bestFit="1" customWidth="1"/>
    <col min="1612" max="1612" width="11.5703125" bestFit="1" customWidth="1"/>
    <col min="1793" max="1793" width="8.42578125" bestFit="1" customWidth="1"/>
    <col min="1794" max="1794" width="8.42578125" customWidth="1"/>
    <col min="1795" max="1795" width="21.5703125" bestFit="1" customWidth="1"/>
    <col min="1796" max="1796" width="13.42578125" customWidth="1"/>
    <col min="1797" max="1797" width="11.7109375" customWidth="1"/>
    <col min="1798" max="1798" width="40.42578125" bestFit="1" customWidth="1"/>
    <col min="1799" max="1805" width="7.140625" customWidth="1"/>
    <col min="1806" max="1806" width="5.7109375" customWidth="1"/>
    <col min="1807" max="1808" width="10.140625" customWidth="1"/>
    <col min="1809" max="1809" width="9.5703125" customWidth="1"/>
    <col min="1810" max="1810" width="9.42578125" customWidth="1"/>
    <col min="1811" max="1817" width="11" customWidth="1"/>
    <col min="1818" max="1818" width="9.85546875" customWidth="1"/>
    <col min="1819" max="1819" width="12.42578125" customWidth="1"/>
    <col min="1820" max="1820" width="9" bestFit="1" customWidth="1"/>
    <col min="1821" max="1821" width="6" bestFit="1" customWidth="1"/>
    <col min="1822" max="1822" width="5" bestFit="1" customWidth="1"/>
    <col min="1823" max="1823" width="11.5703125" bestFit="1" customWidth="1"/>
    <col min="1824" max="1824" width="6" bestFit="1" customWidth="1"/>
    <col min="1825" max="1825" width="13.42578125" bestFit="1" customWidth="1"/>
    <col min="1826" max="1827" width="5" bestFit="1" customWidth="1"/>
    <col min="1828" max="1828" width="8.85546875" bestFit="1" customWidth="1"/>
    <col min="1829" max="1829" width="6" bestFit="1" customWidth="1"/>
    <col min="1830" max="1830" width="9.85546875" bestFit="1" customWidth="1"/>
    <col min="1831" max="1831" width="11.140625" bestFit="1" customWidth="1"/>
    <col min="1832" max="1832" width="9" bestFit="1" customWidth="1"/>
    <col min="1833" max="1833" width="5" bestFit="1" customWidth="1"/>
    <col min="1834" max="1834" width="10.85546875" bestFit="1" customWidth="1"/>
    <col min="1835" max="1835" width="10.42578125" bestFit="1" customWidth="1"/>
    <col min="1836" max="1836" width="10.28515625" bestFit="1" customWidth="1"/>
    <col min="1837" max="1837" width="10.140625" bestFit="1" customWidth="1"/>
    <col min="1838" max="1838" width="16.140625" bestFit="1" customWidth="1"/>
    <col min="1839" max="1839" width="15.85546875" bestFit="1" customWidth="1"/>
    <col min="1840" max="1840" width="11.85546875" bestFit="1" customWidth="1"/>
    <col min="1841" max="1841" width="16" bestFit="1" customWidth="1"/>
    <col min="1842" max="1842" width="11.42578125" bestFit="1" customWidth="1"/>
    <col min="1843" max="1843" width="17" bestFit="1" customWidth="1"/>
    <col min="1844" max="1844" width="12.28515625" bestFit="1" customWidth="1"/>
    <col min="1845" max="1845" width="16.42578125" bestFit="1" customWidth="1"/>
    <col min="1846" max="1846" width="10" bestFit="1" customWidth="1"/>
    <col min="1847" max="1847" width="16.140625" bestFit="1" customWidth="1"/>
    <col min="1848" max="1848" width="11.42578125" bestFit="1" customWidth="1"/>
    <col min="1849" max="1849" width="10.140625" bestFit="1" customWidth="1"/>
    <col min="1850" max="1850" width="15.28515625" bestFit="1" customWidth="1"/>
    <col min="1851" max="1851" width="15.42578125" bestFit="1" customWidth="1"/>
    <col min="1852" max="1852" width="12.5703125" bestFit="1" customWidth="1"/>
    <col min="1853" max="1853" width="13.7109375" bestFit="1" customWidth="1"/>
    <col min="1854" max="1854" width="17.85546875" bestFit="1" customWidth="1"/>
    <col min="1855" max="1855" width="4" bestFit="1" customWidth="1"/>
    <col min="1856" max="1856" width="6" bestFit="1" customWidth="1"/>
    <col min="1857" max="1857" width="18.28515625" bestFit="1" customWidth="1"/>
    <col min="1858" max="1858" width="6.7109375" bestFit="1" customWidth="1"/>
    <col min="1859" max="1859" width="15.140625" bestFit="1" customWidth="1"/>
    <col min="1860" max="1860" width="12.28515625" bestFit="1" customWidth="1"/>
    <col min="1861" max="1861" width="13.28515625" bestFit="1" customWidth="1"/>
    <col min="1862" max="1862" width="14.42578125" bestFit="1" customWidth="1"/>
    <col min="1863" max="1863" width="8.85546875" bestFit="1" customWidth="1"/>
    <col min="1864" max="1864" width="14.5703125" bestFit="1" customWidth="1"/>
    <col min="1865" max="1865" width="11.28515625" bestFit="1" customWidth="1"/>
    <col min="1866" max="1866" width="9.7109375" bestFit="1" customWidth="1"/>
    <col min="1867" max="1867" width="13.28515625" bestFit="1" customWidth="1"/>
    <col min="1868" max="1868" width="11.5703125" bestFit="1" customWidth="1"/>
    <col min="2049" max="2049" width="8.42578125" bestFit="1" customWidth="1"/>
    <col min="2050" max="2050" width="8.42578125" customWidth="1"/>
    <col min="2051" max="2051" width="21.5703125" bestFit="1" customWidth="1"/>
    <col min="2052" max="2052" width="13.42578125" customWidth="1"/>
    <col min="2053" max="2053" width="11.7109375" customWidth="1"/>
    <col min="2054" max="2054" width="40.42578125" bestFit="1" customWidth="1"/>
    <col min="2055" max="2061" width="7.140625" customWidth="1"/>
    <col min="2062" max="2062" width="5.7109375" customWidth="1"/>
    <col min="2063" max="2064" width="10.140625" customWidth="1"/>
    <col min="2065" max="2065" width="9.5703125" customWidth="1"/>
    <col min="2066" max="2066" width="9.42578125" customWidth="1"/>
    <col min="2067" max="2073" width="11" customWidth="1"/>
    <col min="2074" max="2074" width="9.85546875" customWidth="1"/>
    <col min="2075" max="2075" width="12.42578125" customWidth="1"/>
    <col min="2076" max="2076" width="9" bestFit="1" customWidth="1"/>
    <col min="2077" max="2077" width="6" bestFit="1" customWidth="1"/>
    <col min="2078" max="2078" width="5" bestFit="1" customWidth="1"/>
    <col min="2079" max="2079" width="11.5703125" bestFit="1" customWidth="1"/>
    <col min="2080" max="2080" width="6" bestFit="1" customWidth="1"/>
    <col min="2081" max="2081" width="13.42578125" bestFit="1" customWidth="1"/>
    <col min="2082" max="2083" width="5" bestFit="1" customWidth="1"/>
    <col min="2084" max="2084" width="8.85546875" bestFit="1" customWidth="1"/>
    <col min="2085" max="2085" width="6" bestFit="1" customWidth="1"/>
    <col min="2086" max="2086" width="9.85546875" bestFit="1" customWidth="1"/>
    <col min="2087" max="2087" width="11.140625" bestFit="1" customWidth="1"/>
    <col min="2088" max="2088" width="9" bestFit="1" customWidth="1"/>
    <col min="2089" max="2089" width="5" bestFit="1" customWidth="1"/>
    <col min="2090" max="2090" width="10.85546875" bestFit="1" customWidth="1"/>
    <col min="2091" max="2091" width="10.42578125" bestFit="1" customWidth="1"/>
    <col min="2092" max="2092" width="10.28515625" bestFit="1" customWidth="1"/>
    <col min="2093" max="2093" width="10.140625" bestFit="1" customWidth="1"/>
    <col min="2094" max="2094" width="16.140625" bestFit="1" customWidth="1"/>
    <col min="2095" max="2095" width="15.85546875" bestFit="1" customWidth="1"/>
    <col min="2096" max="2096" width="11.85546875" bestFit="1" customWidth="1"/>
    <col min="2097" max="2097" width="16" bestFit="1" customWidth="1"/>
    <col min="2098" max="2098" width="11.42578125" bestFit="1" customWidth="1"/>
    <col min="2099" max="2099" width="17" bestFit="1" customWidth="1"/>
    <col min="2100" max="2100" width="12.28515625" bestFit="1" customWidth="1"/>
    <col min="2101" max="2101" width="16.42578125" bestFit="1" customWidth="1"/>
    <col min="2102" max="2102" width="10" bestFit="1" customWidth="1"/>
    <col min="2103" max="2103" width="16.140625" bestFit="1" customWidth="1"/>
    <col min="2104" max="2104" width="11.42578125" bestFit="1" customWidth="1"/>
    <col min="2105" max="2105" width="10.140625" bestFit="1" customWidth="1"/>
    <col min="2106" max="2106" width="15.28515625" bestFit="1" customWidth="1"/>
    <col min="2107" max="2107" width="15.42578125" bestFit="1" customWidth="1"/>
    <col min="2108" max="2108" width="12.5703125" bestFit="1" customWidth="1"/>
    <col min="2109" max="2109" width="13.7109375" bestFit="1" customWidth="1"/>
    <col min="2110" max="2110" width="17.85546875" bestFit="1" customWidth="1"/>
    <col min="2111" max="2111" width="4" bestFit="1" customWidth="1"/>
    <col min="2112" max="2112" width="6" bestFit="1" customWidth="1"/>
    <col min="2113" max="2113" width="18.28515625" bestFit="1" customWidth="1"/>
    <col min="2114" max="2114" width="6.7109375" bestFit="1" customWidth="1"/>
    <col min="2115" max="2115" width="15.140625" bestFit="1" customWidth="1"/>
    <col min="2116" max="2116" width="12.28515625" bestFit="1" customWidth="1"/>
    <col min="2117" max="2117" width="13.28515625" bestFit="1" customWidth="1"/>
    <col min="2118" max="2118" width="14.42578125" bestFit="1" customWidth="1"/>
    <col min="2119" max="2119" width="8.85546875" bestFit="1" customWidth="1"/>
    <col min="2120" max="2120" width="14.5703125" bestFit="1" customWidth="1"/>
    <col min="2121" max="2121" width="11.28515625" bestFit="1" customWidth="1"/>
    <col min="2122" max="2122" width="9.7109375" bestFit="1" customWidth="1"/>
    <col min="2123" max="2123" width="13.28515625" bestFit="1" customWidth="1"/>
    <col min="2124" max="2124" width="11.5703125" bestFit="1" customWidth="1"/>
    <col min="2305" max="2305" width="8.42578125" bestFit="1" customWidth="1"/>
    <col min="2306" max="2306" width="8.42578125" customWidth="1"/>
    <col min="2307" max="2307" width="21.5703125" bestFit="1" customWidth="1"/>
    <col min="2308" max="2308" width="13.42578125" customWidth="1"/>
    <col min="2309" max="2309" width="11.7109375" customWidth="1"/>
    <col min="2310" max="2310" width="40.42578125" bestFit="1" customWidth="1"/>
    <col min="2311" max="2317" width="7.140625" customWidth="1"/>
    <col min="2318" max="2318" width="5.7109375" customWidth="1"/>
    <col min="2319" max="2320" width="10.140625" customWidth="1"/>
    <col min="2321" max="2321" width="9.5703125" customWidth="1"/>
    <col min="2322" max="2322" width="9.42578125" customWidth="1"/>
    <col min="2323" max="2329" width="11" customWidth="1"/>
    <col min="2330" max="2330" width="9.85546875" customWidth="1"/>
    <col min="2331" max="2331" width="12.42578125" customWidth="1"/>
    <col min="2332" max="2332" width="9" bestFit="1" customWidth="1"/>
    <col min="2333" max="2333" width="6" bestFit="1" customWidth="1"/>
    <col min="2334" max="2334" width="5" bestFit="1" customWidth="1"/>
    <col min="2335" max="2335" width="11.5703125" bestFit="1" customWidth="1"/>
    <col min="2336" max="2336" width="6" bestFit="1" customWidth="1"/>
    <col min="2337" max="2337" width="13.42578125" bestFit="1" customWidth="1"/>
    <col min="2338" max="2339" width="5" bestFit="1" customWidth="1"/>
    <col min="2340" max="2340" width="8.85546875" bestFit="1" customWidth="1"/>
    <col min="2341" max="2341" width="6" bestFit="1" customWidth="1"/>
    <col min="2342" max="2342" width="9.85546875" bestFit="1" customWidth="1"/>
    <col min="2343" max="2343" width="11.140625" bestFit="1" customWidth="1"/>
    <col min="2344" max="2344" width="9" bestFit="1" customWidth="1"/>
    <col min="2345" max="2345" width="5" bestFit="1" customWidth="1"/>
    <col min="2346" max="2346" width="10.85546875" bestFit="1" customWidth="1"/>
    <col min="2347" max="2347" width="10.42578125" bestFit="1" customWidth="1"/>
    <col min="2348" max="2348" width="10.28515625" bestFit="1" customWidth="1"/>
    <col min="2349" max="2349" width="10.140625" bestFit="1" customWidth="1"/>
    <col min="2350" max="2350" width="16.140625" bestFit="1" customWidth="1"/>
    <col min="2351" max="2351" width="15.85546875" bestFit="1" customWidth="1"/>
    <col min="2352" max="2352" width="11.85546875" bestFit="1" customWidth="1"/>
    <col min="2353" max="2353" width="16" bestFit="1" customWidth="1"/>
    <col min="2354" max="2354" width="11.42578125" bestFit="1" customWidth="1"/>
    <col min="2355" max="2355" width="17" bestFit="1" customWidth="1"/>
    <col min="2356" max="2356" width="12.28515625" bestFit="1" customWidth="1"/>
    <col min="2357" max="2357" width="16.42578125" bestFit="1" customWidth="1"/>
    <col min="2358" max="2358" width="10" bestFit="1" customWidth="1"/>
    <col min="2359" max="2359" width="16.140625" bestFit="1" customWidth="1"/>
    <col min="2360" max="2360" width="11.42578125" bestFit="1" customWidth="1"/>
    <col min="2361" max="2361" width="10.140625" bestFit="1" customWidth="1"/>
    <col min="2362" max="2362" width="15.28515625" bestFit="1" customWidth="1"/>
    <col min="2363" max="2363" width="15.42578125" bestFit="1" customWidth="1"/>
    <col min="2364" max="2364" width="12.5703125" bestFit="1" customWidth="1"/>
    <col min="2365" max="2365" width="13.7109375" bestFit="1" customWidth="1"/>
    <col min="2366" max="2366" width="17.85546875" bestFit="1" customWidth="1"/>
    <col min="2367" max="2367" width="4" bestFit="1" customWidth="1"/>
    <col min="2368" max="2368" width="6" bestFit="1" customWidth="1"/>
    <col min="2369" max="2369" width="18.28515625" bestFit="1" customWidth="1"/>
    <col min="2370" max="2370" width="6.7109375" bestFit="1" customWidth="1"/>
    <col min="2371" max="2371" width="15.140625" bestFit="1" customWidth="1"/>
    <col min="2372" max="2372" width="12.28515625" bestFit="1" customWidth="1"/>
    <col min="2373" max="2373" width="13.28515625" bestFit="1" customWidth="1"/>
    <col min="2374" max="2374" width="14.42578125" bestFit="1" customWidth="1"/>
    <col min="2375" max="2375" width="8.85546875" bestFit="1" customWidth="1"/>
    <col min="2376" max="2376" width="14.5703125" bestFit="1" customWidth="1"/>
    <col min="2377" max="2377" width="11.28515625" bestFit="1" customWidth="1"/>
    <col min="2378" max="2378" width="9.7109375" bestFit="1" customWidth="1"/>
    <col min="2379" max="2379" width="13.28515625" bestFit="1" customWidth="1"/>
    <col min="2380" max="2380" width="11.5703125" bestFit="1" customWidth="1"/>
    <col min="2561" max="2561" width="8.42578125" bestFit="1" customWidth="1"/>
    <col min="2562" max="2562" width="8.42578125" customWidth="1"/>
    <col min="2563" max="2563" width="21.5703125" bestFit="1" customWidth="1"/>
    <col min="2564" max="2564" width="13.42578125" customWidth="1"/>
    <col min="2565" max="2565" width="11.7109375" customWidth="1"/>
    <col min="2566" max="2566" width="40.42578125" bestFit="1" customWidth="1"/>
    <col min="2567" max="2573" width="7.140625" customWidth="1"/>
    <col min="2574" max="2574" width="5.7109375" customWidth="1"/>
    <col min="2575" max="2576" width="10.140625" customWidth="1"/>
    <col min="2577" max="2577" width="9.5703125" customWidth="1"/>
    <col min="2578" max="2578" width="9.42578125" customWidth="1"/>
    <col min="2579" max="2585" width="11" customWidth="1"/>
    <col min="2586" max="2586" width="9.85546875" customWidth="1"/>
    <col min="2587" max="2587" width="12.42578125" customWidth="1"/>
    <col min="2588" max="2588" width="9" bestFit="1" customWidth="1"/>
    <col min="2589" max="2589" width="6" bestFit="1" customWidth="1"/>
    <col min="2590" max="2590" width="5" bestFit="1" customWidth="1"/>
    <col min="2591" max="2591" width="11.5703125" bestFit="1" customWidth="1"/>
    <col min="2592" max="2592" width="6" bestFit="1" customWidth="1"/>
    <col min="2593" max="2593" width="13.42578125" bestFit="1" customWidth="1"/>
    <col min="2594" max="2595" width="5" bestFit="1" customWidth="1"/>
    <col min="2596" max="2596" width="8.85546875" bestFit="1" customWidth="1"/>
    <col min="2597" max="2597" width="6" bestFit="1" customWidth="1"/>
    <col min="2598" max="2598" width="9.85546875" bestFit="1" customWidth="1"/>
    <col min="2599" max="2599" width="11.140625" bestFit="1" customWidth="1"/>
    <col min="2600" max="2600" width="9" bestFit="1" customWidth="1"/>
    <col min="2601" max="2601" width="5" bestFit="1" customWidth="1"/>
    <col min="2602" max="2602" width="10.85546875" bestFit="1" customWidth="1"/>
    <col min="2603" max="2603" width="10.42578125" bestFit="1" customWidth="1"/>
    <col min="2604" max="2604" width="10.28515625" bestFit="1" customWidth="1"/>
    <col min="2605" max="2605" width="10.140625" bestFit="1" customWidth="1"/>
    <col min="2606" max="2606" width="16.140625" bestFit="1" customWidth="1"/>
    <col min="2607" max="2607" width="15.85546875" bestFit="1" customWidth="1"/>
    <col min="2608" max="2608" width="11.85546875" bestFit="1" customWidth="1"/>
    <col min="2609" max="2609" width="16" bestFit="1" customWidth="1"/>
    <col min="2610" max="2610" width="11.42578125" bestFit="1" customWidth="1"/>
    <col min="2611" max="2611" width="17" bestFit="1" customWidth="1"/>
    <col min="2612" max="2612" width="12.28515625" bestFit="1" customWidth="1"/>
    <col min="2613" max="2613" width="16.42578125" bestFit="1" customWidth="1"/>
    <col min="2614" max="2614" width="10" bestFit="1" customWidth="1"/>
    <col min="2615" max="2615" width="16.140625" bestFit="1" customWidth="1"/>
    <col min="2616" max="2616" width="11.42578125" bestFit="1" customWidth="1"/>
    <col min="2617" max="2617" width="10.140625" bestFit="1" customWidth="1"/>
    <col min="2618" max="2618" width="15.28515625" bestFit="1" customWidth="1"/>
    <col min="2619" max="2619" width="15.42578125" bestFit="1" customWidth="1"/>
    <col min="2620" max="2620" width="12.5703125" bestFit="1" customWidth="1"/>
    <col min="2621" max="2621" width="13.7109375" bestFit="1" customWidth="1"/>
    <col min="2622" max="2622" width="17.85546875" bestFit="1" customWidth="1"/>
    <col min="2623" max="2623" width="4" bestFit="1" customWidth="1"/>
    <col min="2624" max="2624" width="6" bestFit="1" customWidth="1"/>
    <col min="2625" max="2625" width="18.28515625" bestFit="1" customWidth="1"/>
    <col min="2626" max="2626" width="6.7109375" bestFit="1" customWidth="1"/>
    <col min="2627" max="2627" width="15.140625" bestFit="1" customWidth="1"/>
    <col min="2628" max="2628" width="12.28515625" bestFit="1" customWidth="1"/>
    <col min="2629" max="2629" width="13.28515625" bestFit="1" customWidth="1"/>
    <col min="2630" max="2630" width="14.42578125" bestFit="1" customWidth="1"/>
    <col min="2631" max="2631" width="8.85546875" bestFit="1" customWidth="1"/>
    <col min="2632" max="2632" width="14.5703125" bestFit="1" customWidth="1"/>
    <col min="2633" max="2633" width="11.28515625" bestFit="1" customWidth="1"/>
    <col min="2634" max="2634" width="9.7109375" bestFit="1" customWidth="1"/>
    <col min="2635" max="2635" width="13.28515625" bestFit="1" customWidth="1"/>
    <col min="2636" max="2636" width="11.5703125" bestFit="1" customWidth="1"/>
    <col min="2817" max="2817" width="8.42578125" bestFit="1" customWidth="1"/>
    <col min="2818" max="2818" width="8.42578125" customWidth="1"/>
    <col min="2819" max="2819" width="21.5703125" bestFit="1" customWidth="1"/>
    <col min="2820" max="2820" width="13.42578125" customWidth="1"/>
    <col min="2821" max="2821" width="11.7109375" customWidth="1"/>
    <col min="2822" max="2822" width="40.42578125" bestFit="1" customWidth="1"/>
    <col min="2823" max="2829" width="7.140625" customWidth="1"/>
    <col min="2830" max="2830" width="5.7109375" customWidth="1"/>
    <col min="2831" max="2832" width="10.140625" customWidth="1"/>
    <col min="2833" max="2833" width="9.5703125" customWidth="1"/>
    <col min="2834" max="2834" width="9.42578125" customWidth="1"/>
    <col min="2835" max="2841" width="11" customWidth="1"/>
    <col min="2842" max="2842" width="9.85546875" customWidth="1"/>
    <col min="2843" max="2843" width="12.42578125" customWidth="1"/>
    <col min="2844" max="2844" width="9" bestFit="1" customWidth="1"/>
    <col min="2845" max="2845" width="6" bestFit="1" customWidth="1"/>
    <col min="2846" max="2846" width="5" bestFit="1" customWidth="1"/>
    <col min="2847" max="2847" width="11.5703125" bestFit="1" customWidth="1"/>
    <col min="2848" max="2848" width="6" bestFit="1" customWidth="1"/>
    <col min="2849" max="2849" width="13.42578125" bestFit="1" customWidth="1"/>
    <col min="2850" max="2851" width="5" bestFit="1" customWidth="1"/>
    <col min="2852" max="2852" width="8.85546875" bestFit="1" customWidth="1"/>
    <col min="2853" max="2853" width="6" bestFit="1" customWidth="1"/>
    <col min="2854" max="2854" width="9.85546875" bestFit="1" customWidth="1"/>
    <col min="2855" max="2855" width="11.140625" bestFit="1" customWidth="1"/>
    <col min="2856" max="2856" width="9" bestFit="1" customWidth="1"/>
    <col min="2857" max="2857" width="5" bestFit="1" customWidth="1"/>
    <col min="2858" max="2858" width="10.85546875" bestFit="1" customWidth="1"/>
    <col min="2859" max="2859" width="10.42578125" bestFit="1" customWidth="1"/>
    <col min="2860" max="2860" width="10.28515625" bestFit="1" customWidth="1"/>
    <col min="2861" max="2861" width="10.140625" bestFit="1" customWidth="1"/>
    <col min="2862" max="2862" width="16.140625" bestFit="1" customWidth="1"/>
    <col min="2863" max="2863" width="15.85546875" bestFit="1" customWidth="1"/>
    <col min="2864" max="2864" width="11.85546875" bestFit="1" customWidth="1"/>
    <col min="2865" max="2865" width="16" bestFit="1" customWidth="1"/>
    <col min="2866" max="2866" width="11.42578125" bestFit="1" customWidth="1"/>
    <col min="2867" max="2867" width="17" bestFit="1" customWidth="1"/>
    <col min="2868" max="2868" width="12.28515625" bestFit="1" customWidth="1"/>
    <col min="2869" max="2869" width="16.42578125" bestFit="1" customWidth="1"/>
    <col min="2870" max="2870" width="10" bestFit="1" customWidth="1"/>
    <col min="2871" max="2871" width="16.140625" bestFit="1" customWidth="1"/>
    <col min="2872" max="2872" width="11.42578125" bestFit="1" customWidth="1"/>
    <col min="2873" max="2873" width="10.140625" bestFit="1" customWidth="1"/>
    <col min="2874" max="2874" width="15.28515625" bestFit="1" customWidth="1"/>
    <col min="2875" max="2875" width="15.42578125" bestFit="1" customWidth="1"/>
    <col min="2876" max="2876" width="12.5703125" bestFit="1" customWidth="1"/>
    <col min="2877" max="2877" width="13.7109375" bestFit="1" customWidth="1"/>
    <col min="2878" max="2878" width="17.85546875" bestFit="1" customWidth="1"/>
    <col min="2879" max="2879" width="4" bestFit="1" customWidth="1"/>
    <col min="2880" max="2880" width="6" bestFit="1" customWidth="1"/>
    <col min="2881" max="2881" width="18.28515625" bestFit="1" customWidth="1"/>
    <col min="2882" max="2882" width="6.7109375" bestFit="1" customWidth="1"/>
    <col min="2883" max="2883" width="15.140625" bestFit="1" customWidth="1"/>
    <col min="2884" max="2884" width="12.28515625" bestFit="1" customWidth="1"/>
    <col min="2885" max="2885" width="13.28515625" bestFit="1" customWidth="1"/>
    <col min="2886" max="2886" width="14.42578125" bestFit="1" customWidth="1"/>
    <col min="2887" max="2887" width="8.85546875" bestFit="1" customWidth="1"/>
    <col min="2888" max="2888" width="14.5703125" bestFit="1" customWidth="1"/>
    <col min="2889" max="2889" width="11.28515625" bestFit="1" customWidth="1"/>
    <col min="2890" max="2890" width="9.7109375" bestFit="1" customWidth="1"/>
    <col min="2891" max="2891" width="13.28515625" bestFit="1" customWidth="1"/>
    <col min="2892" max="2892" width="11.5703125" bestFit="1" customWidth="1"/>
    <col min="3073" max="3073" width="8.42578125" bestFit="1" customWidth="1"/>
    <col min="3074" max="3074" width="8.42578125" customWidth="1"/>
    <col min="3075" max="3075" width="21.5703125" bestFit="1" customWidth="1"/>
    <col min="3076" max="3076" width="13.42578125" customWidth="1"/>
    <col min="3077" max="3077" width="11.7109375" customWidth="1"/>
    <col min="3078" max="3078" width="40.42578125" bestFit="1" customWidth="1"/>
    <col min="3079" max="3085" width="7.140625" customWidth="1"/>
    <col min="3086" max="3086" width="5.7109375" customWidth="1"/>
    <col min="3087" max="3088" width="10.140625" customWidth="1"/>
    <col min="3089" max="3089" width="9.5703125" customWidth="1"/>
    <col min="3090" max="3090" width="9.42578125" customWidth="1"/>
    <col min="3091" max="3097" width="11" customWidth="1"/>
    <col min="3098" max="3098" width="9.85546875" customWidth="1"/>
    <col min="3099" max="3099" width="12.42578125" customWidth="1"/>
    <col min="3100" max="3100" width="9" bestFit="1" customWidth="1"/>
    <col min="3101" max="3101" width="6" bestFit="1" customWidth="1"/>
    <col min="3102" max="3102" width="5" bestFit="1" customWidth="1"/>
    <col min="3103" max="3103" width="11.5703125" bestFit="1" customWidth="1"/>
    <col min="3104" max="3104" width="6" bestFit="1" customWidth="1"/>
    <col min="3105" max="3105" width="13.42578125" bestFit="1" customWidth="1"/>
    <col min="3106" max="3107" width="5" bestFit="1" customWidth="1"/>
    <col min="3108" max="3108" width="8.85546875" bestFit="1" customWidth="1"/>
    <col min="3109" max="3109" width="6" bestFit="1" customWidth="1"/>
    <col min="3110" max="3110" width="9.85546875" bestFit="1" customWidth="1"/>
    <col min="3111" max="3111" width="11.140625" bestFit="1" customWidth="1"/>
    <col min="3112" max="3112" width="9" bestFit="1" customWidth="1"/>
    <col min="3113" max="3113" width="5" bestFit="1" customWidth="1"/>
    <col min="3114" max="3114" width="10.85546875" bestFit="1" customWidth="1"/>
    <col min="3115" max="3115" width="10.42578125" bestFit="1" customWidth="1"/>
    <col min="3116" max="3116" width="10.28515625" bestFit="1" customWidth="1"/>
    <col min="3117" max="3117" width="10.140625" bestFit="1" customWidth="1"/>
    <col min="3118" max="3118" width="16.140625" bestFit="1" customWidth="1"/>
    <col min="3119" max="3119" width="15.85546875" bestFit="1" customWidth="1"/>
    <col min="3120" max="3120" width="11.85546875" bestFit="1" customWidth="1"/>
    <col min="3121" max="3121" width="16" bestFit="1" customWidth="1"/>
    <col min="3122" max="3122" width="11.42578125" bestFit="1" customWidth="1"/>
    <col min="3123" max="3123" width="17" bestFit="1" customWidth="1"/>
    <col min="3124" max="3124" width="12.28515625" bestFit="1" customWidth="1"/>
    <col min="3125" max="3125" width="16.42578125" bestFit="1" customWidth="1"/>
    <col min="3126" max="3126" width="10" bestFit="1" customWidth="1"/>
    <col min="3127" max="3127" width="16.140625" bestFit="1" customWidth="1"/>
    <col min="3128" max="3128" width="11.42578125" bestFit="1" customWidth="1"/>
    <col min="3129" max="3129" width="10.140625" bestFit="1" customWidth="1"/>
    <col min="3130" max="3130" width="15.28515625" bestFit="1" customWidth="1"/>
    <col min="3131" max="3131" width="15.42578125" bestFit="1" customWidth="1"/>
    <col min="3132" max="3132" width="12.5703125" bestFit="1" customWidth="1"/>
    <col min="3133" max="3133" width="13.7109375" bestFit="1" customWidth="1"/>
    <col min="3134" max="3134" width="17.85546875" bestFit="1" customWidth="1"/>
    <col min="3135" max="3135" width="4" bestFit="1" customWidth="1"/>
    <col min="3136" max="3136" width="6" bestFit="1" customWidth="1"/>
    <col min="3137" max="3137" width="18.28515625" bestFit="1" customWidth="1"/>
    <col min="3138" max="3138" width="6.7109375" bestFit="1" customWidth="1"/>
    <col min="3139" max="3139" width="15.140625" bestFit="1" customWidth="1"/>
    <col min="3140" max="3140" width="12.28515625" bestFit="1" customWidth="1"/>
    <col min="3141" max="3141" width="13.28515625" bestFit="1" customWidth="1"/>
    <col min="3142" max="3142" width="14.42578125" bestFit="1" customWidth="1"/>
    <col min="3143" max="3143" width="8.85546875" bestFit="1" customWidth="1"/>
    <col min="3144" max="3144" width="14.5703125" bestFit="1" customWidth="1"/>
    <col min="3145" max="3145" width="11.28515625" bestFit="1" customWidth="1"/>
    <col min="3146" max="3146" width="9.7109375" bestFit="1" customWidth="1"/>
    <col min="3147" max="3147" width="13.28515625" bestFit="1" customWidth="1"/>
    <col min="3148" max="3148" width="11.5703125" bestFit="1" customWidth="1"/>
    <col min="3329" max="3329" width="8.42578125" bestFit="1" customWidth="1"/>
    <col min="3330" max="3330" width="8.42578125" customWidth="1"/>
    <col min="3331" max="3331" width="21.5703125" bestFit="1" customWidth="1"/>
    <col min="3332" max="3332" width="13.42578125" customWidth="1"/>
    <col min="3333" max="3333" width="11.7109375" customWidth="1"/>
    <col min="3334" max="3334" width="40.42578125" bestFit="1" customWidth="1"/>
    <col min="3335" max="3341" width="7.140625" customWidth="1"/>
    <col min="3342" max="3342" width="5.7109375" customWidth="1"/>
    <col min="3343" max="3344" width="10.140625" customWidth="1"/>
    <col min="3345" max="3345" width="9.5703125" customWidth="1"/>
    <col min="3346" max="3346" width="9.42578125" customWidth="1"/>
    <col min="3347" max="3353" width="11" customWidth="1"/>
    <col min="3354" max="3354" width="9.85546875" customWidth="1"/>
    <col min="3355" max="3355" width="12.42578125" customWidth="1"/>
    <col min="3356" max="3356" width="9" bestFit="1" customWidth="1"/>
    <col min="3357" max="3357" width="6" bestFit="1" customWidth="1"/>
    <col min="3358" max="3358" width="5" bestFit="1" customWidth="1"/>
    <col min="3359" max="3359" width="11.5703125" bestFit="1" customWidth="1"/>
    <col min="3360" max="3360" width="6" bestFit="1" customWidth="1"/>
    <col min="3361" max="3361" width="13.42578125" bestFit="1" customWidth="1"/>
    <col min="3362" max="3363" width="5" bestFit="1" customWidth="1"/>
    <col min="3364" max="3364" width="8.85546875" bestFit="1" customWidth="1"/>
    <col min="3365" max="3365" width="6" bestFit="1" customWidth="1"/>
    <col min="3366" max="3366" width="9.85546875" bestFit="1" customWidth="1"/>
    <col min="3367" max="3367" width="11.140625" bestFit="1" customWidth="1"/>
    <col min="3368" max="3368" width="9" bestFit="1" customWidth="1"/>
    <col min="3369" max="3369" width="5" bestFit="1" customWidth="1"/>
    <col min="3370" max="3370" width="10.85546875" bestFit="1" customWidth="1"/>
    <col min="3371" max="3371" width="10.42578125" bestFit="1" customWidth="1"/>
    <col min="3372" max="3372" width="10.28515625" bestFit="1" customWidth="1"/>
    <col min="3373" max="3373" width="10.140625" bestFit="1" customWidth="1"/>
    <col min="3374" max="3374" width="16.140625" bestFit="1" customWidth="1"/>
    <col min="3375" max="3375" width="15.85546875" bestFit="1" customWidth="1"/>
    <col min="3376" max="3376" width="11.85546875" bestFit="1" customWidth="1"/>
    <col min="3377" max="3377" width="16" bestFit="1" customWidth="1"/>
    <col min="3378" max="3378" width="11.42578125" bestFit="1" customWidth="1"/>
    <col min="3379" max="3379" width="17" bestFit="1" customWidth="1"/>
    <col min="3380" max="3380" width="12.28515625" bestFit="1" customWidth="1"/>
    <col min="3381" max="3381" width="16.42578125" bestFit="1" customWidth="1"/>
    <col min="3382" max="3382" width="10" bestFit="1" customWidth="1"/>
    <col min="3383" max="3383" width="16.140625" bestFit="1" customWidth="1"/>
    <col min="3384" max="3384" width="11.42578125" bestFit="1" customWidth="1"/>
    <col min="3385" max="3385" width="10.140625" bestFit="1" customWidth="1"/>
    <col min="3386" max="3386" width="15.28515625" bestFit="1" customWidth="1"/>
    <col min="3387" max="3387" width="15.42578125" bestFit="1" customWidth="1"/>
    <col min="3388" max="3388" width="12.5703125" bestFit="1" customWidth="1"/>
    <col min="3389" max="3389" width="13.7109375" bestFit="1" customWidth="1"/>
    <col min="3390" max="3390" width="17.85546875" bestFit="1" customWidth="1"/>
    <col min="3391" max="3391" width="4" bestFit="1" customWidth="1"/>
    <col min="3392" max="3392" width="6" bestFit="1" customWidth="1"/>
    <col min="3393" max="3393" width="18.28515625" bestFit="1" customWidth="1"/>
    <col min="3394" max="3394" width="6.7109375" bestFit="1" customWidth="1"/>
    <col min="3395" max="3395" width="15.140625" bestFit="1" customWidth="1"/>
    <col min="3396" max="3396" width="12.28515625" bestFit="1" customWidth="1"/>
    <col min="3397" max="3397" width="13.28515625" bestFit="1" customWidth="1"/>
    <col min="3398" max="3398" width="14.42578125" bestFit="1" customWidth="1"/>
    <col min="3399" max="3399" width="8.85546875" bestFit="1" customWidth="1"/>
    <col min="3400" max="3400" width="14.5703125" bestFit="1" customWidth="1"/>
    <col min="3401" max="3401" width="11.28515625" bestFit="1" customWidth="1"/>
    <col min="3402" max="3402" width="9.7109375" bestFit="1" customWidth="1"/>
    <col min="3403" max="3403" width="13.28515625" bestFit="1" customWidth="1"/>
    <col min="3404" max="3404" width="11.5703125" bestFit="1" customWidth="1"/>
    <col min="3585" max="3585" width="8.42578125" bestFit="1" customWidth="1"/>
    <col min="3586" max="3586" width="8.42578125" customWidth="1"/>
    <col min="3587" max="3587" width="21.5703125" bestFit="1" customWidth="1"/>
    <col min="3588" max="3588" width="13.42578125" customWidth="1"/>
    <col min="3589" max="3589" width="11.7109375" customWidth="1"/>
    <col min="3590" max="3590" width="40.42578125" bestFit="1" customWidth="1"/>
    <col min="3591" max="3597" width="7.140625" customWidth="1"/>
    <col min="3598" max="3598" width="5.7109375" customWidth="1"/>
    <col min="3599" max="3600" width="10.140625" customWidth="1"/>
    <col min="3601" max="3601" width="9.5703125" customWidth="1"/>
    <col min="3602" max="3602" width="9.42578125" customWidth="1"/>
    <col min="3603" max="3609" width="11" customWidth="1"/>
    <col min="3610" max="3610" width="9.85546875" customWidth="1"/>
    <col min="3611" max="3611" width="12.42578125" customWidth="1"/>
    <col min="3612" max="3612" width="9" bestFit="1" customWidth="1"/>
    <col min="3613" max="3613" width="6" bestFit="1" customWidth="1"/>
    <col min="3614" max="3614" width="5" bestFit="1" customWidth="1"/>
    <col min="3615" max="3615" width="11.5703125" bestFit="1" customWidth="1"/>
    <col min="3616" max="3616" width="6" bestFit="1" customWidth="1"/>
    <col min="3617" max="3617" width="13.42578125" bestFit="1" customWidth="1"/>
    <col min="3618" max="3619" width="5" bestFit="1" customWidth="1"/>
    <col min="3620" max="3620" width="8.85546875" bestFit="1" customWidth="1"/>
    <col min="3621" max="3621" width="6" bestFit="1" customWidth="1"/>
    <col min="3622" max="3622" width="9.85546875" bestFit="1" customWidth="1"/>
    <col min="3623" max="3623" width="11.140625" bestFit="1" customWidth="1"/>
    <col min="3624" max="3624" width="9" bestFit="1" customWidth="1"/>
    <col min="3625" max="3625" width="5" bestFit="1" customWidth="1"/>
    <col min="3626" max="3626" width="10.85546875" bestFit="1" customWidth="1"/>
    <col min="3627" max="3627" width="10.42578125" bestFit="1" customWidth="1"/>
    <col min="3628" max="3628" width="10.28515625" bestFit="1" customWidth="1"/>
    <col min="3629" max="3629" width="10.140625" bestFit="1" customWidth="1"/>
    <col min="3630" max="3630" width="16.140625" bestFit="1" customWidth="1"/>
    <col min="3631" max="3631" width="15.85546875" bestFit="1" customWidth="1"/>
    <col min="3632" max="3632" width="11.85546875" bestFit="1" customWidth="1"/>
    <col min="3633" max="3633" width="16" bestFit="1" customWidth="1"/>
    <col min="3634" max="3634" width="11.42578125" bestFit="1" customWidth="1"/>
    <col min="3635" max="3635" width="17" bestFit="1" customWidth="1"/>
    <col min="3636" max="3636" width="12.28515625" bestFit="1" customWidth="1"/>
    <col min="3637" max="3637" width="16.42578125" bestFit="1" customWidth="1"/>
    <col min="3638" max="3638" width="10" bestFit="1" customWidth="1"/>
    <col min="3639" max="3639" width="16.140625" bestFit="1" customWidth="1"/>
    <col min="3640" max="3640" width="11.42578125" bestFit="1" customWidth="1"/>
    <col min="3641" max="3641" width="10.140625" bestFit="1" customWidth="1"/>
    <col min="3642" max="3642" width="15.28515625" bestFit="1" customWidth="1"/>
    <col min="3643" max="3643" width="15.42578125" bestFit="1" customWidth="1"/>
    <col min="3644" max="3644" width="12.5703125" bestFit="1" customWidth="1"/>
    <col min="3645" max="3645" width="13.7109375" bestFit="1" customWidth="1"/>
    <col min="3646" max="3646" width="17.85546875" bestFit="1" customWidth="1"/>
    <col min="3647" max="3647" width="4" bestFit="1" customWidth="1"/>
    <col min="3648" max="3648" width="6" bestFit="1" customWidth="1"/>
    <col min="3649" max="3649" width="18.28515625" bestFit="1" customWidth="1"/>
    <col min="3650" max="3650" width="6.7109375" bestFit="1" customWidth="1"/>
    <col min="3651" max="3651" width="15.140625" bestFit="1" customWidth="1"/>
    <col min="3652" max="3652" width="12.28515625" bestFit="1" customWidth="1"/>
    <col min="3653" max="3653" width="13.28515625" bestFit="1" customWidth="1"/>
    <col min="3654" max="3654" width="14.42578125" bestFit="1" customWidth="1"/>
    <col min="3655" max="3655" width="8.85546875" bestFit="1" customWidth="1"/>
    <col min="3656" max="3656" width="14.5703125" bestFit="1" customWidth="1"/>
    <col min="3657" max="3657" width="11.28515625" bestFit="1" customWidth="1"/>
    <col min="3658" max="3658" width="9.7109375" bestFit="1" customWidth="1"/>
    <col min="3659" max="3659" width="13.28515625" bestFit="1" customWidth="1"/>
    <col min="3660" max="3660" width="11.5703125" bestFit="1" customWidth="1"/>
    <col min="3841" max="3841" width="8.42578125" bestFit="1" customWidth="1"/>
    <col min="3842" max="3842" width="8.42578125" customWidth="1"/>
    <col min="3843" max="3843" width="21.5703125" bestFit="1" customWidth="1"/>
    <col min="3844" max="3844" width="13.42578125" customWidth="1"/>
    <col min="3845" max="3845" width="11.7109375" customWidth="1"/>
    <col min="3846" max="3846" width="40.42578125" bestFit="1" customWidth="1"/>
    <col min="3847" max="3853" width="7.140625" customWidth="1"/>
    <col min="3854" max="3854" width="5.7109375" customWidth="1"/>
    <col min="3855" max="3856" width="10.140625" customWidth="1"/>
    <col min="3857" max="3857" width="9.5703125" customWidth="1"/>
    <col min="3858" max="3858" width="9.42578125" customWidth="1"/>
    <col min="3859" max="3865" width="11" customWidth="1"/>
    <col min="3866" max="3866" width="9.85546875" customWidth="1"/>
    <col min="3867" max="3867" width="12.42578125" customWidth="1"/>
    <col min="3868" max="3868" width="9" bestFit="1" customWidth="1"/>
    <col min="3869" max="3869" width="6" bestFit="1" customWidth="1"/>
    <col min="3870" max="3870" width="5" bestFit="1" customWidth="1"/>
    <col min="3871" max="3871" width="11.5703125" bestFit="1" customWidth="1"/>
    <col min="3872" max="3872" width="6" bestFit="1" customWidth="1"/>
    <col min="3873" max="3873" width="13.42578125" bestFit="1" customWidth="1"/>
    <col min="3874" max="3875" width="5" bestFit="1" customWidth="1"/>
    <col min="3876" max="3876" width="8.85546875" bestFit="1" customWidth="1"/>
    <col min="3877" max="3877" width="6" bestFit="1" customWidth="1"/>
    <col min="3878" max="3878" width="9.85546875" bestFit="1" customWidth="1"/>
    <col min="3879" max="3879" width="11.140625" bestFit="1" customWidth="1"/>
    <col min="3880" max="3880" width="9" bestFit="1" customWidth="1"/>
    <col min="3881" max="3881" width="5" bestFit="1" customWidth="1"/>
    <col min="3882" max="3882" width="10.85546875" bestFit="1" customWidth="1"/>
    <col min="3883" max="3883" width="10.42578125" bestFit="1" customWidth="1"/>
    <col min="3884" max="3884" width="10.28515625" bestFit="1" customWidth="1"/>
    <col min="3885" max="3885" width="10.140625" bestFit="1" customWidth="1"/>
    <col min="3886" max="3886" width="16.140625" bestFit="1" customWidth="1"/>
    <col min="3887" max="3887" width="15.85546875" bestFit="1" customWidth="1"/>
    <col min="3888" max="3888" width="11.85546875" bestFit="1" customWidth="1"/>
    <col min="3889" max="3889" width="16" bestFit="1" customWidth="1"/>
    <col min="3890" max="3890" width="11.42578125" bestFit="1" customWidth="1"/>
    <col min="3891" max="3891" width="17" bestFit="1" customWidth="1"/>
    <col min="3892" max="3892" width="12.28515625" bestFit="1" customWidth="1"/>
    <col min="3893" max="3893" width="16.42578125" bestFit="1" customWidth="1"/>
    <col min="3894" max="3894" width="10" bestFit="1" customWidth="1"/>
    <col min="3895" max="3895" width="16.140625" bestFit="1" customWidth="1"/>
    <col min="3896" max="3896" width="11.42578125" bestFit="1" customWidth="1"/>
    <col min="3897" max="3897" width="10.140625" bestFit="1" customWidth="1"/>
    <col min="3898" max="3898" width="15.28515625" bestFit="1" customWidth="1"/>
    <col min="3899" max="3899" width="15.42578125" bestFit="1" customWidth="1"/>
    <col min="3900" max="3900" width="12.5703125" bestFit="1" customWidth="1"/>
    <col min="3901" max="3901" width="13.7109375" bestFit="1" customWidth="1"/>
    <col min="3902" max="3902" width="17.85546875" bestFit="1" customWidth="1"/>
    <col min="3903" max="3903" width="4" bestFit="1" customWidth="1"/>
    <col min="3904" max="3904" width="6" bestFit="1" customWidth="1"/>
    <col min="3905" max="3905" width="18.28515625" bestFit="1" customWidth="1"/>
    <col min="3906" max="3906" width="6.7109375" bestFit="1" customWidth="1"/>
    <col min="3907" max="3907" width="15.140625" bestFit="1" customWidth="1"/>
    <col min="3908" max="3908" width="12.28515625" bestFit="1" customWidth="1"/>
    <col min="3909" max="3909" width="13.28515625" bestFit="1" customWidth="1"/>
    <col min="3910" max="3910" width="14.42578125" bestFit="1" customWidth="1"/>
    <col min="3911" max="3911" width="8.85546875" bestFit="1" customWidth="1"/>
    <col min="3912" max="3912" width="14.5703125" bestFit="1" customWidth="1"/>
    <col min="3913" max="3913" width="11.28515625" bestFit="1" customWidth="1"/>
    <col min="3914" max="3914" width="9.7109375" bestFit="1" customWidth="1"/>
    <col min="3915" max="3915" width="13.28515625" bestFit="1" customWidth="1"/>
    <col min="3916" max="3916" width="11.5703125" bestFit="1" customWidth="1"/>
    <col min="4097" max="4097" width="8.42578125" bestFit="1" customWidth="1"/>
    <col min="4098" max="4098" width="8.42578125" customWidth="1"/>
    <col min="4099" max="4099" width="21.5703125" bestFit="1" customWidth="1"/>
    <col min="4100" max="4100" width="13.42578125" customWidth="1"/>
    <col min="4101" max="4101" width="11.7109375" customWidth="1"/>
    <col min="4102" max="4102" width="40.42578125" bestFit="1" customWidth="1"/>
    <col min="4103" max="4109" width="7.140625" customWidth="1"/>
    <col min="4110" max="4110" width="5.7109375" customWidth="1"/>
    <col min="4111" max="4112" width="10.140625" customWidth="1"/>
    <col min="4113" max="4113" width="9.5703125" customWidth="1"/>
    <col min="4114" max="4114" width="9.42578125" customWidth="1"/>
    <col min="4115" max="4121" width="11" customWidth="1"/>
    <col min="4122" max="4122" width="9.85546875" customWidth="1"/>
    <col min="4123" max="4123" width="12.42578125" customWidth="1"/>
    <col min="4124" max="4124" width="9" bestFit="1" customWidth="1"/>
    <col min="4125" max="4125" width="6" bestFit="1" customWidth="1"/>
    <col min="4126" max="4126" width="5" bestFit="1" customWidth="1"/>
    <col min="4127" max="4127" width="11.5703125" bestFit="1" customWidth="1"/>
    <col min="4128" max="4128" width="6" bestFit="1" customWidth="1"/>
    <col min="4129" max="4129" width="13.42578125" bestFit="1" customWidth="1"/>
    <col min="4130" max="4131" width="5" bestFit="1" customWidth="1"/>
    <col min="4132" max="4132" width="8.85546875" bestFit="1" customWidth="1"/>
    <col min="4133" max="4133" width="6" bestFit="1" customWidth="1"/>
    <col min="4134" max="4134" width="9.85546875" bestFit="1" customWidth="1"/>
    <col min="4135" max="4135" width="11.140625" bestFit="1" customWidth="1"/>
    <col min="4136" max="4136" width="9" bestFit="1" customWidth="1"/>
    <col min="4137" max="4137" width="5" bestFit="1" customWidth="1"/>
    <col min="4138" max="4138" width="10.85546875" bestFit="1" customWidth="1"/>
    <col min="4139" max="4139" width="10.42578125" bestFit="1" customWidth="1"/>
    <col min="4140" max="4140" width="10.28515625" bestFit="1" customWidth="1"/>
    <col min="4141" max="4141" width="10.140625" bestFit="1" customWidth="1"/>
    <col min="4142" max="4142" width="16.140625" bestFit="1" customWidth="1"/>
    <col min="4143" max="4143" width="15.85546875" bestFit="1" customWidth="1"/>
    <col min="4144" max="4144" width="11.85546875" bestFit="1" customWidth="1"/>
    <col min="4145" max="4145" width="16" bestFit="1" customWidth="1"/>
    <col min="4146" max="4146" width="11.42578125" bestFit="1" customWidth="1"/>
    <col min="4147" max="4147" width="17" bestFit="1" customWidth="1"/>
    <col min="4148" max="4148" width="12.28515625" bestFit="1" customWidth="1"/>
    <col min="4149" max="4149" width="16.42578125" bestFit="1" customWidth="1"/>
    <col min="4150" max="4150" width="10" bestFit="1" customWidth="1"/>
    <col min="4151" max="4151" width="16.140625" bestFit="1" customWidth="1"/>
    <col min="4152" max="4152" width="11.42578125" bestFit="1" customWidth="1"/>
    <col min="4153" max="4153" width="10.140625" bestFit="1" customWidth="1"/>
    <col min="4154" max="4154" width="15.28515625" bestFit="1" customWidth="1"/>
    <col min="4155" max="4155" width="15.42578125" bestFit="1" customWidth="1"/>
    <col min="4156" max="4156" width="12.5703125" bestFit="1" customWidth="1"/>
    <col min="4157" max="4157" width="13.7109375" bestFit="1" customWidth="1"/>
    <col min="4158" max="4158" width="17.85546875" bestFit="1" customWidth="1"/>
    <col min="4159" max="4159" width="4" bestFit="1" customWidth="1"/>
    <col min="4160" max="4160" width="6" bestFit="1" customWidth="1"/>
    <col min="4161" max="4161" width="18.28515625" bestFit="1" customWidth="1"/>
    <col min="4162" max="4162" width="6.7109375" bestFit="1" customWidth="1"/>
    <col min="4163" max="4163" width="15.140625" bestFit="1" customWidth="1"/>
    <col min="4164" max="4164" width="12.28515625" bestFit="1" customWidth="1"/>
    <col min="4165" max="4165" width="13.28515625" bestFit="1" customWidth="1"/>
    <col min="4166" max="4166" width="14.42578125" bestFit="1" customWidth="1"/>
    <col min="4167" max="4167" width="8.85546875" bestFit="1" customWidth="1"/>
    <col min="4168" max="4168" width="14.5703125" bestFit="1" customWidth="1"/>
    <col min="4169" max="4169" width="11.28515625" bestFit="1" customWidth="1"/>
    <col min="4170" max="4170" width="9.7109375" bestFit="1" customWidth="1"/>
    <col min="4171" max="4171" width="13.28515625" bestFit="1" customWidth="1"/>
    <col min="4172" max="4172" width="11.5703125" bestFit="1" customWidth="1"/>
    <col min="4353" max="4353" width="8.42578125" bestFit="1" customWidth="1"/>
    <col min="4354" max="4354" width="8.42578125" customWidth="1"/>
    <col min="4355" max="4355" width="21.5703125" bestFit="1" customWidth="1"/>
    <col min="4356" max="4356" width="13.42578125" customWidth="1"/>
    <col min="4357" max="4357" width="11.7109375" customWidth="1"/>
    <col min="4358" max="4358" width="40.42578125" bestFit="1" customWidth="1"/>
    <col min="4359" max="4365" width="7.140625" customWidth="1"/>
    <col min="4366" max="4366" width="5.7109375" customWidth="1"/>
    <col min="4367" max="4368" width="10.140625" customWidth="1"/>
    <col min="4369" max="4369" width="9.5703125" customWidth="1"/>
    <col min="4370" max="4370" width="9.42578125" customWidth="1"/>
    <col min="4371" max="4377" width="11" customWidth="1"/>
    <col min="4378" max="4378" width="9.85546875" customWidth="1"/>
    <col min="4379" max="4379" width="12.42578125" customWidth="1"/>
    <col min="4380" max="4380" width="9" bestFit="1" customWidth="1"/>
    <col min="4381" max="4381" width="6" bestFit="1" customWidth="1"/>
    <col min="4382" max="4382" width="5" bestFit="1" customWidth="1"/>
    <col min="4383" max="4383" width="11.5703125" bestFit="1" customWidth="1"/>
    <col min="4384" max="4384" width="6" bestFit="1" customWidth="1"/>
    <col min="4385" max="4385" width="13.42578125" bestFit="1" customWidth="1"/>
    <col min="4386" max="4387" width="5" bestFit="1" customWidth="1"/>
    <col min="4388" max="4388" width="8.85546875" bestFit="1" customWidth="1"/>
    <col min="4389" max="4389" width="6" bestFit="1" customWidth="1"/>
    <col min="4390" max="4390" width="9.85546875" bestFit="1" customWidth="1"/>
    <col min="4391" max="4391" width="11.140625" bestFit="1" customWidth="1"/>
    <col min="4392" max="4392" width="9" bestFit="1" customWidth="1"/>
    <col min="4393" max="4393" width="5" bestFit="1" customWidth="1"/>
    <col min="4394" max="4394" width="10.85546875" bestFit="1" customWidth="1"/>
    <col min="4395" max="4395" width="10.42578125" bestFit="1" customWidth="1"/>
    <col min="4396" max="4396" width="10.28515625" bestFit="1" customWidth="1"/>
    <col min="4397" max="4397" width="10.140625" bestFit="1" customWidth="1"/>
    <col min="4398" max="4398" width="16.140625" bestFit="1" customWidth="1"/>
    <col min="4399" max="4399" width="15.85546875" bestFit="1" customWidth="1"/>
    <col min="4400" max="4400" width="11.85546875" bestFit="1" customWidth="1"/>
    <col min="4401" max="4401" width="16" bestFit="1" customWidth="1"/>
    <col min="4402" max="4402" width="11.42578125" bestFit="1" customWidth="1"/>
    <col min="4403" max="4403" width="17" bestFit="1" customWidth="1"/>
    <col min="4404" max="4404" width="12.28515625" bestFit="1" customWidth="1"/>
    <col min="4405" max="4405" width="16.42578125" bestFit="1" customWidth="1"/>
    <col min="4406" max="4406" width="10" bestFit="1" customWidth="1"/>
    <col min="4407" max="4407" width="16.140625" bestFit="1" customWidth="1"/>
    <col min="4408" max="4408" width="11.42578125" bestFit="1" customWidth="1"/>
    <col min="4409" max="4409" width="10.140625" bestFit="1" customWidth="1"/>
    <col min="4410" max="4410" width="15.28515625" bestFit="1" customWidth="1"/>
    <col min="4411" max="4411" width="15.42578125" bestFit="1" customWidth="1"/>
    <col min="4412" max="4412" width="12.5703125" bestFit="1" customWidth="1"/>
    <col min="4413" max="4413" width="13.7109375" bestFit="1" customWidth="1"/>
    <col min="4414" max="4414" width="17.85546875" bestFit="1" customWidth="1"/>
    <col min="4415" max="4415" width="4" bestFit="1" customWidth="1"/>
    <col min="4416" max="4416" width="6" bestFit="1" customWidth="1"/>
    <col min="4417" max="4417" width="18.28515625" bestFit="1" customWidth="1"/>
    <col min="4418" max="4418" width="6.7109375" bestFit="1" customWidth="1"/>
    <col min="4419" max="4419" width="15.140625" bestFit="1" customWidth="1"/>
    <col min="4420" max="4420" width="12.28515625" bestFit="1" customWidth="1"/>
    <col min="4421" max="4421" width="13.28515625" bestFit="1" customWidth="1"/>
    <col min="4422" max="4422" width="14.42578125" bestFit="1" customWidth="1"/>
    <col min="4423" max="4423" width="8.85546875" bestFit="1" customWidth="1"/>
    <col min="4424" max="4424" width="14.5703125" bestFit="1" customWidth="1"/>
    <col min="4425" max="4425" width="11.28515625" bestFit="1" customWidth="1"/>
    <col min="4426" max="4426" width="9.7109375" bestFit="1" customWidth="1"/>
    <col min="4427" max="4427" width="13.28515625" bestFit="1" customWidth="1"/>
    <col min="4428" max="4428" width="11.5703125" bestFit="1" customWidth="1"/>
    <col min="4609" max="4609" width="8.42578125" bestFit="1" customWidth="1"/>
    <col min="4610" max="4610" width="8.42578125" customWidth="1"/>
    <col min="4611" max="4611" width="21.5703125" bestFit="1" customWidth="1"/>
    <col min="4612" max="4612" width="13.42578125" customWidth="1"/>
    <col min="4613" max="4613" width="11.7109375" customWidth="1"/>
    <col min="4614" max="4614" width="40.42578125" bestFit="1" customWidth="1"/>
    <col min="4615" max="4621" width="7.140625" customWidth="1"/>
    <col min="4622" max="4622" width="5.7109375" customWidth="1"/>
    <col min="4623" max="4624" width="10.140625" customWidth="1"/>
    <col min="4625" max="4625" width="9.5703125" customWidth="1"/>
    <col min="4626" max="4626" width="9.42578125" customWidth="1"/>
    <col min="4627" max="4633" width="11" customWidth="1"/>
    <col min="4634" max="4634" width="9.85546875" customWidth="1"/>
    <col min="4635" max="4635" width="12.42578125" customWidth="1"/>
    <col min="4636" max="4636" width="9" bestFit="1" customWidth="1"/>
    <col min="4637" max="4637" width="6" bestFit="1" customWidth="1"/>
    <col min="4638" max="4638" width="5" bestFit="1" customWidth="1"/>
    <col min="4639" max="4639" width="11.5703125" bestFit="1" customWidth="1"/>
    <col min="4640" max="4640" width="6" bestFit="1" customWidth="1"/>
    <col min="4641" max="4641" width="13.42578125" bestFit="1" customWidth="1"/>
    <col min="4642" max="4643" width="5" bestFit="1" customWidth="1"/>
    <col min="4644" max="4644" width="8.85546875" bestFit="1" customWidth="1"/>
    <col min="4645" max="4645" width="6" bestFit="1" customWidth="1"/>
    <col min="4646" max="4646" width="9.85546875" bestFit="1" customWidth="1"/>
    <col min="4647" max="4647" width="11.140625" bestFit="1" customWidth="1"/>
    <col min="4648" max="4648" width="9" bestFit="1" customWidth="1"/>
    <col min="4649" max="4649" width="5" bestFit="1" customWidth="1"/>
    <col min="4650" max="4650" width="10.85546875" bestFit="1" customWidth="1"/>
    <col min="4651" max="4651" width="10.42578125" bestFit="1" customWidth="1"/>
    <col min="4652" max="4652" width="10.28515625" bestFit="1" customWidth="1"/>
    <col min="4653" max="4653" width="10.140625" bestFit="1" customWidth="1"/>
    <col min="4654" max="4654" width="16.140625" bestFit="1" customWidth="1"/>
    <col min="4655" max="4655" width="15.85546875" bestFit="1" customWidth="1"/>
    <col min="4656" max="4656" width="11.85546875" bestFit="1" customWidth="1"/>
    <col min="4657" max="4657" width="16" bestFit="1" customWidth="1"/>
    <col min="4658" max="4658" width="11.42578125" bestFit="1" customWidth="1"/>
    <col min="4659" max="4659" width="17" bestFit="1" customWidth="1"/>
    <col min="4660" max="4660" width="12.28515625" bestFit="1" customWidth="1"/>
    <col min="4661" max="4661" width="16.42578125" bestFit="1" customWidth="1"/>
    <col min="4662" max="4662" width="10" bestFit="1" customWidth="1"/>
    <col min="4663" max="4663" width="16.140625" bestFit="1" customWidth="1"/>
    <col min="4664" max="4664" width="11.42578125" bestFit="1" customWidth="1"/>
    <col min="4665" max="4665" width="10.140625" bestFit="1" customWidth="1"/>
    <col min="4666" max="4666" width="15.28515625" bestFit="1" customWidth="1"/>
    <col min="4667" max="4667" width="15.42578125" bestFit="1" customWidth="1"/>
    <col min="4668" max="4668" width="12.5703125" bestFit="1" customWidth="1"/>
    <col min="4669" max="4669" width="13.7109375" bestFit="1" customWidth="1"/>
    <col min="4670" max="4670" width="17.85546875" bestFit="1" customWidth="1"/>
    <col min="4671" max="4671" width="4" bestFit="1" customWidth="1"/>
    <col min="4672" max="4672" width="6" bestFit="1" customWidth="1"/>
    <col min="4673" max="4673" width="18.28515625" bestFit="1" customWidth="1"/>
    <col min="4674" max="4674" width="6.7109375" bestFit="1" customWidth="1"/>
    <col min="4675" max="4675" width="15.140625" bestFit="1" customWidth="1"/>
    <col min="4676" max="4676" width="12.28515625" bestFit="1" customWidth="1"/>
    <col min="4677" max="4677" width="13.28515625" bestFit="1" customWidth="1"/>
    <col min="4678" max="4678" width="14.42578125" bestFit="1" customWidth="1"/>
    <col min="4679" max="4679" width="8.85546875" bestFit="1" customWidth="1"/>
    <col min="4680" max="4680" width="14.5703125" bestFit="1" customWidth="1"/>
    <col min="4681" max="4681" width="11.28515625" bestFit="1" customWidth="1"/>
    <col min="4682" max="4682" width="9.7109375" bestFit="1" customWidth="1"/>
    <col min="4683" max="4683" width="13.28515625" bestFit="1" customWidth="1"/>
    <col min="4684" max="4684" width="11.5703125" bestFit="1" customWidth="1"/>
    <col min="4865" max="4865" width="8.42578125" bestFit="1" customWidth="1"/>
    <col min="4866" max="4866" width="8.42578125" customWidth="1"/>
    <col min="4867" max="4867" width="21.5703125" bestFit="1" customWidth="1"/>
    <col min="4868" max="4868" width="13.42578125" customWidth="1"/>
    <col min="4869" max="4869" width="11.7109375" customWidth="1"/>
    <col min="4870" max="4870" width="40.42578125" bestFit="1" customWidth="1"/>
    <col min="4871" max="4877" width="7.140625" customWidth="1"/>
    <col min="4878" max="4878" width="5.7109375" customWidth="1"/>
    <col min="4879" max="4880" width="10.140625" customWidth="1"/>
    <col min="4881" max="4881" width="9.5703125" customWidth="1"/>
    <col min="4882" max="4882" width="9.42578125" customWidth="1"/>
    <col min="4883" max="4889" width="11" customWidth="1"/>
    <col min="4890" max="4890" width="9.85546875" customWidth="1"/>
    <col min="4891" max="4891" width="12.42578125" customWidth="1"/>
    <col min="4892" max="4892" width="9" bestFit="1" customWidth="1"/>
    <col min="4893" max="4893" width="6" bestFit="1" customWidth="1"/>
    <col min="4894" max="4894" width="5" bestFit="1" customWidth="1"/>
    <col min="4895" max="4895" width="11.5703125" bestFit="1" customWidth="1"/>
    <col min="4896" max="4896" width="6" bestFit="1" customWidth="1"/>
    <col min="4897" max="4897" width="13.42578125" bestFit="1" customWidth="1"/>
    <col min="4898" max="4899" width="5" bestFit="1" customWidth="1"/>
    <col min="4900" max="4900" width="8.85546875" bestFit="1" customWidth="1"/>
    <col min="4901" max="4901" width="6" bestFit="1" customWidth="1"/>
    <col min="4902" max="4902" width="9.85546875" bestFit="1" customWidth="1"/>
    <col min="4903" max="4903" width="11.140625" bestFit="1" customWidth="1"/>
    <col min="4904" max="4904" width="9" bestFit="1" customWidth="1"/>
    <col min="4905" max="4905" width="5" bestFit="1" customWidth="1"/>
    <col min="4906" max="4906" width="10.85546875" bestFit="1" customWidth="1"/>
    <col min="4907" max="4907" width="10.42578125" bestFit="1" customWidth="1"/>
    <col min="4908" max="4908" width="10.28515625" bestFit="1" customWidth="1"/>
    <col min="4909" max="4909" width="10.140625" bestFit="1" customWidth="1"/>
    <col min="4910" max="4910" width="16.140625" bestFit="1" customWidth="1"/>
    <col min="4911" max="4911" width="15.85546875" bestFit="1" customWidth="1"/>
    <col min="4912" max="4912" width="11.85546875" bestFit="1" customWidth="1"/>
    <col min="4913" max="4913" width="16" bestFit="1" customWidth="1"/>
    <col min="4914" max="4914" width="11.42578125" bestFit="1" customWidth="1"/>
    <col min="4915" max="4915" width="17" bestFit="1" customWidth="1"/>
    <col min="4916" max="4916" width="12.28515625" bestFit="1" customWidth="1"/>
    <col min="4917" max="4917" width="16.42578125" bestFit="1" customWidth="1"/>
    <col min="4918" max="4918" width="10" bestFit="1" customWidth="1"/>
    <col min="4919" max="4919" width="16.140625" bestFit="1" customWidth="1"/>
    <col min="4920" max="4920" width="11.42578125" bestFit="1" customWidth="1"/>
    <col min="4921" max="4921" width="10.140625" bestFit="1" customWidth="1"/>
    <col min="4922" max="4922" width="15.28515625" bestFit="1" customWidth="1"/>
    <col min="4923" max="4923" width="15.42578125" bestFit="1" customWidth="1"/>
    <col min="4924" max="4924" width="12.5703125" bestFit="1" customWidth="1"/>
    <col min="4925" max="4925" width="13.7109375" bestFit="1" customWidth="1"/>
    <col min="4926" max="4926" width="17.85546875" bestFit="1" customWidth="1"/>
    <col min="4927" max="4927" width="4" bestFit="1" customWidth="1"/>
    <col min="4928" max="4928" width="6" bestFit="1" customWidth="1"/>
    <col min="4929" max="4929" width="18.28515625" bestFit="1" customWidth="1"/>
    <col min="4930" max="4930" width="6.7109375" bestFit="1" customWidth="1"/>
    <col min="4931" max="4931" width="15.140625" bestFit="1" customWidth="1"/>
    <col min="4932" max="4932" width="12.28515625" bestFit="1" customWidth="1"/>
    <col min="4933" max="4933" width="13.28515625" bestFit="1" customWidth="1"/>
    <col min="4934" max="4934" width="14.42578125" bestFit="1" customWidth="1"/>
    <col min="4935" max="4935" width="8.85546875" bestFit="1" customWidth="1"/>
    <col min="4936" max="4936" width="14.5703125" bestFit="1" customWidth="1"/>
    <col min="4937" max="4937" width="11.28515625" bestFit="1" customWidth="1"/>
    <col min="4938" max="4938" width="9.7109375" bestFit="1" customWidth="1"/>
    <col min="4939" max="4939" width="13.28515625" bestFit="1" customWidth="1"/>
    <col min="4940" max="4940" width="11.5703125" bestFit="1" customWidth="1"/>
    <col min="5121" max="5121" width="8.42578125" bestFit="1" customWidth="1"/>
    <col min="5122" max="5122" width="8.42578125" customWidth="1"/>
    <col min="5123" max="5123" width="21.5703125" bestFit="1" customWidth="1"/>
    <col min="5124" max="5124" width="13.42578125" customWidth="1"/>
    <col min="5125" max="5125" width="11.7109375" customWidth="1"/>
    <col min="5126" max="5126" width="40.42578125" bestFit="1" customWidth="1"/>
    <col min="5127" max="5133" width="7.140625" customWidth="1"/>
    <col min="5134" max="5134" width="5.7109375" customWidth="1"/>
    <col min="5135" max="5136" width="10.140625" customWidth="1"/>
    <col min="5137" max="5137" width="9.5703125" customWidth="1"/>
    <col min="5138" max="5138" width="9.42578125" customWidth="1"/>
    <col min="5139" max="5145" width="11" customWidth="1"/>
    <col min="5146" max="5146" width="9.85546875" customWidth="1"/>
    <col min="5147" max="5147" width="12.42578125" customWidth="1"/>
    <col min="5148" max="5148" width="9" bestFit="1" customWidth="1"/>
    <col min="5149" max="5149" width="6" bestFit="1" customWidth="1"/>
    <col min="5150" max="5150" width="5" bestFit="1" customWidth="1"/>
    <col min="5151" max="5151" width="11.5703125" bestFit="1" customWidth="1"/>
    <col min="5152" max="5152" width="6" bestFit="1" customWidth="1"/>
    <col min="5153" max="5153" width="13.42578125" bestFit="1" customWidth="1"/>
    <col min="5154" max="5155" width="5" bestFit="1" customWidth="1"/>
    <col min="5156" max="5156" width="8.85546875" bestFit="1" customWidth="1"/>
    <col min="5157" max="5157" width="6" bestFit="1" customWidth="1"/>
    <col min="5158" max="5158" width="9.85546875" bestFit="1" customWidth="1"/>
    <col min="5159" max="5159" width="11.140625" bestFit="1" customWidth="1"/>
    <col min="5160" max="5160" width="9" bestFit="1" customWidth="1"/>
    <col min="5161" max="5161" width="5" bestFit="1" customWidth="1"/>
    <col min="5162" max="5162" width="10.85546875" bestFit="1" customWidth="1"/>
    <col min="5163" max="5163" width="10.42578125" bestFit="1" customWidth="1"/>
    <col min="5164" max="5164" width="10.28515625" bestFit="1" customWidth="1"/>
    <col min="5165" max="5165" width="10.140625" bestFit="1" customWidth="1"/>
    <col min="5166" max="5166" width="16.140625" bestFit="1" customWidth="1"/>
    <col min="5167" max="5167" width="15.85546875" bestFit="1" customWidth="1"/>
    <col min="5168" max="5168" width="11.85546875" bestFit="1" customWidth="1"/>
    <col min="5169" max="5169" width="16" bestFit="1" customWidth="1"/>
    <col min="5170" max="5170" width="11.42578125" bestFit="1" customWidth="1"/>
    <col min="5171" max="5171" width="17" bestFit="1" customWidth="1"/>
    <col min="5172" max="5172" width="12.28515625" bestFit="1" customWidth="1"/>
    <col min="5173" max="5173" width="16.42578125" bestFit="1" customWidth="1"/>
    <col min="5174" max="5174" width="10" bestFit="1" customWidth="1"/>
    <col min="5175" max="5175" width="16.140625" bestFit="1" customWidth="1"/>
    <col min="5176" max="5176" width="11.42578125" bestFit="1" customWidth="1"/>
    <col min="5177" max="5177" width="10.140625" bestFit="1" customWidth="1"/>
    <col min="5178" max="5178" width="15.28515625" bestFit="1" customWidth="1"/>
    <col min="5179" max="5179" width="15.42578125" bestFit="1" customWidth="1"/>
    <col min="5180" max="5180" width="12.5703125" bestFit="1" customWidth="1"/>
    <col min="5181" max="5181" width="13.7109375" bestFit="1" customWidth="1"/>
    <col min="5182" max="5182" width="17.85546875" bestFit="1" customWidth="1"/>
    <col min="5183" max="5183" width="4" bestFit="1" customWidth="1"/>
    <col min="5184" max="5184" width="6" bestFit="1" customWidth="1"/>
    <col min="5185" max="5185" width="18.28515625" bestFit="1" customWidth="1"/>
    <col min="5186" max="5186" width="6.7109375" bestFit="1" customWidth="1"/>
    <col min="5187" max="5187" width="15.140625" bestFit="1" customWidth="1"/>
    <col min="5188" max="5188" width="12.28515625" bestFit="1" customWidth="1"/>
    <col min="5189" max="5189" width="13.28515625" bestFit="1" customWidth="1"/>
    <col min="5190" max="5190" width="14.42578125" bestFit="1" customWidth="1"/>
    <col min="5191" max="5191" width="8.85546875" bestFit="1" customWidth="1"/>
    <col min="5192" max="5192" width="14.5703125" bestFit="1" customWidth="1"/>
    <col min="5193" max="5193" width="11.28515625" bestFit="1" customWidth="1"/>
    <col min="5194" max="5194" width="9.7109375" bestFit="1" customWidth="1"/>
    <col min="5195" max="5195" width="13.28515625" bestFit="1" customWidth="1"/>
    <col min="5196" max="5196" width="11.5703125" bestFit="1" customWidth="1"/>
    <col min="5377" max="5377" width="8.42578125" bestFit="1" customWidth="1"/>
    <col min="5378" max="5378" width="8.42578125" customWidth="1"/>
    <col min="5379" max="5379" width="21.5703125" bestFit="1" customWidth="1"/>
    <col min="5380" max="5380" width="13.42578125" customWidth="1"/>
    <col min="5381" max="5381" width="11.7109375" customWidth="1"/>
    <col min="5382" max="5382" width="40.42578125" bestFit="1" customWidth="1"/>
    <col min="5383" max="5389" width="7.140625" customWidth="1"/>
    <col min="5390" max="5390" width="5.7109375" customWidth="1"/>
    <col min="5391" max="5392" width="10.140625" customWidth="1"/>
    <col min="5393" max="5393" width="9.5703125" customWidth="1"/>
    <col min="5394" max="5394" width="9.42578125" customWidth="1"/>
    <col min="5395" max="5401" width="11" customWidth="1"/>
    <col min="5402" max="5402" width="9.85546875" customWidth="1"/>
    <col min="5403" max="5403" width="12.42578125" customWidth="1"/>
    <col min="5404" max="5404" width="9" bestFit="1" customWidth="1"/>
    <col min="5405" max="5405" width="6" bestFit="1" customWidth="1"/>
    <col min="5406" max="5406" width="5" bestFit="1" customWidth="1"/>
    <col min="5407" max="5407" width="11.5703125" bestFit="1" customWidth="1"/>
    <col min="5408" max="5408" width="6" bestFit="1" customWidth="1"/>
    <col min="5409" max="5409" width="13.42578125" bestFit="1" customWidth="1"/>
    <col min="5410" max="5411" width="5" bestFit="1" customWidth="1"/>
    <col min="5412" max="5412" width="8.85546875" bestFit="1" customWidth="1"/>
    <col min="5413" max="5413" width="6" bestFit="1" customWidth="1"/>
    <col min="5414" max="5414" width="9.85546875" bestFit="1" customWidth="1"/>
    <col min="5415" max="5415" width="11.140625" bestFit="1" customWidth="1"/>
    <col min="5416" max="5416" width="9" bestFit="1" customWidth="1"/>
    <col min="5417" max="5417" width="5" bestFit="1" customWidth="1"/>
    <col min="5418" max="5418" width="10.85546875" bestFit="1" customWidth="1"/>
    <col min="5419" max="5419" width="10.42578125" bestFit="1" customWidth="1"/>
    <col min="5420" max="5420" width="10.28515625" bestFit="1" customWidth="1"/>
    <col min="5421" max="5421" width="10.140625" bestFit="1" customWidth="1"/>
    <col min="5422" max="5422" width="16.140625" bestFit="1" customWidth="1"/>
    <col min="5423" max="5423" width="15.85546875" bestFit="1" customWidth="1"/>
    <col min="5424" max="5424" width="11.85546875" bestFit="1" customWidth="1"/>
    <col min="5425" max="5425" width="16" bestFit="1" customWidth="1"/>
    <col min="5426" max="5426" width="11.42578125" bestFit="1" customWidth="1"/>
    <col min="5427" max="5427" width="17" bestFit="1" customWidth="1"/>
    <col min="5428" max="5428" width="12.28515625" bestFit="1" customWidth="1"/>
    <col min="5429" max="5429" width="16.42578125" bestFit="1" customWidth="1"/>
    <col min="5430" max="5430" width="10" bestFit="1" customWidth="1"/>
    <col min="5431" max="5431" width="16.140625" bestFit="1" customWidth="1"/>
    <col min="5432" max="5432" width="11.42578125" bestFit="1" customWidth="1"/>
    <col min="5433" max="5433" width="10.140625" bestFit="1" customWidth="1"/>
    <col min="5434" max="5434" width="15.28515625" bestFit="1" customWidth="1"/>
    <col min="5435" max="5435" width="15.42578125" bestFit="1" customWidth="1"/>
    <col min="5436" max="5436" width="12.5703125" bestFit="1" customWidth="1"/>
    <col min="5437" max="5437" width="13.7109375" bestFit="1" customWidth="1"/>
    <col min="5438" max="5438" width="17.85546875" bestFit="1" customWidth="1"/>
    <col min="5439" max="5439" width="4" bestFit="1" customWidth="1"/>
    <col min="5440" max="5440" width="6" bestFit="1" customWidth="1"/>
    <col min="5441" max="5441" width="18.28515625" bestFit="1" customWidth="1"/>
    <col min="5442" max="5442" width="6.7109375" bestFit="1" customWidth="1"/>
    <col min="5443" max="5443" width="15.140625" bestFit="1" customWidth="1"/>
    <col min="5444" max="5444" width="12.28515625" bestFit="1" customWidth="1"/>
    <col min="5445" max="5445" width="13.28515625" bestFit="1" customWidth="1"/>
    <col min="5446" max="5446" width="14.42578125" bestFit="1" customWidth="1"/>
    <col min="5447" max="5447" width="8.85546875" bestFit="1" customWidth="1"/>
    <col min="5448" max="5448" width="14.5703125" bestFit="1" customWidth="1"/>
    <col min="5449" max="5449" width="11.28515625" bestFit="1" customWidth="1"/>
    <col min="5450" max="5450" width="9.7109375" bestFit="1" customWidth="1"/>
    <col min="5451" max="5451" width="13.28515625" bestFit="1" customWidth="1"/>
    <col min="5452" max="5452" width="11.5703125" bestFit="1" customWidth="1"/>
    <col min="5633" max="5633" width="8.42578125" bestFit="1" customWidth="1"/>
    <col min="5634" max="5634" width="8.42578125" customWidth="1"/>
    <col min="5635" max="5635" width="21.5703125" bestFit="1" customWidth="1"/>
    <col min="5636" max="5636" width="13.42578125" customWidth="1"/>
    <col min="5637" max="5637" width="11.7109375" customWidth="1"/>
    <col min="5638" max="5638" width="40.42578125" bestFit="1" customWidth="1"/>
    <col min="5639" max="5645" width="7.140625" customWidth="1"/>
    <col min="5646" max="5646" width="5.7109375" customWidth="1"/>
    <col min="5647" max="5648" width="10.140625" customWidth="1"/>
    <col min="5649" max="5649" width="9.5703125" customWidth="1"/>
    <col min="5650" max="5650" width="9.42578125" customWidth="1"/>
    <col min="5651" max="5657" width="11" customWidth="1"/>
    <col min="5658" max="5658" width="9.85546875" customWidth="1"/>
    <col min="5659" max="5659" width="12.42578125" customWidth="1"/>
    <col min="5660" max="5660" width="9" bestFit="1" customWidth="1"/>
    <col min="5661" max="5661" width="6" bestFit="1" customWidth="1"/>
    <col min="5662" max="5662" width="5" bestFit="1" customWidth="1"/>
    <col min="5663" max="5663" width="11.5703125" bestFit="1" customWidth="1"/>
    <col min="5664" max="5664" width="6" bestFit="1" customWidth="1"/>
    <col min="5665" max="5665" width="13.42578125" bestFit="1" customWidth="1"/>
    <col min="5666" max="5667" width="5" bestFit="1" customWidth="1"/>
    <col min="5668" max="5668" width="8.85546875" bestFit="1" customWidth="1"/>
    <col min="5669" max="5669" width="6" bestFit="1" customWidth="1"/>
    <col min="5670" max="5670" width="9.85546875" bestFit="1" customWidth="1"/>
    <col min="5671" max="5671" width="11.140625" bestFit="1" customWidth="1"/>
    <col min="5672" max="5672" width="9" bestFit="1" customWidth="1"/>
    <col min="5673" max="5673" width="5" bestFit="1" customWidth="1"/>
    <col min="5674" max="5674" width="10.85546875" bestFit="1" customWidth="1"/>
    <col min="5675" max="5675" width="10.42578125" bestFit="1" customWidth="1"/>
    <col min="5676" max="5676" width="10.28515625" bestFit="1" customWidth="1"/>
    <col min="5677" max="5677" width="10.140625" bestFit="1" customWidth="1"/>
    <col min="5678" max="5678" width="16.140625" bestFit="1" customWidth="1"/>
    <col min="5679" max="5679" width="15.85546875" bestFit="1" customWidth="1"/>
    <col min="5680" max="5680" width="11.85546875" bestFit="1" customWidth="1"/>
    <col min="5681" max="5681" width="16" bestFit="1" customWidth="1"/>
    <col min="5682" max="5682" width="11.42578125" bestFit="1" customWidth="1"/>
    <col min="5683" max="5683" width="17" bestFit="1" customWidth="1"/>
    <col min="5684" max="5684" width="12.28515625" bestFit="1" customWidth="1"/>
    <col min="5685" max="5685" width="16.42578125" bestFit="1" customWidth="1"/>
    <col min="5686" max="5686" width="10" bestFit="1" customWidth="1"/>
    <col min="5687" max="5687" width="16.140625" bestFit="1" customWidth="1"/>
    <col min="5688" max="5688" width="11.42578125" bestFit="1" customWidth="1"/>
    <col min="5689" max="5689" width="10.140625" bestFit="1" customWidth="1"/>
    <col min="5690" max="5690" width="15.28515625" bestFit="1" customWidth="1"/>
    <col min="5691" max="5691" width="15.42578125" bestFit="1" customWidth="1"/>
    <col min="5692" max="5692" width="12.5703125" bestFit="1" customWidth="1"/>
    <col min="5693" max="5693" width="13.7109375" bestFit="1" customWidth="1"/>
    <col min="5694" max="5694" width="17.85546875" bestFit="1" customWidth="1"/>
    <col min="5695" max="5695" width="4" bestFit="1" customWidth="1"/>
    <col min="5696" max="5696" width="6" bestFit="1" customWidth="1"/>
    <col min="5697" max="5697" width="18.28515625" bestFit="1" customWidth="1"/>
    <col min="5698" max="5698" width="6.7109375" bestFit="1" customWidth="1"/>
    <col min="5699" max="5699" width="15.140625" bestFit="1" customWidth="1"/>
    <col min="5700" max="5700" width="12.28515625" bestFit="1" customWidth="1"/>
    <col min="5701" max="5701" width="13.28515625" bestFit="1" customWidth="1"/>
    <col min="5702" max="5702" width="14.42578125" bestFit="1" customWidth="1"/>
    <col min="5703" max="5703" width="8.85546875" bestFit="1" customWidth="1"/>
    <col min="5704" max="5704" width="14.5703125" bestFit="1" customWidth="1"/>
    <col min="5705" max="5705" width="11.28515625" bestFit="1" customWidth="1"/>
    <col min="5706" max="5706" width="9.7109375" bestFit="1" customWidth="1"/>
    <col min="5707" max="5707" width="13.28515625" bestFit="1" customWidth="1"/>
    <col min="5708" max="5708" width="11.5703125" bestFit="1" customWidth="1"/>
    <col min="5889" max="5889" width="8.42578125" bestFit="1" customWidth="1"/>
    <col min="5890" max="5890" width="8.42578125" customWidth="1"/>
    <col min="5891" max="5891" width="21.5703125" bestFit="1" customWidth="1"/>
    <col min="5892" max="5892" width="13.42578125" customWidth="1"/>
    <col min="5893" max="5893" width="11.7109375" customWidth="1"/>
    <col min="5894" max="5894" width="40.42578125" bestFit="1" customWidth="1"/>
    <col min="5895" max="5901" width="7.140625" customWidth="1"/>
    <col min="5902" max="5902" width="5.7109375" customWidth="1"/>
    <col min="5903" max="5904" width="10.140625" customWidth="1"/>
    <col min="5905" max="5905" width="9.5703125" customWidth="1"/>
    <col min="5906" max="5906" width="9.42578125" customWidth="1"/>
    <col min="5907" max="5913" width="11" customWidth="1"/>
    <col min="5914" max="5914" width="9.85546875" customWidth="1"/>
    <col min="5915" max="5915" width="12.42578125" customWidth="1"/>
    <col min="5916" max="5916" width="9" bestFit="1" customWidth="1"/>
    <col min="5917" max="5917" width="6" bestFit="1" customWidth="1"/>
    <col min="5918" max="5918" width="5" bestFit="1" customWidth="1"/>
    <col min="5919" max="5919" width="11.5703125" bestFit="1" customWidth="1"/>
    <col min="5920" max="5920" width="6" bestFit="1" customWidth="1"/>
    <col min="5921" max="5921" width="13.42578125" bestFit="1" customWidth="1"/>
    <col min="5922" max="5923" width="5" bestFit="1" customWidth="1"/>
    <col min="5924" max="5924" width="8.85546875" bestFit="1" customWidth="1"/>
    <col min="5925" max="5925" width="6" bestFit="1" customWidth="1"/>
    <col min="5926" max="5926" width="9.85546875" bestFit="1" customWidth="1"/>
    <col min="5927" max="5927" width="11.140625" bestFit="1" customWidth="1"/>
    <col min="5928" max="5928" width="9" bestFit="1" customWidth="1"/>
    <col min="5929" max="5929" width="5" bestFit="1" customWidth="1"/>
    <col min="5930" max="5930" width="10.85546875" bestFit="1" customWidth="1"/>
    <col min="5931" max="5931" width="10.42578125" bestFit="1" customWidth="1"/>
    <col min="5932" max="5932" width="10.28515625" bestFit="1" customWidth="1"/>
    <col min="5933" max="5933" width="10.140625" bestFit="1" customWidth="1"/>
    <col min="5934" max="5934" width="16.140625" bestFit="1" customWidth="1"/>
    <col min="5935" max="5935" width="15.85546875" bestFit="1" customWidth="1"/>
    <col min="5936" max="5936" width="11.85546875" bestFit="1" customWidth="1"/>
    <col min="5937" max="5937" width="16" bestFit="1" customWidth="1"/>
    <col min="5938" max="5938" width="11.42578125" bestFit="1" customWidth="1"/>
    <col min="5939" max="5939" width="17" bestFit="1" customWidth="1"/>
    <col min="5940" max="5940" width="12.28515625" bestFit="1" customWidth="1"/>
    <col min="5941" max="5941" width="16.42578125" bestFit="1" customWidth="1"/>
    <col min="5942" max="5942" width="10" bestFit="1" customWidth="1"/>
    <col min="5943" max="5943" width="16.140625" bestFit="1" customWidth="1"/>
    <col min="5944" max="5944" width="11.42578125" bestFit="1" customWidth="1"/>
    <col min="5945" max="5945" width="10.140625" bestFit="1" customWidth="1"/>
    <col min="5946" max="5946" width="15.28515625" bestFit="1" customWidth="1"/>
    <col min="5947" max="5947" width="15.42578125" bestFit="1" customWidth="1"/>
    <col min="5948" max="5948" width="12.5703125" bestFit="1" customWidth="1"/>
    <col min="5949" max="5949" width="13.7109375" bestFit="1" customWidth="1"/>
    <col min="5950" max="5950" width="17.85546875" bestFit="1" customWidth="1"/>
    <col min="5951" max="5951" width="4" bestFit="1" customWidth="1"/>
    <col min="5952" max="5952" width="6" bestFit="1" customWidth="1"/>
    <col min="5953" max="5953" width="18.28515625" bestFit="1" customWidth="1"/>
    <col min="5954" max="5954" width="6.7109375" bestFit="1" customWidth="1"/>
    <col min="5955" max="5955" width="15.140625" bestFit="1" customWidth="1"/>
    <col min="5956" max="5956" width="12.28515625" bestFit="1" customWidth="1"/>
    <col min="5957" max="5957" width="13.28515625" bestFit="1" customWidth="1"/>
    <col min="5958" max="5958" width="14.42578125" bestFit="1" customWidth="1"/>
    <col min="5959" max="5959" width="8.85546875" bestFit="1" customWidth="1"/>
    <col min="5960" max="5960" width="14.5703125" bestFit="1" customWidth="1"/>
    <col min="5961" max="5961" width="11.28515625" bestFit="1" customWidth="1"/>
    <col min="5962" max="5962" width="9.7109375" bestFit="1" customWidth="1"/>
    <col min="5963" max="5963" width="13.28515625" bestFit="1" customWidth="1"/>
    <col min="5964" max="5964" width="11.5703125" bestFit="1" customWidth="1"/>
    <col min="6145" max="6145" width="8.42578125" bestFit="1" customWidth="1"/>
    <col min="6146" max="6146" width="8.42578125" customWidth="1"/>
    <col min="6147" max="6147" width="21.5703125" bestFit="1" customWidth="1"/>
    <col min="6148" max="6148" width="13.42578125" customWidth="1"/>
    <col min="6149" max="6149" width="11.7109375" customWidth="1"/>
    <col min="6150" max="6150" width="40.42578125" bestFit="1" customWidth="1"/>
    <col min="6151" max="6157" width="7.140625" customWidth="1"/>
    <col min="6158" max="6158" width="5.7109375" customWidth="1"/>
    <col min="6159" max="6160" width="10.140625" customWidth="1"/>
    <col min="6161" max="6161" width="9.5703125" customWidth="1"/>
    <col min="6162" max="6162" width="9.42578125" customWidth="1"/>
    <col min="6163" max="6169" width="11" customWidth="1"/>
    <col min="6170" max="6170" width="9.85546875" customWidth="1"/>
    <col min="6171" max="6171" width="12.42578125" customWidth="1"/>
    <col min="6172" max="6172" width="9" bestFit="1" customWidth="1"/>
    <col min="6173" max="6173" width="6" bestFit="1" customWidth="1"/>
    <col min="6174" max="6174" width="5" bestFit="1" customWidth="1"/>
    <col min="6175" max="6175" width="11.5703125" bestFit="1" customWidth="1"/>
    <col min="6176" max="6176" width="6" bestFit="1" customWidth="1"/>
    <col min="6177" max="6177" width="13.42578125" bestFit="1" customWidth="1"/>
    <col min="6178" max="6179" width="5" bestFit="1" customWidth="1"/>
    <col min="6180" max="6180" width="8.85546875" bestFit="1" customWidth="1"/>
    <col min="6181" max="6181" width="6" bestFit="1" customWidth="1"/>
    <col min="6182" max="6182" width="9.85546875" bestFit="1" customWidth="1"/>
    <col min="6183" max="6183" width="11.140625" bestFit="1" customWidth="1"/>
    <col min="6184" max="6184" width="9" bestFit="1" customWidth="1"/>
    <col min="6185" max="6185" width="5" bestFit="1" customWidth="1"/>
    <col min="6186" max="6186" width="10.85546875" bestFit="1" customWidth="1"/>
    <col min="6187" max="6187" width="10.42578125" bestFit="1" customWidth="1"/>
    <col min="6188" max="6188" width="10.28515625" bestFit="1" customWidth="1"/>
    <col min="6189" max="6189" width="10.140625" bestFit="1" customWidth="1"/>
    <col min="6190" max="6190" width="16.140625" bestFit="1" customWidth="1"/>
    <col min="6191" max="6191" width="15.85546875" bestFit="1" customWidth="1"/>
    <col min="6192" max="6192" width="11.85546875" bestFit="1" customWidth="1"/>
    <col min="6193" max="6193" width="16" bestFit="1" customWidth="1"/>
    <col min="6194" max="6194" width="11.42578125" bestFit="1" customWidth="1"/>
    <col min="6195" max="6195" width="17" bestFit="1" customWidth="1"/>
    <col min="6196" max="6196" width="12.28515625" bestFit="1" customWidth="1"/>
    <col min="6197" max="6197" width="16.42578125" bestFit="1" customWidth="1"/>
    <col min="6198" max="6198" width="10" bestFit="1" customWidth="1"/>
    <col min="6199" max="6199" width="16.140625" bestFit="1" customWidth="1"/>
    <col min="6200" max="6200" width="11.42578125" bestFit="1" customWidth="1"/>
    <col min="6201" max="6201" width="10.140625" bestFit="1" customWidth="1"/>
    <col min="6202" max="6202" width="15.28515625" bestFit="1" customWidth="1"/>
    <col min="6203" max="6203" width="15.42578125" bestFit="1" customWidth="1"/>
    <col min="6204" max="6204" width="12.5703125" bestFit="1" customWidth="1"/>
    <col min="6205" max="6205" width="13.7109375" bestFit="1" customWidth="1"/>
    <col min="6206" max="6206" width="17.85546875" bestFit="1" customWidth="1"/>
    <col min="6207" max="6207" width="4" bestFit="1" customWidth="1"/>
    <col min="6208" max="6208" width="6" bestFit="1" customWidth="1"/>
    <col min="6209" max="6209" width="18.28515625" bestFit="1" customWidth="1"/>
    <col min="6210" max="6210" width="6.7109375" bestFit="1" customWidth="1"/>
    <col min="6211" max="6211" width="15.140625" bestFit="1" customWidth="1"/>
    <col min="6212" max="6212" width="12.28515625" bestFit="1" customWidth="1"/>
    <col min="6213" max="6213" width="13.28515625" bestFit="1" customWidth="1"/>
    <col min="6214" max="6214" width="14.42578125" bestFit="1" customWidth="1"/>
    <col min="6215" max="6215" width="8.85546875" bestFit="1" customWidth="1"/>
    <col min="6216" max="6216" width="14.5703125" bestFit="1" customWidth="1"/>
    <col min="6217" max="6217" width="11.28515625" bestFit="1" customWidth="1"/>
    <col min="6218" max="6218" width="9.7109375" bestFit="1" customWidth="1"/>
    <col min="6219" max="6219" width="13.28515625" bestFit="1" customWidth="1"/>
    <col min="6220" max="6220" width="11.5703125" bestFit="1" customWidth="1"/>
    <col min="6401" max="6401" width="8.42578125" bestFit="1" customWidth="1"/>
    <col min="6402" max="6402" width="8.42578125" customWidth="1"/>
    <col min="6403" max="6403" width="21.5703125" bestFit="1" customWidth="1"/>
    <col min="6404" max="6404" width="13.42578125" customWidth="1"/>
    <col min="6405" max="6405" width="11.7109375" customWidth="1"/>
    <col min="6406" max="6406" width="40.42578125" bestFit="1" customWidth="1"/>
    <col min="6407" max="6413" width="7.140625" customWidth="1"/>
    <col min="6414" max="6414" width="5.7109375" customWidth="1"/>
    <col min="6415" max="6416" width="10.140625" customWidth="1"/>
    <col min="6417" max="6417" width="9.5703125" customWidth="1"/>
    <col min="6418" max="6418" width="9.42578125" customWidth="1"/>
    <col min="6419" max="6425" width="11" customWidth="1"/>
    <col min="6426" max="6426" width="9.85546875" customWidth="1"/>
    <col min="6427" max="6427" width="12.42578125" customWidth="1"/>
    <col min="6428" max="6428" width="9" bestFit="1" customWidth="1"/>
    <col min="6429" max="6429" width="6" bestFit="1" customWidth="1"/>
    <col min="6430" max="6430" width="5" bestFit="1" customWidth="1"/>
    <col min="6431" max="6431" width="11.5703125" bestFit="1" customWidth="1"/>
    <col min="6432" max="6432" width="6" bestFit="1" customWidth="1"/>
    <col min="6433" max="6433" width="13.42578125" bestFit="1" customWidth="1"/>
    <col min="6434" max="6435" width="5" bestFit="1" customWidth="1"/>
    <col min="6436" max="6436" width="8.85546875" bestFit="1" customWidth="1"/>
    <col min="6437" max="6437" width="6" bestFit="1" customWidth="1"/>
    <col min="6438" max="6438" width="9.85546875" bestFit="1" customWidth="1"/>
    <col min="6439" max="6439" width="11.140625" bestFit="1" customWidth="1"/>
    <col min="6440" max="6440" width="9" bestFit="1" customWidth="1"/>
    <col min="6441" max="6441" width="5" bestFit="1" customWidth="1"/>
    <col min="6442" max="6442" width="10.85546875" bestFit="1" customWidth="1"/>
    <col min="6443" max="6443" width="10.42578125" bestFit="1" customWidth="1"/>
    <col min="6444" max="6444" width="10.28515625" bestFit="1" customWidth="1"/>
    <col min="6445" max="6445" width="10.140625" bestFit="1" customWidth="1"/>
    <col min="6446" max="6446" width="16.140625" bestFit="1" customWidth="1"/>
    <col min="6447" max="6447" width="15.85546875" bestFit="1" customWidth="1"/>
    <col min="6448" max="6448" width="11.85546875" bestFit="1" customWidth="1"/>
    <col min="6449" max="6449" width="16" bestFit="1" customWidth="1"/>
    <col min="6450" max="6450" width="11.42578125" bestFit="1" customWidth="1"/>
    <col min="6451" max="6451" width="17" bestFit="1" customWidth="1"/>
    <col min="6452" max="6452" width="12.28515625" bestFit="1" customWidth="1"/>
    <col min="6453" max="6453" width="16.42578125" bestFit="1" customWidth="1"/>
    <col min="6454" max="6454" width="10" bestFit="1" customWidth="1"/>
    <col min="6455" max="6455" width="16.140625" bestFit="1" customWidth="1"/>
    <col min="6456" max="6456" width="11.42578125" bestFit="1" customWidth="1"/>
    <col min="6457" max="6457" width="10.140625" bestFit="1" customWidth="1"/>
    <col min="6458" max="6458" width="15.28515625" bestFit="1" customWidth="1"/>
    <col min="6459" max="6459" width="15.42578125" bestFit="1" customWidth="1"/>
    <col min="6460" max="6460" width="12.5703125" bestFit="1" customWidth="1"/>
    <col min="6461" max="6461" width="13.7109375" bestFit="1" customWidth="1"/>
    <col min="6462" max="6462" width="17.85546875" bestFit="1" customWidth="1"/>
    <col min="6463" max="6463" width="4" bestFit="1" customWidth="1"/>
    <col min="6464" max="6464" width="6" bestFit="1" customWidth="1"/>
    <col min="6465" max="6465" width="18.28515625" bestFit="1" customWidth="1"/>
    <col min="6466" max="6466" width="6.7109375" bestFit="1" customWidth="1"/>
    <col min="6467" max="6467" width="15.140625" bestFit="1" customWidth="1"/>
    <col min="6468" max="6468" width="12.28515625" bestFit="1" customWidth="1"/>
    <col min="6469" max="6469" width="13.28515625" bestFit="1" customWidth="1"/>
    <col min="6470" max="6470" width="14.42578125" bestFit="1" customWidth="1"/>
    <col min="6471" max="6471" width="8.85546875" bestFit="1" customWidth="1"/>
    <col min="6472" max="6472" width="14.5703125" bestFit="1" customWidth="1"/>
    <col min="6473" max="6473" width="11.28515625" bestFit="1" customWidth="1"/>
    <col min="6474" max="6474" width="9.7109375" bestFit="1" customWidth="1"/>
    <col min="6475" max="6475" width="13.28515625" bestFit="1" customWidth="1"/>
    <col min="6476" max="6476" width="11.5703125" bestFit="1" customWidth="1"/>
    <col min="6657" max="6657" width="8.42578125" bestFit="1" customWidth="1"/>
    <col min="6658" max="6658" width="8.42578125" customWidth="1"/>
    <col min="6659" max="6659" width="21.5703125" bestFit="1" customWidth="1"/>
    <col min="6660" max="6660" width="13.42578125" customWidth="1"/>
    <col min="6661" max="6661" width="11.7109375" customWidth="1"/>
    <col min="6662" max="6662" width="40.42578125" bestFit="1" customWidth="1"/>
    <col min="6663" max="6669" width="7.140625" customWidth="1"/>
    <col min="6670" max="6670" width="5.7109375" customWidth="1"/>
    <col min="6671" max="6672" width="10.140625" customWidth="1"/>
    <col min="6673" max="6673" width="9.5703125" customWidth="1"/>
    <col min="6674" max="6674" width="9.42578125" customWidth="1"/>
    <col min="6675" max="6681" width="11" customWidth="1"/>
    <col min="6682" max="6682" width="9.85546875" customWidth="1"/>
    <col min="6683" max="6683" width="12.42578125" customWidth="1"/>
    <col min="6684" max="6684" width="9" bestFit="1" customWidth="1"/>
    <col min="6685" max="6685" width="6" bestFit="1" customWidth="1"/>
    <col min="6686" max="6686" width="5" bestFit="1" customWidth="1"/>
    <col min="6687" max="6687" width="11.5703125" bestFit="1" customWidth="1"/>
    <col min="6688" max="6688" width="6" bestFit="1" customWidth="1"/>
    <col min="6689" max="6689" width="13.42578125" bestFit="1" customWidth="1"/>
    <col min="6690" max="6691" width="5" bestFit="1" customWidth="1"/>
    <col min="6692" max="6692" width="8.85546875" bestFit="1" customWidth="1"/>
    <col min="6693" max="6693" width="6" bestFit="1" customWidth="1"/>
    <col min="6694" max="6694" width="9.85546875" bestFit="1" customWidth="1"/>
    <col min="6695" max="6695" width="11.140625" bestFit="1" customWidth="1"/>
    <col min="6696" max="6696" width="9" bestFit="1" customWidth="1"/>
    <col min="6697" max="6697" width="5" bestFit="1" customWidth="1"/>
    <col min="6698" max="6698" width="10.85546875" bestFit="1" customWidth="1"/>
    <col min="6699" max="6699" width="10.42578125" bestFit="1" customWidth="1"/>
    <col min="6700" max="6700" width="10.28515625" bestFit="1" customWidth="1"/>
    <col min="6701" max="6701" width="10.140625" bestFit="1" customWidth="1"/>
    <col min="6702" max="6702" width="16.140625" bestFit="1" customWidth="1"/>
    <col min="6703" max="6703" width="15.85546875" bestFit="1" customWidth="1"/>
    <col min="6704" max="6704" width="11.85546875" bestFit="1" customWidth="1"/>
    <col min="6705" max="6705" width="16" bestFit="1" customWidth="1"/>
    <col min="6706" max="6706" width="11.42578125" bestFit="1" customWidth="1"/>
    <col min="6707" max="6707" width="17" bestFit="1" customWidth="1"/>
    <col min="6708" max="6708" width="12.28515625" bestFit="1" customWidth="1"/>
    <col min="6709" max="6709" width="16.42578125" bestFit="1" customWidth="1"/>
    <col min="6710" max="6710" width="10" bestFit="1" customWidth="1"/>
    <col min="6711" max="6711" width="16.140625" bestFit="1" customWidth="1"/>
    <col min="6712" max="6712" width="11.42578125" bestFit="1" customWidth="1"/>
    <col min="6713" max="6713" width="10.140625" bestFit="1" customWidth="1"/>
    <col min="6714" max="6714" width="15.28515625" bestFit="1" customWidth="1"/>
    <col min="6715" max="6715" width="15.42578125" bestFit="1" customWidth="1"/>
    <col min="6716" max="6716" width="12.5703125" bestFit="1" customWidth="1"/>
    <col min="6717" max="6717" width="13.7109375" bestFit="1" customWidth="1"/>
    <col min="6718" max="6718" width="17.85546875" bestFit="1" customWidth="1"/>
    <col min="6719" max="6719" width="4" bestFit="1" customWidth="1"/>
    <col min="6720" max="6720" width="6" bestFit="1" customWidth="1"/>
    <col min="6721" max="6721" width="18.28515625" bestFit="1" customWidth="1"/>
    <col min="6722" max="6722" width="6.7109375" bestFit="1" customWidth="1"/>
    <col min="6723" max="6723" width="15.140625" bestFit="1" customWidth="1"/>
    <col min="6724" max="6724" width="12.28515625" bestFit="1" customWidth="1"/>
    <col min="6725" max="6725" width="13.28515625" bestFit="1" customWidth="1"/>
    <col min="6726" max="6726" width="14.42578125" bestFit="1" customWidth="1"/>
    <col min="6727" max="6727" width="8.85546875" bestFit="1" customWidth="1"/>
    <col min="6728" max="6728" width="14.5703125" bestFit="1" customWidth="1"/>
    <col min="6729" max="6729" width="11.28515625" bestFit="1" customWidth="1"/>
    <col min="6730" max="6730" width="9.7109375" bestFit="1" customWidth="1"/>
    <col min="6731" max="6731" width="13.28515625" bestFit="1" customWidth="1"/>
    <col min="6732" max="6732" width="11.5703125" bestFit="1" customWidth="1"/>
    <col min="6913" max="6913" width="8.42578125" bestFit="1" customWidth="1"/>
    <col min="6914" max="6914" width="8.42578125" customWidth="1"/>
    <col min="6915" max="6915" width="21.5703125" bestFit="1" customWidth="1"/>
    <col min="6916" max="6916" width="13.42578125" customWidth="1"/>
    <col min="6917" max="6917" width="11.7109375" customWidth="1"/>
    <col min="6918" max="6918" width="40.42578125" bestFit="1" customWidth="1"/>
    <col min="6919" max="6925" width="7.140625" customWidth="1"/>
    <col min="6926" max="6926" width="5.7109375" customWidth="1"/>
    <col min="6927" max="6928" width="10.140625" customWidth="1"/>
    <col min="6929" max="6929" width="9.5703125" customWidth="1"/>
    <col min="6930" max="6930" width="9.42578125" customWidth="1"/>
    <col min="6931" max="6937" width="11" customWidth="1"/>
    <col min="6938" max="6938" width="9.85546875" customWidth="1"/>
    <col min="6939" max="6939" width="12.42578125" customWidth="1"/>
    <col min="6940" max="6940" width="9" bestFit="1" customWidth="1"/>
    <col min="6941" max="6941" width="6" bestFit="1" customWidth="1"/>
    <col min="6942" max="6942" width="5" bestFit="1" customWidth="1"/>
    <col min="6943" max="6943" width="11.5703125" bestFit="1" customWidth="1"/>
    <col min="6944" max="6944" width="6" bestFit="1" customWidth="1"/>
    <col min="6945" max="6945" width="13.42578125" bestFit="1" customWidth="1"/>
    <col min="6946" max="6947" width="5" bestFit="1" customWidth="1"/>
    <col min="6948" max="6948" width="8.85546875" bestFit="1" customWidth="1"/>
    <col min="6949" max="6949" width="6" bestFit="1" customWidth="1"/>
    <col min="6950" max="6950" width="9.85546875" bestFit="1" customWidth="1"/>
    <col min="6951" max="6951" width="11.140625" bestFit="1" customWidth="1"/>
    <col min="6952" max="6952" width="9" bestFit="1" customWidth="1"/>
    <col min="6953" max="6953" width="5" bestFit="1" customWidth="1"/>
    <col min="6954" max="6954" width="10.85546875" bestFit="1" customWidth="1"/>
    <col min="6955" max="6955" width="10.42578125" bestFit="1" customWidth="1"/>
    <col min="6956" max="6956" width="10.28515625" bestFit="1" customWidth="1"/>
    <col min="6957" max="6957" width="10.140625" bestFit="1" customWidth="1"/>
    <col min="6958" max="6958" width="16.140625" bestFit="1" customWidth="1"/>
    <col min="6959" max="6959" width="15.85546875" bestFit="1" customWidth="1"/>
    <col min="6960" max="6960" width="11.85546875" bestFit="1" customWidth="1"/>
    <col min="6961" max="6961" width="16" bestFit="1" customWidth="1"/>
    <col min="6962" max="6962" width="11.42578125" bestFit="1" customWidth="1"/>
    <col min="6963" max="6963" width="17" bestFit="1" customWidth="1"/>
    <col min="6964" max="6964" width="12.28515625" bestFit="1" customWidth="1"/>
    <col min="6965" max="6965" width="16.42578125" bestFit="1" customWidth="1"/>
    <col min="6966" max="6966" width="10" bestFit="1" customWidth="1"/>
    <col min="6967" max="6967" width="16.140625" bestFit="1" customWidth="1"/>
    <col min="6968" max="6968" width="11.42578125" bestFit="1" customWidth="1"/>
    <col min="6969" max="6969" width="10.140625" bestFit="1" customWidth="1"/>
    <col min="6970" max="6970" width="15.28515625" bestFit="1" customWidth="1"/>
    <col min="6971" max="6971" width="15.42578125" bestFit="1" customWidth="1"/>
    <col min="6972" max="6972" width="12.5703125" bestFit="1" customWidth="1"/>
    <col min="6973" max="6973" width="13.7109375" bestFit="1" customWidth="1"/>
    <col min="6974" max="6974" width="17.85546875" bestFit="1" customWidth="1"/>
    <col min="6975" max="6975" width="4" bestFit="1" customWidth="1"/>
    <col min="6976" max="6976" width="6" bestFit="1" customWidth="1"/>
    <col min="6977" max="6977" width="18.28515625" bestFit="1" customWidth="1"/>
    <col min="6978" max="6978" width="6.7109375" bestFit="1" customWidth="1"/>
    <col min="6979" max="6979" width="15.140625" bestFit="1" customWidth="1"/>
    <col min="6980" max="6980" width="12.28515625" bestFit="1" customWidth="1"/>
    <col min="6981" max="6981" width="13.28515625" bestFit="1" customWidth="1"/>
    <col min="6982" max="6982" width="14.42578125" bestFit="1" customWidth="1"/>
    <col min="6983" max="6983" width="8.85546875" bestFit="1" customWidth="1"/>
    <col min="6984" max="6984" width="14.5703125" bestFit="1" customWidth="1"/>
    <col min="6985" max="6985" width="11.28515625" bestFit="1" customWidth="1"/>
    <col min="6986" max="6986" width="9.7109375" bestFit="1" customWidth="1"/>
    <col min="6987" max="6987" width="13.28515625" bestFit="1" customWidth="1"/>
    <col min="6988" max="6988" width="11.5703125" bestFit="1" customWidth="1"/>
    <col min="7169" max="7169" width="8.42578125" bestFit="1" customWidth="1"/>
    <col min="7170" max="7170" width="8.42578125" customWidth="1"/>
    <col min="7171" max="7171" width="21.5703125" bestFit="1" customWidth="1"/>
    <col min="7172" max="7172" width="13.42578125" customWidth="1"/>
    <col min="7173" max="7173" width="11.7109375" customWidth="1"/>
    <col min="7174" max="7174" width="40.42578125" bestFit="1" customWidth="1"/>
    <col min="7175" max="7181" width="7.140625" customWidth="1"/>
    <col min="7182" max="7182" width="5.7109375" customWidth="1"/>
    <col min="7183" max="7184" width="10.140625" customWidth="1"/>
    <col min="7185" max="7185" width="9.5703125" customWidth="1"/>
    <col min="7186" max="7186" width="9.42578125" customWidth="1"/>
    <col min="7187" max="7193" width="11" customWidth="1"/>
    <col min="7194" max="7194" width="9.85546875" customWidth="1"/>
    <col min="7195" max="7195" width="12.42578125" customWidth="1"/>
    <col min="7196" max="7196" width="9" bestFit="1" customWidth="1"/>
    <col min="7197" max="7197" width="6" bestFit="1" customWidth="1"/>
    <col min="7198" max="7198" width="5" bestFit="1" customWidth="1"/>
    <col min="7199" max="7199" width="11.5703125" bestFit="1" customWidth="1"/>
    <col min="7200" max="7200" width="6" bestFit="1" customWidth="1"/>
    <col min="7201" max="7201" width="13.42578125" bestFit="1" customWidth="1"/>
    <col min="7202" max="7203" width="5" bestFit="1" customWidth="1"/>
    <col min="7204" max="7204" width="8.85546875" bestFit="1" customWidth="1"/>
    <col min="7205" max="7205" width="6" bestFit="1" customWidth="1"/>
    <col min="7206" max="7206" width="9.85546875" bestFit="1" customWidth="1"/>
    <col min="7207" max="7207" width="11.140625" bestFit="1" customWidth="1"/>
    <col min="7208" max="7208" width="9" bestFit="1" customWidth="1"/>
    <col min="7209" max="7209" width="5" bestFit="1" customWidth="1"/>
    <col min="7210" max="7210" width="10.85546875" bestFit="1" customWidth="1"/>
    <col min="7211" max="7211" width="10.42578125" bestFit="1" customWidth="1"/>
    <col min="7212" max="7212" width="10.28515625" bestFit="1" customWidth="1"/>
    <col min="7213" max="7213" width="10.140625" bestFit="1" customWidth="1"/>
    <col min="7214" max="7214" width="16.140625" bestFit="1" customWidth="1"/>
    <col min="7215" max="7215" width="15.85546875" bestFit="1" customWidth="1"/>
    <col min="7216" max="7216" width="11.85546875" bestFit="1" customWidth="1"/>
    <col min="7217" max="7217" width="16" bestFit="1" customWidth="1"/>
    <col min="7218" max="7218" width="11.42578125" bestFit="1" customWidth="1"/>
    <col min="7219" max="7219" width="17" bestFit="1" customWidth="1"/>
    <col min="7220" max="7220" width="12.28515625" bestFit="1" customWidth="1"/>
    <col min="7221" max="7221" width="16.42578125" bestFit="1" customWidth="1"/>
    <col min="7222" max="7222" width="10" bestFit="1" customWidth="1"/>
    <col min="7223" max="7223" width="16.140625" bestFit="1" customWidth="1"/>
    <col min="7224" max="7224" width="11.42578125" bestFit="1" customWidth="1"/>
    <col min="7225" max="7225" width="10.140625" bestFit="1" customWidth="1"/>
    <col min="7226" max="7226" width="15.28515625" bestFit="1" customWidth="1"/>
    <col min="7227" max="7227" width="15.42578125" bestFit="1" customWidth="1"/>
    <col min="7228" max="7228" width="12.5703125" bestFit="1" customWidth="1"/>
    <col min="7229" max="7229" width="13.7109375" bestFit="1" customWidth="1"/>
    <col min="7230" max="7230" width="17.85546875" bestFit="1" customWidth="1"/>
    <col min="7231" max="7231" width="4" bestFit="1" customWidth="1"/>
    <col min="7232" max="7232" width="6" bestFit="1" customWidth="1"/>
    <col min="7233" max="7233" width="18.28515625" bestFit="1" customWidth="1"/>
    <col min="7234" max="7234" width="6.7109375" bestFit="1" customWidth="1"/>
    <col min="7235" max="7235" width="15.140625" bestFit="1" customWidth="1"/>
    <col min="7236" max="7236" width="12.28515625" bestFit="1" customWidth="1"/>
    <col min="7237" max="7237" width="13.28515625" bestFit="1" customWidth="1"/>
    <col min="7238" max="7238" width="14.42578125" bestFit="1" customWidth="1"/>
    <col min="7239" max="7239" width="8.85546875" bestFit="1" customWidth="1"/>
    <col min="7240" max="7240" width="14.5703125" bestFit="1" customWidth="1"/>
    <col min="7241" max="7241" width="11.28515625" bestFit="1" customWidth="1"/>
    <col min="7242" max="7242" width="9.7109375" bestFit="1" customWidth="1"/>
    <col min="7243" max="7243" width="13.28515625" bestFit="1" customWidth="1"/>
    <col min="7244" max="7244" width="11.5703125" bestFit="1" customWidth="1"/>
    <col min="7425" max="7425" width="8.42578125" bestFit="1" customWidth="1"/>
    <col min="7426" max="7426" width="8.42578125" customWidth="1"/>
    <col min="7427" max="7427" width="21.5703125" bestFit="1" customWidth="1"/>
    <col min="7428" max="7428" width="13.42578125" customWidth="1"/>
    <col min="7429" max="7429" width="11.7109375" customWidth="1"/>
    <col min="7430" max="7430" width="40.42578125" bestFit="1" customWidth="1"/>
    <col min="7431" max="7437" width="7.140625" customWidth="1"/>
    <col min="7438" max="7438" width="5.7109375" customWidth="1"/>
    <col min="7439" max="7440" width="10.140625" customWidth="1"/>
    <col min="7441" max="7441" width="9.5703125" customWidth="1"/>
    <col min="7442" max="7442" width="9.42578125" customWidth="1"/>
    <col min="7443" max="7449" width="11" customWidth="1"/>
    <col min="7450" max="7450" width="9.85546875" customWidth="1"/>
    <col min="7451" max="7451" width="12.42578125" customWidth="1"/>
    <col min="7452" max="7452" width="9" bestFit="1" customWidth="1"/>
    <col min="7453" max="7453" width="6" bestFit="1" customWidth="1"/>
    <col min="7454" max="7454" width="5" bestFit="1" customWidth="1"/>
    <col min="7455" max="7455" width="11.5703125" bestFit="1" customWidth="1"/>
    <col min="7456" max="7456" width="6" bestFit="1" customWidth="1"/>
    <col min="7457" max="7457" width="13.42578125" bestFit="1" customWidth="1"/>
    <col min="7458" max="7459" width="5" bestFit="1" customWidth="1"/>
    <col min="7460" max="7460" width="8.85546875" bestFit="1" customWidth="1"/>
    <col min="7461" max="7461" width="6" bestFit="1" customWidth="1"/>
    <col min="7462" max="7462" width="9.85546875" bestFit="1" customWidth="1"/>
    <col min="7463" max="7463" width="11.140625" bestFit="1" customWidth="1"/>
    <col min="7464" max="7464" width="9" bestFit="1" customWidth="1"/>
    <col min="7465" max="7465" width="5" bestFit="1" customWidth="1"/>
    <col min="7466" max="7466" width="10.85546875" bestFit="1" customWidth="1"/>
    <col min="7467" max="7467" width="10.42578125" bestFit="1" customWidth="1"/>
    <col min="7468" max="7468" width="10.28515625" bestFit="1" customWidth="1"/>
    <col min="7469" max="7469" width="10.140625" bestFit="1" customWidth="1"/>
    <col min="7470" max="7470" width="16.140625" bestFit="1" customWidth="1"/>
    <col min="7471" max="7471" width="15.85546875" bestFit="1" customWidth="1"/>
    <col min="7472" max="7472" width="11.85546875" bestFit="1" customWidth="1"/>
    <col min="7473" max="7473" width="16" bestFit="1" customWidth="1"/>
    <col min="7474" max="7474" width="11.42578125" bestFit="1" customWidth="1"/>
    <col min="7475" max="7475" width="17" bestFit="1" customWidth="1"/>
    <col min="7476" max="7476" width="12.28515625" bestFit="1" customWidth="1"/>
    <col min="7477" max="7477" width="16.42578125" bestFit="1" customWidth="1"/>
    <col min="7478" max="7478" width="10" bestFit="1" customWidth="1"/>
    <col min="7479" max="7479" width="16.140625" bestFit="1" customWidth="1"/>
    <col min="7480" max="7480" width="11.42578125" bestFit="1" customWidth="1"/>
    <col min="7481" max="7481" width="10.140625" bestFit="1" customWidth="1"/>
    <col min="7482" max="7482" width="15.28515625" bestFit="1" customWidth="1"/>
    <col min="7483" max="7483" width="15.42578125" bestFit="1" customWidth="1"/>
    <col min="7484" max="7484" width="12.5703125" bestFit="1" customWidth="1"/>
    <col min="7485" max="7485" width="13.7109375" bestFit="1" customWidth="1"/>
    <col min="7486" max="7486" width="17.85546875" bestFit="1" customWidth="1"/>
    <col min="7487" max="7487" width="4" bestFit="1" customWidth="1"/>
    <col min="7488" max="7488" width="6" bestFit="1" customWidth="1"/>
    <col min="7489" max="7489" width="18.28515625" bestFit="1" customWidth="1"/>
    <col min="7490" max="7490" width="6.7109375" bestFit="1" customWidth="1"/>
    <col min="7491" max="7491" width="15.140625" bestFit="1" customWidth="1"/>
    <col min="7492" max="7492" width="12.28515625" bestFit="1" customWidth="1"/>
    <col min="7493" max="7493" width="13.28515625" bestFit="1" customWidth="1"/>
    <col min="7494" max="7494" width="14.42578125" bestFit="1" customWidth="1"/>
    <col min="7495" max="7495" width="8.85546875" bestFit="1" customWidth="1"/>
    <col min="7496" max="7496" width="14.5703125" bestFit="1" customWidth="1"/>
    <col min="7497" max="7497" width="11.28515625" bestFit="1" customWidth="1"/>
    <col min="7498" max="7498" width="9.7109375" bestFit="1" customWidth="1"/>
    <col min="7499" max="7499" width="13.28515625" bestFit="1" customWidth="1"/>
    <col min="7500" max="7500" width="11.5703125" bestFit="1" customWidth="1"/>
    <col min="7681" max="7681" width="8.42578125" bestFit="1" customWidth="1"/>
    <col min="7682" max="7682" width="8.42578125" customWidth="1"/>
    <col min="7683" max="7683" width="21.5703125" bestFit="1" customWidth="1"/>
    <col min="7684" max="7684" width="13.42578125" customWidth="1"/>
    <col min="7685" max="7685" width="11.7109375" customWidth="1"/>
    <col min="7686" max="7686" width="40.42578125" bestFit="1" customWidth="1"/>
    <col min="7687" max="7693" width="7.140625" customWidth="1"/>
    <col min="7694" max="7694" width="5.7109375" customWidth="1"/>
    <col min="7695" max="7696" width="10.140625" customWidth="1"/>
    <col min="7697" max="7697" width="9.5703125" customWidth="1"/>
    <col min="7698" max="7698" width="9.42578125" customWidth="1"/>
    <col min="7699" max="7705" width="11" customWidth="1"/>
    <col min="7706" max="7706" width="9.85546875" customWidth="1"/>
    <col min="7707" max="7707" width="12.42578125" customWidth="1"/>
    <col min="7708" max="7708" width="9" bestFit="1" customWidth="1"/>
    <col min="7709" max="7709" width="6" bestFit="1" customWidth="1"/>
    <col min="7710" max="7710" width="5" bestFit="1" customWidth="1"/>
    <col min="7711" max="7711" width="11.5703125" bestFit="1" customWidth="1"/>
    <col min="7712" max="7712" width="6" bestFit="1" customWidth="1"/>
    <col min="7713" max="7713" width="13.42578125" bestFit="1" customWidth="1"/>
    <col min="7714" max="7715" width="5" bestFit="1" customWidth="1"/>
    <col min="7716" max="7716" width="8.85546875" bestFit="1" customWidth="1"/>
    <col min="7717" max="7717" width="6" bestFit="1" customWidth="1"/>
    <col min="7718" max="7718" width="9.85546875" bestFit="1" customWidth="1"/>
    <col min="7719" max="7719" width="11.140625" bestFit="1" customWidth="1"/>
    <col min="7720" max="7720" width="9" bestFit="1" customWidth="1"/>
    <col min="7721" max="7721" width="5" bestFit="1" customWidth="1"/>
    <col min="7722" max="7722" width="10.85546875" bestFit="1" customWidth="1"/>
    <col min="7723" max="7723" width="10.42578125" bestFit="1" customWidth="1"/>
    <col min="7724" max="7724" width="10.28515625" bestFit="1" customWidth="1"/>
    <col min="7725" max="7725" width="10.140625" bestFit="1" customWidth="1"/>
    <col min="7726" max="7726" width="16.140625" bestFit="1" customWidth="1"/>
    <col min="7727" max="7727" width="15.85546875" bestFit="1" customWidth="1"/>
    <col min="7728" max="7728" width="11.85546875" bestFit="1" customWidth="1"/>
    <col min="7729" max="7729" width="16" bestFit="1" customWidth="1"/>
    <col min="7730" max="7730" width="11.42578125" bestFit="1" customWidth="1"/>
    <col min="7731" max="7731" width="17" bestFit="1" customWidth="1"/>
    <col min="7732" max="7732" width="12.28515625" bestFit="1" customWidth="1"/>
    <col min="7733" max="7733" width="16.42578125" bestFit="1" customWidth="1"/>
    <col min="7734" max="7734" width="10" bestFit="1" customWidth="1"/>
    <col min="7735" max="7735" width="16.140625" bestFit="1" customWidth="1"/>
    <col min="7736" max="7736" width="11.42578125" bestFit="1" customWidth="1"/>
    <col min="7737" max="7737" width="10.140625" bestFit="1" customWidth="1"/>
    <col min="7738" max="7738" width="15.28515625" bestFit="1" customWidth="1"/>
    <col min="7739" max="7739" width="15.42578125" bestFit="1" customWidth="1"/>
    <col min="7740" max="7740" width="12.5703125" bestFit="1" customWidth="1"/>
    <col min="7741" max="7741" width="13.7109375" bestFit="1" customWidth="1"/>
    <col min="7742" max="7742" width="17.85546875" bestFit="1" customWidth="1"/>
    <col min="7743" max="7743" width="4" bestFit="1" customWidth="1"/>
    <col min="7744" max="7744" width="6" bestFit="1" customWidth="1"/>
    <col min="7745" max="7745" width="18.28515625" bestFit="1" customWidth="1"/>
    <col min="7746" max="7746" width="6.7109375" bestFit="1" customWidth="1"/>
    <col min="7747" max="7747" width="15.140625" bestFit="1" customWidth="1"/>
    <col min="7748" max="7748" width="12.28515625" bestFit="1" customWidth="1"/>
    <col min="7749" max="7749" width="13.28515625" bestFit="1" customWidth="1"/>
    <col min="7750" max="7750" width="14.42578125" bestFit="1" customWidth="1"/>
    <col min="7751" max="7751" width="8.85546875" bestFit="1" customWidth="1"/>
    <col min="7752" max="7752" width="14.5703125" bestFit="1" customWidth="1"/>
    <col min="7753" max="7753" width="11.28515625" bestFit="1" customWidth="1"/>
    <col min="7754" max="7754" width="9.7109375" bestFit="1" customWidth="1"/>
    <col min="7755" max="7755" width="13.28515625" bestFit="1" customWidth="1"/>
    <col min="7756" max="7756" width="11.5703125" bestFit="1" customWidth="1"/>
    <col min="7937" max="7937" width="8.42578125" bestFit="1" customWidth="1"/>
    <col min="7938" max="7938" width="8.42578125" customWidth="1"/>
    <col min="7939" max="7939" width="21.5703125" bestFit="1" customWidth="1"/>
    <col min="7940" max="7940" width="13.42578125" customWidth="1"/>
    <col min="7941" max="7941" width="11.7109375" customWidth="1"/>
    <col min="7942" max="7942" width="40.42578125" bestFit="1" customWidth="1"/>
    <col min="7943" max="7949" width="7.140625" customWidth="1"/>
    <col min="7950" max="7950" width="5.7109375" customWidth="1"/>
    <col min="7951" max="7952" width="10.140625" customWidth="1"/>
    <col min="7953" max="7953" width="9.5703125" customWidth="1"/>
    <col min="7954" max="7954" width="9.42578125" customWidth="1"/>
    <col min="7955" max="7961" width="11" customWidth="1"/>
    <col min="7962" max="7962" width="9.85546875" customWidth="1"/>
    <col min="7963" max="7963" width="12.42578125" customWidth="1"/>
    <col min="7964" max="7964" width="9" bestFit="1" customWidth="1"/>
    <col min="7965" max="7965" width="6" bestFit="1" customWidth="1"/>
    <col min="7966" max="7966" width="5" bestFit="1" customWidth="1"/>
    <col min="7967" max="7967" width="11.5703125" bestFit="1" customWidth="1"/>
    <col min="7968" max="7968" width="6" bestFit="1" customWidth="1"/>
    <col min="7969" max="7969" width="13.42578125" bestFit="1" customWidth="1"/>
    <col min="7970" max="7971" width="5" bestFit="1" customWidth="1"/>
    <col min="7972" max="7972" width="8.85546875" bestFit="1" customWidth="1"/>
    <col min="7973" max="7973" width="6" bestFit="1" customWidth="1"/>
    <col min="7974" max="7974" width="9.85546875" bestFit="1" customWidth="1"/>
    <col min="7975" max="7975" width="11.140625" bestFit="1" customWidth="1"/>
    <col min="7976" max="7976" width="9" bestFit="1" customWidth="1"/>
    <col min="7977" max="7977" width="5" bestFit="1" customWidth="1"/>
    <col min="7978" max="7978" width="10.85546875" bestFit="1" customWidth="1"/>
    <col min="7979" max="7979" width="10.42578125" bestFit="1" customWidth="1"/>
    <col min="7980" max="7980" width="10.28515625" bestFit="1" customWidth="1"/>
    <col min="7981" max="7981" width="10.140625" bestFit="1" customWidth="1"/>
    <col min="7982" max="7982" width="16.140625" bestFit="1" customWidth="1"/>
    <col min="7983" max="7983" width="15.85546875" bestFit="1" customWidth="1"/>
    <col min="7984" max="7984" width="11.85546875" bestFit="1" customWidth="1"/>
    <col min="7985" max="7985" width="16" bestFit="1" customWidth="1"/>
    <col min="7986" max="7986" width="11.42578125" bestFit="1" customWidth="1"/>
    <col min="7987" max="7987" width="17" bestFit="1" customWidth="1"/>
    <col min="7988" max="7988" width="12.28515625" bestFit="1" customWidth="1"/>
    <col min="7989" max="7989" width="16.42578125" bestFit="1" customWidth="1"/>
    <col min="7990" max="7990" width="10" bestFit="1" customWidth="1"/>
    <col min="7991" max="7991" width="16.140625" bestFit="1" customWidth="1"/>
    <col min="7992" max="7992" width="11.42578125" bestFit="1" customWidth="1"/>
    <col min="7993" max="7993" width="10.140625" bestFit="1" customWidth="1"/>
    <col min="7994" max="7994" width="15.28515625" bestFit="1" customWidth="1"/>
    <col min="7995" max="7995" width="15.42578125" bestFit="1" customWidth="1"/>
    <col min="7996" max="7996" width="12.5703125" bestFit="1" customWidth="1"/>
    <col min="7997" max="7997" width="13.7109375" bestFit="1" customWidth="1"/>
    <col min="7998" max="7998" width="17.85546875" bestFit="1" customWidth="1"/>
    <col min="7999" max="7999" width="4" bestFit="1" customWidth="1"/>
    <col min="8000" max="8000" width="6" bestFit="1" customWidth="1"/>
    <col min="8001" max="8001" width="18.28515625" bestFit="1" customWidth="1"/>
    <col min="8002" max="8002" width="6.7109375" bestFit="1" customWidth="1"/>
    <col min="8003" max="8003" width="15.140625" bestFit="1" customWidth="1"/>
    <col min="8004" max="8004" width="12.28515625" bestFit="1" customWidth="1"/>
    <col min="8005" max="8005" width="13.28515625" bestFit="1" customWidth="1"/>
    <col min="8006" max="8006" width="14.42578125" bestFit="1" customWidth="1"/>
    <col min="8007" max="8007" width="8.85546875" bestFit="1" customWidth="1"/>
    <col min="8008" max="8008" width="14.5703125" bestFit="1" customWidth="1"/>
    <col min="8009" max="8009" width="11.28515625" bestFit="1" customWidth="1"/>
    <col min="8010" max="8010" width="9.7109375" bestFit="1" customWidth="1"/>
    <col min="8011" max="8011" width="13.28515625" bestFit="1" customWidth="1"/>
    <col min="8012" max="8012" width="11.5703125" bestFit="1" customWidth="1"/>
    <col min="8193" max="8193" width="8.42578125" bestFit="1" customWidth="1"/>
    <col min="8194" max="8194" width="8.42578125" customWidth="1"/>
    <col min="8195" max="8195" width="21.5703125" bestFit="1" customWidth="1"/>
    <col min="8196" max="8196" width="13.42578125" customWidth="1"/>
    <col min="8197" max="8197" width="11.7109375" customWidth="1"/>
    <col min="8198" max="8198" width="40.42578125" bestFit="1" customWidth="1"/>
    <col min="8199" max="8205" width="7.140625" customWidth="1"/>
    <col min="8206" max="8206" width="5.7109375" customWidth="1"/>
    <col min="8207" max="8208" width="10.140625" customWidth="1"/>
    <col min="8209" max="8209" width="9.5703125" customWidth="1"/>
    <col min="8210" max="8210" width="9.42578125" customWidth="1"/>
    <col min="8211" max="8217" width="11" customWidth="1"/>
    <col min="8218" max="8218" width="9.85546875" customWidth="1"/>
    <col min="8219" max="8219" width="12.42578125" customWidth="1"/>
    <col min="8220" max="8220" width="9" bestFit="1" customWidth="1"/>
    <col min="8221" max="8221" width="6" bestFit="1" customWidth="1"/>
    <col min="8222" max="8222" width="5" bestFit="1" customWidth="1"/>
    <col min="8223" max="8223" width="11.5703125" bestFit="1" customWidth="1"/>
    <col min="8224" max="8224" width="6" bestFit="1" customWidth="1"/>
    <col min="8225" max="8225" width="13.42578125" bestFit="1" customWidth="1"/>
    <col min="8226" max="8227" width="5" bestFit="1" customWidth="1"/>
    <col min="8228" max="8228" width="8.85546875" bestFit="1" customWidth="1"/>
    <col min="8229" max="8229" width="6" bestFit="1" customWidth="1"/>
    <col min="8230" max="8230" width="9.85546875" bestFit="1" customWidth="1"/>
    <col min="8231" max="8231" width="11.140625" bestFit="1" customWidth="1"/>
    <col min="8232" max="8232" width="9" bestFit="1" customWidth="1"/>
    <col min="8233" max="8233" width="5" bestFit="1" customWidth="1"/>
    <col min="8234" max="8234" width="10.85546875" bestFit="1" customWidth="1"/>
    <col min="8235" max="8235" width="10.42578125" bestFit="1" customWidth="1"/>
    <col min="8236" max="8236" width="10.28515625" bestFit="1" customWidth="1"/>
    <col min="8237" max="8237" width="10.140625" bestFit="1" customWidth="1"/>
    <col min="8238" max="8238" width="16.140625" bestFit="1" customWidth="1"/>
    <col min="8239" max="8239" width="15.85546875" bestFit="1" customWidth="1"/>
    <col min="8240" max="8240" width="11.85546875" bestFit="1" customWidth="1"/>
    <col min="8241" max="8241" width="16" bestFit="1" customWidth="1"/>
    <col min="8242" max="8242" width="11.42578125" bestFit="1" customWidth="1"/>
    <col min="8243" max="8243" width="17" bestFit="1" customWidth="1"/>
    <col min="8244" max="8244" width="12.28515625" bestFit="1" customWidth="1"/>
    <col min="8245" max="8245" width="16.42578125" bestFit="1" customWidth="1"/>
    <col min="8246" max="8246" width="10" bestFit="1" customWidth="1"/>
    <col min="8247" max="8247" width="16.140625" bestFit="1" customWidth="1"/>
    <col min="8248" max="8248" width="11.42578125" bestFit="1" customWidth="1"/>
    <col min="8249" max="8249" width="10.140625" bestFit="1" customWidth="1"/>
    <col min="8250" max="8250" width="15.28515625" bestFit="1" customWidth="1"/>
    <col min="8251" max="8251" width="15.42578125" bestFit="1" customWidth="1"/>
    <col min="8252" max="8252" width="12.5703125" bestFit="1" customWidth="1"/>
    <col min="8253" max="8253" width="13.7109375" bestFit="1" customWidth="1"/>
    <col min="8254" max="8254" width="17.85546875" bestFit="1" customWidth="1"/>
    <col min="8255" max="8255" width="4" bestFit="1" customWidth="1"/>
    <col min="8256" max="8256" width="6" bestFit="1" customWidth="1"/>
    <col min="8257" max="8257" width="18.28515625" bestFit="1" customWidth="1"/>
    <col min="8258" max="8258" width="6.7109375" bestFit="1" customWidth="1"/>
    <col min="8259" max="8259" width="15.140625" bestFit="1" customWidth="1"/>
    <col min="8260" max="8260" width="12.28515625" bestFit="1" customWidth="1"/>
    <col min="8261" max="8261" width="13.28515625" bestFit="1" customWidth="1"/>
    <col min="8262" max="8262" width="14.42578125" bestFit="1" customWidth="1"/>
    <col min="8263" max="8263" width="8.85546875" bestFit="1" customWidth="1"/>
    <col min="8264" max="8264" width="14.5703125" bestFit="1" customWidth="1"/>
    <col min="8265" max="8265" width="11.28515625" bestFit="1" customWidth="1"/>
    <col min="8266" max="8266" width="9.7109375" bestFit="1" customWidth="1"/>
    <col min="8267" max="8267" width="13.28515625" bestFit="1" customWidth="1"/>
    <col min="8268" max="8268" width="11.5703125" bestFit="1" customWidth="1"/>
    <col min="8449" max="8449" width="8.42578125" bestFit="1" customWidth="1"/>
    <col min="8450" max="8450" width="8.42578125" customWidth="1"/>
    <col min="8451" max="8451" width="21.5703125" bestFit="1" customWidth="1"/>
    <col min="8452" max="8452" width="13.42578125" customWidth="1"/>
    <col min="8453" max="8453" width="11.7109375" customWidth="1"/>
    <col min="8454" max="8454" width="40.42578125" bestFit="1" customWidth="1"/>
    <col min="8455" max="8461" width="7.140625" customWidth="1"/>
    <col min="8462" max="8462" width="5.7109375" customWidth="1"/>
    <col min="8463" max="8464" width="10.140625" customWidth="1"/>
    <col min="8465" max="8465" width="9.5703125" customWidth="1"/>
    <col min="8466" max="8466" width="9.42578125" customWidth="1"/>
    <col min="8467" max="8473" width="11" customWidth="1"/>
    <col min="8474" max="8474" width="9.85546875" customWidth="1"/>
    <col min="8475" max="8475" width="12.42578125" customWidth="1"/>
    <col min="8476" max="8476" width="9" bestFit="1" customWidth="1"/>
    <col min="8477" max="8477" width="6" bestFit="1" customWidth="1"/>
    <col min="8478" max="8478" width="5" bestFit="1" customWidth="1"/>
    <col min="8479" max="8479" width="11.5703125" bestFit="1" customWidth="1"/>
    <col min="8480" max="8480" width="6" bestFit="1" customWidth="1"/>
    <col min="8481" max="8481" width="13.42578125" bestFit="1" customWidth="1"/>
    <col min="8482" max="8483" width="5" bestFit="1" customWidth="1"/>
    <col min="8484" max="8484" width="8.85546875" bestFit="1" customWidth="1"/>
    <col min="8485" max="8485" width="6" bestFit="1" customWidth="1"/>
    <col min="8486" max="8486" width="9.85546875" bestFit="1" customWidth="1"/>
    <col min="8487" max="8487" width="11.140625" bestFit="1" customWidth="1"/>
    <col min="8488" max="8488" width="9" bestFit="1" customWidth="1"/>
    <col min="8489" max="8489" width="5" bestFit="1" customWidth="1"/>
    <col min="8490" max="8490" width="10.85546875" bestFit="1" customWidth="1"/>
    <col min="8491" max="8491" width="10.42578125" bestFit="1" customWidth="1"/>
    <col min="8492" max="8492" width="10.28515625" bestFit="1" customWidth="1"/>
    <col min="8493" max="8493" width="10.140625" bestFit="1" customWidth="1"/>
    <col min="8494" max="8494" width="16.140625" bestFit="1" customWidth="1"/>
    <col min="8495" max="8495" width="15.85546875" bestFit="1" customWidth="1"/>
    <col min="8496" max="8496" width="11.85546875" bestFit="1" customWidth="1"/>
    <col min="8497" max="8497" width="16" bestFit="1" customWidth="1"/>
    <col min="8498" max="8498" width="11.42578125" bestFit="1" customWidth="1"/>
    <col min="8499" max="8499" width="17" bestFit="1" customWidth="1"/>
    <col min="8500" max="8500" width="12.28515625" bestFit="1" customWidth="1"/>
    <col min="8501" max="8501" width="16.42578125" bestFit="1" customWidth="1"/>
    <col min="8502" max="8502" width="10" bestFit="1" customWidth="1"/>
    <col min="8503" max="8503" width="16.140625" bestFit="1" customWidth="1"/>
    <col min="8504" max="8504" width="11.42578125" bestFit="1" customWidth="1"/>
    <col min="8505" max="8505" width="10.140625" bestFit="1" customWidth="1"/>
    <col min="8506" max="8506" width="15.28515625" bestFit="1" customWidth="1"/>
    <col min="8507" max="8507" width="15.42578125" bestFit="1" customWidth="1"/>
    <col min="8508" max="8508" width="12.5703125" bestFit="1" customWidth="1"/>
    <col min="8509" max="8509" width="13.7109375" bestFit="1" customWidth="1"/>
    <col min="8510" max="8510" width="17.85546875" bestFit="1" customWidth="1"/>
    <col min="8511" max="8511" width="4" bestFit="1" customWidth="1"/>
    <col min="8512" max="8512" width="6" bestFit="1" customWidth="1"/>
    <col min="8513" max="8513" width="18.28515625" bestFit="1" customWidth="1"/>
    <col min="8514" max="8514" width="6.7109375" bestFit="1" customWidth="1"/>
    <col min="8515" max="8515" width="15.140625" bestFit="1" customWidth="1"/>
    <col min="8516" max="8516" width="12.28515625" bestFit="1" customWidth="1"/>
    <col min="8517" max="8517" width="13.28515625" bestFit="1" customWidth="1"/>
    <col min="8518" max="8518" width="14.42578125" bestFit="1" customWidth="1"/>
    <col min="8519" max="8519" width="8.85546875" bestFit="1" customWidth="1"/>
    <col min="8520" max="8520" width="14.5703125" bestFit="1" customWidth="1"/>
    <col min="8521" max="8521" width="11.28515625" bestFit="1" customWidth="1"/>
    <col min="8522" max="8522" width="9.7109375" bestFit="1" customWidth="1"/>
    <col min="8523" max="8523" width="13.28515625" bestFit="1" customWidth="1"/>
    <col min="8524" max="8524" width="11.5703125" bestFit="1" customWidth="1"/>
    <col min="8705" max="8705" width="8.42578125" bestFit="1" customWidth="1"/>
    <col min="8706" max="8706" width="8.42578125" customWidth="1"/>
    <col min="8707" max="8707" width="21.5703125" bestFit="1" customWidth="1"/>
    <col min="8708" max="8708" width="13.42578125" customWidth="1"/>
    <col min="8709" max="8709" width="11.7109375" customWidth="1"/>
    <col min="8710" max="8710" width="40.42578125" bestFit="1" customWidth="1"/>
    <col min="8711" max="8717" width="7.140625" customWidth="1"/>
    <col min="8718" max="8718" width="5.7109375" customWidth="1"/>
    <col min="8719" max="8720" width="10.140625" customWidth="1"/>
    <col min="8721" max="8721" width="9.5703125" customWidth="1"/>
    <col min="8722" max="8722" width="9.42578125" customWidth="1"/>
    <col min="8723" max="8729" width="11" customWidth="1"/>
    <col min="8730" max="8730" width="9.85546875" customWidth="1"/>
    <col min="8731" max="8731" width="12.42578125" customWidth="1"/>
    <col min="8732" max="8732" width="9" bestFit="1" customWidth="1"/>
    <col min="8733" max="8733" width="6" bestFit="1" customWidth="1"/>
    <col min="8734" max="8734" width="5" bestFit="1" customWidth="1"/>
    <col min="8735" max="8735" width="11.5703125" bestFit="1" customWidth="1"/>
    <col min="8736" max="8736" width="6" bestFit="1" customWidth="1"/>
    <col min="8737" max="8737" width="13.42578125" bestFit="1" customWidth="1"/>
    <col min="8738" max="8739" width="5" bestFit="1" customWidth="1"/>
    <col min="8740" max="8740" width="8.85546875" bestFit="1" customWidth="1"/>
    <col min="8741" max="8741" width="6" bestFit="1" customWidth="1"/>
    <col min="8742" max="8742" width="9.85546875" bestFit="1" customWidth="1"/>
    <col min="8743" max="8743" width="11.140625" bestFit="1" customWidth="1"/>
    <col min="8744" max="8744" width="9" bestFit="1" customWidth="1"/>
    <col min="8745" max="8745" width="5" bestFit="1" customWidth="1"/>
    <col min="8746" max="8746" width="10.85546875" bestFit="1" customWidth="1"/>
    <col min="8747" max="8747" width="10.42578125" bestFit="1" customWidth="1"/>
    <col min="8748" max="8748" width="10.28515625" bestFit="1" customWidth="1"/>
    <col min="8749" max="8749" width="10.140625" bestFit="1" customWidth="1"/>
    <col min="8750" max="8750" width="16.140625" bestFit="1" customWidth="1"/>
    <col min="8751" max="8751" width="15.85546875" bestFit="1" customWidth="1"/>
    <col min="8752" max="8752" width="11.85546875" bestFit="1" customWidth="1"/>
    <col min="8753" max="8753" width="16" bestFit="1" customWidth="1"/>
    <col min="8754" max="8754" width="11.42578125" bestFit="1" customWidth="1"/>
    <col min="8755" max="8755" width="17" bestFit="1" customWidth="1"/>
    <col min="8756" max="8756" width="12.28515625" bestFit="1" customWidth="1"/>
    <col min="8757" max="8757" width="16.42578125" bestFit="1" customWidth="1"/>
    <col min="8758" max="8758" width="10" bestFit="1" customWidth="1"/>
    <col min="8759" max="8759" width="16.140625" bestFit="1" customWidth="1"/>
    <col min="8760" max="8760" width="11.42578125" bestFit="1" customWidth="1"/>
    <col min="8761" max="8761" width="10.140625" bestFit="1" customWidth="1"/>
    <col min="8762" max="8762" width="15.28515625" bestFit="1" customWidth="1"/>
    <col min="8763" max="8763" width="15.42578125" bestFit="1" customWidth="1"/>
    <col min="8764" max="8764" width="12.5703125" bestFit="1" customWidth="1"/>
    <col min="8765" max="8765" width="13.7109375" bestFit="1" customWidth="1"/>
    <col min="8766" max="8766" width="17.85546875" bestFit="1" customWidth="1"/>
    <col min="8767" max="8767" width="4" bestFit="1" customWidth="1"/>
    <col min="8768" max="8768" width="6" bestFit="1" customWidth="1"/>
    <col min="8769" max="8769" width="18.28515625" bestFit="1" customWidth="1"/>
    <col min="8770" max="8770" width="6.7109375" bestFit="1" customWidth="1"/>
    <col min="8771" max="8771" width="15.140625" bestFit="1" customWidth="1"/>
    <col min="8772" max="8772" width="12.28515625" bestFit="1" customWidth="1"/>
    <col min="8773" max="8773" width="13.28515625" bestFit="1" customWidth="1"/>
    <col min="8774" max="8774" width="14.42578125" bestFit="1" customWidth="1"/>
    <col min="8775" max="8775" width="8.85546875" bestFit="1" customWidth="1"/>
    <col min="8776" max="8776" width="14.5703125" bestFit="1" customWidth="1"/>
    <col min="8777" max="8777" width="11.28515625" bestFit="1" customWidth="1"/>
    <col min="8778" max="8778" width="9.7109375" bestFit="1" customWidth="1"/>
    <col min="8779" max="8779" width="13.28515625" bestFit="1" customWidth="1"/>
    <col min="8780" max="8780" width="11.5703125" bestFit="1" customWidth="1"/>
    <col min="8961" max="8961" width="8.42578125" bestFit="1" customWidth="1"/>
    <col min="8962" max="8962" width="8.42578125" customWidth="1"/>
    <col min="8963" max="8963" width="21.5703125" bestFit="1" customWidth="1"/>
    <col min="8964" max="8964" width="13.42578125" customWidth="1"/>
    <col min="8965" max="8965" width="11.7109375" customWidth="1"/>
    <col min="8966" max="8966" width="40.42578125" bestFit="1" customWidth="1"/>
    <col min="8967" max="8973" width="7.140625" customWidth="1"/>
    <col min="8974" max="8974" width="5.7109375" customWidth="1"/>
    <col min="8975" max="8976" width="10.140625" customWidth="1"/>
    <col min="8977" max="8977" width="9.5703125" customWidth="1"/>
    <col min="8978" max="8978" width="9.42578125" customWidth="1"/>
    <col min="8979" max="8985" width="11" customWidth="1"/>
    <col min="8986" max="8986" width="9.85546875" customWidth="1"/>
    <col min="8987" max="8987" width="12.42578125" customWidth="1"/>
    <col min="8988" max="8988" width="9" bestFit="1" customWidth="1"/>
    <col min="8989" max="8989" width="6" bestFit="1" customWidth="1"/>
    <col min="8990" max="8990" width="5" bestFit="1" customWidth="1"/>
    <col min="8991" max="8991" width="11.5703125" bestFit="1" customWidth="1"/>
    <col min="8992" max="8992" width="6" bestFit="1" customWidth="1"/>
    <col min="8993" max="8993" width="13.42578125" bestFit="1" customWidth="1"/>
    <col min="8994" max="8995" width="5" bestFit="1" customWidth="1"/>
    <col min="8996" max="8996" width="8.85546875" bestFit="1" customWidth="1"/>
    <col min="8997" max="8997" width="6" bestFit="1" customWidth="1"/>
    <col min="8998" max="8998" width="9.85546875" bestFit="1" customWidth="1"/>
    <col min="8999" max="8999" width="11.140625" bestFit="1" customWidth="1"/>
    <col min="9000" max="9000" width="9" bestFit="1" customWidth="1"/>
    <col min="9001" max="9001" width="5" bestFit="1" customWidth="1"/>
    <col min="9002" max="9002" width="10.85546875" bestFit="1" customWidth="1"/>
    <col min="9003" max="9003" width="10.42578125" bestFit="1" customWidth="1"/>
    <col min="9004" max="9004" width="10.28515625" bestFit="1" customWidth="1"/>
    <col min="9005" max="9005" width="10.140625" bestFit="1" customWidth="1"/>
    <col min="9006" max="9006" width="16.140625" bestFit="1" customWidth="1"/>
    <col min="9007" max="9007" width="15.85546875" bestFit="1" customWidth="1"/>
    <col min="9008" max="9008" width="11.85546875" bestFit="1" customWidth="1"/>
    <col min="9009" max="9009" width="16" bestFit="1" customWidth="1"/>
    <col min="9010" max="9010" width="11.42578125" bestFit="1" customWidth="1"/>
    <col min="9011" max="9011" width="17" bestFit="1" customWidth="1"/>
    <col min="9012" max="9012" width="12.28515625" bestFit="1" customWidth="1"/>
    <col min="9013" max="9013" width="16.42578125" bestFit="1" customWidth="1"/>
    <col min="9014" max="9014" width="10" bestFit="1" customWidth="1"/>
    <col min="9015" max="9015" width="16.140625" bestFit="1" customWidth="1"/>
    <col min="9016" max="9016" width="11.42578125" bestFit="1" customWidth="1"/>
    <col min="9017" max="9017" width="10.140625" bestFit="1" customWidth="1"/>
    <col min="9018" max="9018" width="15.28515625" bestFit="1" customWidth="1"/>
    <col min="9019" max="9019" width="15.42578125" bestFit="1" customWidth="1"/>
    <col min="9020" max="9020" width="12.5703125" bestFit="1" customWidth="1"/>
    <col min="9021" max="9021" width="13.7109375" bestFit="1" customWidth="1"/>
    <col min="9022" max="9022" width="17.85546875" bestFit="1" customWidth="1"/>
    <col min="9023" max="9023" width="4" bestFit="1" customWidth="1"/>
    <col min="9024" max="9024" width="6" bestFit="1" customWidth="1"/>
    <col min="9025" max="9025" width="18.28515625" bestFit="1" customWidth="1"/>
    <col min="9026" max="9026" width="6.7109375" bestFit="1" customWidth="1"/>
    <col min="9027" max="9027" width="15.140625" bestFit="1" customWidth="1"/>
    <col min="9028" max="9028" width="12.28515625" bestFit="1" customWidth="1"/>
    <col min="9029" max="9029" width="13.28515625" bestFit="1" customWidth="1"/>
    <col min="9030" max="9030" width="14.42578125" bestFit="1" customWidth="1"/>
    <col min="9031" max="9031" width="8.85546875" bestFit="1" customWidth="1"/>
    <col min="9032" max="9032" width="14.5703125" bestFit="1" customWidth="1"/>
    <col min="9033" max="9033" width="11.28515625" bestFit="1" customWidth="1"/>
    <col min="9034" max="9034" width="9.7109375" bestFit="1" customWidth="1"/>
    <col min="9035" max="9035" width="13.28515625" bestFit="1" customWidth="1"/>
    <col min="9036" max="9036" width="11.5703125" bestFit="1" customWidth="1"/>
    <col min="9217" max="9217" width="8.42578125" bestFit="1" customWidth="1"/>
    <col min="9218" max="9218" width="8.42578125" customWidth="1"/>
    <col min="9219" max="9219" width="21.5703125" bestFit="1" customWidth="1"/>
    <col min="9220" max="9220" width="13.42578125" customWidth="1"/>
    <col min="9221" max="9221" width="11.7109375" customWidth="1"/>
    <col min="9222" max="9222" width="40.42578125" bestFit="1" customWidth="1"/>
    <col min="9223" max="9229" width="7.140625" customWidth="1"/>
    <col min="9230" max="9230" width="5.7109375" customWidth="1"/>
    <col min="9231" max="9232" width="10.140625" customWidth="1"/>
    <col min="9233" max="9233" width="9.5703125" customWidth="1"/>
    <col min="9234" max="9234" width="9.42578125" customWidth="1"/>
    <col min="9235" max="9241" width="11" customWidth="1"/>
    <col min="9242" max="9242" width="9.85546875" customWidth="1"/>
    <col min="9243" max="9243" width="12.42578125" customWidth="1"/>
    <col min="9244" max="9244" width="9" bestFit="1" customWidth="1"/>
    <col min="9245" max="9245" width="6" bestFit="1" customWidth="1"/>
    <col min="9246" max="9246" width="5" bestFit="1" customWidth="1"/>
    <col min="9247" max="9247" width="11.5703125" bestFit="1" customWidth="1"/>
    <col min="9248" max="9248" width="6" bestFit="1" customWidth="1"/>
    <col min="9249" max="9249" width="13.42578125" bestFit="1" customWidth="1"/>
    <col min="9250" max="9251" width="5" bestFit="1" customWidth="1"/>
    <col min="9252" max="9252" width="8.85546875" bestFit="1" customWidth="1"/>
    <col min="9253" max="9253" width="6" bestFit="1" customWidth="1"/>
    <col min="9254" max="9254" width="9.85546875" bestFit="1" customWidth="1"/>
    <col min="9255" max="9255" width="11.140625" bestFit="1" customWidth="1"/>
    <col min="9256" max="9256" width="9" bestFit="1" customWidth="1"/>
    <col min="9257" max="9257" width="5" bestFit="1" customWidth="1"/>
    <col min="9258" max="9258" width="10.85546875" bestFit="1" customWidth="1"/>
    <col min="9259" max="9259" width="10.42578125" bestFit="1" customWidth="1"/>
    <col min="9260" max="9260" width="10.28515625" bestFit="1" customWidth="1"/>
    <col min="9261" max="9261" width="10.140625" bestFit="1" customWidth="1"/>
    <col min="9262" max="9262" width="16.140625" bestFit="1" customWidth="1"/>
    <col min="9263" max="9263" width="15.85546875" bestFit="1" customWidth="1"/>
    <col min="9264" max="9264" width="11.85546875" bestFit="1" customWidth="1"/>
    <col min="9265" max="9265" width="16" bestFit="1" customWidth="1"/>
    <col min="9266" max="9266" width="11.42578125" bestFit="1" customWidth="1"/>
    <col min="9267" max="9267" width="17" bestFit="1" customWidth="1"/>
    <col min="9268" max="9268" width="12.28515625" bestFit="1" customWidth="1"/>
    <col min="9269" max="9269" width="16.42578125" bestFit="1" customWidth="1"/>
    <col min="9270" max="9270" width="10" bestFit="1" customWidth="1"/>
    <col min="9271" max="9271" width="16.140625" bestFit="1" customWidth="1"/>
    <col min="9272" max="9272" width="11.42578125" bestFit="1" customWidth="1"/>
    <col min="9273" max="9273" width="10.140625" bestFit="1" customWidth="1"/>
    <col min="9274" max="9274" width="15.28515625" bestFit="1" customWidth="1"/>
    <col min="9275" max="9275" width="15.42578125" bestFit="1" customWidth="1"/>
    <col min="9276" max="9276" width="12.5703125" bestFit="1" customWidth="1"/>
    <col min="9277" max="9277" width="13.7109375" bestFit="1" customWidth="1"/>
    <col min="9278" max="9278" width="17.85546875" bestFit="1" customWidth="1"/>
    <col min="9279" max="9279" width="4" bestFit="1" customWidth="1"/>
    <col min="9280" max="9280" width="6" bestFit="1" customWidth="1"/>
    <col min="9281" max="9281" width="18.28515625" bestFit="1" customWidth="1"/>
    <col min="9282" max="9282" width="6.7109375" bestFit="1" customWidth="1"/>
    <col min="9283" max="9283" width="15.140625" bestFit="1" customWidth="1"/>
    <col min="9284" max="9284" width="12.28515625" bestFit="1" customWidth="1"/>
    <col min="9285" max="9285" width="13.28515625" bestFit="1" customWidth="1"/>
    <col min="9286" max="9286" width="14.42578125" bestFit="1" customWidth="1"/>
    <col min="9287" max="9287" width="8.85546875" bestFit="1" customWidth="1"/>
    <col min="9288" max="9288" width="14.5703125" bestFit="1" customWidth="1"/>
    <col min="9289" max="9289" width="11.28515625" bestFit="1" customWidth="1"/>
    <col min="9290" max="9290" width="9.7109375" bestFit="1" customWidth="1"/>
    <col min="9291" max="9291" width="13.28515625" bestFit="1" customWidth="1"/>
    <col min="9292" max="9292" width="11.5703125" bestFit="1" customWidth="1"/>
    <col min="9473" max="9473" width="8.42578125" bestFit="1" customWidth="1"/>
    <col min="9474" max="9474" width="8.42578125" customWidth="1"/>
    <col min="9475" max="9475" width="21.5703125" bestFit="1" customWidth="1"/>
    <col min="9476" max="9476" width="13.42578125" customWidth="1"/>
    <col min="9477" max="9477" width="11.7109375" customWidth="1"/>
    <col min="9478" max="9478" width="40.42578125" bestFit="1" customWidth="1"/>
    <col min="9479" max="9485" width="7.140625" customWidth="1"/>
    <col min="9486" max="9486" width="5.7109375" customWidth="1"/>
    <col min="9487" max="9488" width="10.140625" customWidth="1"/>
    <col min="9489" max="9489" width="9.5703125" customWidth="1"/>
    <col min="9490" max="9490" width="9.42578125" customWidth="1"/>
    <col min="9491" max="9497" width="11" customWidth="1"/>
    <col min="9498" max="9498" width="9.85546875" customWidth="1"/>
    <col min="9499" max="9499" width="12.42578125" customWidth="1"/>
    <col min="9500" max="9500" width="9" bestFit="1" customWidth="1"/>
    <col min="9501" max="9501" width="6" bestFit="1" customWidth="1"/>
    <col min="9502" max="9502" width="5" bestFit="1" customWidth="1"/>
    <col min="9503" max="9503" width="11.5703125" bestFit="1" customWidth="1"/>
    <col min="9504" max="9504" width="6" bestFit="1" customWidth="1"/>
    <col min="9505" max="9505" width="13.42578125" bestFit="1" customWidth="1"/>
    <col min="9506" max="9507" width="5" bestFit="1" customWidth="1"/>
    <col min="9508" max="9508" width="8.85546875" bestFit="1" customWidth="1"/>
    <col min="9509" max="9509" width="6" bestFit="1" customWidth="1"/>
    <col min="9510" max="9510" width="9.85546875" bestFit="1" customWidth="1"/>
    <col min="9511" max="9511" width="11.140625" bestFit="1" customWidth="1"/>
    <col min="9512" max="9512" width="9" bestFit="1" customWidth="1"/>
    <col min="9513" max="9513" width="5" bestFit="1" customWidth="1"/>
    <col min="9514" max="9514" width="10.85546875" bestFit="1" customWidth="1"/>
    <col min="9515" max="9515" width="10.42578125" bestFit="1" customWidth="1"/>
    <col min="9516" max="9516" width="10.28515625" bestFit="1" customWidth="1"/>
    <col min="9517" max="9517" width="10.140625" bestFit="1" customWidth="1"/>
    <col min="9518" max="9518" width="16.140625" bestFit="1" customWidth="1"/>
    <col min="9519" max="9519" width="15.85546875" bestFit="1" customWidth="1"/>
    <col min="9520" max="9520" width="11.85546875" bestFit="1" customWidth="1"/>
    <col min="9521" max="9521" width="16" bestFit="1" customWidth="1"/>
    <col min="9522" max="9522" width="11.42578125" bestFit="1" customWidth="1"/>
    <col min="9523" max="9523" width="17" bestFit="1" customWidth="1"/>
    <col min="9524" max="9524" width="12.28515625" bestFit="1" customWidth="1"/>
    <col min="9525" max="9525" width="16.42578125" bestFit="1" customWidth="1"/>
    <col min="9526" max="9526" width="10" bestFit="1" customWidth="1"/>
    <col min="9527" max="9527" width="16.140625" bestFit="1" customWidth="1"/>
    <col min="9528" max="9528" width="11.42578125" bestFit="1" customWidth="1"/>
    <col min="9529" max="9529" width="10.140625" bestFit="1" customWidth="1"/>
    <col min="9530" max="9530" width="15.28515625" bestFit="1" customWidth="1"/>
    <col min="9531" max="9531" width="15.42578125" bestFit="1" customWidth="1"/>
    <col min="9532" max="9532" width="12.5703125" bestFit="1" customWidth="1"/>
    <col min="9533" max="9533" width="13.7109375" bestFit="1" customWidth="1"/>
    <col min="9534" max="9534" width="17.85546875" bestFit="1" customWidth="1"/>
    <col min="9535" max="9535" width="4" bestFit="1" customWidth="1"/>
    <col min="9536" max="9536" width="6" bestFit="1" customWidth="1"/>
    <col min="9537" max="9537" width="18.28515625" bestFit="1" customWidth="1"/>
    <col min="9538" max="9538" width="6.7109375" bestFit="1" customWidth="1"/>
    <col min="9539" max="9539" width="15.140625" bestFit="1" customWidth="1"/>
    <col min="9540" max="9540" width="12.28515625" bestFit="1" customWidth="1"/>
    <col min="9541" max="9541" width="13.28515625" bestFit="1" customWidth="1"/>
    <col min="9542" max="9542" width="14.42578125" bestFit="1" customWidth="1"/>
    <col min="9543" max="9543" width="8.85546875" bestFit="1" customWidth="1"/>
    <col min="9544" max="9544" width="14.5703125" bestFit="1" customWidth="1"/>
    <col min="9545" max="9545" width="11.28515625" bestFit="1" customWidth="1"/>
    <col min="9546" max="9546" width="9.7109375" bestFit="1" customWidth="1"/>
    <col min="9547" max="9547" width="13.28515625" bestFit="1" customWidth="1"/>
    <col min="9548" max="9548" width="11.5703125" bestFit="1" customWidth="1"/>
    <col min="9729" max="9729" width="8.42578125" bestFit="1" customWidth="1"/>
    <col min="9730" max="9730" width="8.42578125" customWidth="1"/>
    <col min="9731" max="9731" width="21.5703125" bestFit="1" customWidth="1"/>
    <col min="9732" max="9732" width="13.42578125" customWidth="1"/>
    <col min="9733" max="9733" width="11.7109375" customWidth="1"/>
    <col min="9734" max="9734" width="40.42578125" bestFit="1" customWidth="1"/>
    <col min="9735" max="9741" width="7.140625" customWidth="1"/>
    <col min="9742" max="9742" width="5.7109375" customWidth="1"/>
    <col min="9743" max="9744" width="10.140625" customWidth="1"/>
    <col min="9745" max="9745" width="9.5703125" customWidth="1"/>
    <col min="9746" max="9746" width="9.42578125" customWidth="1"/>
    <col min="9747" max="9753" width="11" customWidth="1"/>
    <col min="9754" max="9754" width="9.85546875" customWidth="1"/>
    <col min="9755" max="9755" width="12.42578125" customWidth="1"/>
    <col min="9756" max="9756" width="9" bestFit="1" customWidth="1"/>
    <col min="9757" max="9757" width="6" bestFit="1" customWidth="1"/>
    <col min="9758" max="9758" width="5" bestFit="1" customWidth="1"/>
    <col min="9759" max="9759" width="11.5703125" bestFit="1" customWidth="1"/>
    <col min="9760" max="9760" width="6" bestFit="1" customWidth="1"/>
    <col min="9761" max="9761" width="13.42578125" bestFit="1" customWidth="1"/>
    <col min="9762" max="9763" width="5" bestFit="1" customWidth="1"/>
    <col min="9764" max="9764" width="8.85546875" bestFit="1" customWidth="1"/>
    <col min="9765" max="9765" width="6" bestFit="1" customWidth="1"/>
    <col min="9766" max="9766" width="9.85546875" bestFit="1" customWidth="1"/>
    <col min="9767" max="9767" width="11.140625" bestFit="1" customWidth="1"/>
    <col min="9768" max="9768" width="9" bestFit="1" customWidth="1"/>
    <col min="9769" max="9769" width="5" bestFit="1" customWidth="1"/>
    <col min="9770" max="9770" width="10.85546875" bestFit="1" customWidth="1"/>
    <col min="9771" max="9771" width="10.42578125" bestFit="1" customWidth="1"/>
    <col min="9772" max="9772" width="10.28515625" bestFit="1" customWidth="1"/>
    <col min="9773" max="9773" width="10.140625" bestFit="1" customWidth="1"/>
    <col min="9774" max="9774" width="16.140625" bestFit="1" customWidth="1"/>
    <col min="9775" max="9775" width="15.85546875" bestFit="1" customWidth="1"/>
    <col min="9776" max="9776" width="11.85546875" bestFit="1" customWidth="1"/>
    <col min="9777" max="9777" width="16" bestFit="1" customWidth="1"/>
    <col min="9778" max="9778" width="11.42578125" bestFit="1" customWidth="1"/>
    <col min="9779" max="9779" width="17" bestFit="1" customWidth="1"/>
    <col min="9780" max="9780" width="12.28515625" bestFit="1" customWidth="1"/>
    <col min="9781" max="9781" width="16.42578125" bestFit="1" customWidth="1"/>
    <col min="9782" max="9782" width="10" bestFit="1" customWidth="1"/>
    <col min="9783" max="9783" width="16.140625" bestFit="1" customWidth="1"/>
    <col min="9784" max="9784" width="11.42578125" bestFit="1" customWidth="1"/>
    <col min="9785" max="9785" width="10.140625" bestFit="1" customWidth="1"/>
    <col min="9786" max="9786" width="15.28515625" bestFit="1" customWidth="1"/>
    <col min="9787" max="9787" width="15.42578125" bestFit="1" customWidth="1"/>
    <col min="9788" max="9788" width="12.5703125" bestFit="1" customWidth="1"/>
    <col min="9789" max="9789" width="13.7109375" bestFit="1" customWidth="1"/>
    <col min="9790" max="9790" width="17.85546875" bestFit="1" customWidth="1"/>
    <col min="9791" max="9791" width="4" bestFit="1" customWidth="1"/>
    <col min="9792" max="9792" width="6" bestFit="1" customWidth="1"/>
    <col min="9793" max="9793" width="18.28515625" bestFit="1" customWidth="1"/>
    <col min="9794" max="9794" width="6.7109375" bestFit="1" customWidth="1"/>
    <col min="9795" max="9795" width="15.140625" bestFit="1" customWidth="1"/>
    <col min="9796" max="9796" width="12.28515625" bestFit="1" customWidth="1"/>
    <col min="9797" max="9797" width="13.28515625" bestFit="1" customWidth="1"/>
    <col min="9798" max="9798" width="14.42578125" bestFit="1" customWidth="1"/>
    <col min="9799" max="9799" width="8.85546875" bestFit="1" customWidth="1"/>
    <col min="9800" max="9800" width="14.5703125" bestFit="1" customWidth="1"/>
    <col min="9801" max="9801" width="11.28515625" bestFit="1" customWidth="1"/>
    <col min="9802" max="9802" width="9.7109375" bestFit="1" customWidth="1"/>
    <col min="9803" max="9803" width="13.28515625" bestFit="1" customWidth="1"/>
    <col min="9804" max="9804" width="11.5703125" bestFit="1" customWidth="1"/>
    <col min="9985" max="9985" width="8.42578125" bestFit="1" customWidth="1"/>
    <col min="9986" max="9986" width="8.42578125" customWidth="1"/>
    <col min="9987" max="9987" width="21.5703125" bestFit="1" customWidth="1"/>
    <col min="9988" max="9988" width="13.42578125" customWidth="1"/>
    <col min="9989" max="9989" width="11.7109375" customWidth="1"/>
    <col min="9990" max="9990" width="40.42578125" bestFit="1" customWidth="1"/>
    <col min="9991" max="9997" width="7.140625" customWidth="1"/>
    <col min="9998" max="9998" width="5.7109375" customWidth="1"/>
    <col min="9999" max="10000" width="10.140625" customWidth="1"/>
    <col min="10001" max="10001" width="9.5703125" customWidth="1"/>
    <col min="10002" max="10002" width="9.42578125" customWidth="1"/>
    <col min="10003" max="10009" width="11" customWidth="1"/>
    <col min="10010" max="10010" width="9.85546875" customWidth="1"/>
    <col min="10011" max="10011" width="12.42578125" customWidth="1"/>
    <col min="10012" max="10012" width="9" bestFit="1" customWidth="1"/>
    <col min="10013" max="10013" width="6" bestFit="1" customWidth="1"/>
    <col min="10014" max="10014" width="5" bestFit="1" customWidth="1"/>
    <col min="10015" max="10015" width="11.5703125" bestFit="1" customWidth="1"/>
    <col min="10016" max="10016" width="6" bestFit="1" customWidth="1"/>
    <col min="10017" max="10017" width="13.42578125" bestFit="1" customWidth="1"/>
    <col min="10018" max="10019" width="5" bestFit="1" customWidth="1"/>
    <col min="10020" max="10020" width="8.85546875" bestFit="1" customWidth="1"/>
    <col min="10021" max="10021" width="6" bestFit="1" customWidth="1"/>
    <col min="10022" max="10022" width="9.85546875" bestFit="1" customWidth="1"/>
    <col min="10023" max="10023" width="11.140625" bestFit="1" customWidth="1"/>
    <col min="10024" max="10024" width="9" bestFit="1" customWidth="1"/>
    <col min="10025" max="10025" width="5" bestFit="1" customWidth="1"/>
    <col min="10026" max="10026" width="10.85546875" bestFit="1" customWidth="1"/>
    <col min="10027" max="10027" width="10.42578125" bestFit="1" customWidth="1"/>
    <col min="10028" max="10028" width="10.28515625" bestFit="1" customWidth="1"/>
    <col min="10029" max="10029" width="10.140625" bestFit="1" customWidth="1"/>
    <col min="10030" max="10030" width="16.140625" bestFit="1" customWidth="1"/>
    <col min="10031" max="10031" width="15.85546875" bestFit="1" customWidth="1"/>
    <col min="10032" max="10032" width="11.85546875" bestFit="1" customWidth="1"/>
    <col min="10033" max="10033" width="16" bestFit="1" customWidth="1"/>
    <col min="10034" max="10034" width="11.42578125" bestFit="1" customWidth="1"/>
    <col min="10035" max="10035" width="17" bestFit="1" customWidth="1"/>
    <col min="10036" max="10036" width="12.28515625" bestFit="1" customWidth="1"/>
    <col min="10037" max="10037" width="16.42578125" bestFit="1" customWidth="1"/>
    <col min="10038" max="10038" width="10" bestFit="1" customWidth="1"/>
    <col min="10039" max="10039" width="16.140625" bestFit="1" customWidth="1"/>
    <col min="10040" max="10040" width="11.42578125" bestFit="1" customWidth="1"/>
    <col min="10041" max="10041" width="10.140625" bestFit="1" customWidth="1"/>
    <col min="10042" max="10042" width="15.28515625" bestFit="1" customWidth="1"/>
    <col min="10043" max="10043" width="15.42578125" bestFit="1" customWidth="1"/>
    <col min="10044" max="10044" width="12.5703125" bestFit="1" customWidth="1"/>
    <col min="10045" max="10045" width="13.7109375" bestFit="1" customWidth="1"/>
    <col min="10046" max="10046" width="17.85546875" bestFit="1" customWidth="1"/>
    <col min="10047" max="10047" width="4" bestFit="1" customWidth="1"/>
    <col min="10048" max="10048" width="6" bestFit="1" customWidth="1"/>
    <col min="10049" max="10049" width="18.28515625" bestFit="1" customWidth="1"/>
    <col min="10050" max="10050" width="6.7109375" bestFit="1" customWidth="1"/>
    <col min="10051" max="10051" width="15.140625" bestFit="1" customWidth="1"/>
    <col min="10052" max="10052" width="12.28515625" bestFit="1" customWidth="1"/>
    <col min="10053" max="10053" width="13.28515625" bestFit="1" customWidth="1"/>
    <col min="10054" max="10054" width="14.42578125" bestFit="1" customWidth="1"/>
    <col min="10055" max="10055" width="8.85546875" bestFit="1" customWidth="1"/>
    <col min="10056" max="10056" width="14.5703125" bestFit="1" customWidth="1"/>
    <col min="10057" max="10057" width="11.28515625" bestFit="1" customWidth="1"/>
    <col min="10058" max="10058" width="9.7109375" bestFit="1" customWidth="1"/>
    <col min="10059" max="10059" width="13.28515625" bestFit="1" customWidth="1"/>
    <col min="10060" max="10060" width="11.5703125" bestFit="1" customWidth="1"/>
    <col min="10241" max="10241" width="8.42578125" bestFit="1" customWidth="1"/>
    <col min="10242" max="10242" width="8.42578125" customWidth="1"/>
    <col min="10243" max="10243" width="21.5703125" bestFit="1" customWidth="1"/>
    <col min="10244" max="10244" width="13.42578125" customWidth="1"/>
    <col min="10245" max="10245" width="11.7109375" customWidth="1"/>
    <col min="10246" max="10246" width="40.42578125" bestFit="1" customWidth="1"/>
    <col min="10247" max="10253" width="7.140625" customWidth="1"/>
    <col min="10254" max="10254" width="5.7109375" customWidth="1"/>
    <col min="10255" max="10256" width="10.140625" customWidth="1"/>
    <col min="10257" max="10257" width="9.5703125" customWidth="1"/>
    <col min="10258" max="10258" width="9.42578125" customWidth="1"/>
    <col min="10259" max="10265" width="11" customWidth="1"/>
    <col min="10266" max="10266" width="9.85546875" customWidth="1"/>
    <col min="10267" max="10267" width="12.42578125" customWidth="1"/>
    <col min="10268" max="10268" width="9" bestFit="1" customWidth="1"/>
    <col min="10269" max="10269" width="6" bestFit="1" customWidth="1"/>
    <col min="10270" max="10270" width="5" bestFit="1" customWidth="1"/>
    <col min="10271" max="10271" width="11.5703125" bestFit="1" customWidth="1"/>
    <col min="10272" max="10272" width="6" bestFit="1" customWidth="1"/>
    <col min="10273" max="10273" width="13.42578125" bestFit="1" customWidth="1"/>
    <col min="10274" max="10275" width="5" bestFit="1" customWidth="1"/>
    <col min="10276" max="10276" width="8.85546875" bestFit="1" customWidth="1"/>
    <col min="10277" max="10277" width="6" bestFit="1" customWidth="1"/>
    <col min="10278" max="10278" width="9.85546875" bestFit="1" customWidth="1"/>
    <col min="10279" max="10279" width="11.140625" bestFit="1" customWidth="1"/>
    <col min="10280" max="10280" width="9" bestFit="1" customWidth="1"/>
    <col min="10281" max="10281" width="5" bestFit="1" customWidth="1"/>
    <col min="10282" max="10282" width="10.85546875" bestFit="1" customWidth="1"/>
    <col min="10283" max="10283" width="10.42578125" bestFit="1" customWidth="1"/>
    <col min="10284" max="10284" width="10.28515625" bestFit="1" customWidth="1"/>
    <col min="10285" max="10285" width="10.140625" bestFit="1" customWidth="1"/>
    <col min="10286" max="10286" width="16.140625" bestFit="1" customWidth="1"/>
    <col min="10287" max="10287" width="15.85546875" bestFit="1" customWidth="1"/>
    <col min="10288" max="10288" width="11.85546875" bestFit="1" customWidth="1"/>
    <col min="10289" max="10289" width="16" bestFit="1" customWidth="1"/>
    <col min="10290" max="10290" width="11.42578125" bestFit="1" customWidth="1"/>
    <col min="10291" max="10291" width="17" bestFit="1" customWidth="1"/>
    <col min="10292" max="10292" width="12.28515625" bestFit="1" customWidth="1"/>
    <col min="10293" max="10293" width="16.42578125" bestFit="1" customWidth="1"/>
    <col min="10294" max="10294" width="10" bestFit="1" customWidth="1"/>
    <col min="10295" max="10295" width="16.140625" bestFit="1" customWidth="1"/>
    <col min="10296" max="10296" width="11.42578125" bestFit="1" customWidth="1"/>
    <col min="10297" max="10297" width="10.140625" bestFit="1" customWidth="1"/>
    <col min="10298" max="10298" width="15.28515625" bestFit="1" customWidth="1"/>
    <col min="10299" max="10299" width="15.42578125" bestFit="1" customWidth="1"/>
    <col min="10300" max="10300" width="12.5703125" bestFit="1" customWidth="1"/>
    <col min="10301" max="10301" width="13.7109375" bestFit="1" customWidth="1"/>
    <col min="10302" max="10302" width="17.85546875" bestFit="1" customWidth="1"/>
    <col min="10303" max="10303" width="4" bestFit="1" customWidth="1"/>
    <col min="10304" max="10304" width="6" bestFit="1" customWidth="1"/>
    <col min="10305" max="10305" width="18.28515625" bestFit="1" customWidth="1"/>
    <col min="10306" max="10306" width="6.7109375" bestFit="1" customWidth="1"/>
    <col min="10307" max="10307" width="15.140625" bestFit="1" customWidth="1"/>
    <col min="10308" max="10308" width="12.28515625" bestFit="1" customWidth="1"/>
    <col min="10309" max="10309" width="13.28515625" bestFit="1" customWidth="1"/>
    <col min="10310" max="10310" width="14.42578125" bestFit="1" customWidth="1"/>
    <col min="10311" max="10311" width="8.85546875" bestFit="1" customWidth="1"/>
    <col min="10312" max="10312" width="14.5703125" bestFit="1" customWidth="1"/>
    <col min="10313" max="10313" width="11.28515625" bestFit="1" customWidth="1"/>
    <col min="10314" max="10314" width="9.7109375" bestFit="1" customWidth="1"/>
    <col min="10315" max="10315" width="13.28515625" bestFit="1" customWidth="1"/>
    <col min="10316" max="10316" width="11.5703125" bestFit="1" customWidth="1"/>
    <col min="10497" max="10497" width="8.42578125" bestFit="1" customWidth="1"/>
    <col min="10498" max="10498" width="8.42578125" customWidth="1"/>
    <col min="10499" max="10499" width="21.5703125" bestFit="1" customWidth="1"/>
    <col min="10500" max="10500" width="13.42578125" customWidth="1"/>
    <col min="10501" max="10501" width="11.7109375" customWidth="1"/>
    <col min="10502" max="10502" width="40.42578125" bestFit="1" customWidth="1"/>
    <col min="10503" max="10509" width="7.140625" customWidth="1"/>
    <col min="10510" max="10510" width="5.7109375" customWidth="1"/>
    <col min="10511" max="10512" width="10.140625" customWidth="1"/>
    <col min="10513" max="10513" width="9.5703125" customWidth="1"/>
    <col min="10514" max="10514" width="9.42578125" customWidth="1"/>
    <col min="10515" max="10521" width="11" customWidth="1"/>
    <col min="10522" max="10522" width="9.85546875" customWidth="1"/>
    <col min="10523" max="10523" width="12.42578125" customWidth="1"/>
    <col min="10524" max="10524" width="9" bestFit="1" customWidth="1"/>
    <col min="10525" max="10525" width="6" bestFit="1" customWidth="1"/>
    <col min="10526" max="10526" width="5" bestFit="1" customWidth="1"/>
    <col min="10527" max="10527" width="11.5703125" bestFit="1" customWidth="1"/>
    <col min="10528" max="10528" width="6" bestFit="1" customWidth="1"/>
    <col min="10529" max="10529" width="13.42578125" bestFit="1" customWidth="1"/>
    <col min="10530" max="10531" width="5" bestFit="1" customWidth="1"/>
    <col min="10532" max="10532" width="8.85546875" bestFit="1" customWidth="1"/>
    <col min="10533" max="10533" width="6" bestFit="1" customWidth="1"/>
    <col min="10534" max="10534" width="9.85546875" bestFit="1" customWidth="1"/>
    <col min="10535" max="10535" width="11.140625" bestFit="1" customWidth="1"/>
    <col min="10536" max="10536" width="9" bestFit="1" customWidth="1"/>
    <col min="10537" max="10537" width="5" bestFit="1" customWidth="1"/>
    <col min="10538" max="10538" width="10.85546875" bestFit="1" customWidth="1"/>
    <col min="10539" max="10539" width="10.42578125" bestFit="1" customWidth="1"/>
    <col min="10540" max="10540" width="10.28515625" bestFit="1" customWidth="1"/>
    <col min="10541" max="10541" width="10.140625" bestFit="1" customWidth="1"/>
    <col min="10542" max="10542" width="16.140625" bestFit="1" customWidth="1"/>
    <col min="10543" max="10543" width="15.85546875" bestFit="1" customWidth="1"/>
    <col min="10544" max="10544" width="11.85546875" bestFit="1" customWidth="1"/>
    <col min="10545" max="10545" width="16" bestFit="1" customWidth="1"/>
    <col min="10546" max="10546" width="11.42578125" bestFit="1" customWidth="1"/>
    <col min="10547" max="10547" width="17" bestFit="1" customWidth="1"/>
    <col min="10548" max="10548" width="12.28515625" bestFit="1" customWidth="1"/>
    <col min="10549" max="10549" width="16.42578125" bestFit="1" customWidth="1"/>
    <col min="10550" max="10550" width="10" bestFit="1" customWidth="1"/>
    <col min="10551" max="10551" width="16.140625" bestFit="1" customWidth="1"/>
    <col min="10552" max="10552" width="11.42578125" bestFit="1" customWidth="1"/>
    <col min="10553" max="10553" width="10.140625" bestFit="1" customWidth="1"/>
    <col min="10554" max="10554" width="15.28515625" bestFit="1" customWidth="1"/>
    <col min="10555" max="10555" width="15.42578125" bestFit="1" customWidth="1"/>
    <col min="10556" max="10556" width="12.5703125" bestFit="1" customWidth="1"/>
    <col min="10557" max="10557" width="13.7109375" bestFit="1" customWidth="1"/>
    <col min="10558" max="10558" width="17.85546875" bestFit="1" customWidth="1"/>
    <col min="10559" max="10559" width="4" bestFit="1" customWidth="1"/>
    <col min="10560" max="10560" width="6" bestFit="1" customWidth="1"/>
    <col min="10561" max="10561" width="18.28515625" bestFit="1" customWidth="1"/>
    <col min="10562" max="10562" width="6.7109375" bestFit="1" customWidth="1"/>
    <col min="10563" max="10563" width="15.140625" bestFit="1" customWidth="1"/>
    <col min="10564" max="10564" width="12.28515625" bestFit="1" customWidth="1"/>
    <col min="10565" max="10565" width="13.28515625" bestFit="1" customWidth="1"/>
    <col min="10566" max="10566" width="14.42578125" bestFit="1" customWidth="1"/>
    <col min="10567" max="10567" width="8.85546875" bestFit="1" customWidth="1"/>
    <col min="10568" max="10568" width="14.5703125" bestFit="1" customWidth="1"/>
    <col min="10569" max="10569" width="11.28515625" bestFit="1" customWidth="1"/>
    <col min="10570" max="10570" width="9.7109375" bestFit="1" customWidth="1"/>
    <col min="10571" max="10571" width="13.28515625" bestFit="1" customWidth="1"/>
    <col min="10572" max="10572" width="11.5703125" bestFit="1" customWidth="1"/>
    <col min="10753" max="10753" width="8.42578125" bestFit="1" customWidth="1"/>
    <col min="10754" max="10754" width="8.42578125" customWidth="1"/>
    <col min="10755" max="10755" width="21.5703125" bestFit="1" customWidth="1"/>
    <col min="10756" max="10756" width="13.42578125" customWidth="1"/>
    <col min="10757" max="10757" width="11.7109375" customWidth="1"/>
    <col min="10758" max="10758" width="40.42578125" bestFit="1" customWidth="1"/>
    <col min="10759" max="10765" width="7.140625" customWidth="1"/>
    <col min="10766" max="10766" width="5.7109375" customWidth="1"/>
    <col min="10767" max="10768" width="10.140625" customWidth="1"/>
    <col min="10769" max="10769" width="9.5703125" customWidth="1"/>
    <col min="10770" max="10770" width="9.42578125" customWidth="1"/>
    <col min="10771" max="10777" width="11" customWidth="1"/>
    <col min="10778" max="10778" width="9.85546875" customWidth="1"/>
    <col min="10779" max="10779" width="12.42578125" customWidth="1"/>
    <col min="10780" max="10780" width="9" bestFit="1" customWidth="1"/>
    <col min="10781" max="10781" width="6" bestFit="1" customWidth="1"/>
    <col min="10782" max="10782" width="5" bestFit="1" customWidth="1"/>
    <col min="10783" max="10783" width="11.5703125" bestFit="1" customWidth="1"/>
    <col min="10784" max="10784" width="6" bestFit="1" customWidth="1"/>
    <col min="10785" max="10785" width="13.42578125" bestFit="1" customWidth="1"/>
    <col min="10786" max="10787" width="5" bestFit="1" customWidth="1"/>
    <col min="10788" max="10788" width="8.85546875" bestFit="1" customWidth="1"/>
    <col min="10789" max="10789" width="6" bestFit="1" customWidth="1"/>
    <col min="10790" max="10790" width="9.85546875" bestFit="1" customWidth="1"/>
    <col min="10791" max="10791" width="11.140625" bestFit="1" customWidth="1"/>
    <col min="10792" max="10792" width="9" bestFit="1" customWidth="1"/>
    <col min="10793" max="10793" width="5" bestFit="1" customWidth="1"/>
    <col min="10794" max="10794" width="10.85546875" bestFit="1" customWidth="1"/>
    <col min="10795" max="10795" width="10.42578125" bestFit="1" customWidth="1"/>
    <col min="10796" max="10796" width="10.28515625" bestFit="1" customWidth="1"/>
    <col min="10797" max="10797" width="10.140625" bestFit="1" customWidth="1"/>
    <col min="10798" max="10798" width="16.140625" bestFit="1" customWidth="1"/>
    <col min="10799" max="10799" width="15.85546875" bestFit="1" customWidth="1"/>
    <col min="10800" max="10800" width="11.85546875" bestFit="1" customWidth="1"/>
    <col min="10801" max="10801" width="16" bestFit="1" customWidth="1"/>
    <col min="10802" max="10802" width="11.42578125" bestFit="1" customWidth="1"/>
    <col min="10803" max="10803" width="17" bestFit="1" customWidth="1"/>
    <col min="10804" max="10804" width="12.28515625" bestFit="1" customWidth="1"/>
    <col min="10805" max="10805" width="16.42578125" bestFit="1" customWidth="1"/>
    <col min="10806" max="10806" width="10" bestFit="1" customWidth="1"/>
    <col min="10807" max="10807" width="16.140625" bestFit="1" customWidth="1"/>
    <col min="10808" max="10808" width="11.42578125" bestFit="1" customWidth="1"/>
    <col min="10809" max="10809" width="10.140625" bestFit="1" customWidth="1"/>
    <col min="10810" max="10810" width="15.28515625" bestFit="1" customWidth="1"/>
    <col min="10811" max="10811" width="15.42578125" bestFit="1" customWidth="1"/>
    <col min="10812" max="10812" width="12.5703125" bestFit="1" customWidth="1"/>
    <col min="10813" max="10813" width="13.7109375" bestFit="1" customWidth="1"/>
    <col min="10814" max="10814" width="17.85546875" bestFit="1" customWidth="1"/>
    <col min="10815" max="10815" width="4" bestFit="1" customWidth="1"/>
    <col min="10816" max="10816" width="6" bestFit="1" customWidth="1"/>
    <col min="10817" max="10817" width="18.28515625" bestFit="1" customWidth="1"/>
    <col min="10818" max="10818" width="6.7109375" bestFit="1" customWidth="1"/>
    <col min="10819" max="10819" width="15.140625" bestFit="1" customWidth="1"/>
    <col min="10820" max="10820" width="12.28515625" bestFit="1" customWidth="1"/>
    <col min="10821" max="10821" width="13.28515625" bestFit="1" customWidth="1"/>
    <col min="10822" max="10822" width="14.42578125" bestFit="1" customWidth="1"/>
    <col min="10823" max="10823" width="8.85546875" bestFit="1" customWidth="1"/>
    <col min="10824" max="10824" width="14.5703125" bestFit="1" customWidth="1"/>
    <col min="10825" max="10825" width="11.28515625" bestFit="1" customWidth="1"/>
    <col min="10826" max="10826" width="9.7109375" bestFit="1" customWidth="1"/>
    <col min="10827" max="10827" width="13.28515625" bestFit="1" customWidth="1"/>
    <col min="10828" max="10828" width="11.5703125" bestFit="1" customWidth="1"/>
    <col min="11009" max="11009" width="8.42578125" bestFit="1" customWidth="1"/>
    <col min="11010" max="11010" width="8.42578125" customWidth="1"/>
    <col min="11011" max="11011" width="21.5703125" bestFit="1" customWidth="1"/>
    <col min="11012" max="11012" width="13.42578125" customWidth="1"/>
    <col min="11013" max="11013" width="11.7109375" customWidth="1"/>
    <col min="11014" max="11014" width="40.42578125" bestFit="1" customWidth="1"/>
    <col min="11015" max="11021" width="7.140625" customWidth="1"/>
    <col min="11022" max="11022" width="5.7109375" customWidth="1"/>
    <col min="11023" max="11024" width="10.140625" customWidth="1"/>
    <col min="11025" max="11025" width="9.5703125" customWidth="1"/>
    <col min="11026" max="11026" width="9.42578125" customWidth="1"/>
    <col min="11027" max="11033" width="11" customWidth="1"/>
    <col min="11034" max="11034" width="9.85546875" customWidth="1"/>
    <col min="11035" max="11035" width="12.42578125" customWidth="1"/>
    <col min="11036" max="11036" width="9" bestFit="1" customWidth="1"/>
    <col min="11037" max="11037" width="6" bestFit="1" customWidth="1"/>
    <col min="11038" max="11038" width="5" bestFit="1" customWidth="1"/>
    <col min="11039" max="11039" width="11.5703125" bestFit="1" customWidth="1"/>
    <col min="11040" max="11040" width="6" bestFit="1" customWidth="1"/>
    <col min="11041" max="11041" width="13.42578125" bestFit="1" customWidth="1"/>
    <col min="11042" max="11043" width="5" bestFit="1" customWidth="1"/>
    <col min="11044" max="11044" width="8.85546875" bestFit="1" customWidth="1"/>
    <col min="11045" max="11045" width="6" bestFit="1" customWidth="1"/>
    <col min="11046" max="11046" width="9.85546875" bestFit="1" customWidth="1"/>
    <col min="11047" max="11047" width="11.140625" bestFit="1" customWidth="1"/>
    <col min="11048" max="11048" width="9" bestFit="1" customWidth="1"/>
    <col min="11049" max="11049" width="5" bestFit="1" customWidth="1"/>
    <col min="11050" max="11050" width="10.85546875" bestFit="1" customWidth="1"/>
    <col min="11051" max="11051" width="10.42578125" bestFit="1" customWidth="1"/>
    <col min="11052" max="11052" width="10.28515625" bestFit="1" customWidth="1"/>
    <col min="11053" max="11053" width="10.140625" bestFit="1" customWidth="1"/>
    <col min="11054" max="11054" width="16.140625" bestFit="1" customWidth="1"/>
    <col min="11055" max="11055" width="15.85546875" bestFit="1" customWidth="1"/>
    <col min="11056" max="11056" width="11.85546875" bestFit="1" customWidth="1"/>
    <col min="11057" max="11057" width="16" bestFit="1" customWidth="1"/>
    <col min="11058" max="11058" width="11.42578125" bestFit="1" customWidth="1"/>
    <col min="11059" max="11059" width="17" bestFit="1" customWidth="1"/>
    <col min="11060" max="11060" width="12.28515625" bestFit="1" customWidth="1"/>
    <col min="11061" max="11061" width="16.42578125" bestFit="1" customWidth="1"/>
    <col min="11062" max="11062" width="10" bestFit="1" customWidth="1"/>
    <col min="11063" max="11063" width="16.140625" bestFit="1" customWidth="1"/>
    <col min="11064" max="11064" width="11.42578125" bestFit="1" customWidth="1"/>
    <col min="11065" max="11065" width="10.140625" bestFit="1" customWidth="1"/>
    <col min="11066" max="11066" width="15.28515625" bestFit="1" customWidth="1"/>
    <col min="11067" max="11067" width="15.42578125" bestFit="1" customWidth="1"/>
    <col min="11068" max="11068" width="12.5703125" bestFit="1" customWidth="1"/>
    <col min="11069" max="11069" width="13.7109375" bestFit="1" customWidth="1"/>
    <col min="11070" max="11070" width="17.85546875" bestFit="1" customWidth="1"/>
    <col min="11071" max="11071" width="4" bestFit="1" customWidth="1"/>
    <col min="11072" max="11072" width="6" bestFit="1" customWidth="1"/>
    <col min="11073" max="11073" width="18.28515625" bestFit="1" customWidth="1"/>
    <col min="11074" max="11074" width="6.7109375" bestFit="1" customWidth="1"/>
    <col min="11075" max="11075" width="15.140625" bestFit="1" customWidth="1"/>
    <col min="11076" max="11076" width="12.28515625" bestFit="1" customWidth="1"/>
    <col min="11077" max="11077" width="13.28515625" bestFit="1" customWidth="1"/>
    <col min="11078" max="11078" width="14.42578125" bestFit="1" customWidth="1"/>
    <col min="11079" max="11079" width="8.85546875" bestFit="1" customWidth="1"/>
    <col min="11080" max="11080" width="14.5703125" bestFit="1" customWidth="1"/>
    <col min="11081" max="11081" width="11.28515625" bestFit="1" customWidth="1"/>
    <col min="11082" max="11082" width="9.7109375" bestFit="1" customWidth="1"/>
    <col min="11083" max="11083" width="13.28515625" bestFit="1" customWidth="1"/>
    <col min="11084" max="11084" width="11.5703125" bestFit="1" customWidth="1"/>
    <col min="11265" max="11265" width="8.42578125" bestFit="1" customWidth="1"/>
    <col min="11266" max="11266" width="8.42578125" customWidth="1"/>
    <col min="11267" max="11267" width="21.5703125" bestFit="1" customWidth="1"/>
    <col min="11268" max="11268" width="13.42578125" customWidth="1"/>
    <col min="11269" max="11269" width="11.7109375" customWidth="1"/>
    <col min="11270" max="11270" width="40.42578125" bestFit="1" customWidth="1"/>
    <col min="11271" max="11277" width="7.140625" customWidth="1"/>
    <col min="11278" max="11278" width="5.7109375" customWidth="1"/>
    <col min="11279" max="11280" width="10.140625" customWidth="1"/>
    <col min="11281" max="11281" width="9.5703125" customWidth="1"/>
    <col min="11282" max="11282" width="9.42578125" customWidth="1"/>
    <col min="11283" max="11289" width="11" customWidth="1"/>
    <col min="11290" max="11290" width="9.85546875" customWidth="1"/>
    <col min="11291" max="11291" width="12.42578125" customWidth="1"/>
    <col min="11292" max="11292" width="9" bestFit="1" customWidth="1"/>
    <col min="11293" max="11293" width="6" bestFit="1" customWidth="1"/>
    <col min="11294" max="11294" width="5" bestFit="1" customWidth="1"/>
    <col min="11295" max="11295" width="11.5703125" bestFit="1" customWidth="1"/>
    <col min="11296" max="11296" width="6" bestFit="1" customWidth="1"/>
    <col min="11297" max="11297" width="13.42578125" bestFit="1" customWidth="1"/>
    <col min="11298" max="11299" width="5" bestFit="1" customWidth="1"/>
    <col min="11300" max="11300" width="8.85546875" bestFit="1" customWidth="1"/>
    <col min="11301" max="11301" width="6" bestFit="1" customWidth="1"/>
    <col min="11302" max="11302" width="9.85546875" bestFit="1" customWidth="1"/>
    <col min="11303" max="11303" width="11.140625" bestFit="1" customWidth="1"/>
    <col min="11304" max="11304" width="9" bestFit="1" customWidth="1"/>
    <col min="11305" max="11305" width="5" bestFit="1" customWidth="1"/>
    <col min="11306" max="11306" width="10.85546875" bestFit="1" customWidth="1"/>
    <col min="11307" max="11307" width="10.42578125" bestFit="1" customWidth="1"/>
    <col min="11308" max="11308" width="10.28515625" bestFit="1" customWidth="1"/>
    <col min="11309" max="11309" width="10.140625" bestFit="1" customWidth="1"/>
    <col min="11310" max="11310" width="16.140625" bestFit="1" customWidth="1"/>
    <col min="11311" max="11311" width="15.85546875" bestFit="1" customWidth="1"/>
    <col min="11312" max="11312" width="11.85546875" bestFit="1" customWidth="1"/>
    <col min="11313" max="11313" width="16" bestFit="1" customWidth="1"/>
    <col min="11314" max="11314" width="11.42578125" bestFit="1" customWidth="1"/>
    <col min="11315" max="11315" width="17" bestFit="1" customWidth="1"/>
    <col min="11316" max="11316" width="12.28515625" bestFit="1" customWidth="1"/>
    <col min="11317" max="11317" width="16.42578125" bestFit="1" customWidth="1"/>
    <col min="11318" max="11318" width="10" bestFit="1" customWidth="1"/>
    <col min="11319" max="11319" width="16.140625" bestFit="1" customWidth="1"/>
    <col min="11320" max="11320" width="11.42578125" bestFit="1" customWidth="1"/>
    <col min="11321" max="11321" width="10.140625" bestFit="1" customWidth="1"/>
    <col min="11322" max="11322" width="15.28515625" bestFit="1" customWidth="1"/>
    <col min="11323" max="11323" width="15.42578125" bestFit="1" customWidth="1"/>
    <col min="11324" max="11324" width="12.5703125" bestFit="1" customWidth="1"/>
    <col min="11325" max="11325" width="13.7109375" bestFit="1" customWidth="1"/>
    <col min="11326" max="11326" width="17.85546875" bestFit="1" customWidth="1"/>
    <col min="11327" max="11327" width="4" bestFit="1" customWidth="1"/>
    <col min="11328" max="11328" width="6" bestFit="1" customWidth="1"/>
    <col min="11329" max="11329" width="18.28515625" bestFit="1" customWidth="1"/>
    <col min="11330" max="11330" width="6.7109375" bestFit="1" customWidth="1"/>
    <col min="11331" max="11331" width="15.140625" bestFit="1" customWidth="1"/>
    <col min="11332" max="11332" width="12.28515625" bestFit="1" customWidth="1"/>
    <col min="11333" max="11333" width="13.28515625" bestFit="1" customWidth="1"/>
    <col min="11334" max="11334" width="14.42578125" bestFit="1" customWidth="1"/>
    <col min="11335" max="11335" width="8.85546875" bestFit="1" customWidth="1"/>
    <col min="11336" max="11336" width="14.5703125" bestFit="1" customWidth="1"/>
    <col min="11337" max="11337" width="11.28515625" bestFit="1" customWidth="1"/>
    <col min="11338" max="11338" width="9.7109375" bestFit="1" customWidth="1"/>
    <col min="11339" max="11339" width="13.28515625" bestFit="1" customWidth="1"/>
    <col min="11340" max="11340" width="11.5703125" bestFit="1" customWidth="1"/>
    <col min="11521" max="11521" width="8.42578125" bestFit="1" customWidth="1"/>
    <col min="11522" max="11522" width="8.42578125" customWidth="1"/>
    <col min="11523" max="11523" width="21.5703125" bestFit="1" customWidth="1"/>
    <col min="11524" max="11524" width="13.42578125" customWidth="1"/>
    <col min="11525" max="11525" width="11.7109375" customWidth="1"/>
    <col min="11526" max="11526" width="40.42578125" bestFit="1" customWidth="1"/>
    <col min="11527" max="11533" width="7.140625" customWidth="1"/>
    <col min="11534" max="11534" width="5.7109375" customWidth="1"/>
    <col min="11535" max="11536" width="10.140625" customWidth="1"/>
    <col min="11537" max="11537" width="9.5703125" customWidth="1"/>
    <col min="11538" max="11538" width="9.42578125" customWidth="1"/>
    <col min="11539" max="11545" width="11" customWidth="1"/>
    <col min="11546" max="11546" width="9.85546875" customWidth="1"/>
    <col min="11547" max="11547" width="12.42578125" customWidth="1"/>
    <col min="11548" max="11548" width="9" bestFit="1" customWidth="1"/>
    <col min="11549" max="11549" width="6" bestFit="1" customWidth="1"/>
    <col min="11550" max="11550" width="5" bestFit="1" customWidth="1"/>
    <col min="11551" max="11551" width="11.5703125" bestFit="1" customWidth="1"/>
    <col min="11552" max="11552" width="6" bestFit="1" customWidth="1"/>
    <col min="11553" max="11553" width="13.42578125" bestFit="1" customWidth="1"/>
    <col min="11554" max="11555" width="5" bestFit="1" customWidth="1"/>
    <col min="11556" max="11556" width="8.85546875" bestFit="1" customWidth="1"/>
    <col min="11557" max="11557" width="6" bestFit="1" customWidth="1"/>
    <col min="11558" max="11558" width="9.85546875" bestFit="1" customWidth="1"/>
    <col min="11559" max="11559" width="11.140625" bestFit="1" customWidth="1"/>
    <col min="11560" max="11560" width="9" bestFit="1" customWidth="1"/>
    <col min="11561" max="11561" width="5" bestFit="1" customWidth="1"/>
    <col min="11562" max="11562" width="10.85546875" bestFit="1" customWidth="1"/>
    <col min="11563" max="11563" width="10.42578125" bestFit="1" customWidth="1"/>
    <col min="11564" max="11564" width="10.28515625" bestFit="1" customWidth="1"/>
    <col min="11565" max="11565" width="10.140625" bestFit="1" customWidth="1"/>
    <col min="11566" max="11566" width="16.140625" bestFit="1" customWidth="1"/>
    <col min="11567" max="11567" width="15.85546875" bestFit="1" customWidth="1"/>
    <col min="11568" max="11568" width="11.85546875" bestFit="1" customWidth="1"/>
    <col min="11569" max="11569" width="16" bestFit="1" customWidth="1"/>
    <col min="11570" max="11570" width="11.42578125" bestFit="1" customWidth="1"/>
    <col min="11571" max="11571" width="17" bestFit="1" customWidth="1"/>
    <col min="11572" max="11572" width="12.28515625" bestFit="1" customWidth="1"/>
    <col min="11573" max="11573" width="16.42578125" bestFit="1" customWidth="1"/>
    <col min="11574" max="11574" width="10" bestFit="1" customWidth="1"/>
    <col min="11575" max="11575" width="16.140625" bestFit="1" customWidth="1"/>
    <col min="11576" max="11576" width="11.42578125" bestFit="1" customWidth="1"/>
    <col min="11577" max="11577" width="10.140625" bestFit="1" customWidth="1"/>
    <col min="11578" max="11578" width="15.28515625" bestFit="1" customWidth="1"/>
    <col min="11579" max="11579" width="15.42578125" bestFit="1" customWidth="1"/>
    <col min="11580" max="11580" width="12.5703125" bestFit="1" customWidth="1"/>
    <col min="11581" max="11581" width="13.7109375" bestFit="1" customWidth="1"/>
    <col min="11582" max="11582" width="17.85546875" bestFit="1" customWidth="1"/>
    <col min="11583" max="11583" width="4" bestFit="1" customWidth="1"/>
    <col min="11584" max="11584" width="6" bestFit="1" customWidth="1"/>
    <col min="11585" max="11585" width="18.28515625" bestFit="1" customWidth="1"/>
    <col min="11586" max="11586" width="6.7109375" bestFit="1" customWidth="1"/>
    <col min="11587" max="11587" width="15.140625" bestFit="1" customWidth="1"/>
    <col min="11588" max="11588" width="12.28515625" bestFit="1" customWidth="1"/>
    <col min="11589" max="11589" width="13.28515625" bestFit="1" customWidth="1"/>
    <col min="11590" max="11590" width="14.42578125" bestFit="1" customWidth="1"/>
    <col min="11591" max="11591" width="8.85546875" bestFit="1" customWidth="1"/>
    <col min="11592" max="11592" width="14.5703125" bestFit="1" customWidth="1"/>
    <col min="11593" max="11593" width="11.28515625" bestFit="1" customWidth="1"/>
    <col min="11594" max="11594" width="9.7109375" bestFit="1" customWidth="1"/>
    <col min="11595" max="11595" width="13.28515625" bestFit="1" customWidth="1"/>
    <col min="11596" max="11596" width="11.5703125" bestFit="1" customWidth="1"/>
    <col min="11777" max="11777" width="8.42578125" bestFit="1" customWidth="1"/>
    <col min="11778" max="11778" width="8.42578125" customWidth="1"/>
    <col min="11779" max="11779" width="21.5703125" bestFit="1" customWidth="1"/>
    <col min="11780" max="11780" width="13.42578125" customWidth="1"/>
    <col min="11781" max="11781" width="11.7109375" customWidth="1"/>
    <col min="11782" max="11782" width="40.42578125" bestFit="1" customWidth="1"/>
    <col min="11783" max="11789" width="7.140625" customWidth="1"/>
    <col min="11790" max="11790" width="5.7109375" customWidth="1"/>
    <col min="11791" max="11792" width="10.140625" customWidth="1"/>
    <col min="11793" max="11793" width="9.5703125" customWidth="1"/>
    <col min="11794" max="11794" width="9.42578125" customWidth="1"/>
    <col min="11795" max="11801" width="11" customWidth="1"/>
    <col min="11802" max="11802" width="9.85546875" customWidth="1"/>
    <col min="11803" max="11803" width="12.42578125" customWidth="1"/>
    <col min="11804" max="11804" width="9" bestFit="1" customWidth="1"/>
    <col min="11805" max="11805" width="6" bestFit="1" customWidth="1"/>
    <col min="11806" max="11806" width="5" bestFit="1" customWidth="1"/>
    <col min="11807" max="11807" width="11.5703125" bestFit="1" customWidth="1"/>
    <col min="11808" max="11808" width="6" bestFit="1" customWidth="1"/>
    <col min="11809" max="11809" width="13.42578125" bestFit="1" customWidth="1"/>
    <col min="11810" max="11811" width="5" bestFit="1" customWidth="1"/>
    <col min="11812" max="11812" width="8.85546875" bestFit="1" customWidth="1"/>
    <col min="11813" max="11813" width="6" bestFit="1" customWidth="1"/>
    <col min="11814" max="11814" width="9.85546875" bestFit="1" customWidth="1"/>
    <col min="11815" max="11815" width="11.140625" bestFit="1" customWidth="1"/>
    <col min="11816" max="11816" width="9" bestFit="1" customWidth="1"/>
    <col min="11817" max="11817" width="5" bestFit="1" customWidth="1"/>
    <col min="11818" max="11818" width="10.85546875" bestFit="1" customWidth="1"/>
    <col min="11819" max="11819" width="10.42578125" bestFit="1" customWidth="1"/>
    <col min="11820" max="11820" width="10.28515625" bestFit="1" customWidth="1"/>
    <col min="11821" max="11821" width="10.140625" bestFit="1" customWidth="1"/>
    <col min="11822" max="11822" width="16.140625" bestFit="1" customWidth="1"/>
    <col min="11823" max="11823" width="15.85546875" bestFit="1" customWidth="1"/>
    <col min="11824" max="11824" width="11.85546875" bestFit="1" customWidth="1"/>
    <col min="11825" max="11825" width="16" bestFit="1" customWidth="1"/>
    <col min="11826" max="11826" width="11.42578125" bestFit="1" customWidth="1"/>
    <col min="11827" max="11827" width="17" bestFit="1" customWidth="1"/>
    <col min="11828" max="11828" width="12.28515625" bestFit="1" customWidth="1"/>
    <col min="11829" max="11829" width="16.42578125" bestFit="1" customWidth="1"/>
    <col min="11830" max="11830" width="10" bestFit="1" customWidth="1"/>
    <col min="11831" max="11831" width="16.140625" bestFit="1" customWidth="1"/>
    <col min="11832" max="11832" width="11.42578125" bestFit="1" customWidth="1"/>
    <col min="11833" max="11833" width="10.140625" bestFit="1" customWidth="1"/>
    <col min="11834" max="11834" width="15.28515625" bestFit="1" customWidth="1"/>
    <col min="11835" max="11835" width="15.42578125" bestFit="1" customWidth="1"/>
    <col min="11836" max="11836" width="12.5703125" bestFit="1" customWidth="1"/>
    <col min="11837" max="11837" width="13.7109375" bestFit="1" customWidth="1"/>
    <col min="11838" max="11838" width="17.85546875" bestFit="1" customWidth="1"/>
    <col min="11839" max="11839" width="4" bestFit="1" customWidth="1"/>
    <col min="11840" max="11840" width="6" bestFit="1" customWidth="1"/>
    <col min="11841" max="11841" width="18.28515625" bestFit="1" customWidth="1"/>
    <col min="11842" max="11842" width="6.7109375" bestFit="1" customWidth="1"/>
    <col min="11843" max="11843" width="15.140625" bestFit="1" customWidth="1"/>
    <col min="11844" max="11844" width="12.28515625" bestFit="1" customWidth="1"/>
    <col min="11845" max="11845" width="13.28515625" bestFit="1" customWidth="1"/>
    <col min="11846" max="11846" width="14.42578125" bestFit="1" customWidth="1"/>
    <col min="11847" max="11847" width="8.85546875" bestFit="1" customWidth="1"/>
    <col min="11848" max="11848" width="14.5703125" bestFit="1" customWidth="1"/>
    <col min="11849" max="11849" width="11.28515625" bestFit="1" customWidth="1"/>
    <col min="11850" max="11850" width="9.7109375" bestFit="1" customWidth="1"/>
    <col min="11851" max="11851" width="13.28515625" bestFit="1" customWidth="1"/>
    <col min="11852" max="11852" width="11.5703125" bestFit="1" customWidth="1"/>
    <col min="12033" max="12033" width="8.42578125" bestFit="1" customWidth="1"/>
    <col min="12034" max="12034" width="8.42578125" customWidth="1"/>
    <col min="12035" max="12035" width="21.5703125" bestFit="1" customWidth="1"/>
    <col min="12036" max="12036" width="13.42578125" customWidth="1"/>
    <col min="12037" max="12037" width="11.7109375" customWidth="1"/>
    <col min="12038" max="12038" width="40.42578125" bestFit="1" customWidth="1"/>
    <col min="12039" max="12045" width="7.140625" customWidth="1"/>
    <col min="12046" max="12046" width="5.7109375" customWidth="1"/>
    <col min="12047" max="12048" width="10.140625" customWidth="1"/>
    <col min="12049" max="12049" width="9.5703125" customWidth="1"/>
    <col min="12050" max="12050" width="9.42578125" customWidth="1"/>
    <col min="12051" max="12057" width="11" customWidth="1"/>
    <col min="12058" max="12058" width="9.85546875" customWidth="1"/>
    <col min="12059" max="12059" width="12.42578125" customWidth="1"/>
    <col min="12060" max="12060" width="9" bestFit="1" customWidth="1"/>
    <col min="12061" max="12061" width="6" bestFit="1" customWidth="1"/>
    <col min="12062" max="12062" width="5" bestFit="1" customWidth="1"/>
    <col min="12063" max="12063" width="11.5703125" bestFit="1" customWidth="1"/>
    <col min="12064" max="12064" width="6" bestFit="1" customWidth="1"/>
    <col min="12065" max="12065" width="13.42578125" bestFit="1" customWidth="1"/>
    <col min="12066" max="12067" width="5" bestFit="1" customWidth="1"/>
    <col min="12068" max="12068" width="8.85546875" bestFit="1" customWidth="1"/>
    <col min="12069" max="12069" width="6" bestFit="1" customWidth="1"/>
    <col min="12070" max="12070" width="9.85546875" bestFit="1" customWidth="1"/>
    <col min="12071" max="12071" width="11.140625" bestFit="1" customWidth="1"/>
    <col min="12072" max="12072" width="9" bestFit="1" customWidth="1"/>
    <col min="12073" max="12073" width="5" bestFit="1" customWidth="1"/>
    <col min="12074" max="12074" width="10.85546875" bestFit="1" customWidth="1"/>
    <col min="12075" max="12075" width="10.42578125" bestFit="1" customWidth="1"/>
    <col min="12076" max="12076" width="10.28515625" bestFit="1" customWidth="1"/>
    <col min="12077" max="12077" width="10.140625" bestFit="1" customWidth="1"/>
    <col min="12078" max="12078" width="16.140625" bestFit="1" customWidth="1"/>
    <col min="12079" max="12079" width="15.85546875" bestFit="1" customWidth="1"/>
    <col min="12080" max="12080" width="11.85546875" bestFit="1" customWidth="1"/>
    <col min="12081" max="12081" width="16" bestFit="1" customWidth="1"/>
    <col min="12082" max="12082" width="11.42578125" bestFit="1" customWidth="1"/>
    <col min="12083" max="12083" width="17" bestFit="1" customWidth="1"/>
    <col min="12084" max="12084" width="12.28515625" bestFit="1" customWidth="1"/>
    <col min="12085" max="12085" width="16.42578125" bestFit="1" customWidth="1"/>
    <col min="12086" max="12086" width="10" bestFit="1" customWidth="1"/>
    <col min="12087" max="12087" width="16.140625" bestFit="1" customWidth="1"/>
    <col min="12088" max="12088" width="11.42578125" bestFit="1" customWidth="1"/>
    <col min="12089" max="12089" width="10.140625" bestFit="1" customWidth="1"/>
    <col min="12090" max="12090" width="15.28515625" bestFit="1" customWidth="1"/>
    <col min="12091" max="12091" width="15.42578125" bestFit="1" customWidth="1"/>
    <col min="12092" max="12092" width="12.5703125" bestFit="1" customWidth="1"/>
    <col min="12093" max="12093" width="13.7109375" bestFit="1" customWidth="1"/>
    <col min="12094" max="12094" width="17.85546875" bestFit="1" customWidth="1"/>
    <col min="12095" max="12095" width="4" bestFit="1" customWidth="1"/>
    <col min="12096" max="12096" width="6" bestFit="1" customWidth="1"/>
    <col min="12097" max="12097" width="18.28515625" bestFit="1" customWidth="1"/>
    <col min="12098" max="12098" width="6.7109375" bestFit="1" customWidth="1"/>
    <col min="12099" max="12099" width="15.140625" bestFit="1" customWidth="1"/>
    <col min="12100" max="12100" width="12.28515625" bestFit="1" customWidth="1"/>
    <col min="12101" max="12101" width="13.28515625" bestFit="1" customWidth="1"/>
    <col min="12102" max="12102" width="14.42578125" bestFit="1" customWidth="1"/>
    <col min="12103" max="12103" width="8.85546875" bestFit="1" customWidth="1"/>
    <col min="12104" max="12104" width="14.5703125" bestFit="1" customWidth="1"/>
    <col min="12105" max="12105" width="11.28515625" bestFit="1" customWidth="1"/>
    <col min="12106" max="12106" width="9.7109375" bestFit="1" customWidth="1"/>
    <col min="12107" max="12107" width="13.28515625" bestFit="1" customWidth="1"/>
    <col min="12108" max="12108" width="11.5703125" bestFit="1" customWidth="1"/>
    <col min="12289" max="12289" width="8.42578125" bestFit="1" customWidth="1"/>
    <col min="12290" max="12290" width="8.42578125" customWidth="1"/>
    <col min="12291" max="12291" width="21.5703125" bestFit="1" customWidth="1"/>
    <col min="12292" max="12292" width="13.42578125" customWidth="1"/>
    <col min="12293" max="12293" width="11.7109375" customWidth="1"/>
    <col min="12294" max="12294" width="40.42578125" bestFit="1" customWidth="1"/>
    <col min="12295" max="12301" width="7.140625" customWidth="1"/>
    <col min="12302" max="12302" width="5.7109375" customWidth="1"/>
    <col min="12303" max="12304" width="10.140625" customWidth="1"/>
    <col min="12305" max="12305" width="9.5703125" customWidth="1"/>
    <col min="12306" max="12306" width="9.42578125" customWidth="1"/>
    <col min="12307" max="12313" width="11" customWidth="1"/>
    <col min="12314" max="12314" width="9.85546875" customWidth="1"/>
    <col min="12315" max="12315" width="12.42578125" customWidth="1"/>
    <col min="12316" max="12316" width="9" bestFit="1" customWidth="1"/>
    <col min="12317" max="12317" width="6" bestFit="1" customWidth="1"/>
    <col min="12318" max="12318" width="5" bestFit="1" customWidth="1"/>
    <col min="12319" max="12319" width="11.5703125" bestFit="1" customWidth="1"/>
    <col min="12320" max="12320" width="6" bestFit="1" customWidth="1"/>
    <col min="12321" max="12321" width="13.42578125" bestFit="1" customWidth="1"/>
    <col min="12322" max="12323" width="5" bestFit="1" customWidth="1"/>
    <col min="12324" max="12324" width="8.85546875" bestFit="1" customWidth="1"/>
    <col min="12325" max="12325" width="6" bestFit="1" customWidth="1"/>
    <col min="12326" max="12326" width="9.85546875" bestFit="1" customWidth="1"/>
    <col min="12327" max="12327" width="11.140625" bestFit="1" customWidth="1"/>
    <col min="12328" max="12328" width="9" bestFit="1" customWidth="1"/>
    <col min="12329" max="12329" width="5" bestFit="1" customWidth="1"/>
    <col min="12330" max="12330" width="10.85546875" bestFit="1" customWidth="1"/>
    <col min="12331" max="12331" width="10.42578125" bestFit="1" customWidth="1"/>
    <col min="12332" max="12332" width="10.28515625" bestFit="1" customWidth="1"/>
    <col min="12333" max="12333" width="10.140625" bestFit="1" customWidth="1"/>
    <col min="12334" max="12334" width="16.140625" bestFit="1" customWidth="1"/>
    <col min="12335" max="12335" width="15.85546875" bestFit="1" customWidth="1"/>
    <col min="12336" max="12336" width="11.85546875" bestFit="1" customWidth="1"/>
    <col min="12337" max="12337" width="16" bestFit="1" customWidth="1"/>
    <col min="12338" max="12338" width="11.42578125" bestFit="1" customWidth="1"/>
    <col min="12339" max="12339" width="17" bestFit="1" customWidth="1"/>
    <col min="12340" max="12340" width="12.28515625" bestFit="1" customWidth="1"/>
    <col min="12341" max="12341" width="16.42578125" bestFit="1" customWidth="1"/>
    <col min="12342" max="12342" width="10" bestFit="1" customWidth="1"/>
    <col min="12343" max="12343" width="16.140625" bestFit="1" customWidth="1"/>
    <col min="12344" max="12344" width="11.42578125" bestFit="1" customWidth="1"/>
    <col min="12345" max="12345" width="10.140625" bestFit="1" customWidth="1"/>
    <col min="12346" max="12346" width="15.28515625" bestFit="1" customWidth="1"/>
    <col min="12347" max="12347" width="15.42578125" bestFit="1" customWidth="1"/>
    <col min="12348" max="12348" width="12.5703125" bestFit="1" customWidth="1"/>
    <col min="12349" max="12349" width="13.7109375" bestFit="1" customWidth="1"/>
    <col min="12350" max="12350" width="17.85546875" bestFit="1" customWidth="1"/>
    <col min="12351" max="12351" width="4" bestFit="1" customWidth="1"/>
    <col min="12352" max="12352" width="6" bestFit="1" customWidth="1"/>
    <col min="12353" max="12353" width="18.28515625" bestFit="1" customWidth="1"/>
    <col min="12354" max="12354" width="6.7109375" bestFit="1" customWidth="1"/>
    <col min="12355" max="12355" width="15.140625" bestFit="1" customWidth="1"/>
    <col min="12356" max="12356" width="12.28515625" bestFit="1" customWidth="1"/>
    <col min="12357" max="12357" width="13.28515625" bestFit="1" customWidth="1"/>
    <col min="12358" max="12358" width="14.42578125" bestFit="1" customWidth="1"/>
    <col min="12359" max="12359" width="8.85546875" bestFit="1" customWidth="1"/>
    <col min="12360" max="12360" width="14.5703125" bestFit="1" customWidth="1"/>
    <col min="12361" max="12361" width="11.28515625" bestFit="1" customWidth="1"/>
    <col min="12362" max="12362" width="9.7109375" bestFit="1" customWidth="1"/>
    <col min="12363" max="12363" width="13.28515625" bestFit="1" customWidth="1"/>
    <col min="12364" max="12364" width="11.5703125" bestFit="1" customWidth="1"/>
    <col min="12545" max="12545" width="8.42578125" bestFit="1" customWidth="1"/>
    <col min="12546" max="12546" width="8.42578125" customWidth="1"/>
    <col min="12547" max="12547" width="21.5703125" bestFit="1" customWidth="1"/>
    <col min="12548" max="12548" width="13.42578125" customWidth="1"/>
    <col min="12549" max="12549" width="11.7109375" customWidth="1"/>
    <col min="12550" max="12550" width="40.42578125" bestFit="1" customWidth="1"/>
    <col min="12551" max="12557" width="7.140625" customWidth="1"/>
    <col min="12558" max="12558" width="5.7109375" customWidth="1"/>
    <col min="12559" max="12560" width="10.140625" customWidth="1"/>
    <col min="12561" max="12561" width="9.5703125" customWidth="1"/>
    <col min="12562" max="12562" width="9.42578125" customWidth="1"/>
    <col min="12563" max="12569" width="11" customWidth="1"/>
    <col min="12570" max="12570" width="9.85546875" customWidth="1"/>
    <col min="12571" max="12571" width="12.42578125" customWidth="1"/>
    <col min="12572" max="12572" width="9" bestFit="1" customWidth="1"/>
    <col min="12573" max="12573" width="6" bestFit="1" customWidth="1"/>
    <col min="12574" max="12574" width="5" bestFit="1" customWidth="1"/>
    <col min="12575" max="12575" width="11.5703125" bestFit="1" customWidth="1"/>
    <col min="12576" max="12576" width="6" bestFit="1" customWidth="1"/>
    <col min="12577" max="12577" width="13.42578125" bestFit="1" customWidth="1"/>
    <col min="12578" max="12579" width="5" bestFit="1" customWidth="1"/>
    <col min="12580" max="12580" width="8.85546875" bestFit="1" customWidth="1"/>
    <col min="12581" max="12581" width="6" bestFit="1" customWidth="1"/>
    <col min="12582" max="12582" width="9.85546875" bestFit="1" customWidth="1"/>
    <col min="12583" max="12583" width="11.140625" bestFit="1" customWidth="1"/>
    <col min="12584" max="12584" width="9" bestFit="1" customWidth="1"/>
    <col min="12585" max="12585" width="5" bestFit="1" customWidth="1"/>
    <col min="12586" max="12586" width="10.85546875" bestFit="1" customWidth="1"/>
    <col min="12587" max="12587" width="10.42578125" bestFit="1" customWidth="1"/>
    <col min="12588" max="12588" width="10.28515625" bestFit="1" customWidth="1"/>
    <col min="12589" max="12589" width="10.140625" bestFit="1" customWidth="1"/>
    <col min="12590" max="12590" width="16.140625" bestFit="1" customWidth="1"/>
    <col min="12591" max="12591" width="15.85546875" bestFit="1" customWidth="1"/>
    <col min="12592" max="12592" width="11.85546875" bestFit="1" customWidth="1"/>
    <col min="12593" max="12593" width="16" bestFit="1" customWidth="1"/>
    <col min="12594" max="12594" width="11.42578125" bestFit="1" customWidth="1"/>
    <col min="12595" max="12595" width="17" bestFit="1" customWidth="1"/>
    <col min="12596" max="12596" width="12.28515625" bestFit="1" customWidth="1"/>
    <col min="12597" max="12597" width="16.42578125" bestFit="1" customWidth="1"/>
    <col min="12598" max="12598" width="10" bestFit="1" customWidth="1"/>
    <col min="12599" max="12599" width="16.140625" bestFit="1" customWidth="1"/>
    <col min="12600" max="12600" width="11.42578125" bestFit="1" customWidth="1"/>
    <col min="12601" max="12601" width="10.140625" bestFit="1" customWidth="1"/>
    <col min="12602" max="12602" width="15.28515625" bestFit="1" customWidth="1"/>
    <col min="12603" max="12603" width="15.42578125" bestFit="1" customWidth="1"/>
    <col min="12604" max="12604" width="12.5703125" bestFit="1" customWidth="1"/>
    <col min="12605" max="12605" width="13.7109375" bestFit="1" customWidth="1"/>
    <col min="12606" max="12606" width="17.85546875" bestFit="1" customWidth="1"/>
    <col min="12607" max="12607" width="4" bestFit="1" customWidth="1"/>
    <col min="12608" max="12608" width="6" bestFit="1" customWidth="1"/>
    <col min="12609" max="12609" width="18.28515625" bestFit="1" customWidth="1"/>
    <col min="12610" max="12610" width="6.7109375" bestFit="1" customWidth="1"/>
    <col min="12611" max="12611" width="15.140625" bestFit="1" customWidth="1"/>
    <col min="12612" max="12612" width="12.28515625" bestFit="1" customWidth="1"/>
    <col min="12613" max="12613" width="13.28515625" bestFit="1" customWidth="1"/>
    <col min="12614" max="12614" width="14.42578125" bestFit="1" customWidth="1"/>
    <col min="12615" max="12615" width="8.85546875" bestFit="1" customWidth="1"/>
    <col min="12616" max="12616" width="14.5703125" bestFit="1" customWidth="1"/>
    <col min="12617" max="12617" width="11.28515625" bestFit="1" customWidth="1"/>
    <col min="12618" max="12618" width="9.7109375" bestFit="1" customWidth="1"/>
    <col min="12619" max="12619" width="13.28515625" bestFit="1" customWidth="1"/>
    <col min="12620" max="12620" width="11.5703125" bestFit="1" customWidth="1"/>
    <col min="12801" max="12801" width="8.42578125" bestFit="1" customWidth="1"/>
    <col min="12802" max="12802" width="8.42578125" customWidth="1"/>
    <col min="12803" max="12803" width="21.5703125" bestFit="1" customWidth="1"/>
    <col min="12804" max="12804" width="13.42578125" customWidth="1"/>
    <col min="12805" max="12805" width="11.7109375" customWidth="1"/>
    <col min="12806" max="12806" width="40.42578125" bestFit="1" customWidth="1"/>
    <col min="12807" max="12813" width="7.140625" customWidth="1"/>
    <col min="12814" max="12814" width="5.7109375" customWidth="1"/>
    <col min="12815" max="12816" width="10.140625" customWidth="1"/>
    <col min="12817" max="12817" width="9.5703125" customWidth="1"/>
    <col min="12818" max="12818" width="9.42578125" customWidth="1"/>
    <col min="12819" max="12825" width="11" customWidth="1"/>
    <col min="12826" max="12826" width="9.85546875" customWidth="1"/>
    <col min="12827" max="12827" width="12.42578125" customWidth="1"/>
    <col min="12828" max="12828" width="9" bestFit="1" customWidth="1"/>
    <col min="12829" max="12829" width="6" bestFit="1" customWidth="1"/>
    <col min="12830" max="12830" width="5" bestFit="1" customWidth="1"/>
    <col min="12831" max="12831" width="11.5703125" bestFit="1" customWidth="1"/>
    <col min="12832" max="12832" width="6" bestFit="1" customWidth="1"/>
    <col min="12833" max="12833" width="13.42578125" bestFit="1" customWidth="1"/>
    <col min="12834" max="12835" width="5" bestFit="1" customWidth="1"/>
    <col min="12836" max="12836" width="8.85546875" bestFit="1" customWidth="1"/>
    <col min="12837" max="12837" width="6" bestFit="1" customWidth="1"/>
    <col min="12838" max="12838" width="9.85546875" bestFit="1" customWidth="1"/>
    <col min="12839" max="12839" width="11.140625" bestFit="1" customWidth="1"/>
    <col min="12840" max="12840" width="9" bestFit="1" customWidth="1"/>
    <col min="12841" max="12841" width="5" bestFit="1" customWidth="1"/>
    <col min="12842" max="12842" width="10.85546875" bestFit="1" customWidth="1"/>
    <col min="12843" max="12843" width="10.42578125" bestFit="1" customWidth="1"/>
    <col min="12844" max="12844" width="10.28515625" bestFit="1" customWidth="1"/>
    <col min="12845" max="12845" width="10.140625" bestFit="1" customWidth="1"/>
    <col min="12846" max="12846" width="16.140625" bestFit="1" customWidth="1"/>
    <col min="12847" max="12847" width="15.85546875" bestFit="1" customWidth="1"/>
    <col min="12848" max="12848" width="11.85546875" bestFit="1" customWidth="1"/>
    <col min="12849" max="12849" width="16" bestFit="1" customWidth="1"/>
    <col min="12850" max="12850" width="11.42578125" bestFit="1" customWidth="1"/>
    <col min="12851" max="12851" width="17" bestFit="1" customWidth="1"/>
    <col min="12852" max="12852" width="12.28515625" bestFit="1" customWidth="1"/>
    <col min="12853" max="12853" width="16.42578125" bestFit="1" customWidth="1"/>
    <col min="12854" max="12854" width="10" bestFit="1" customWidth="1"/>
    <col min="12855" max="12855" width="16.140625" bestFit="1" customWidth="1"/>
    <col min="12856" max="12856" width="11.42578125" bestFit="1" customWidth="1"/>
    <col min="12857" max="12857" width="10.140625" bestFit="1" customWidth="1"/>
    <col min="12858" max="12858" width="15.28515625" bestFit="1" customWidth="1"/>
    <col min="12859" max="12859" width="15.42578125" bestFit="1" customWidth="1"/>
    <col min="12860" max="12860" width="12.5703125" bestFit="1" customWidth="1"/>
    <col min="12861" max="12861" width="13.7109375" bestFit="1" customWidth="1"/>
    <col min="12862" max="12862" width="17.85546875" bestFit="1" customWidth="1"/>
    <col min="12863" max="12863" width="4" bestFit="1" customWidth="1"/>
    <col min="12864" max="12864" width="6" bestFit="1" customWidth="1"/>
    <col min="12865" max="12865" width="18.28515625" bestFit="1" customWidth="1"/>
    <col min="12866" max="12866" width="6.7109375" bestFit="1" customWidth="1"/>
    <col min="12867" max="12867" width="15.140625" bestFit="1" customWidth="1"/>
    <col min="12868" max="12868" width="12.28515625" bestFit="1" customWidth="1"/>
    <col min="12869" max="12869" width="13.28515625" bestFit="1" customWidth="1"/>
    <col min="12870" max="12870" width="14.42578125" bestFit="1" customWidth="1"/>
    <col min="12871" max="12871" width="8.85546875" bestFit="1" customWidth="1"/>
    <col min="12872" max="12872" width="14.5703125" bestFit="1" customWidth="1"/>
    <col min="12873" max="12873" width="11.28515625" bestFit="1" customWidth="1"/>
    <col min="12874" max="12874" width="9.7109375" bestFit="1" customWidth="1"/>
    <col min="12875" max="12875" width="13.28515625" bestFit="1" customWidth="1"/>
    <col min="12876" max="12876" width="11.5703125" bestFit="1" customWidth="1"/>
    <col min="13057" max="13057" width="8.42578125" bestFit="1" customWidth="1"/>
    <col min="13058" max="13058" width="8.42578125" customWidth="1"/>
    <col min="13059" max="13059" width="21.5703125" bestFit="1" customWidth="1"/>
    <col min="13060" max="13060" width="13.42578125" customWidth="1"/>
    <col min="13061" max="13061" width="11.7109375" customWidth="1"/>
    <col min="13062" max="13062" width="40.42578125" bestFit="1" customWidth="1"/>
    <col min="13063" max="13069" width="7.140625" customWidth="1"/>
    <col min="13070" max="13070" width="5.7109375" customWidth="1"/>
    <col min="13071" max="13072" width="10.140625" customWidth="1"/>
    <col min="13073" max="13073" width="9.5703125" customWidth="1"/>
    <col min="13074" max="13074" width="9.42578125" customWidth="1"/>
    <col min="13075" max="13081" width="11" customWidth="1"/>
    <col min="13082" max="13082" width="9.85546875" customWidth="1"/>
    <col min="13083" max="13083" width="12.42578125" customWidth="1"/>
    <col min="13084" max="13084" width="9" bestFit="1" customWidth="1"/>
    <col min="13085" max="13085" width="6" bestFit="1" customWidth="1"/>
    <col min="13086" max="13086" width="5" bestFit="1" customWidth="1"/>
    <col min="13087" max="13087" width="11.5703125" bestFit="1" customWidth="1"/>
    <col min="13088" max="13088" width="6" bestFit="1" customWidth="1"/>
    <col min="13089" max="13089" width="13.42578125" bestFit="1" customWidth="1"/>
    <col min="13090" max="13091" width="5" bestFit="1" customWidth="1"/>
    <col min="13092" max="13092" width="8.85546875" bestFit="1" customWidth="1"/>
    <col min="13093" max="13093" width="6" bestFit="1" customWidth="1"/>
    <col min="13094" max="13094" width="9.85546875" bestFit="1" customWidth="1"/>
    <col min="13095" max="13095" width="11.140625" bestFit="1" customWidth="1"/>
    <col min="13096" max="13096" width="9" bestFit="1" customWidth="1"/>
    <col min="13097" max="13097" width="5" bestFit="1" customWidth="1"/>
    <col min="13098" max="13098" width="10.85546875" bestFit="1" customWidth="1"/>
    <col min="13099" max="13099" width="10.42578125" bestFit="1" customWidth="1"/>
    <col min="13100" max="13100" width="10.28515625" bestFit="1" customWidth="1"/>
    <col min="13101" max="13101" width="10.140625" bestFit="1" customWidth="1"/>
    <col min="13102" max="13102" width="16.140625" bestFit="1" customWidth="1"/>
    <col min="13103" max="13103" width="15.85546875" bestFit="1" customWidth="1"/>
    <col min="13104" max="13104" width="11.85546875" bestFit="1" customWidth="1"/>
    <col min="13105" max="13105" width="16" bestFit="1" customWidth="1"/>
    <col min="13106" max="13106" width="11.42578125" bestFit="1" customWidth="1"/>
    <col min="13107" max="13107" width="17" bestFit="1" customWidth="1"/>
    <col min="13108" max="13108" width="12.28515625" bestFit="1" customWidth="1"/>
    <col min="13109" max="13109" width="16.42578125" bestFit="1" customWidth="1"/>
    <col min="13110" max="13110" width="10" bestFit="1" customWidth="1"/>
    <col min="13111" max="13111" width="16.140625" bestFit="1" customWidth="1"/>
    <col min="13112" max="13112" width="11.42578125" bestFit="1" customWidth="1"/>
    <col min="13113" max="13113" width="10.140625" bestFit="1" customWidth="1"/>
    <col min="13114" max="13114" width="15.28515625" bestFit="1" customWidth="1"/>
    <col min="13115" max="13115" width="15.42578125" bestFit="1" customWidth="1"/>
    <col min="13116" max="13116" width="12.5703125" bestFit="1" customWidth="1"/>
    <col min="13117" max="13117" width="13.7109375" bestFit="1" customWidth="1"/>
    <col min="13118" max="13118" width="17.85546875" bestFit="1" customWidth="1"/>
    <col min="13119" max="13119" width="4" bestFit="1" customWidth="1"/>
    <col min="13120" max="13120" width="6" bestFit="1" customWidth="1"/>
    <col min="13121" max="13121" width="18.28515625" bestFit="1" customWidth="1"/>
    <col min="13122" max="13122" width="6.7109375" bestFit="1" customWidth="1"/>
    <col min="13123" max="13123" width="15.140625" bestFit="1" customWidth="1"/>
    <col min="13124" max="13124" width="12.28515625" bestFit="1" customWidth="1"/>
    <col min="13125" max="13125" width="13.28515625" bestFit="1" customWidth="1"/>
    <col min="13126" max="13126" width="14.42578125" bestFit="1" customWidth="1"/>
    <col min="13127" max="13127" width="8.85546875" bestFit="1" customWidth="1"/>
    <col min="13128" max="13128" width="14.5703125" bestFit="1" customWidth="1"/>
    <col min="13129" max="13129" width="11.28515625" bestFit="1" customWidth="1"/>
    <col min="13130" max="13130" width="9.7109375" bestFit="1" customWidth="1"/>
    <col min="13131" max="13131" width="13.28515625" bestFit="1" customWidth="1"/>
    <col min="13132" max="13132" width="11.5703125" bestFit="1" customWidth="1"/>
    <col min="13313" max="13313" width="8.42578125" bestFit="1" customWidth="1"/>
    <col min="13314" max="13314" width="8.42578125" customWidth="1"/>
    <col min="13315" max="13315" width="21.5703125" bestFit="1" customWidth="1"/>
    <col min="13316" max="13316" width="13.42578125" customWidth="1"/>
    <col min="13317" max="13317" width="11.7109375" customWidth="1"/>
    <col min="13318" max="13318" width="40.42578125" bestFit="1" customWidth="1"/>
    <col min="13319" max="13325" width="7.140625" customWidth="1"/>
    <col min="13326" max="13326" width="5.7109375" customWidth="1"/>
    <col min="13327" max="13328" width="10.140625" customWidth="1"/>
    <col min="13329" max="13329" width="9.5703125" customWidth="1"/>
    <col min="13330" max="13330" width="9.42578125" customWidth="1"/>
    <col min="13331" max="13337" width="11" customWidth="1"/>
    <col min="13338" max="13338" width="9.85546875" customWidth="1"/>
    <col min="13339" max="13339" width="12.42578125" customWidth="1"/>
    <col min="13340" max="13340" width="9" bestFit="1" customWidth="1"/>
    <col min="13341" max="13341" width="6" bestFit="1" customWidth="1"/>
    <col min="13342" max="13342" width="5" bestFit="1" customWidth="1"/>
    <col min="13343" max="13343" width="11.5703125" bestFit="1" customWidth="1"/>
    <col min="13344" max="13344" width="6" bestFit="1" customWidth="1"/>
    <col min="13345" max="13345" width="13.42578125" bestFit="1" customWidth="1"/>
    <col min="13346" max="13347" width="5" bestFit="1" customWidth="1"/>
    <col min="13348" max="13348" width="8.85546875" bestFit="1" customWidth="1"/>
    <col min="13349" max="13349" width="6" bestFit="1" customWidth="1"/>
    <col min="13350" max="13350" width="9.85546875" bestFit="1" customWidth="1"/>
    <col min="13351" max="13351" width="11.140625" bestFit="1" customWidth="1"/>
    <col min="13352" max="13352" width="9" bestFit="1" customWidth="1"/>
    <col min="13353" max="13353" width="5" bestFit="1" customWidth="1"/>
    <col min="13354" max="13354" width="10.85546875" bestFit="1" customWidth="1"/>
    <col min="13355" max="13355" width="10.42578125" bestFit="1" customWidth="1"/>
    <col min="13356" max="13356" width="10.28515625" bestFit="1" customWidth="1"/>
    <col min="13357" max="13357" width="10.140625" bestFit="1" customWidth="1"/>
    <col min="13358" max="13358" width="16.140625" bestFit="1" customWidth="1"/>
    <col min="13359" max="13359" width="15.85546875" bestFit="1" customWidth="1"/>
    <col min="13360" max="13360" width="11.85546875" bestFit="1" customWidth="1"/>
    <col min="13361" max="13361" width="16" bestFit="1" customWidth="1"/>
    <col min="13362" max="13362" width="11.42578125" bestFit="1" customWidth="1"/>
    <col min="13363" max="13363" width="17" bestFit="1" customWidth="1"/>
    <col min="13364" max="13364" width="12.28515625" bestFit="1" customWidth="1"/>
    <col min="13365" max="13365" width="16.42578125" bestFit="1" customWidth="1"/>
    <col min="13366" max="13366" width="10" bestFit="1" customWidth="1"/>
    <col min="13367" max="13367" width="16.140625" bestFit="1" customWidth="1"/>
    <col min="13368" max="13368" width="11.42578125" bestFit="1" customWidth="1"/>
    <col min="13369" max="13369" width="10.140625" bestFit="1" customWidth="1"/>
    <col min="13370" max="13370" width="15.28515625" bestFit="1" customWidth="1"/>
    <col min="13371" max="13371" width="15.42578125" bestFit="1" customWidth="1"/>
    <col min="13372" max="13372" width="12.5703125" bestFit="1" customWidth="1"/>
    <col min="13373" max="13373" width="13.7109375" bestFit="1" customWidth="1"/>
    <col min="13374" max="13374" width="17.85546875" bestFit="1" customWidth="1"/>
    <col min="13375" max="13375" width="4" bestFit="1" customWidth="1"/>
    <col min="13376" max="13376" width="6" bestFit="1" customWidth="1"/>
    <col min="13377" max="13377" width="18.28515625" bestFit="1" customWidth="1"/>
    <col min="13378" max="13378" width="6.7109375" bestFit="1" customWidth="1"/>
    <col min="13379" max="13379" width="15.140625" bestFit="1" customWidth="1"/>
    <col min="13380" max="13380" width="12.28515625" bestFit="1" customWidth="1"/>
    <col min="13381" max="13381" width="13.28515625" bestFit="1" customWidth="1"/>
    <col min="13382" max="13382" width="14.42578125" bestFit="1" customWidth="1"/>
    <col min="13383" max="13383" width="8.85546875" bestFit="1" customWidth="1"/>
    <col min="13384" max="13384" width="14.5703125" bestFit="1" customWidth="1"/>
    <col min="13385" max="13385" width="11.28515625" bestFit="1" customWidth="1"/>
    <col min="13386" max="13386" width="9.7109375" bestFit="1" customWidth="1"/>
    <col min="13387" max="13387" width="13.28515625" bestFit="1" customWidth="1"/>
    <col min="13388" max="13388" width="11.5703125" bestFit="1" customWidth="1"/>
    <col min="13569" max="13569" width="8.42578125" bestFit="1" customWidth="1"/>
    <col min="13570" max="13570" width="8.42578125" customWidth="1"/>
    <col min="13571" max="13571" width="21.5703125" bestFit="1" customWidth="1"/>
    <col min="13572" max="13572" width="13.42578125" customWidth="1"/>
    <col min="13573" max="13573" width="11.7109375" customWidth="1"/>
    <col min="13574" max="13574" width="40.42578125" bestFit="1" customWidth="1"/>
    <col min="13575" max="13581" width="7.140625" customWidth="1"/>
    <col min="13582" max="13582" width="5.7109375" customWidth="1"/>
    <col min="13583" max="13584" width="10.140625" customWidth="1"/>
    <col min="13585" max="13585" width="9.5703125" customWidth="1"/>
    <col min="13586" max="13586" width="9.42578125" customWidth="1"/>
    <col min="13587" max="13593" width="11" customWidth="1"/>
    <col min="13594" max="13594" width="9.85546875" customWidth="1"/>
    <col min="13595" max="13595" width="12.42578125" customWidth="1"/>
    <col min="13596" max="13596" width="9" bestFit="1" customWidth="1"/>
    <col min="13597" max="13597" width="6" bestFit="1" customWidth="1"/>
    <col min="13598" max="13598" width="5" bestFit="1" customWidth="1"/>
    <col min="13599" max="13599" width="11.5703125" bestFit="1" customWidth="1"/>
    <col min="13600" max="13600" width="6" bestFit="1" customWidth="1"/>
    <col min="13601" max="13601" width="13.42578125" bestFit="1" customWidth="1"/>
    <col min="13602" max="13603" width="5" bestFit="1" customWidth="1"/>
    <col min="13604" max="13604" width="8.85546875" bestFit="1" customWidth="1"/>
    <col min="13605" max="13605" width="6" bestFit="1" customWidth="1"/>
    <col min="13606" max="13606" width="9.85546875" bestFit="1" customWidth="1"/>
    <col min="13607" max="13607" width="11.140625" bestFit="1" customWidth="1"/>
    <col min="13608" max="13608" width="9" bestFit="1" customWidth="1"/>
    <col min="13609" max="13609" width="5" bestFit="1" customWidth="1"/>
    <col min="13610" max="13610" width="10.85546875" bestFit="1" customWidth="1"/>
    <col min="13611" max="13611" width="10.42578125" bestFit="1" customWidth="1"/>
    <col min="13612" max="13612" width="10.28515625" bestFit="1" customWidth="1"/>
    <col min="13613" max="13613" width="10.140625" bestFit="1" customWidth="1"/>
    <col min="13614" max="13614" width="16.140625" bestFit="1" customWidth="1"/>
    <col min="13615" max="13615" width="15.85546875" bestFit="1" customWidth="1"/>
    <col min="13616" max="13616" width="11.85546875" bestFit="1" customWidth="1"/>
    <col min="13617" max="13617" width="16" bestFit="1" customWidth="1"/>
    <col min="13618" max="13618" width="11.42578125" bestFit="1" customWidth="1"/>
    <col min="13619" max="13619" width="17" bestFit="1" customWidth="1"/>
    <col min="13620" max="13620" width="12.28515625" bestFit="1" customWidth="1"/>
    <col min="13621" max="13621" width="16.42578125" bestFit="1" customWidth="1"/>
    <col min="13622" max="13622" width="10" bestFit="1" customWidth="1"/>
    <col min="13623" max="13623" width="16.140625" bestFit="1" customWidth="1"/>
    <col min="13624" max="13624" width="11.42578125" bestFit="1" customWidth="1"/>
    <col min="13625" max="13625" width="10.140625" bestFit="1" customWidth="1"/>
    <col min="13626" max="13626" width="15.28515625" bestFit="1" customWidth="1"/>
    <col min="13627" max="13627" width="15.42578125" bestFit="1" customWidth="1"/>
    <col min="13628" max="13628" width="12.5703125" bestFit="1" customWidth="1"/>
    <col min="13629" max="13629" width="13.7109375" bestFit="1" customWidth="1"/>
    <col min="13630" max="13630" width="17.85546875" bestFit="1" customWidth="1"/>
    <col min="13631" max="13631" width="4" bestFit="1" customWidth="1"/>
    <col min="13632" max="13632" width="6" bestFit="1" customWidth="1"/>
    <col min="13633" max="13633" width="18.28515625" bestFit="1" customWidth="1"/>
    <col min="13634" max="13634" width="6.7109375" bestFit="1" customWidth="1"/>
    <col min="13635" max="13635" width="15.140625" bestFit="1" customWidth="1"/>
    <col min="13636" max="13636" width="12.28515625" bestFit="1" customWidth="1"/>
    <col min="13637" max="13637" width="13.28515625" bestFit="1" customWidth="1"/>
    <col min="13638" max="13638" width="14.42578125" bestFit="1" customWidth="1"/>
    <col min="13639" max="13639" width="8.85546875" bestFit="1" customWidth="1"/>
    <col min="13640" max="13640" width="14.5703125" bestFit="1" customWidth="1"/>
    <col min="13641" max="13641" width="11.28515625" bestFit="1" customWidth="1"/>
    <col min="13642" max="13642" width="9.7109375" bestFit="1" customWidth="1"/>
    <col min="13643" max="13643" width="13.28515625" bestFit="1" customWidth="1"/>
    <col min="13644" max="13644" width="11.5703125" bestFit="1" customWidth="1"/>
    <col min="13825" max="13825" width="8.42578125" bestFit="1" customWidth="1"/>
    <col min="13826" max="13826" width="8.42578125" customWidth="1"/>
    <col min="13827" max="13827" width="21.5703125" bestFit="1" customWidth="1"/>
    <col min="13828" max="13828" width="13.42578125" customWidth="1"/>
    <col min="13829" max="13829" width="11.7109375" customWidth="1"/>
    <col min="13830" max="13830" width="40.42578125" bestFit="1" customWidth="1"/>
    <col min="13831" max="13837" width="7.140625" customWidth="1"/>
    <col min="13838" max="13838" width="5.7109375" customWidth="1"/>
    <col min="13839" max="13840" width="10.140625" customWidth="1"/>
    <col min="13841" max="13841" width="9.5703125" customWidth="1"/>
    <col min="13842" max="13842" width="9.42578125" customWidth="1"/>
    <col min="13843" max="13849" width="11" customWidth="1"/>
    <col min="13850" max="13850" width="9.85546875" customWidth="1"/>
    <col min="13851" max="13851" width="12.42578125" customWidth="1"/>
    <col min="13852" max="13852" width="9" bestFit="1" customWidth="1"/>
    <col min="13853" max="13853" width="6" bestFit="1" customWidth="1"/>
    <col min="13854" max="13854" width="5" bestFit="1" customWidth="1"/>
    <col min="13855" max="13855" width="11.5703125" bestFit="1" customWidth="1"/>
    <col min="13856" max="13856" width="6" bestFit="1" customWidth="1"/>
    <col min="13857" max="13857" width="13.42578125" bestFit="1" customWidth="1"/>
    <col min="13858" max="13859" width="5" bestFit="1" customWidth="1"/>
    <col min="13860" max="13860" width="8.85546875" bestFit="1" customWidth="1"/>
    <col min="13861" max="13861" width="6" bestFit="1" customWidth="1"/>
    <col min="13862" max="13862" width="9.85546875" bestFit="1" customWidth="1"/>
    <col min="13863" max="13863" width="11.140625" bestFit="1" customWidth="1"/>
    <col min="13864" max="13864" width="9" bestFit="1" customWidth="1"/>
    <col min="13865" max="13865" width="5" bestFit="1" customWidth="1"/>
    <col min="13866" max="13866" width="10.85546875" bestFit="1" customWidth="1"/>
    <col min="13867" max="13867" width="10.42578125" bestFit="1" customWidth="1"/>
    <col min="13868" max="13868" width="10.28515625" bestFit="1" customWidth="1"/>
    <col min="13869" max="13869" width="10.140625" bestFit="1" customWidth="1"/>
    <col min="13870" max="13870" width="16.140625" bestFit="1" customWidth="1"/>
    <col min="13871" max="13871" width="15.85546875" bestFit="1" customWidth="1"/>
    <col min="13872" max="13872" width="11.85546875" bestFit="1" customWidth="1"/>
    <col min="13873" max="13873" width="16" bestFit="1" customWidth="1"/>
    <col min="13874" max="13874" width="11.42578125" bestFit="1" customWidth="1"/>
    <col min="13875" max="13875" width="17" bestFit="1" customWidth="1"/>
    <col min="13876" max="13876" width="12.28515625" bestFit="1" customWidth="1"/>
    <col min="13877" max="13877" width="16.42578125" bestFit="1" customWidth="1"/>
    <col min="13878" max="13878" width="10" bestFit="1" customWidth="1"/>
    <col min="13879" max="13879" width="16.140625" bestFit="1" customWidth="1"/>
    <col min="13880" max="13880" width="11.42578125" bestFit="1" customWidth="1"/>
    <col min="13881" max="13881" width="10.140625" bestFit="1" customWidth="1"/>
    <col min="13882" max="13882" width="15.28515625" bestFit="1" customWidth="1"/>
    <col min="13883" max="13883" width="15.42578125" bestFit="1" customWidth="1"/>
    <col min="13884" max="13884" width="12.5703125" bestFit="1" customWidth="1"/>
    <col min="13885" max="13885" width="13.7109375" bestFit="1" customWidth="1"/>
    <col min="13886" max="13886" width="17.85546875" bestFit="1" customWidth="1"/>
    <col min="13887" max="13887" width="4" bestFit="1" customWidth="1"/>
    <col min="13888" max="13888" width="6" bestFit="1" customWidth="1"/>
    <col min="13889" max="13889" width="18.28515625" bestFit="1" customWidth="1"/>
    <col min="13890" max="13890" width="6.7109375" bestFit="1" customWidth="1"/>
    <col min="13891" max="13891" width="15.140625" bestFit="1" customWidth="1"/>
    <col min="13892" max="13892" width="12.28515625" bestFit="1" customWidth="1"/>
    <col min="13893" max="13893" width="13.28515625" bestFit="1" customWidth="1"/>
    <col min="13894" max="13894" width="14.42578125" bestFit="1" customWidth="1"/>
    <col min="13895" max="13895" width="8.85546875" bestFit="1" customWidth="1"/>
    <col min="13896" max="13896" width="14.5703125" bestFit="1" customWidth="1"/>
    <col min="13897" max="13897" width="11.28515625" bestFit="1" customWidth="1"/>
    <col min="13898" max="13898" width="9.7109375" bestFit="1" customWidth="1"/>
    <col min="13899" max="13899" width="13.28515625" bestFit="1" customWidth="1"/>
    <col min="13900" max="13900" width="11.5703125" bestFit="1" customWidth="1"/>
    <col min="14081" max="14081" width="8.42578125" bestFit="1" customWidth="1"/>
    <col min="14082" max="14082" width="8.42578125" customWidth="1"/>
    <col min="14083" max="14083" width="21.5703125" bestFit="1" customWidth="1"/>
    <col min="14084" max="14084" width="13.42578125" customWidth="1"/>
    <col min="14085" max="14085" width="11.7109375" customWidth="1"/>
    <col min="14086" max="14086" width="40.42578125" bestFit="1" customWidth="1"/>
    <col min="14087" max="14093" width="7.140625" customWidth="1"/>
    <col min="14094" max="14094" width="5.7109375" customWidth="1"/>
    <col min="14095" max="14096" width="10.140625" customWidth="1"/>
    <col min="14097" max="14097" width="9.5703125" customWidth="1"/>
    <col min="14098" max="14098" width="9.42578125" customWidth="1"/>
    <col min="14099" max="14105" width="11" customWidth="1"/>
    <col min="14106" max="14106" width="9.85546875" customWidth="1"/>
    <col min="14107" max="14107" width="12.42578125" customWidth="1"/>
    <col min="14108" max="14108" width="9" bestFit="1" customWidth="1"/>
    <col min="14109" max="14109" width="6" bestFit="1" customWidth="1"/>
    <col min="14110" max="14110" width="5" bestFit="1" customWidth="1"/>
    <col min="14111" max="14111" width="11.5703125" bestFit="1" customWidth="1"/>
    <col min="14112" max="14112" width="6" bestFit="1" customWidth="1"/>
    <col min="14113" max="14113" width="13.42578125" bestFit="1" customWidth="1"/>
    <col min="14114" max="14115" width="5" bestFit="1" customWidth="1"/>
    <col min="14116" max="14116" width="8.85546875" bestFit="1" customWidth="1"/>
    <col min="14117" max="14117" width="6" bestFit="1" customWidth="1"/>
    <col min="14118" max="14118" width="9.85546875" bestFit="1" customWidth="1"/>
    <col min="14119" max="14119" width="11.140625" bestFit="1" customWidth="1"/>
    <col min="14120" max="14120" width="9" bestFit="1" customWidth="1"/>
    <col min="14121" max="14121" width="5" bestFit="1" customWidth="1"/>
    <col min="14122" max="14122" width="10.85546875" bestFit="1" customWidth="1"/>
    <col min="14123" max="14123" width="10.42578125" bestFit="1" customWidth="1"/>
    <col min="14124" max="14124" width="10.28515625" bestFit="1" customWidth="1"/>
    <col min="14125" max="14125" width="10.140625" bestFit="1" customWidth="1"/>
    <col min="14126" max="14126" width="16.140625" bestFit="1" customWidth="1"/>
    <col min="14127" max="14127" width="15.85546875" bestFit="1" customWidth="1"/>
    <col min="14128" max="14128" width="11.85546875" bestFit="1" customWidth="1"/>
    <col min="14129" max="14129" width="16" bestFit="1" customWidth="1"/>
    <col min="14130" max="14130" width="11.42578125" bestFit="1" customWidth="1"/>
    <col min="14131" max="14131" width="17" bestFit="1" customWidth="1"/>
    <col min="14132" max="14132" width="12.28515625" bestFit="1" customWidth="1"/>
    <col min="14133" max="14133" width="16.42578125" bestFit="1" customWidth="1"/>
    <col min="14134" max="14134" width="10" bestFit="1" customWidth="1"/>
    <col min="14135" max="14135" width="16.140625" bestFit="1" customWidth="1"/>
    <col min="14136" max="14136" width="11.42578125" bestFit="1" customWidth="1"/>
    <col min="14137" max="14137" width="10.140625" bestFit="1" customWidth="1"/>
    <col min="14138" max="14138" width="15.28515625" bestFit="1" customWidth="1"/>
    <col min="14139" max="14139" width="15.42578125" bestFit="1" customWidth="1"/>
    <col min="14140" max="14140" width="12.5703125" bestFit="1" customWidth="1"/>
    <col min="14141" max="14141" width="13.7109375" bestFit="1" customWidth="1"/>
    <col min="14142" max="14142" width="17.85546875" bestFit="1" customWidth="1"/>
    <col min="14143" max="14143" width="4" bestFit="1" customWidth="1"/>
    <col min="14144" max="14144" width="6" bestFit="1" customWidth="1"/>
    <col min="14145" max="14145" width="18.28515625" bestFit="1" customWidth="1"/>
    <col min="14146" max="14146" width="6.7109375" bestFit="1" customWidth="1"/>
    <col min="14147" max="14147" width="15.140625" bestFit="1" customWidth="1"/>
    <col min="14148" max="14148" width="12.28515625" bestFit="1" customWidth="1"/>
    <col min="14149" max="14149" width="13.28515625" bestFit="1" customWidth="1"/>
    <col min="14150" max="14150" width="14.42578125" bestFit="1" customWidth="1"/>
    <col min="14151" max="14151" width="8.85546875" bestFit="1" customWidth="1"/>
    <col min="14152" max="14152" width="14.5703125" bestFit="1" customWidth="1"/>
    <col min="14153" max="14153" width="11.28515625" bestFit="1" customWidth="1"/>
    <col min="14154" max="14154" width="9.7109375" bestFit="1" customWidth="1"/>
    <col min="14155" max="14155" width="13.28515625" bestFit="1" customWidth="1"/>
    <col min="14156" max="14156" width="11.5703125" bestFit="1" customWidth="1"/>
    <col min="14337" max="14337" width="8.42578125" bestFit="1" customWidth="1"/>
    <col min="14338" max="14338" width="8.42578125" customWidth="1"/>
    <col min="14339" max="14339" width="21.5703125" bestFit="1" customWidth="1"/>
    <col min="14340" max="14340" width="13.42578125" customWidth="1"/>
    <col min="14341" max="14341" width="11.7109375" customWidth="1"/>
    <col min="14342" max="14342" width="40.42578125" bestFit="1" customWidth="1"/>
    <col min="14343" max="14349" width="7.140625" customWidth="1"/>
    <col min="14350" max="14350" width="5.7109375" customWidth="1"/>
    <col min="14351" max="14352" width="10.140625" customWidth="1"/>
    <col min="14353" max="14353" width="9.5703125" customWidth="1"/>
    <col min="14354" max="14354" width="9.42578125" customWidth="1"/>
    <col min="14355" max="14361" width="11" customWidth="1"/>
    <col min="14362" max="14362" width="9.85546875" customWidth="1"/>
    <col min="14363" max="14363" width="12.42578125" customWidth="1"/>
    <col min="14364" max="14364" width="9" bestFit="1" customWidth="1"/>
    <col min="14365" max="14365" width="6" bestFit="1" customWidth="1"/>
    <col min="14366" max="14366" width="5" bestFit="1" customWidth="1"/>
    <col min="14367" max="14367" width="11.5703125" bestFit="1" customWidth="1"/>
    <col min="14368" max="14368" width="6" bestFit="1" customWidth="1"/>
    <col min="14369" max="14369" width="13.42578125" bestFit="1" customWidth="1"/>
    <col min="14370" max="14371" width="5" bestFit="1" customWidth="1"/>
    <col min="14372" max="14372" width="8.85546875" bestFit="1" customWidth="1"/>
    <col min="14373" max="14373" width="6" bestFit="1" customWidth="1"/>
    <col min="14374" max="14374" width="9.85546875" bestFit="1" customWidth="1"/>
    <col min="14375" max="14375" width="11.140625" bestFit="1" customWidth="1"/>
    <col min="14376" max="14376" width="9" bestFit="1" customWidth="1"/>
    <col min="14377" max="14377" width="5" bestFit="1" customWidth="1"/>
    <col min="14378" max="14378" width="10.85546875" bestFit="1" customWidth="1"/>
    <col min="14379" max="14379" width="10.42578125" bestFit="1" customWidth="1"/>
    <col min="14380" max="14380" width="10.28515625" bestFit="1" customWidth="1"/>
    <col min="14381" max="14381" width="10.140625" bestFit="1" customWidth="1"/>
    <col min="14382" max="14382" width="16.140625" bestFit="1" customWidth="1"/>
    <col min="14383" max="14383" width="15.85546875" bestFit="1" customWidth="1"/>
    <col min="14384" max="14384" width="11.85546875" bestFit="1" customWidth="1"/>
    <col min="14385" max="14385" width="16" bestFit="1" customWidth="1"/>
    <col min="14386" max="14386" width="11.42578125" bestFit="1" customWidth="1"/>
    <col min="14387" max="14387" width="17" bestFit="1" customWidth="1"/>
    <col min="14388" max="14388" width="12.28515625" bestFit="1" customWidth="1"/>
    <col min="14389" max="14389" width="16.42578125" bestFit="1" customWidth="1"/>
    <col min="14390" max="14390" width="10" bestFit="1" customWidth="1"/>
    <col min="14391" max="14391" width="16.140625" bestFit="1" customWidth="1"/>
    <col min="14392" max="14392" width="11.42578125" bestFit="1" customWidth="1"/>
    <col min="14393" max="14393" width="10.140625" bestFit="1" customWidth="1"/>
    <col min="14394" max="14394" width="15.28515625" bestFit="1" customWidth="1"/>
    <col min="14395" max="14395" width="15.42578125" bestFit="1" customWidth="1"/>
    <col min="14396" max="14396" width="12.5703125" bestFit="1" customWidth="1"/>
    <col min="14397" max="14397" width="13.7109375" bestFit="1" customWidth="1"/>
    <col min="14398" max="14398" width="17.85546875" bestFit="1" customWidth="1"/>
    <col min="14399" max="14399" width="4" bestFit="1" customWidth="1"/>
    <col min="14400" max="14400" width="6" bestFit="1" customWidth="1"/>
    <col min="14401" max="14401" width="18.28515625" bestFit="1" customWidth="1"/>
    <col min="14402" max="14402" width="6.7109375" bestFit="1" customWidth="1"/>
    <col min="14403" max="14403" width="15.140625" bestFit="1" customWidth="1"/>
    <col min="14404" max="14404" width="12.28515625" bestFit="1" customWidth="1"/>
    <col min="14405" max="14405" width="13.28515625" bestFit="1" customWidth="1"/>
    <col min="14406" max="14406" width="14.42578125" bestFit="1" customWidth="1"/>
    <col min="14407" max="14407" width="8.85546875" bestFit="1" customWidth="1"/>
    <col min="14408" max="14408" width="14.5703125" bestFit="1" customWidth="1"/>
    <col min="14409" max="14409" width="11.28515625" bestFit="1" customWidth="1"/>
    <col min="14410" max="14410" width="9.7109375" bestFit="1" customWidth="1"/>
    <col min="14411" max="14411" width="13.28515625" bestFit="1" customWidth="1"/>
    <col min="14412" max="14412" width="11.5703125" bestFit="1" customWidth="1"/>
    <col min="14593" max="14593" width="8.42578125" bestFit="1" customWidth="1"/>
    <col min="14594" max="14594" width="8.42578125" customWidth="1"/>
    <col min="14595" max="14595" width="21.5703125" bestFit="1" customWidth="1"/>
    <col min="14596" max="14596" width="13.42578125" customWidth="1"/>
    <col min="14597" max="14597" width="11.7109375" customWidth="1"/>
    <col min="14598" max="14598" width="40.42578125" bestFit="1" customWidth="1"/>
    <col min="14599" max="14605" width="7.140625" customWidth="1"/>
    <col min="14606" max="14606" width="5.7109375" customWidth="1"/>
    <col min="14607" max="14608" width="10.140625" customWidth="1"/>
    <col min="14609" max="14609" width="9.5703125" customWidth="1"/>
    <col min="14610" max="14610" width="9.42578125" customWidth="1"/>
    <col min="14611" max="14617" width="11" customWidth="1"/>
    <col min="14618" max="14618" width="9.85546875" customWidth="1"/>
    <col min="14619" max="14619" width="12.42578125" customWidth="1"/>
    <col min="14620" max="14620" width="9" bestFit="1" customWidth="1"/>
    <col min="14621" max="14621" width="6" bestFit="1" customWidth="1"/>
    <col min="14622" max="14622" width="5" bestFit="1" customWidth="1"/>
    <col min="14623" max="14623" width="11.5703125" bestFit="1" customWidth="1"/>
    <col min="14624" max="14624" width="6" bestFit="1" customWidth="1"/>
    <col min="14625" max="14625" width="13.42578125" bestFit="1" customWidth="1"/>
    <col min="14626" max="14627" width="5" bestFit="1" customWidth="1"/>
    <col min="14628" max="14628" width="8.85546875" bestFit="1" customWidth="1"/>
    <col min="14629" max="14629" width="6" bestFit="1" customWidth="1"/>
    <col min="14630" max="14630" width="9.85546875" bestFit="1" customWidth="1"/>
    <col min="14631" max="14631" width="11.140625" bestFit="1" customWidth="1"/>
    <col min="14632" max="14632" width="9" bestFit="1" customWidth="1"/>
    <col min="14633" max="14633" width="5" bestFit="1" customWidth="1"/>
    <col min="14634" max="14634" width="10.85546875" bestFit="1" customWidth="1"/>
    <col min="14635" max="14635" width="10.42578125" bestFit="1" customWidth="1"/>
    <col min="14636" max="14636" width="10.28515625" bestFit="1" customWidth="1"/>
    <col min="14637" max="14637" width="10.140625" bestFit="1" customWidth="1"/>
    <col min="14638" max="14638" width="16.140625" bestFit="1" customWidth="1"/>
    <col min="14639" max="14639" width="15.85546875" bestFit="1" customWidth="1"/>
    <col min="14640" max="14640" width="11.85546875" bestFit="1" customWidth="1"/>
    <col min="14641" max="14641" width="16" bestFit="1" customWidth="1"/>
    <col min="14642" max="14642" width="11.42578125" bestFit="1" customWidth="1"/>
    <col min="14643" max="14643" width="17" bestFit="1" customWidth="1"/>
    <col min="14644" max="14644" width="12.28515625" bestFit="1" customWidth="1"/>
    <col min="14645" max="14645" width="16.42578125" bestFit="1" customWidth="1"/>
    <col min="14646" max="14646" width="10" bestFit="1" customWidth="1"/>
    <col min="14647" max="14647" width="16.140625" bestFit="1" customWidth="1"/>
    <col min="14648" max="14648" width="11.42578125" bestFit="1" customWidth="1"/>
    <col min="14649" max="14649" width="10.140625" bestFit="1" customWidth="1"/>
    <col min="14650" max="14650" width="15.28515625" bestFit="1" customWidth="1"/>
    <col min="14651" max="14651" width="15.42578125" bestFit="1" customWidth="1"/>
    <col min="14652" max="14652" width="12.5703125" bestFit="1" customWidth="1"/>
    <col min="14653" max="14653" width="13.7109375" bestFit="1" customWidth="1"/>
    <col min="14654" max="14654" width="17.85546875" bestFit="1" customWidth="1"/>
    <col min="14655" max="14655" width="4" bestFit="1" customWidth="1"/>
    <col min="14656" max="14656" width="6" bestFit="1" customWidth="1"/>
    <col min="14657" max="14657" width="18.28515625" bestFit="1" customWidth="1"/>
    <col min="14658" max="14658" width="6.7109375" bestFit="1" customWidth="1"/>
    <col min="14659" max="14659" width="15.140625" bestFit="1" customWidth="1"/>
    <col min="14660" max="14660" width="12.28515625" bestFit="1" customWidth="1"/>
    <col min="14661" max="14661" width="13.28515625" bestFit="1" customWidth="1"/>
    <col min="14662" max="14662" width="14.42578125" bestFit="1" customWidth="1"/>
    <col min="14663" max="14663" width="8.85546875" bestFit="1" customWidth="1"/>
    <col min="14664" max="14664" width="14.5703125" bestFit="1" customWidth="1"/>
    <col min="14665" max="14665" width="11.28515625" bestFit="1" customWidth="1"/>
    <col min="14666" max="14666" width="9.7109375" bestFit="1" customWidth="1"/>
    <col min="14667" max="14667" width="13.28515625" bestFit="1" customWidth="1"/>
    <col min="14668" max="14668" width="11.5703125" bestFit="1" customWidth="1"/>
    <col min="14849" max="14849" width="8.42578125" bestFit="1" customWidth="1"/>
    <col min="14850" max="14850" width="8.42578125" customWidth="1"/>
    <col min="14851" max="14851" width="21.5703125" bestFit="1" customWidth="1"/>
    <col min="14852" max="14852" width="13.42578125" customWidth="1"/>
    <col min="14853" max="14853" width="11.7109375" customWidth="1"/>
    <col min="14854" max="14854" width="40.42578125" bestFit="1" customWidth="1"/>
    <col min="14855" max="14861" width="7.140625" customWidth="1"/>
    <col min="14862" max="14862" width="5.7109375" customWidth="1"/>
    <col min="14863" max="14864" width="10.140625" customWidth="1"/>
    <col min="14865" max="14865" width="9.5703125" customWidth="1"/>
    <col min="14866" max="14866" width="9.42578125" customWidth="1"/>
    <col min="14867" max="14873" width="11" customWidth="1"/>
    <col min="14874" max="14874" width="9.85546875" customWidth="1"/>
    <col min="14875" max="14875" width="12.42578125" customWidth="1"/>
    <col min="14876" max="14876" width="9" bestFit="1" customWidth="1"/>
    <col min="14877" max="14877" width="6" bestFit="1" customWidth="1"/>
    <col min="14878" max="14878" width="5" bestFit="1" customWidth="1"/>
    <col min="14879" max="14879" width="11.5703125" bestFit="1" customWidth="1"/>
    <col min="14880" max="14880" width="6" bestFit="1" customWidth="1"/>
    <col min="14881" max="14881" width="13.42578125" bestFit="1" customWidth="1"/>
    <col min="14882" max="14883" width="5" bestFit="1" customWidth="1"/>
    <col min="14884" max="14884" width="8.85546875" bestFit="1" customWidth="1"/>
    <col min="14885" max="14885" width="6" bestFit="1" customWidth="1"/>
    <col min="14886" max="14886" width="9.85546875" bestFit="1" customWidth="1"/>
    <col min="14887" max="14887" width="11.140625" bestFit="1" customWidth="1"/>
    <col min="14888" max="14888" width="9" bestFit="1" customWidth="1"/>
    <col min="14889" max="14889" width="5" bestFit="1" customWidth="1"/>
    <col min="14890" max="14890" width="10.85546875" bestFit="1" customWidth="1"/>
    <col min="14891" max="14891" width="10.42578125" bestFit="1" customWidth="1"/>
    <col min="14892" max="14892" width="10.28515625" bestFit="1" customWidth="1"/>
    <col min="14893" max="14893" width="10.140625" bestFit="1" customWidth="1"/>
    <col min="14894" max="14894" width="16.140625" bestFit="1" customWidth="1"/>
    <col min="14895" max="14895" width="15.85546875" bestFit="1" customWidth="1"/>
    <col min="14896" max="14896" width="11.85546875" bestFit="1" customWidth="1"/>
    <col min="14897" max="14897" width="16" bestFit="1" customWidth="1"/>
    <col min="14898" max="14898" width="11.42578125" bestFit="1" customWidth="1"/>
    <col min="14899" max="14899" width="17" bestFit="1" customWidth="1"/>
    <col min="14900" max="14900" width="12.28515625" bestFit="1" customWidth="1"/>
    <col min="14901" max="14901" width="16.42578125" bestFit="1" customWidth="1"/>
    <col min="14902" max="14902" width="10" bestFit="1" customWidth="1"/>
    <col min="14903" max="14903" width="16.140625" bestFit="1" customWidth="1"/>
    <col min="14904" max="14904" width="11.42578125" bestFit="1" customWidth="1"/>
    <col min="14905" max="14905" width="10.140625" bestFit="1" customWidth="1"/>
    <col min="14906" max="14906" width="15.28515625" bestFit="1" customWidth="1"/>
    <col min="14907" max="14907" width="15.42578125" bestFit="1" customWidth="1"/>
    <col min="14908" max="14908" width="12.5703125" bestFit="1" customWidth="1"/>
    <col min="14909" max="14909" width="13.7109375" bestFit="1" customWidth="1"/>
    <col min="14910" max="14910" width="17.85546875" bestFit="1" customWidth="1"/>
    <col min="14911" max="14911" width="4" bestFit="1" customWidth="1"/>
    <col min="14912" max="14912" width="6" bestFit="1" customWidth="1"/>
    <col min="14913" max="14913" width="18.28515625" bestFit="1" customWidth="1"/>
    <col min="14914" max="14914" width="6.7109375" bestFit="1" customWidth="1"/>
    <col min="14915" max="14915" width="15.140625" bestFit="1" customWidth="1"/>
    <col min="14916" max="14916" width="12.28515625" bestFit="1" customWidth="1"/>
    <col min="14917" max="14917" width="13.28515625" bestFit="1" customWidth="1"/>
    <col min="14918" max="14918" width="14.42578125" bestFit="1" customWidth="1"/>
    <col min="14919" max="14919" width="8.85546875" bestFit="1" customWidth="1"/>
    <col min="14920" max="14920" width="14.5703125" bestFit="1" customWidth="1"/>
    <col min="14921" max="14921" width="11.28515625" bestFit="1" customWidth="1"/>
    <col min="14922" max="14922" width="9.7109375" bestFit="1" customWidth="1"/>
    <col min="14923" max="14923" width="13.28515625" bestFit="1" customWidth="1"/>
    <col min="14924" max="14924" width="11.5703125" bestFit="1" customWidth="1"/>
    <col min="15105" max="15105" width="8.42578125" bestFit="1" customWidth="1"/>
    <col min="15106" max="15106" width="8.42578125" customWidth="1"/>
    <col min="15107" max="15107" width="21.5703125" bestFit="1" customWidth="1"/>
    <col min="15108" max="15108" width="13.42578125" customWidth="1"/>
    <col min="15109" max="15109" width="11.7109375" customWidth="1"/>
    <col min="15110" max="15110" width="40.42578125" bestFit="1" customWidth="1"/>
    <col min="15111" max="15117" width="7.140625" customWidth="1"/>
    <col min="15118" max="15118" width="5.7109375" customWidth="1"/>
    <col min="15119" max="15120" width="10.140625" customWidth="1"/>
    <col min="15121" max="15121" width="9.5703125" customWidth="1"/>
    <col min="15122" max="15122" width="9.42578125" customWidth="1"/>
    <col min="15123" max="15129" width="11" customWidth="1"/>
    <col min="15130" max="15130" width="9.85546875" customWidth="1"/>
    <col min="15131" max="15131" width="12.42578125" customWidth="1"/>
    <col min="15132" max="15132" width="9" bestFit="1" customWidth="1"/>
    <col min="15133" max="15133" width="6" bestFit="1" customWidth="1"/>
    <col min="15134" max="15134" width="5" bestFit="1" customWidth="1"/>
    <col min="15135" max="15135" width="11.5703125" bestFit="1" customWidth="1"/>
    <col min="15136" max="15136" width="6" bestFit="1" customWidth="1"/>
    <col min="15137" max="15137" width="13.42578125" bestFit="1" customWidth="1"/>
    <col min="15138" max="15139" width="5" bestFit="1" customWidth="1"/>
    <col min="15140" max="15140" width="8.85546875" bestFit="1" customWidth="1"/>
    <col min="15141" max="15141" width="6" bestFit="1" customWidth="1"/>
    <col min="15142" max="15142" width="9.85546875" bestFit="1" customWidth="1"/>
    <col min="15143" max="15143" width="11.140625" bestFit="1" customWidth="1"/>
    <col min="15144" max="15144" width="9" bestFit="1" customWidth="1"/>
    <col min="15145" max="15145" width="5" bestFit="1" customWidth="1"/>
    <col min="15146" max="15146" width="10.85546875" bestFit="1" customWidth="1"/>
    <col min="15147" max="15147" width="10.42578125" bestFit="1" customWidth="1"/>
    <col min="15148" max="15148" width="10.28515625" bestFit="1" customWidth="1"/>
    <col min="15149" max="15149" width="10.140625" bestFit="1" customWidth="1"/>
    <col min="15150" max="15150" width="16.140625" bestFit="1" customWidth="1"/>
    <col min="15151" max="15151" width="15.85546875" bestFit="1" customWidth="1"/>
    <col min="15152" max="15152" width="11.85546875" bestFit="1" customWidth="1"/>
    <col min="15153" max="15153" width="16" bestFit="1" customWidth="1"/>
    <col min="15154" max="15154" width="11.42578125" bestFit="1" customWidth="1"/>
    <col min="15155" max="15155" width="17" bestFit="1" customWidth="1"/>
    <col min="15156" max="15156" width="12.28515625" bestFit="1" customWidth="1"/>
    <col min="15157" max="15157" width="16.42578125" bestFit="1" customWidth="1"/>
    <col min="15158" max="15158" width="10" bestFit="1" customWidth="1"/>
    <col min="15159" max="15159" width="16.140625" bestFit="1" customWidth="1"/>
    <col min="15160" max="15160" width="11.42578125" bestFit="1" customWidth="1"/>
    <col min="15161" max="15161" width="10.140625" bestFit="1" customWidth="1"/>
    <col min="15162" max="15162" width="15.28515625" bestFit="1" customWidth="1"/>
    <col min="15163" max="15163" width="15.42578125" bestFit="1" customWidth="1"/>
    <col min="15164" max="15164" width="12.5703125" bestFit="1" customWidth="1"/>
    <col min="15165" max="15165" width="13.7109375" bestFit="1" customWidth="1"/>
    <col min="15166" max="15166" width="17.85546875" bestFit="1" customWidth="1"/>
    <col min="15167" max="15167" width="4" bestFit="1" customWidth="1"/>
    <col min="15168" max="15168" width="6" bestFit="1" customWidth="1"/>
    <col min="15169" max="15169" width="18.28515625" bestFit="1" customWidth="1"/>
    <col min="15170" max="15170" width="6.7109375" bestFit="1" customWidth="1"/>
    <col min="15171" max="15171" width="15.140625" bestFit="1" customWidth="1"/>
    <col min="15172" max="15172" width="12.28515625" bestFit="1" customWidth="1"/>
    <col min="15173" max="15173" width="13.28515625" bestFit="1" customWidth="1"/>
    <col min="15174" max="15174" width="14.42578125" bestFit="1" customWidth="1"/>
    <col min="15175" max="15175" width="8.85546875" bestFit="1" customWidth="1"/>
    <col min="15176" max="15176" width="14.5703125" bestFit="1" customWidth="1"/>
    <col min="15177" max="15177" width="11.28515625" bestFit="1" customWidth="1"/>
    <col min="15178" max="15178" width="9.7109375" bestFit="1" customWidth="1"/>
    <col min="15179" max="15179" width="13.28515625" bestFit="1" customWidth="1"/>
    <col min="15180" max="15180" width="11.5703125" bestFit="1" customWidth="1"/>
    <col min="15361" max="15361" width="8.42578125" bestFit="1" customWidth="1"/>
    <col min="15362" max="15362" width="8.42578125" customWidth="1"/>
    <col min="15363" max="15363" width="21.5703125" bestFit="1" customWidth="1"/>
    <col min="15364" max="15364" width="13.42578125" customWidth="1"/>
    <col min="15365" max="15365" width="11.7109375" customWidth="1"/>
    <col min="15366" max="15366" width="40.42578125" bestFit="1" customWidth="1"/>
    <col min="15367" max="15373" width="7.140625" customWidth="1"/>
    <col min="15374" max="15374" width="5.7109375" customWidth="1"/>
    <col min="15375" max="15376" width="10.140625" customWidth="1"/>
    <col min="15377" max="15377" width="9.5703125" customWidth="1"/>
    <col min="15378" max="15378" width="9.42578125" customWidth="1"/>
    <col min="15379" max="15385" width="11" customWidth="1"/>
    <col min="15386" max="15386" width="9.85546875" customWidth="1"/>
    <col min="15387" max="15387" width="12.42578125" customWidth="1"/>
    <col min="15388" max="15388" width="9" bestFit="1" customWidth="1"/>
    <col min="15389" max="15389" width="6" bestFit="1" customWidth="1"/>
    <col min="15390" max="15390" width="5" bestFit="1" customWidth="1"/>
    <col min="15391" max="15391" width="11.5703125" bestFit="1" customWidth="1"/>
    <col min="15392" max="15392" width="6" bestFit="1" customWidth="1"/>
    <col min="15393" max="15393" width="13.42578125" bestFit="1" customWidth="1"/>
    <col min="15394" max="15395" width="5" bestFit="1" customWidth="1"/>
    <col min="15396" max="15396" width="8.85546875" bestFit="1" customWidth="1"/>
    <col min="15397" max="15397" width="6" bestFit="1" customWidth="1"/>
    <col min="15398" max="15398" width="9.85546875" bestFit="1" customWidth="1"/>
    <col min="15399" max="15399" width="11.140625" bestFit="1" customWidth="1"/>
    <col min="15400" max="15400" width="9" bestFit="1" customWidth="1"/>
    <col min="15401" max="15401" width="5" bestFit="1" customWidth="1"/>
    <col min="15402" max="15402" width="10.85546875" bestFit="1" customWidth="1"/>
    <col min="15403" max="15403" width="10.42578125" bestFit="1" customWidth="1"/>
    <col min="15404" max="15404" width="10.28515625" bestFit="1" customWidth="1"/>
    <col min="15405" max="15405" width="10.140625" bestFit="1" customWidth="1"/>
    <col min="15406" max="15406" width="16.140625" bestFit="1" customWidth="1"/>
    <col min="15407" max="15407" width="15.85546875" bestFit="1" customWidth="1"/>
    <col min="15408" max="15408" width="11.85546875" bestFit="1" customWidth="1"/>
    <col min="15409" max="15409" width="16" bestFit="1" customWidth="1"/>
    <col min="15410" max="15410" width="11.42578125" bestFit="1" customWidth="1"/>
    <col min="15411" max="15411" width="17" bestFit="1" customWidth="1"/>
    <col min="15412" max="15412" width="12.28515625" bestFit="1" customWidth="1"/>
    <col min="15413" max="15413" width="16.42578125" bestFit="1" customWidth="1"/>
    <col min="15414" max="15414" width="10" bestFit="1" customWidth="1"/>
    <col min="15415" max="15415" width="16.140625" bestFit="1" customWidth="1"/>
    <col min="15416" max="15416" width="11.42578125" bestFit="1" customWidth="1"/>
    <col min="15417" max="15417" width="10.140625" bestFit="1" customWidth="1"/>
    <col min="15418" max="15418" width="15.28515625" bestFit="1" customWidth="1"/>
    <col min="15419" max="15419" width="15.42578125" bestFit="1" customWidth="1"/>
    <col min="15420" max="15420" width="12.5703125" bestFit="1" customWidth="1"/>
    <col min="15421" max="15421" width="13.7109375" bestFit="1" customWidth="1"/>
    <col min="15422" max="15422" width="17.85546875" bestFit="1" customWidth="1"/>
    <col min="15423" max="15423" width="4" bestFit="1" customWidth="1"/>
    <col min="15424" max="15424" width="6" bestFit="1" customWidth="1"/>
    <col min="15425" max="15425" width="18.28515625" bestFit="1" customWidth="1"/>
    <col min="15426" max="15426" width="6.7109375" bestFit="1" customWidth="1"/>
    <col min="15427" max="15427" width="15.140625" bestFit="1" customWidth="1"/>
    <col min="15428" max="15428" width="12.28515625" bestFit="1" customWidth="1"/>
    <col min="15429" max="15429" width="13.28515625" bestFit="1" customWidth="1"/>
    <col min="15430" max="15430" width="14.42578125" bestFit="1" customWidth="1"/>
    <col min="15431" max="15431" width="8.85546875" bestFit="1" customWidth="1"/>
    <col min="15432" max="15432" width="14.5703125" bestFit="1" customWidth="1"/>
    <col min="15433" max="15433" width="11.28515625" bestFit="1" customWidth="1"/>
    <col min="15434" max="15434" width="9.7109375" bestFit="1" customWidth="1"/>
    <col min="15435" max="15435" width="13.28515625" bestFit="1" customWidth="1"/>
    <col min="15436" max="15436" width="11.5703125" bestFit="1" customWidth="1"/>
    <col min="15617" max="15617" width="8.42578125" bestFit="1" customWidth="1"/>
    <col min="15618" max="15618" width="8.42578125" customWidth="1"/>
    <col min="15619" max="15619" width="21.5703125" bestFit="1" customWidth="1"/>
    <col min="15620" max="15620" width="13.42578125" customWidth="1"/>
    <col min="15621" max="15621" width="11.7109375" customWidth="1"/>
    <col min="15622" max="15622" width="40.42578125" bestFit="1" customWidth="1"/>
    <col min="15623" max="15629" width="7.140625" customWidth="1"/>
    <col min="15630" max="15630" width="5.7109375" customWidth="1"/>
    <col min="15631" max="15632" width="10.140625" customWidth="1"/>
    <col min="15633" max="15633" width="9.5703125" customWidth="1"/>
    <col min="15634" max="15634" width="9.42578125" customWidth="1"/>
    <col min="15635" max="15641" width="11" customWidth="1"/>
    <col min="15642" max="15642" width="9.85546875" customWidth="1"/>
    <col min="15643" max="15643" width="12.42578125" customWidth="1"/>
    <col min="15644" max="15644" width="9" bestFit="1" customWidth="1"/>
    <col min="15645" max="15645" width="6" bestFit="1" customWidth="1"/>
    <col min="15646" max="15646" width="5" bestFit="1" customWidth="1"/>
    <col min="15647" max="15647" width="11.5703125" bestFit="1" customWidth="1"/>
    <col min="15648" max="15648" width="6" bestFit="1" customWidth="1"/>
    <col min="15649" max="15649" width="13.42578125" bestFit="1" customWidth="1"/>
    <col min="15650" max="15651" width="5" bestFit="1" customWidth="1"/>
    <col min="15652" max="15652" width="8.85546875" bestFit="1" customWidth="1"/>
    <col min="15653" max="15653" width="6" bestFit="1" customWidth="1"/>
    <col min="15654" max="15654" width="9.85546875" bestFit="1" customWidth="1"/>
    <col min="15655" max="15655" width="11.140625" bestFit="1" customWidth="1"/>
    <col min="15656" max="15656" width="9" bestFit="1" customWidth="1"/>
    <col min="15657" max="15657" width="5" bestFit="1" customWidth="1"/>
    <col min="15658" max="15658" width="10.85546875" bestFit="1" customWidth="1"/>
    <col min="15659" max="15659" width="10.42578125" bestFit="1" customWidth="1"/>
    <col min="15660" max="15660" width="10.28515625" bestFit="1" customWidth="1"/>
    <col min="15661" max="15661" width="10.140625" bestFit="1" customWidth="1"/>
    <col min="15662" max="15662" width="16.140625" bestFit="1" customWidth="1"/>
    <col min="15663" max="15663" width="15.85546875" bestFit="1" customWidth="1"/>
    <col min="15664" max="15664" width="11.85546875" bestFit="1" customWidth="1"/>
    <col min="15665" max="15665" width="16" bestFit="1" customWidth="1"/>
    <col min="15666" max="15666" width="11.42578125" bestFit="1" customWidth="1"/>
    <col min="15667" max="15667" width="17" bestFit="1" customWidth="1"/>
    <col min="15668" max="15668" width="12.28515625" bestFit="1" customWidth="1"/>
    <col min="15669" max="15669" width="16.42578125" bestFit="1" customWidth="1"/>
    <col min="15670" max="15670" width="10" bestFit="1" customWidth="1"/>
    <col min="15671" max="15671" width="16.140625" bestFit="1" customWidth="1"/>
    <col min="15672" max="15672" width="11.42578125" bestFit="1" customWidth="1"/>
    <col min="15673" max="15673" width="10.140625" bestFit="1" customWidth="1"/>
    <col min="15674" max="15674" width="15.28515625" bestFit="1" customWidth="1"/>
    <col min="15675" max="15675" width="15.42578125" bestFit="1" customWidth="1"/>
    <col min="15676" max="15676" width="12.5703125" bestFit="1" customWidth="1"/>
    <col min="15677" max="15677" width="13.7109375" bestFit="1" customWidth="1"/>
    <col min="15678" max="15678" width="17.85546875" bestFit="1" customWidth="1"/>
    <col min="15679" max="15679" width="4" bestFit="1" customWidth="1"/>
    <col min="15680" max="15680" width="6" bestFit="1" customWidth="1"/>
    <col min="15681" max="15681" width="18.28515625" bestFit="1" customWidth="1"/>
    <col min="15682" max="15682" width="6.7109375" bestFit="1" customWidth="1"/>
    <col min="15683" max="15683" width="15.140625" bestFit="1" customWidth="1"/>
    <col min="15684" max="15684" width="12.28515625" bestFit="1" customWidth="1"/>
    <col min="15685" max="15685" width="13.28515625" bestFit="1" customWidth="1"/>
    <col min="15686" max="15686" width="14.42578125" bestFit="1" customWidth="1"/>
    <col min="15687" max="15687" width="8.85546875" bestFit="1" customWidth="1"/>
    <col min="15688" max="15688" width="14.5703125" bestFit="1" customWidth="1"/>
    <col min="15689" max="15689" width="11.28515625" bestFit="1" customWidth="1"/>
    <col min="15690" max="15690" width="9.7109375" bestFit="1" customWidth="1"/>
    <col min="15691" max="15691" width="13.28515625" bestFit="1" customWidth="1"/>
    <col min="15692" max="15692" width="11.5703125" bestFit="1" customWidth="1"/>
    <col min="15873" max="15873" width="8.42578125" bestFit="1" customWidth="1"/>
    <col min="15874" max="15874" width="8.42578125" customWidth="1"/>
    <col min="15875" max="15875" width="21.5703125" bestFit="1" customWidth="1"/>
    <col min="15876" max="15876" width="13.42578125" customWidth="1"/>
    <col min="15877" max="15877" width="11.7109375" customWidth="1"/>
    <col min="15878" max="15878" width="40.42578125" bestFit="1" customWidth="1"/>
    <col min="15879" max="15885" width="7.140625" customWidth="1"/>
    <col min="15886" max="15886" width="5.7109375" customWidth="1"/>
    <col min="15887" max="15888" width="10.140625" customWidth="1"/>
    <col min="15889" max="15889" width="9.5703125" customWidth="1"/>
    <col min="15890" max="15890" width="9.42578125" customWidth="1"/>
    <col min="15891" max="15897" width="11" customWidth="1"/>
    <col min="15898" max="15898" width="9.85546875" customWidth="1"/>
    <col min="15899" max="15899" width="12.42578125" customWidth="1"/>
    <col min="15900" max="15900" width="9" bestFit="1" customWidth="1"/>
    <col min="15901" max="15901" width="6" bestFit="1" customWidth="1"/>
    <col min="15902" max="15902" width="5" bestFit="1" customWidth="1"/>
    <col min="15903" max="15903" width="11.5703125" bestFit="1" customWidth="1"/>
    <col min="15904" max="15904" width="6" bestFit="1" customWidth="1"/>
    <col min="15905" max="15905" width="13.42578125" bestFit="1" customWidth="1"/>
    <col min="15906" max="15907" width="5" bestFit="1" customWidth="1"/>
    <col min="15908" max="15908" width="8.85546875" bestFit="1" customWidth="1"/>
    <col min="15909" max="15909" width="6" bestFit="1" customWidth="1"/>
    <col min="15910" max="15910" width="9.85546875" bestFit="1" customWidth="1"/>
    <col min="15911" max="15911" width="11.140625" bestFit="1" customWidth="1"/>
    <col min="15912" max="15912" width="9" bestFit="1" customWidth="1"/>
    <col min="15913" max="15913" width="5" bestFit="1" customWidth="1"/>
    <col min="15914" max="15914" width="10.85546875" bestFit="1" customWidth="1"/>
    <col min="15915" max="15915" width="10.42578125" bestFit="1" customWidth="1"/>
    <col min="15916" max="15916" width="10.28515625" bestFit="1" customWidth="1"/>
    <col min="15917" max="15917" width="10.140625" bestFit="1" customWidth="1"/>
    <col min="15918" max="15918" width="16.140625" bestFit="1" customWidth="1"/>
    <col min="15919" max="15919" width="15.85546875" bestFit="1" customWidth="1"/>
    <col min="15920" max="15920" width="11.85546875" bestFit="1" customWidth="1"/>
    <col min="15921" max="15921" width="16" bestFit="1" customWidth="1"/>
    <col min="15922" max="15922" width="11.42578125" bestFit="1" customWidth="1"/>
    <col min="15923" max="15923" width="17" bestFit="1" customWidth="1"/>
    <col min="15924" max="15924" width="12.28515625" bestFit="1" customWidth="1"/>
    <col min="15925" max="15925" width="16.42578125" bestFit="1" customWidth="1"/>
    <col min="15926" max="15926" width="10" bestFit="1" customWidth="1"/>
    <col min="15927" max="15927" width="16.140625" bestFit="1" customWidth="1"/>
    <col min="15928" max="15928" width="11.42578125" bestFit="1" customWidth="1"/>
    <col min="15929" max="15929" width="10.140625" bestFit="1" customWidth="1"/>
    <col min="15930" max="15930" width="15.28515625" bestFit="1" customWidth="1"/>
    <col min="15931" max="15931" width="15.42578125" bestFit="1" customWidth="1"/>
    <col min="15932" max="15932" width="12.5703125" bestFit="1" customWidth="1"/>
    <col min="15933" max="15933" width="13.7109375" bestFit="1" customWidth="1"/>
    <col min="15934" max="15934" width="17.85546875" bestFit="1" customWidth="1"/>
    <col min="15935" max="15935" width="4" bestFit="1" customWidth="1"/>
    <col min="15936" max="15936" width="6" bestFit="1" customWidth="1"/>
    <col min="15937" max="15937" width="18.28515625" bestFit="1" customWidth="1"/>
    <col min="15938" max="15938" width="6.7109375" bestFit="1" customWidth="1"/>
    <col min="15939" max="15939" width="15.140625" bestFit="1" customWidth="1"/>
    <col min="15940" max="15940" width="12.28515625" bestFit="1" customWidth="1"/>
    <col min="15941" max="15941" width="13.28515625" bestFit="1" customWidth="1"/>
    <col min="15942" max="15942" width="14.42578125" bestFit="1" customWidth="1"/>
    <col min="15943" max="15943" width="8.85546875" bestFit="1" customWidth="1"/>
    <col min="15944" max="15944" width="14.5703125" bestFit="1" customWidth="1"/>
    <col min="15945" max="15945" width="11.28515625" bestFit="1" customWidth="1"/>
    <col min="15946" max="15946" width="9.7109375" bestFit="1" customWidth="1"/>
    <col min="15947" max="15947" width="13.28515625" bestFit="1" customWidth="1"/>
    <col min="15948" max="15948" width="11.5703125" bestFit="1" customWidth="1"/>
    <col min="16129" max="16129" width="8.42578125" bestFit="1" customWidth="1"/>
    <col min="16130" max="16130" width="8.42578125" customWidth="1"/>
    <col min="16131" max="16131" width="21.5703125" bestFit="1" customWidth="1"/>
    <col min="16132" max="16132" width="13.42578125" customWidth="1"/>
    <col min="16133" max="16133" width="11.7109375" customWidth="1"/>
    <col min="16134" max="16134" width="40.42578125" bestFit="1" customWidth="1"/>
    <col min="16135" max="16141" width="7.140625" customWidth="1"/>
    <col min="16142" max="16142" width="5.7109375" customWidth="1"/>
    <col min="16143" max="16144" width="10.140625" customWidth="1"/>
    <col min="16145" max="16145" width="9.5703125" customWidth="1"/>
    <col min="16146" max="16146" width="9.42578125" customWidth="1"/>
    <col min="16147" max="16153" width="11" customWidth="1"/>
    <col min="16154" max="16154" width="9.85546875" customWidth="1"/>
    <col min="16155" max="16155" width="12.42578125" customWidth="1"/>
    <col min="16156" max="16156" width="9" bestFit="1" customWidth="1"/>
    <col min="16157" max="16157" width="6" bestFit="1" customWidth="1"/>
    <col min="16158" max="16158" width="5" bestFit="1" customWidth="1"/>
    <col min="16159" max="16159" width="11.5703125" bestFit="1" customWidth="1"/>
    <col min="16160" max="16160" width="6" bestFit="1" customWidth="1"/>
    <col min="16161" max="16161" width="13.42578125" bestFit="1" customWidth="1"/>
    <col min="16162" max="16163" width="5" bestFit="1" customWidth="1"/>
    <col min="16164" max="16164" width="8.85546875" bestFit="1" customWidth="1"/>
    <col min="16165" max="16165" width="6" bestFit="1" customWidth="1"/>
    <col min="16166" max="16166" width="9.85546875" bestFit="1" customWidth="1"/>
    <col min="16167" max="16167" width="11.140625" bestFit="1" customWidth="1"/>
    <col min="16168" max="16168" width="9" bestFit="1" customWidth="1"/>
    <col min="16169" max="16169" width="5" bestFit="1" customWidth="1"/>
    <col min="16170" max="16170" width="10.85546875" bestFit="1" customWidth="1"/>
    <col min="16171" max="16171" width="10.42578125" bestFit="1" customWidth="1"/>
    <col min="16172" max="16172" width="10.28515625" bestFit="1" customWidth="1"/>
    <col min="16173" max="16173" width="10.140625" bestFit="1" customWidth="1"/>
    <col min="16174" max="16174" width="16.140625" bestFit="1" customWidth="1"/>
    <col min="16175" max="16175" width="15.85546875" bestFit="1" customWidth="1"/>
    <col min="16176" max="16176" width="11.85546875" bestFit="1" customWidth="1"/>
    <col min="16177" max="16177" width="16" bestFit="1" customWidth="1"/>
    <col min="16178" max="16178" width="11.42578125" bestFit="1" customWidth="1"/>
    <col min="16179" max="16179" width="17" bestFit="1" customWidth="1"/>
    <col min="16180" max="16180" width="12.28515625" bestFit="1" customWidth="1"/>
    <col min="16181" max="16181" width="16.42578125" bestFit="1" customWidth="1"/>
    <col min="16182" max="16182" width="10" bestFit="1" customWidth="1"/>
    <col min="16183" max="16183" width="16.140625" bestFit="1" customWidth="1"/>
    <col min="16184" max="16184" width="11.42578125" bestFit="1" customWidth="1"/>
    <col min="16185" max="16185" width="10.140625" bestFit="1" customWidth="1"/>
    <col min="16186" max="16186" width="15.28515625" bestFit="1" customWidth="1"/>
    <col min="16187" max="16187" width="15.42578125" bestFit="1" customWidth="1"/>
    <col min="16188" max="16188" width="12.5703125" bestFit="1" customWidth="1"/>
    <col min="16189" max="16189" width="13.7109375" bestFit="1" customWidth="1"/>
    <col min="16190" max="16190" width="17.85546875" bestFit="1" customWidth="1"/>
    <col min="16191" max="16191" width="4" bestFit="1" customWidth="1"/>
    <col min="16192" max="16192" width="6" bestFit="1" customWidth="1"/>
    <col min="16193" max="16193" width="18.28515625" bestFit="1" customWidth="1"/>
    <col min="16194" max="16194" width="6.7109375" bestFit="1" customWidth="1"/>
    <col min="16195" max="16195" width="15.140625" bestFit="1" customWidth="1"/>
    <col min="16196" max="16196" width="12.28515625" bestFit="1" customWidth="1"/>
    <col min="16197" max="16197" width="13.28515625" bestFit="1" customWidth="1"/>
    <col min="16198" max="16198" width="14.42578125" bestFit="1" customWidth="1"/>
    <col min="16199" max="16199" width="8.85546875" bestFit="1" customWidth="1"/>
    <col min="16200" max="16200" width="14.5703125" bestFit="1" customWidth="1"/>
    <col min="16201" max="16201" width="11.28515625" bestFit="1" customWidth="1"/>
    <col min="16202" max="16202" width="9.7109375" bestFit="1" customWidth="1"/>
    <col min="16203" max="16203" width="13.28515625" bestFit="1" customWidth="1"/>
    <col min="16204" max="16204" width="11.5703125" bestFit="1" customWidth="1"/>
  </cols>
  <sheetData>
    <row r="1" spans="1:76">
      <c r="A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76">
      <c r="B2" s="81">
        <f>'Dati da inserire'!B10</f>
        <v>1.1944765780845275</v>
      </c>
      <c r="C2" s="81">
        <f>'Dati da inserire'!C10</f>
        <v>0.43554629252468713</v>
      </c>
      <c r="D2" s="81">
        <f>'Dati da inserire'!D10</f>
        <v>0.84904767874972131</v>
      </c>
      <c r="E2" s="81">
        <f>'Dati da inserire'!E10</f>
        <v>1.1479630350104373</v>
      </c>
      <c r="F2" s="81">
        <f>'Dati da inserire'!G10</f>
        <v>0.95225383421471599</v>
      </c>
      <c r="O2" s="7" t="s">
        <v>6</v>
      </c>
      <c r="P2" s="8"/>
      <c r="Q2" s="8"/>
      <c r="R2" s="8"/>
    </row>
    <row r="3" spans="1:76" ht="28.5" customHeight="1">
      <c r="A3" t="s">
        <v>7</v>
      </c>
      <c r="B3" t="s">
        <v>8</v>
      </c>
      <c r="C3" t="s">
        <v>9</v>
      </c>
      <c r="D3" s="9" t="s">
        <v>10</v>
      </c>
      <c r="E3" s="9" t="s">
        <v>11</v>
      </c>
      <c r="F3" t="s">
        <v>12</v>
      </c>
      <c r="G3" s="10" t="str">
        <f>S3</f>
        <v>Pd&amp;Co</v>
      </c>
      <c r="H3" s="10" t="str">
        <f>T3</f>
        <v>Centro</v>
      </c>
      <c r="I3" s="10" t="str">
        <f>U3</f>
        <v>M5S</v>
      </c>
      <c r="J3" s="10" t="str">
        <f>V3</f>
        <v>Fi&amp;Co</v>
      </c>
      <c r="K3" s="10" t="str">
        <f>W3</f>
        <v>Svp</v>
      </c>
      <c r="L3" s="11" t="s">
        <v>13</v>
      </c>
      <c r="M3" s="12" t="s">
        <v>14</v>
      </c>
      <c r="N3" s="11" t="s">
        <v>13</v>
      </c>
      <c r="O3" s="5" t="str">
        <f>S3&amp;"(sc)"</f>
        <v>Pd&amp;Co(sc)</v>
      </c>
      <c r="P3" s="5" t="str">
        <f>T3&amp;"(sc)"</f>
        <v>Centro(sc)</v>
      </c>
      <c r="Q3" s="5" t="str">
        <f>U3&amp;"(sc)"</f>
        <v>M5S(sc)</v>
      </c>
      <c r="R3" s="5" t="str">
        <f>V3&amp;"(sc)"</f>
        <v>Fi&amp;Co(sc)</v>
      </c>
      <c r="S3" s="1" t="s">
        <v>1</v>
      </c>
      <c r="T3" s="2" t="s">
        <v>2</v>
      </c>
      <c r="U3" s="3" t="s">
        <v>3</v>
      </c>
      <c r="V3" s="4" t="s">
        <v>4</v>
      </c>
      <c r="W3" s="13" t="s">
        <v>15</v>
      </c>
      <c r="X3" s="12" t="s">
        <v>5</v>
      </c>
      <c r="Y3" s="12" t="s">
        <v>14</v>
      </c>
      <c r="Z3" s="12" t="s">
        <v>16</v>
      </c>
      <c r="AA3" s="11"/>
      <c r="AB3" t="s">
        <v>17</v>
      </c>
      <c r="AC3" s="14" t="s">
        <v>18</v>
      </c>
      <c r="AD3" s="14" t="s">
        <v>19</v>
      </c>
      <c r="AE3" s="14" t="s">
        <v>20</v>
      </c>
      <c r="AF3" s="14" t="s">
        <v>21</v>
      </c>
      <c r="AG3" s="15" t="s">
        <v>22</v>
      </c>
      <c r="AH3" s="15" t="s">
        <v>23</v>
      </c>
      <c r="AI3" s="15" t="s">
        <v>24</v>
      </c>
      <c r="AJ3" s="16" t="s">
        <v>25</v>
      </c>
      <c r="AK3" s="17" t="s">
        <v>26</v>
      </c>
      <c r="AL3" s="17" t="s">
        <v>27</v>
      </c>
      <c r="AM3" s="17" t="s">
        <v>28</v>
      </c>
      <c r="AN3" s="17" t="s">
        <v>29</v>
      </c>
      <c r="AO3" s="17" t="s">
        <v>30</v>
      </c>
      <c r="AP3" s="17" t="s">
        <v>31</v>
      </c>
      <c r="AQ3" s="17" t="s">
        <v>32</v>
      </c>
      <c r="AR3" s="17" t="s">
        <v>33</v>
      </c>
      <c r="AS3" s="17" t="s">
        <v>34</v>
      </c>
      <c r="AT3" s="18" t="s">
        <v>35</v>
      </c>
      <c r="AU3" t="s">
        <v>36</v>
      </c>
      <c r="AV3" t="s">
        <v>37</v>
      </c>
      <c r="AW3" t="s">
        <v>38</v>
      </c>
      <c r="AX3" t="s">
        <v>39</v>
      </c>
      <c r="AY3" t="s">
        <v>40</v>
      </c>
      <c r="AZ3" t="s">
        <v>41</v>
      </c>
      <c r="BA3" t="s">
        <v>42</v>
      </c>
      <c r="BB3" t="s">
        <v>43</v>
      </c>
      <c r="BC3" t="s">
        <v>44</v>
      </c>
      <c r="BD3" t="s">
        <v>45</v>
      </c>
      <c r="BE3" t="s">
        <v>46</v>
      </c>
      <c r="BF3" t="s">
        <v>47</v>
      </c>
      <c r="BG3" t="s">
        <v>48</v>
      </c>
      <c r="BH3" t="s">
        <v>49</v>
      </c>
      <c r="BI3" t="s">
        <v>50</v>
      </c>
      <c r="BJ3" t="s">
        <v>51</v>
      </c>
      <c r="BK3" t="s">
        <v>52</v>
      </c>
      <c r="BL3" t="s">
        <v>53</v>
      </c>
      <c r="BM3" t="s">
        <v>54</v>
      </c>
      <c r="BN3" t="s">
        <v>55</v>
      </c>
      <c r="BO3" t="s">
        <v>56</v>
      </c>
      <c r="BP3" t="s">
        <v>57</v>
      </c>
      <c r="BQ3" t="s">
        <v>58</v>
      </c>
      <c r="BR3" t="s">
        <v>59</v>
      </c>
      <c r="BS3" t="s">
        <v>60</v>
      </c>
      <c r="BT3" t="s">
        <v>61</v>
      </c>
      <c r="BU3" t="s">
        <v>62</v>
      </c>
      <c r="BV3" t="s">
        <v>63</v>
      </c>
      <c r="BW3" t="s">
        <v>64</v>
      </c>
      <c r="BX3" t="s">
        <v>65</v>
      </c>
    </row>
    <row r="4" spans="1:76">
      <c r="A4">
        <v>1</v>
      </c>
      <c r="B4">
        <v>1</v>
      </c>
      <c r="C4" t="s">
        <v>66</v>
      </c>
      <c r="D4">
        <v>7</v>
      </c>
      <c r="E4">
        <v>1</v>
      </c>
      <c r="F4" t="s">
        <v>67</v>
      </c>
      <c r="G4">
        <f t="shared" ref="G4:K54" si="0">IF(S4=MAX($S4:$W4),1,0)</f>
        <v>1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O4" s="6">
        <f>IF(G4=1,0,S4)</f>
        <v>0</v>
      </c>
      <c r="P4" s="6">
        <f>IF(H4=1,0,T4)</f>
        <v>5105.9091872669069</v>
      </c>
      <c r="Q4" s="6">
        <f>IF(I4=1,0,U4)</f>
        <v>11427.332708292499</v>
      </c>
      <c r="R4" s="6">
        <f>IF(J4=1,0,V4)</f>
        <v>18155.035398690066</v>
      </c>
      <c r="S4" s="6">
        <f t="shared" ref="S4:S67" si="1">(AC4+AD4+AE4+AF4)*$B$2</f>
        <v>28109.617312063183</v>
      </c>
      <c r="T4" s="6">
        <f t="shared" ref="T4:T67" si="2">(AG4+AH4+AI4)*$C$2</f>
        <v>5105.9091872669069</v>
      </c>
      <c r="U4" s="6">
        <f t="shared" ref="U4:U67" si="3">AJ4*$D$2</f>
        <v>11427.332708292499</v>
      </c>
      <c r="V4" s="6">
        <f t="shared" ref="V4:V67" si="4">(SUM(AK4:AS4))*$E$2</f>
        <v>18155.035398690066</v>
      </c>
      <c r="W4" s="6">
        <v>0</v>
      </c>
      <c r="X4" s="6">
        <f t="shared" ref="X4:X67" si="5">SUM(AT4:BW4)*$F$2</f>
        <v>3869.0073284143909</v>
      </c>
      <c r="Y4" s="6">
        <f t="shared" ref="Y4:Y67" si="6">SUM(S4:X4)</f>
        <v>66666.901934727051</v>
      </c>
      <c r="Z4" s="6">
        <f t="shared" ref="Z4:Z67" si="7">Y4-BX4</f>
        <v>-1926.0980652729486</v>
      </c>
      <c r="AB4">
        <v>11001</v>
      </c>
      <c r="AC4">
        <v>18681</v>
      </c>
      <c r="AD4">
        <v>4623</v>
      </c>
      <c r="AE4">
        <v>229</v>
      </c>
      <c r="AG4">
        <v>10863</v>
      </c>
      <c r="AH4">
        <v>567</v>
      </c>
      <c r="AI4">
        <v>293</v>
      </c>
      <c r="AJ4">
        <v>13459</v>
      </c>
      <c r="AK4">
        <v>11545</v>
      </c>
      <c r="AL4">
        <v>1635</v>
      </c>
      <c r="AM4">
        <v>1920</v>
      </c>
      <c r="AN4">
        <v>251</v>
      </c>
      <c r="AO4">
        <v>77</v>
      </c>
      <c r="AQ4">
        <v>387</v>
      </c>
      <c r="AT4">
        <v>1870</v>
      </c>
      <c r="AU4">
        <v>1896</v>
      </c>
      <c r="AV4">
        <v>105</v>
      </c>
      <c r="AZ4">
        <v>114</v>
      </c>
      <c r="BA4">
        <v>78</v>
      </c>
      <c r="BX4">
        <v>68593</v>
      </c>
    </row>
    <row r="5" spans="1:76">
      <c r="A5">
        <v>1</v>
      </c>
      <c r="B5">
        <v>1</v>
      </c>
      <c r="C5" t="s">
        <v>66</v>
      </c>
      <c r="D5">
        <v>7</v>
      </c>
      <c r="E5">
        <v>2</v>
      </c>
      <c r="F5" t="s">
        <v>68</v>
      </c>
      <c r="G5">
        <f t="shared" si="0"/>
        <v>1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O5" s="6">
        <f t="shared" ref="O5:R68" si="8">IF(G5=1,0,S5)</f>
        <v>0</v>
      </c>
      <c r="P5" s="6">
        <f t="shared" si="8"/>
        <v>3615.9053205399528</v>
      </c>
      <c r="Q5" s="6">
        <f t="shared" si="8"/>
        <v>12936.090433430754</v>
      </c>
      <c r="R5" s="6">
        <f t="shared" si="8"/>
        <v>15620.33301738702</v>
      </c>
      <c r="S5" s="6">
        <f t="shared" si="1"/>
        <v>25400.544432967476</v>
      </c>
      <c r="T5" s="6">
        <f t="shared" si="2"/>
        <v>3615.9053205399528</v>
      </c>
      <c r="U5" s="6">
        <f t="shared" si="3"/>
        <v>12936.090433430754</v>
      </c>
      <c r="V5" s="6">
        <f t="shared" si="4"/>
        <v>15620.33301738702</v>
      </c>
      <c r="W5" s="6">
        <v>0</v>
      </c>
      <c r="X5" s="6">
        <f t="shared" si="5"/>
        <v>2764.3928807253205</v>
      </c>
      <c r="Y5" s="6">
        <f t="shared" si="6"/>
        <v>60337.26608505052</v>
      </c>
      <c r="Z5" s="6">
        <f t="shared" si="7"/>
        <v>-975.73391494948009</v>
      </c>
      <c r="AB5">
        <v>11002</v>
      </c>
      <c r="AC5">
        <v>17978</v>
      </c>
      <c r="AD5">
        <v>3104</v>
      </c>
      <c r="AE5">
        <v>183</v>
      </c>
      <c r="AG5">
        <v>7228</v>
      </c>
      <c r="AH5">
        <v>746</v>
      </c>
      <c r="AI5">
        <v>328</v>
      </c>
      <c r="AJ5">
        <v>15236</v>
      </c>
      <c r="AK5">
        <v>10049</v>
      </c>
      <c r="AL5">
        <v>1482</v>
      </c>
      <c r="AM5">
        <v>1307</v>
      </c>
      <c r="AN5">
        <v>242</v>
      </c>
      <c r="AO5">
        <v>46</v>
      </c>
      <c r="AQ5">
        <v>481</v>
      </c>
      <c r="AT5">
        <v>924</v>
      </c>
      <c r="AU5">
        <v>1686</v>
      </c>
      <c r="AV5">
        <v>121</v>
      </c>
      <c r="AZ5">
        <v>99</v>
      </c>
      <c r="BA5">
        <v>73</v>
      </c>
      <c r="BX5">
        <v>61313</v>
      </c>
    </row>
    <row r="6" spans="1:76">
      <c r="A6">
        <v>1</v>
      </c>
      <c r="B6">
        <v>1</v>
      </c>
      <c r="C6" t="s">
        <v>66</v>
      </c>
      <c r="D6">
        <v>7</v>
      </c>
      <c r="E6">
        <v>3</v>
      </c>
      <c r="F6" t="s">
        <v>69</v>
      </c>
      <c r="G6">
        <f t="shared" si="0"/>
        <v>1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O6" s="6">
        <f t="shared" si="8"/>
        <v>0</v>
      </c>
      <c r="P6" s="6">
        <f t="shared" si="8"/>
        <v>3079.7478344420629</v>
      </c>
      <c r="Q6" s="6">
        <f t="shared" si="8"/>
        <v>15434.837751991185</v>
      </c>
      <c r="R6" s="6">
        <f t="shared" si="8"/>
        <v>17405.415536828252</v>
      </c>
      <c r="S6" s="6">
        <f t="shared" si="1"/>
        <v>25369.488041937278</v>
      </c>
      <c r="T6" s="6">
        <f t="shared" si="2"/>
        <v>3079.7478344420629</v>
      </c>
      <c r="U6" s="6">
        <f t="shared" si="3"/>
        <v>15434.837751991185</v>
      </c>
      <c r="V6" s="6">
        <f t="shared" si="4"/>
        <v>17405.415536828252</v>
      </c>
      <c r="W6" s="6">
        <v>0</v>
      </c>
      <c r="X6" s="6">
        <f t="shared" si="5"/>
        <v>2733.9207580304496</v>
      </c>
      <c r="Y6" s="6">
        <f t="shared" si="6"/>
        <v>64023.409923229228</v>
      </c>
      <c r="Z6" s="6">
        <f t="shared" si="7"/>
        <v>-498.5900767707717</v>
      </c>
      <c r="AB6">
        <v>11003</v>
      </c>
      <c r="AC6">
        <v>18420</v>
      </c>
      <c r="AD6">
        <v>2647</v>
      </c>
      <c r="AE6">
        <v>172</v>
      </c>
      <c r="AG6">
        <v>6268</v>
      </c>
      <c r="AH6">
        <v>522</v>
      </c>
      <c r="AI6">
        <v>281</v>
      </c>
      <c r="AJ6">
        <v>18179</v>
      </c>
      <c r="AK6">
        <v>11567</v>
      </c>
      <c r="AL6">
        <v>1520</v>
      </c>
      <c r="AM6">
        <v>1098</v>
      </c>
      <c r="AN6">
        <v>266</v>
      </c>
      <c r="AO6">
        <v>74</v>
      </c>
      <c r="AQ6">
        <v>637</v>
      </c>
      <c r="AT6">
        <v>748</v>
      </c>
      <c r="AU6">
        <v>1783</v>
      </c>
      <c r="AV6">
        <v>127</v>
      </c>
      <c r="AZ6">
        <v>115</v>
      </c>
      <c r="BA6">
        <v>98</v>
      </c>
      <c r="BX6">
        <v>64522</v>
      </c>
    </row>
    <row r="7" spans="1:76">
      <c r="A7">
        <v>1</v>
      </c>
      <c r="B7">
        <v>1</v>
      </c>
      <c r="C7" t="s">
        <v>66</v>
      </c>
      <c r="D7">
        <v>7</v>
      </c>
      <c r="E7">
        <v>4</v>
      </c>
      <c r="F7" t="s">
        <v>70</v>
      </c>
      <c r="G7">
        <f t="shared" si="0"/>
        <v>1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O7" s="6">
        <f t="shared" si="8"/>
        <v>0</v>
      </c>
      <c r="P7" s="6">
        <f t="shared" si="8"/>
        <v>2524.4263114730866</v>
      </c>
      <c r="Q7" s="6">
        <f t="shared" si="8"/>
        <v>13636.554768399274</v>
      </c>
      <c r="R7" s="6">
        <f t="shared" si="8"/>
        <v>15657.067834507354</v>
      </c>
      <c r="S7" s="6">
        <f t="shared" si="1"/>
        <v>22058.39896748697</v>
      </c>
      <c r="T7" s="6">
        <f t="shared" si="2"/>
        <v>2524.4263114730866</v>
      </c>
      <c r="U7" s="6">
        <f t="shared" si="3"/>
        <v>13636.554768399274</v>
      </c>
      <c r="V7" s="6">
        <f t="shared" si="4"/>
        <v>15657.067834507354</v>
      </c>
      <c r="W7" s="6">
        <v>0</v>
      </c>
      <c r="X7" s="6">
        <f t="shared" si="5"/>
        <v>2456.8148922739674</v>
      </c>
      <c r="Y7" s="6">
        <f t="shared" si="6"/>
        <v>56333.262774140647</v>
      </c>
      <c r="Z7" s="6">
        <f t="shared" si="7"/>
        <v>-209.7372258593532</v>
      </c>
      <c r="AB7">
        <v>11004</v>
      </c>
      <c r="AC7">
        <v>15744</v>
      </c>
      <c r="AD7">
        <v>2522</v>
      </c>
      <c r="AE7">
        <v>201</v>
      </c>
      <c r="AG7">
        <v>4841</v>
      </c>
      <c r="AH7">
        <v>719</v>
      </c>
      <c r="AI7">
        <v>236</v>
      </c>
      <c r="AJ7">
        <v>16061</v>
      </c>
      <c r="AK7">
        <v>10639</v>
      </c>
      <c r="AL7">
        <v>1228</v>
      </c>
      <c r="AM7">
        <v>876</v>
      </c>
      <c r="AN7">
        <v>218</v>
      </c>
      <c r="AO7">
        <v>38</v>
      </c>
      <c r="AQ7">
        <v>640</v>
      </c>
      <c r="AT7">
        <v>551</v>
      </c>
      <c r="AU7">
        <v>1663</v>
      </c>
      <c r="AV7">
        <v>138</v>
      </c>
      <c r="AZ7">
        <v>128</v>
      </c>
      <c r="BA7">
        <v>100</v>
      </c>
      <c r="BX7">
        <v>56543</v>
      </c>
    </row>
    <row r="8" spans="1:76">
      <c r="A8">
        <v>1</v>
      </c>
      <c r="B8">
        <v>1</v>
      </c>
      <c r="C8" t="s">
        <v>66</v>
      </c>
      <c r="D8">
        <v>8</v>
      </c>
      <c r="E8">
        <v>5</v>
      </c>
      <c r="F8" t="s">
        <v>71</v>
      </c>
      <c r="G8">
        <f t="shared" si="0"/>
        <v>1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O8" s="6">
        <f t="shared" si="8"/>
        <v>0</v>
      </c>
      <c r="P8" s="6">
        <f t="shared" si="8"/>
        <v>2240.8856750395153</v>
      </c>
      <c r="Q8" s="6">
        <f t="shared" si="8"/>
        <v>14620.601028070201</v>
      </c>
      <c r="R8" s="6">
        <f t="shared" si="8"/>
        <v>15746.608951238168</v>
      </c>
      <c r="S8" s="6">
        <f t="shared" si="1"/>
        <v>23004.424417329916</v>
      </c>
      <c r="T8" s="6">
        <f t="shared" si="2"/>
        <v>2240.8856750395153</v>
      </c>
      <c r="U8" s="6">
        <f t="shared" si="3"/>
        <v>14620.601028070201</v>
      </c>
      <c r="V8" s="6">
        <f t="shared" si="4"/>
        <v>15746.608951238168</v>
      </c>
      <c r="W8" s="6">
        <v>0</v>
      </c>
      <c r="X8" s="6">
        <f t="shared" si="5"/>
        <v>2203.5153723728527</v>
      </c>
      <c r="Y8" s="6">
        <f t="shared" si="6"/>
        <v>57816.035444050649</v>
      </c>
      <c r="Z8" s="6">
        <f t="shared" si="7"/>
        <v>161.03544405064895</v>
      </c>
      <c r="AB8">
        <v>11005</v>
      </c>
      <c r="AC8">
        <v>16997</v>
      </c>
      <c r="AD8">
        <v>2052</v>
      </c>
      <c r="AE8">
        <v>210</v>
      </c>
      <c r="AG8">
        <v>4467</v>
      </c>
      <c r="AH8">
        <v>459</v>
      </c>
      <c r="AI8">
        <v>219</v>
      </c>
      <c r="AJ8">
        <v>17220</v>
      </c>
      <c r="AK8">
        <v>10605</v>
      </c>
      <c r="AL8">
        <v>1417</v>
      </c>
      <c r="AM8">
        <v>777</v>
      </c>
      <c r="AN8">
        <v>217</v>
      </c>
      <c r="AO8">
        <v>66</v>
      </c>
      <c r="AQ8">
        <v>635</v>
      </c>
      <c r="AT8">
        <v>389</v>
      </c>
      <c r="AU8">
        <v>1508</v>
      </c>
      <c r="AV8">
        <v>165</v>
      </c>
      <c r="AZ8">
        <v>138</v>
      </c>
      <c r="BA8">
        <v>114</v>
      </c>
      <c r="BX8">
        <v>57655</v>
      </c>
    </row>
    <row r="9" spans="1:76">
      <c r="A9">
        <v>1</v>
      </c>
      <c r="B9">
        <v>1</v>
      </c>
      <c r="C9" t="s">
        <v>66</v>
      </c>
      <c r="D9">
        <v>8</v>
      </c>
      <c r="E9">
        <v>6</v>
      </c>
      <c r="F9" t="s">
        <v>72</v>
      </c>
      <c r="G9">
        <f t="shared" si="0"/>
        <v>1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O9" s="6">
        <f t="shared" si="8"/>
        <v>0</v>
      </c>
      <c r="P9" s="6">
        <f t="shared" si="8"/>
        <v>4307.5528330691559</v>
      </c>
      <c r="Q9" s="6">
        <f t="shared" si="8"/>
        <v>12405.435634212177</v>
      </c>
      <c r="R9" s="6">
        <f t="shared" si="8"/>
        <v>17158.603484301006</v>
      </c>
      <c r="S9" s="6">
        <f t="shared" si="1"/>
        <v>26357.320172013184</v>
      </c>
      <c r="T9" s="6">
        <f t="shared" si="2"/>
        <v>4307.5528330691559</v>
      </c>
      <c r="U9" s="6">
        <f t="shared" si="3"/>
        <v>12405.435634212177</v>
      </c>
      <c r="V9" s="6">
        <f t="shared" si="4"/>
        <v>17158.603484301006</v>
      </c>
      <c r="W9" s="6">
        <v>0</v>
      </c>
      <c r="X9" s="6">
        <f t="shared" si="5"/>
        <v>3271.944174361764</v>
      </c>
      <c r="Y9" s="6">
        <f t="shared" si="6"/>
        <v>63500.856297957289</v>
      </c>
      <c r="Z9" s="6">
        <f t="shared" si="7"/>
        <v>-1449.1437020427111</v>
      </c>
      <c r="AB9">
        <v>11006</v>
      </c>
      <c r="AC9">
        <v>18432</v>
      </c>
      <c r="AD9">
        <v>3437</v>
      </c>
      <c r="AE9">
        <v>197</v>
      </c>
      <c r="AG9">
        <v>9083</v>
      </c>
      <c r="AH9">
        <v>568</v>
      </c>
      <c r="AI9">
        <v>239</v>
      </c>
      <c r="AJ9">
        <v>14611</v>
      </c>
      <c r="AK9">
        <v>10852</v>
      </c>
      <c r="AL9">
        <v>1767</v>
      </c>
      <c r="AM9">
        <v>1573</v>
      </c>
      <c r="AN9">
        <v>228</v>
      </c>
      <c r="AO9">
        <v>52</v>
      </c>
      <c r="AQ9">
        <v>475</v>
      </c>
      <c r="AT9">
        <v>1390</v>
      </c>
      <c r="AU9">
        <v>1730</v>
      </c>
      <c r="AV9">
        <v>107</v>
      </c>
      <c r="AZ9">
        <v>122</v>
      </c>
      <c r="BA9">
        <v>87</v>
      </c>
      <c r="BX9">
        <v>64950</v>
      </c>
    </row>
    <row r="10" spans="1:76">
      <c r="A10">
        <v>1</v>
      </c>
      <c r="B10">
        <v>1</v>
      </c>
      <c r="C10" t="s">
        <v>66</v>
      </c>
      <c r="D10">
        <v>8</v>
      </c>
      <c r="E10">
        <v>7</v>
      </c>
      <c r="F10" t="s">
        <v>73</v>
      </c>
      <c r="G10">
        <f t="shared" si="0"/>
        <v>1</v>
      </c>
      <c r="H10">
        <f t="shared" si="0"/>
        <v>0</v>
      </c>
      <c r="I10">
        <f t="shared" si="0"/>
        <v>0</v>
      </c>
      <c r="J10">
        <f t="shared" si="0"/>
        <v>0</v>
      </c>
      <c r="K10">
        <f t="shared" si="0"/>
        <v>0</v>
      </c>
      <c r="O10" s="6">
        <f t="shared" si="8"/>
        <v>0</v>
      </c>
      <c r="P10" s="6">
        <f t="shared" si="8"/>
        <v>3259.1929069622338</v>
      </c>
      <c r="Q10" s="6">
        <f t="shared" si="8"/>
        <v>14770.033419530151</v>
      </c>
      <c r="R10" s="6">
        <f t="shared" si="8"/>
        <v>15899.288034894556</v>
      </c>
      <c r="S10" s="6">
        <f t="shared" si="1"/>
        <v>27463.405483319457</v>
      </c>
      <c r="T10" s="6">
        <f t="shared" si="2"/>
        <v>3259.1929069622338</v>
      </c>
      <c r="U10" s="6">
        <f t="shared" si="3"/>
        <v>14770.033419530151</v>
      </c>
      <c r="V10" s="6">
        <f t="shared" si="4"/>
        <v>15899.288034894556</v>
      </c>
      <c r="W10" s="6">
        <v>0</v>
      </c>
      <c r="X10" s="6">
        <f t="shared" si="5"/>
        <v>2500.6185686478443</v>
      </c>
      <c r="Y10" s="6">
        <f t="shared" si="6"/>
        <v>63892.538413354239</v>
      </c>
      <c r="Z10" s="6">
        <f t="shared" si="7"/>
        <v>-454.46158664576069</v>
      </c>
      <c r="AB10">
        <v>11007</v>
      </c>
      <c r="AC10">
        <v>19996</v>
      </c>
      <c r="AD10">
        <v>2696</v>
      </c>
      <c r="AE10">
        <v>300</v>
      </c>
      <c r="AG10">
        <v>6559</v>
      </c>
      <c r="AH10">
        <v>601</v>
      </c>
      <c r="AI10">
        <v>323</v>
      </c>
      <c r="AJ10">
        <v>17396</v>
      </c>
      <c r="AK10">
        <v>10343</v>
      </c>
      <c r="AL10">
        <v>1437</v>
      </c>
      <c r="AM10">
        <v>1173</v>
      </c>
      <c r="AN10">
        <v>239</v>
      </c>
      <c r="AO10">
        <v>34</v>
      </c>
      <c r="AQ10">
        <v>624</v>
      </c>
      <c r="AT10">
        <v>572</v>
      </c>
      <c r="AU10">
        <v>1671</v>
      </c>
      <c r="AV10">
        <v>150</v>
      </c>
      <c r="AZ10">
        <v>130</v>
      </c>
      <c r="BA10">
        <v>103</v>
      </c>
      <c r="BX10">
        <v>64347</v>
      </c>
    </row>
    <row r="11" spans="1:76">
      <c r="A11">
        <v>1</v>
      </c>
      <c r="B11">
        <v>1</v>
      </c>
      <c r="C11" t="s">
        <v>66</v>
      </c>
      <c r="D11">
        <v>8</v>
      </c>
      <c r="E11">
        <v>8</v>
      </c>
      <c r="F11" t="s">
        <v>74</v>
      </c>
      <c r="G11">
        <f t="shared" si="0"/>
        <v>1</v>
      </c>
      <c r="H11">
        <f t="shared" si="0"/>
        <v>0</v>
      </c>
      <c r="I11">
        <f t="shared" si="0"/>
        <v>0</v>
      </c>
      <c r="J11">
        <f t="shared" si="0"/>
        <v>0</v>
      </c>
      <c r="K11">
        <f t="shared" si="0"/>
        <v>0</v>
      </c>
      <c r="O11" s="6">
        <f t="shared" si="8"/>
        <v>0</v>
      </c>
      <c r="P11" s="6">
        <f t="shared" si="8"/>
        <v>3458.6731089385403</v>
      </c>
      <c r="Q11" s="6">
        <f t="shared" si="8"/>
        <v>13872.590023091696</v>
      </c>
      <c r="R11" s="6">
        <f t="shared" si="8"/>
        <v>15693.802651627688</v>
      </c>
      <c r="S11" s="6">
        <f t="shared" si="1"/>
        <v>26412.266094605071</v>
      </c>
      <c r="T11" s="6">
        <f t="shared" si="2"/>
        <v>3458.6731089385403</v>
      </c>
      <c r="U11" s="6">
        <f t="shared" si="3"/>
        <v>13872.590023091696</v>
      </c>
      <c r="V11" s="6">
        <f t="shared" si="4"/>
        <v>15693.802651627688</v>
      </c>
      <c r="W11" s="6">
        <v>0</v>
      </c>
      <c r="X11" s="6">
        <f t="shared" si="5"/>
        <v>2436.8175617554584</v>
      </c>
      <c r="Y11" s="6">
        <f t="shared" si="6"/>
        <v>61874.149440018453</v>
      </c>
      <c r="Z11" s="6">
        <f t="shared" si="7"/>
        <v>-747.85055998154712</v>
      </c>
      <c r="AB11">
        <v>11008</v>
      </c>
      <c r="AC11">
        <v>19477</v>
      </c>
      <c r="AD11">
        <v>2451</v>
      </c>
      <c r="AE11">
        <v>184</v>
      </c>
      <c r="AG11">
        <v>7100</v>
      </c>
      <c r="AH11">
        <v>556</v>
      </c>
      <c r="AI11">
        <v>285</v>
      </c>
      <c r="AJ11">
        <v>16339</v>
      </c>
      <c r="AK11">
        <v>10225</v>
      </c>
      <c r="AL11">
        <v>1533</v>
      </c>
      <c r="AM11">
        <v>1098</v>
      </c>
      <c r="AN11">
        <v>226</v>
      </c>
      <c r="AO11">
        <v>67</v>
      </c>
      <c r="AQ11">
        <v>522</v>
      </c>
      <c r="AT11">
        <v>725</v>
      </c>
      <c r="AU11">
        <v>1500</v>
      </c>
      <c r="AV11">
        <v>121</v>
      </c>
      <c r="AZ11">
        <v>121</v>
      </c>
      <c r="BA11">
        <v>92</v>
      </c>
      <c r="BX11">
        <v>62622</v>
      </c>
    </row>
    <row r="12" spans="1:76">
      <c r="A12">
        <v>1</v>
      </c>
      <c r="B12">
        <v>1</v>
      </c>
      <c r="C12" t="s">
        <v>66</v>
      </c>
      <c r="D12">
        <v>10</v>
      </c>
      <c r="E12">
        <v>9</v>
      </c>
      <c r="F12" t="s">
        <v>75</v>
      </c>
      <c r="G12">
        <f t="shared" si="0"/>
        <v>1</v>
      </c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  <c r="O12" s="6">
        <f t="shared" si="8"/>
        <v>0</v>
      </c>
      <c r="P12" s="6">
        <f t="shared" si="8"/>
        <v>3287.9389622688632</v>
      </c>
      <c r="Q12" s="6">
        <f t="shared" si="8"/>
        <v>14969.559624036336</v>
      </c>
      <c r="R12" s="6">
        <f t="shared" si="8"/>
        <v>21189.101700222651</v>
      </c>
      <c r="S12" s="6">
        <f t="shared" si="1"/>
        <v>24294.459121661203</v>
      </c>
      <c r="T12" s="6">
        <f t="shared" si="2"/>
        <v>3287.9389622688632</v>
      </c>
      <c r="U12" s="6">
        <f t="shared" si="3"/>
        <v>14969.559624036336</v>
      </c>
      <c r="V12" s="6">
        <f t="shared" si="4"/>
        <v>21189.101700222651</v>
      </c>
      <c r="W12" s="6">
        <v>0</v>
      </c>
      <c r="X12" s="6">
        <f t="shared" si="5"/>
        <v>2687.2603201539287</v>
      </c>
      <c r="Y12" s="6">
        <f t="shared" si="6"/>
        <v>66428.319728342976</v>
      </c>
      <c r="Z12" s="6">
        <f t="shared" si="7"/>
        <v>-370.6802716570237</v>
      </c>
      <c r="AB12">
        <v>11009</v>
      </c>
      <c r="AC12">
        <v>18049</v>
      </c>
      <c r="AD12">
        <v>2092</v>
      </c>
      <c r="AE12">
        <v>198</v>
      </c>
      <c r="AG12">
        <v>6577</v>
      </c>
      <c r="AH12">
        <v>752</v>
      </c>
      <c r="AI12">
        <v>220</v>
      </c>
      <c r="AJ12">
        <v>17631</v>
      </c>
      <c r="AK12">
        <v>13076</v>
      </c>
      <c r="AL12">
        <v>3064</v>
      </c>
      <c r="AM12">
        <v>1301</v>
      </c>
      <c r="AN12">
        <v>270</v>
      </c>
      <c r="AO12">
        <v>62</v>
      </c>
      <c r="AQ12">
        <v>685</v>
      </c>
      <c r="AT12">
        <v>817</v>
      </c>
      <c r="AU12">
        <v>1428</v>
      </c>
      <c r="AV12">
        <v>257</v>
      </c>
      <c r="AZ12">
        <v>135</v>
      </c>
      <c r="BA12">
        <v>185</v>
      </c>
      <c r="BX12">
        <v>66799</v>
      </c>
    </row>
    <row r="13" spans="1:76">
      <c r="A13">
        <v>1</v>
      </c>
      <c r="B13">
        <v>1</v>
      </c>
      <c r="C13" t="s">
        <v>66</v>
      </c>
      <c r="D13">
        <v>10</v>
      </c>
      <c r="E13">
        <v>10</v>
      </c>
      <c r="F13" t="s">
        <v>76</v>
      </c>
      <c r="G13">
        <f t="shared" si="0"/>
        <v>1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  <c r="O13" s="6">
        <f t="shared" si="8"/>
        <v>0</v>
      </c>
      <c r="P13" s="6">
        <f t="shared" si="8"/>
        <v>3280.5346752959435</v>
      </c>
      <c r="Q13" s="6">
        <f t="shared" si="8"/>
        <v>19500.927085523599</v>
      </c>
      <c r="R13" s="6">
        <f t="shared" si="8"/>
        <v>22343.95251344315</v>
      </c>
      <c r="S13" s="6">
        <f t="shared" si="1"/>
        <v>24621.745704056364</v>
      </c>
      <c r="T13" s="6">
        <f t="shared" si="2"/>
        <v>3280.5346752959435</v>
      </c>
      <c r="U13" s="6">
        <f t="shared" si="3"/>
        <v>19500.927085523599</v>
      </c>
      <c r="V13" s="6">
        <f t="shared" si="4"/>
        <v>22343.95251344315</v>
      </c>
      <c r="W13" s="6">
        <v>0</v>
      </c>
      <c r="X13" s="6">
        <f t="shared" si="5"/>
        <v>2747.2523117094556</v>
      </c>
      <c r="Y13" s="6">
        <f t="shared" si="6"/>
        <v>72494.412290028515</v>
      </c>
      <c r="Z13" s="6">
        <f t="shared" si="7"/>
        <v>-967.58770997148531</v>
      </c>
      <c r="AB13">
        <v>11010</v>
      </c>
      <c r="AC13">
        <v>18289</v>
      </c>
      <c r="AD13">
        <v>2149</v>
      </c>
      <c r="AE13">
        <v>175</v>
      </c>
      <c r="AG13">
        <v>6522</v>
      </c>
      <c r="AH13">
        <v>772</v>
      </c>
      <c r="AI13">
        <v>238</v>
      </c>
      <c r="AJ13">
        <v>22968</v>
      </c>
      <c r="AK13">
        <v>14357</v>
      </c>
      <c r="AL13">
        <v>2578</v>
      </c>
      <c r="AM13">
        <v>1506</v>
      </c>
      <c r="AN13">
        <v>245</v>
      </c>
      <c r="AO13">
        <v>75</v>
      </c>
      <c r="AQ13">
        <v>703</v>
      </c>
      <c r="AT13">
        <v>599</v>
      </c>
      <c r="AU13">
        <v>1772</v>
      </c>
      <c r="AV13">
        <v>209</v>
      </c>
      <c r="AZ13">
        <v>149</v>
      </c>
      <c r="BA13">
        <v>156</v>
      </c>
      <c r="BX13">
        <v>73462</v>
      </c>
    </row>
    <row r="14" spans="1:76">
      <c r="A14">
        <v>1</v>
      </c>
      <c r="B14">
        <v>1</v>
      </c>
      <c r="C14" t="s">
        <v>66</v>
      </c>
      <c r="D14">
        <v>10</v>
      </c>
      <c r="E14">
        <v>11</v>
      </c>
      <c r="F14" t="s">
        <v>77</v>
      </c>
      <c r="G14">
        <f t="shared" si="0"/>
        <v>1</v>
      </c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0</v>
      </c>
      <c r="O14" s="6">
        <f t="shared" si="8"/>
        <v>0</v>
      </c>
      <c r="P14" s="6">
        <f t="shared" si="8"/>
        <v>4285.3399721503965</v>
      </c>
      <c r="Q14" s="6">
        <f t="shared" si="8"/>
        <v>21375.624360202983</v>
      </c>
      <c r="R14" s="6">
        <f t="shared" si="8"/>
        <v>22081.068978425763</v>
      </c>
      <c r="S14" s="6">
        <f t="shared" si="1"/>
        <v>30595.323071057086</v>
      </c>
      <c r="T14" s="6">
        <f t="shared" si="2"/>
        <v>4285.3399721503965</v>
      </c>
      <c r="U14" s="6">
        <f t="shared" si="3"/>
        <v>21375.624360202983</v>
      </c>
      <c r="V14" s="6">
        <f t="shared" si="4"/>
        <v>22081.068978425763</v>
      </c>
      <c r="W14" s="6">
        <v>0</v>
      </c>
      <c r="X14" s="6">
        <f t="shared" si="5"/>
        <v>3167.1962525981453</v>
      </c>
      <c r="Y14" s="6">
        <f t="shared" si="6"/>
        <v>81504.552634434382</v>
      </c>
      <c r="Z14" s="6">
        <f t="shared" si="7"/>
        <v>-1685.4473655656184</v>
      </c>
      <c r="AB14">
        <v>11011</v>
      </c>
      <c r="AC14">
        <v>22747</v>
      </c>
      <c r="AD14">
        <v>2574</v>
      </c>
      <c r="AE14">
        <v>293</v>
      </c>
      <c r="AG14">
        <v>8641</v>
      </c>
      <c r="AH14">
        <v>885</v>
      </c>
      <c r="AI14">
        <v>313</v>
      </c>
      <c r="AJ14">
        <v>25176</v>
      </c>
      <c r="AK14">
        <v>13763</v>
      </c>
      <c r="AL14">
        <v>2646</v>
      </c>
      <c r="AM14">
        <v>1661</v>
      </c>
      <c r="AN14">
        <v>308</v>
      </c>
      <c r="AO14">
        <v>61</v>
      </c>
      <c r="AQ14">
        <v>796</v>
      </c>
      <c r="AT14">
        <v>833</v>
      </c>
      <c r="AU14">
        <v>1994</v>
      </c>
      <c r="AV14">
        <v>189</v>
      </c>
      <c r="AZ14">
        <v>164</v>
      </c>
      <c r="BA14">
        <v>146</v>
      </c>
      <c r="BX14">
        <v>83190</v>
      </c>
    </row>
    <row r="15" spans="1:76">
      <c r="A15">
        <v>1</v>
      </c>
      <c r="B15">
        <v>1</v>
      </c>
      <c r="C15" t="s">
        <v>66</v>
      </c>
      <c r="D15">
        <v>10</v>
      </c>
      <c r="E15">
        <v>12</v>
      </c>
      <c r="F15" t="s">
        <v>78</v>
      </c>
      <c r="G15">
        <f t="shared" si="0"/>
        <v>1</v>
      </c>
      <c r="H15">
        <f t="shared" si="0"/>
        <v>0</v>
      </c>
      <c r="I15">
        <f t="shared" si="0"/>
        <v>0</v>
      </c>
      <c r="J15">
        <f t="shared" si="0"/>
        <v>0</v>
      </c>
      <c r="K15">
        <f t="shared" si="0"/>
        <v>0</v>
      </c>
      <c r="O15" s="6">
        <f t="shared" si="8"/>
        <v>0</v>
      </c>
      <c r="P15" s="6">
        <f t="shared" si="8"/>
        <v>4276.1935000073781</v>
      </c>
      <c r="Q15" s="6">
        <f t="shared" si="8"/>
        <v>17693.304577465442</v>
      </c>
      <c r="R15" s="6">
        <f t="shared" si="8"/>
        <v>21710.27691811739</v>
      </c>
      <c r="S15" s="6">
        <f t="shared" si="1"/>
        <v>24419.879162360081</v>
      </c>
      <c r="T15" s="6">
        <f t="shared" si="2"/>
        <v>4276.1935000073781</v>
      </c>
      <c r="U15" s="6">
        <f t="shared" si="3"/>
        <v>17693.304577465442</v>
      </c>
      <c r="V15" s="6">
        <f t="shared" si="4"/>
        <v>21710.27691811739</v>
      </c>
      <c r="W15" s="6">
        <v>0</v>
      </c>
      <c r="X15" s="6">
        <f t="shared" si="5"/>
        <v>2928.1805402102518</v>
      </c>
      <c r="Y15" s="6">
        <f t="shared" si="6"/>
        <v>71027.834698160543</v>
      </c>
      <c r="Z15" s="6">
        <f t="shared" si="7"/>
        <v>-2060.1653018394572</v>
      </c>
      <c r="AB15">
        <v>11012</v>
      </c>
      <c r="AC15">
        <v>18177</v>
      </c>
      <c r="AD15">
        <v>2101</v>
      </c>
      <c r="AE15">
        <v>166</v>
      </c>
      <c r="AG15">
        <v>8780</v>
      </c>
      <c r="AH15">
        <v>737</v>
      </c>
      <c r="AI15">
        <v>301</v>
      </c>
      <c r="AJ15">
        <v>20839</v>
      </c>
      <c r="AK15">
        <v>13450</v>
      </c>
      <c r="AL15">
        <v>2791</v>
      </c>
      <c r="AM15">
        <v>1679</v>
      </c>
      <c r="AN15">
        <v>278</v>
      </c>
      <c r="AO15">
        <v>49</v>
      </c>
      <c r="AQ15">
        <v>665</v>
      </c>
      <c r="AT15">
        <v>1066</v>
      </c>
      <c r="AU15">
        <v>1548</v>
      </c>
      <c r="AV15">
        <v>186</v>
      </c>
      <c r="AZ15">
        <v>160</v>
      </c>
      <c r="BA15">
        <v>115</v>
      </c>
      <c r="BX15">
        <v>73088</v>
      </c>
    </row>
    <row r="16" spans="1:76">
      <c r="A16">
        <v>1</v>
      </c>
      <c r="B16">
        <v>1</v>
      </c>
      <c r="C16" t="s">
        <v>66</v>
      </c>
      <c r="D16">
        <v>9</v>
      </c>
      <c r="E16">
        <v>13</v>
      </c>
      <c r="F16" t="s">
        <v>79</v>
      </c>
      <c r="G16">
        <f t="shared" si="0"/>
        <v>1</v>
      </c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  <c r="O16" s="6">
        <f t="shared" si="8"/>
        <v>0</v>
      </c>
      <c r="P16" s="6">
        <f t="shared" si="8"/>
        <v>4115.9124643582936</v>
      </c>
      <c r="Q16" s="6">
        <f t="shared" si="8"/>
        <v>23758.90119445345</v>
      </c>
      <c r="R16" s="6">
        <f t="shared" si="8"/>
        <v>24949.828602916845</v>
      </c>
      <c r="S16" s="6">
        <f t="shared" si="1"/>
        <v>27555.380179831966</v>
      </c>
      <c r="T16" s="6">
        <f t="shared" si="2"/>
        <v>4115.9124643582936</v>
      </c>
      <c r="U16" s="6">
        <f t="shared" si="3"/>
        <v>23758.90119445345</v>
      </c>
      <c r="V16" s="6">
        <f t="shared" si="4"/>
        <v>24949.828602916845</v>
      </c>
      <c r="W16" s="6">
        <v>0</v>
      </c>
      <c r="X16" s="6">
        <f t="shared" si="5"/>
        <v>3108.1565148768332</v>
      </c>
      <c r="Y16" s="6">
        <f t="shared" si="6"/>
        <v>83488.178956437376</v>
      </c>
      <c r="Z16" s="6">
        <f t="shared" si="7"/>
        <v>-2011.8210435626243</v>
      </c>
      <c r="AB16">
        <v>11013</v>
      </c>
      <c r="AC16">
        <v>20561</v>
      </c>
      <c r="AD16">
        <v>2291</v>
      </c>
      <c r="AE16">
        <v>217</v>
      </c>
      <c r="AG16">
        <v>8372</v>
      </c>
      <c r="AH16">
        <v>784</v>
      </c>
      <c r="AI16">
        <v>294</v>
      </c>
      <c r="AJ16">
        <v>27983</v>
      </c>
      <c r="AK16">
        <v>15995</v>
      </c>
      <c r="AL16">
        <v>2772</v>
      </c>
      <c r="AM16">
        <v>1744</v>
      </c>
      <c r="AN16">
        <v>297</v>
      </c>
      <c r="AO16">
        <v>55</v>
      </c>
      <c r="AQ16">
        <v>871</v>
      </c>
      <c r="AT16">
        <v>623</v>
      </c>
      <c r="AU16">
        <v>2045</v>
      </c>
      <c r="AV16">
        <v>251</v>
      </c>
      <c r="AZ16">
        <v>159</v>
      </c>
      <c r="BA16">
        <v>186</v>
      </c>
      <c r="BX16">
        <v>85500</v>
      </c>
    </row>
    <row r="17" spans="1:76">
      <c r="A17">
        <v>1</v>
      </c>
      <c r="B17">
        <v>1</v>
      </c>
      <c r="C17" t="s">
        <v>66</v>
      </c>
      <c r="D17">
        <v>9</v>
      </c>
      <c r="E17">
        <v>14</v>
      </c>
      <c r="F17" t="s">
        <v>80</v>
      </c>
      <c r="G17">
        <f t="shared" si="0"/>
        <v>1</v>
      </c>
      <c r="H17">
        <f t="shared" si="0"/>
        <v>0</v>
      </c>
      <c r="I17">
        <f t="shared" si="0"/>
        <v>0</v>
      </c>
      <c r="J17">
        <f t="shared" si="0"/>
        <v>0</v>
      </c>
      <c r="K17">
        <f t="shared" si="0"/>
        <v>0</v>
      </c>
      <c r="O17" s="6">
        <f t="shared" si="8"/>
        <v>0</v>
      </c>
      <c r="P17" s="6">
        <f t="shared" si="8"/>
        <v>3825.4030872443273</v>
      </c>
      <c r="Q17" s="6">
        <f t="shared" si="8"/>
        <v>24054.369786658353</v>
      </c>
      <c r="R17" s="6">
        <f t="shared" si="8"/>
        <v>22055.813791655532</v>
      </c>
      <c r="S17" s="6">
        <f t="shared" si="1"/>
        <v>31044.446264416867</v>
      </c>
      <c r="T17" s="6">
        <f t="shared" si="2"/>
        <v>3825.4030872443273</v>
      </c>
      <c r="U17" s="6">
        <f t="shared" si="3"/>
        <v>24054.369786658353</v>
      </c>
      <c r="V17" s="6">
        <f t="shared" si="4"/>
        <v>22055.813791655532</v>
      </c>
      <c r="W17" s="6">
        <v>0</v>
      </c>
      <c r="X17" s="6">
        <f t="shared" si="5"/>
        <v>3244.3288131695372</v>
      </c>
      <c r="Y17" s="6">
        <f t="shared" si="6"/>
        <v>84224.361743144604</v>
      </c>
      <c r="Z17" s="6">
        <f t="shared" si="7"/>
        <v>-1499.6382568553963</v>
      </c>
      <c r="AB17">
        <v>11014</v>
      </c>
      <c r="AC17">
        <v>23053</v>
      </c>
      <c r="AD17">
        <v>2742</v>
      </c>
      <c r="AE17">
        <v>195</v>
      </c>
      <c r="AG17">
        <v>7831</v>
      </c>
      <c r="AH17">
        <v>651</v>
      </c>
      <c r="AI17">
        <v>301</v>
      </c>
      <c r="AJ17">
        <v>28331</v>
      </c>
      <c r="AK17">
        <v>14428</v>
      </c>
      <c r="AL17">
        <v>2364</v>
      </c>
      <c r="AM17">
        <v>1382</v>
      </c>
      <c r="AN17">
        <v>280</v>
      </c>
      <c r="AO17">
        <v>60</v>
      </c>
      <c r="AQ17">
        <v>699</v>
      </c>
      <c r="AT17">
        <v>771</v>
      </c>
      <c r="AU17">
        <v>2168</v>
      </c>
      <c r="AV17">
        <v>179</v>
      </c>
      <c r="AZ17">
        <v>154</v>
      </c>
      <c r="BA17">
        <v>135</v>
      </c>
      <c r="BX17">
        <v>85724</v>
      </c>
    </row>
    <row r="18" spans="1:76">
      <c r="A18">
        <v>1</v>
      </c>
      <c r="B18">
        <v>1</v>
      </c>
      <c r="C18" t="s">
        <v>66</v>
      </c>
      <c r="D18">
        <v>11</v>
      </c>
      <c r="E18">
        <v>15</v>
      </c>
      <c r="F18" t="s">
        <v>81</v>
      </c>
      <c r="G18">
        <f t="shared" si="0"/>
        <v>1</v>
      </c>
      <c r="H18">
        <f t="shared" si="0"/>
        <v>0</v>
      </c>
      <c r="I18">
        <f t="shared" si="0"/>
        <v>0</v>
      </c>
      <c r="J18">
        <f t="shared" si="0"/>
        <v>0</v>
      </c>
      <c r="K18">
        <f t="shared" si="0"/>
        <v>0</v>
      </c>
      <c r="O18" s="6">
        <f t="shared" si="8"/>
        <v>0</v>
      </c>
      <c r="P18" s="6">
        <f t="shared" si="8"/>
        <v>3466.9484884965095</v>
      </c>
      <c r="Q18" s="6">
        <f t="shared" si="8"/>
        <v>21429.963411642966</v>
      </c>
      <c r="R18" s="6">
        <f t="shared" si="8"/>
        <v>16715.489752786976</v>
      </c>
      <c r="S18" s="6">
        <f t="shared" si="1"/>
        <v>31052.80760046346</v>
      </c>
      <c r="T18" s="6">
        <f t="shared" si="2"/>
        <v>3466.9484884965095</v>
      </c>
      <c r="U18" s="6">
        <f t="shared" si="3"/>
        <v>21429.963411642966</v>
      </c>
      <c r="V18" s="6">
        <f t="shared" si="4"/>
        <v>16715.489752786976</v>
      </c>
      <c r="W18" s="6">
        <v>0</v>
      </c>
      <c r="X18" s="6">
        <f t="shared" si="5"/>
        <v>3010.0743699527175</v>
      </c>
      <c r="Y18" s="6">
        <f t="shared" si="6"/>
        <v>75675.283623342635</v>
      </c>
      <c r="Z18" s="6">
        <f t="shared" si="7"/>
        <v>-1243.7163766573649</v>
      </c>
      <c r="AB18">
        <v>11015</v>
      </c>
      <c r="AC18">
        <v>22897</v>
      </c>
      <c r="AD18">
        <v>2931</v>
      </c>
      <c r="AE18">
        <v>169</v>
      </c>
      <c r="AG18">
        <v>7124</v>
      </c>
      <c r="AH18">
        <v>560</v>
      </c>
      <c r="AI18">
        <v>276</v>
      </c>
      <c r="AJ18">
        <v>25240</v>
      </c>
      <c r="AK18">
        <v>10412</v>
      </c>
      <c r="AL18">
        <v>1941</v>
      </c>
      <c r="AM18">
        <v>1272</v>
      </c>
      <c r="AN18">
        <v>256</v>
      </c>
      <c r="AO18">
        <v>64</v>
      </c>
      <c r="AQ18">
        <v>616</v>
      </c>
      <c r="AT18">
        <v>767</v>
      </c>
      <c r="AU18">
        <v>2016</v>
      </c>
      <c r="AV18">
        <v>151</v>
      </c>
      <c r="AZ18">
        <v>138</v>
      </c>
      <c r="BA18">
        <v>89</v>
      </c>
      <c r="BX18">
        <v>76919</v>
      </c>
    </row>
    <row r="19" spans="1:76">
      <c r="A19">
        <v>1</v>
      </c>
      <c r="B19">
        <v>1</v>
      </c>
      <c r="C19" t="s">
        <v>66</v>
      </c>
      <c r="D19">
        <v>11</v>
      </c>
      <c r="E19">
        <v>16</v>
      </c>
      <c r="F19" t="s">
        <v>82</v>
      </c>
      <c r="G19">
        <f t="shared" si="0"/>
        <v>1</v>
      </c>
      <c r="H19">
        <f t="shared" si="0"/>
        <v>0</v>
      </c>
      <c r="I19">
        <f t="shared" si="0"/>
        <v>0</v>
      </c>
      <c r="J19">
        <f t="shared" si="0"/>
        <v>0</v>
      </c>
      <c r="K19">
        <f t="shared" si="0"/>
        <v>0</v>
      </c>
      <c r="O19" s="6">
        <f t="shared" si="8"/>
        <v>0</v>
      </c>
      <c r="P19" s="6">
        <f t="shared" si="8"/>
        <v>3747.0047545898833</v>
      </c>
      <c r="Q19" s="6">
        <f t="shared" si="8"/>
        <v>21280.531020183014</v>
      </c>
      <c r="R19" s="6">
        <f t="shared" si="8"/>
        <v>21901.986744964132</v>
      </c>
      <c r="S19" s="6">
        <f t="shared" si="1"/>
        <v>27698.717369202106</v>
      </c>
      <c r="T19" s="6">
        <f t="shared" si="2"/>
        <v>3747.0047545898833</v>
      </c>
      <c r="U19" s="6">
        <f t="shared" si="3"/>
        <v>21280.531020183014</v>
      </c>
      <c r="V19" s="6">
        <f t="shared" si="4"/>
        <v>21901.986744964132</v>
      </c>
      <c r="W19" s="6">
        <v>0</v>
      </c>
      <c r="X19" s="6">
        <f t="shared" si="5"/>
        <v>2872.9498178257982</v>
      </c>
      <c r="Y19" s="6">
        <f t="shared" si="6"/>
        <v>77501.189706764926</v>
      </c>
      <c r="Z19" s="6">
        <f t="shared" si="7"/>
        <v>-1450.8102932350739</v>
      </c>
      <c r="AB19">
        <v>11016</v>
      </c>
      <c r="AC19">
        <v>20498</v>
      </c>
      <c r="AD19">
        <v>2448</v>
      </c>
      <c r="AE19">
        <v>243</v>
      </c>
      <c r="AG19">
        <v>7411</v>
      </c>
      <c r="AH19">
        <v>912</v>
      </c>
      <c r="AI19">
        <v>280</v>
      </c>
      <c r="AJ19">
        <v>25064</v>
      </c>
      <c r="AK19">
        <v>13933</v>
      </c>
      <c r="AL19">
        <v>2747</v>
      </c>
      <c r="AM19">
        <v>1353</v>
      </c>
      <c r="AN19">
        <v>271</v>
      </c>
      <c r="AO19">
        <v>76</v>
      </c>
      <c r="AQ19">
        <v>699</v>
      </c>
      <c r="AT19">
        <v>706</v>
      </c>
      <c r="AU19">
        <v>1806</v>
      </c>
      <c r="AV19">
        <v>278</v>
      </c>
      <c r="AZ19">
        <v>117</v>
      </c>
      <c r="BA19">
        <v>110</v>
      </c>
      <c r="BX19">
        <v>78952</v>
      </c>
    </row>
    <row r="20" spans="1:76">
      <c r="A20">
        <v>1</v>
      </c>
      <c r="B20">
        <v>1</v>
      </c>
      <c r="C20" t="s">
        <v>66</v>
      </c>
      <c r="D20">
        <v>11</v>
      </c>
      <c r="E20">
        <v>17</v>
      </c>
      <c r="F20" t="s">
        <v>83</v>
      </c>
      <c r="G20">
        <f t="shared" si="0"/>
        <v>0</v>
      </c>
      <c r="H20">
        <f t="shared" si="0"/>
        <v>0</v>
      </c>
      <c r="I20">
        <f t="shared" si="0"/>
        <v>0</v>
      </c>
      <c r="J20">
        <f t="shared" si="0"/>
        <v>1</v>
      </c>
      <c r="K20">
        <f t="shared" si="0"/>
        <v>0</v>
      </c>
      <c r="O20" s="6">
        <f t="shared" si="8"/>
        <v>19000.53892759058</v>
      </c>
      <c r="P20" s="6">
        <f t="shared" si="8"/>
        <v>3371.1283041410784</v>
      </c>
      <c r="Q20" s="6">
        <f t="shared" si="8"/>
        <v>15766.815394382325</v>
      </c>
      <c r="R20" s="6">
        <f t="shared" si="8"/>
        <v>0</v>
      </c>
      <c r="S20" s="6">
        <f t="shared" si="1"/>
        <v>19000.53892759058</v>
      </c>
      <c r="T20" s="6">
        <f t="shared" si="2"/>
        <v>3371.1283041410784</v>
      </c>
      <c r="U20" s="6">
        <f t="shared" si="3"/>
        <v>15766.815394382325</v>
      </c>
      <c r="V20" s="6">
        <f t="shared" si="4"/>
        <v>23156.710342230541</v>
      </c>
      <c r="W20" s="6">
        <v>0</v>
      </c>
      <c r="X20" s="6">
        <f t="shared" si="5"/>
        <v>2247.3190487467295</v>
      </c>
      <c r="Y20" s="6">
        <f t="shared" si="6"/>
        <v>63542.512017091249</v>
      </c>
      <c r="Z20" s="6">
        <f t="shared" si="7"/>
        <v>-1206.4879829087513</v>
      </c>
      <c r="AB20">
        <v>11017</v>
      </c>
      <c r="AC20">
        <v>14193</v>
      </c>
      <c r="AD20">
        <v>1594</v>
      </c>
      <c r="AE20">
        <v>120</v>
      </c>
      <c r="AG20">
        <v>6068</v>
      </c>
      <c r="AH20">
        <v>1452</v>
      </c>
      <c r="AI20">
        <v>220</v>
      </c>
      <c r="AJ20">
        <v>18570</v>
      </c>
      <c r="AK20">
        <v>13691</v>
      </c>
      <c r="AL20">
        <v>3606</v>
      </c>
      <c r="AM20">
        <v>1702</v>
      </c>
      <c r="AN20">
        <v>277</v>
      </c>
      <c r="AO20">
        <v>108</v>
      </c>
      <c r="AQ20">
        <v>788</v>
      </c>
      <c r="AT20">
        <v>654</v>
      </c>
      <c r="AU20">
        <v>1163</v>
      </c>
      <c r="AV20">
        <v>250</v>
      </c>
      <c r="AZ20">
        <v>141</v>
      </c>
      <c r="BA20">
        <v>152</v>
      </c>
      <c r="BX20">
        <v>64749</v>
      </c>
    </row>
    <row r="21" spans="1:76">
      <c r="A21">
        <v>1</v>
      </c>
      <c r="B21">
        <v>1</v>
      </c>
      <c r="C21" t="s">
        <v>66</v>
      </c>
      <c r="D21">
        <v>11</v>
      </c>
      <c r="E21">
        <v>18</v>
      </c>
      <c r="F21" t="s">
        <v>84</v>
      </c>
      <c r="G21">
        <f t="shared" si="0"/>
        <v>0</v>
      </c>
      <c r="H21">
        <f t="shared" si="0"/>
        <v>0</v>
      </c>
      <c r="I21">
        <f t="shared" si="0"/>
        <v>1</v>
      </c>
      <c r="J21">
        <f t="shared" si="0"/>
        <v>0</v>
      </c>
      <c r="K21">
        <f t="shared" si="0"/>
        <v>0</v>
      </c>
      <c r="O21" s="6">
        <f t="shared" si="8"/>
        <v>19560.748442712222</v>
      </c>
      <c r="P21" s="6">
        <f t="shared" si="8"/>
        <v>3598.4834688389651</v>
      </c>
      <c r="Q21" s="6">
        <f t="shared" si="8"/>
        <v>0</v>
      </c>
      <c r="R21" s="6">
        <f t="shared" si="8"/>
        <v>23008.623110714194</v>
      </c>
      <c r="S21" s="6">
        <f t="shared" si="1"/>
        <v>19560.748442712222</v>
      </c>
      <c r="T21" s="6">
        <f t="shared" si="2"/>
        <v>3598.4834688389651</v>
      </c>
      <c r="U21" s="6">
        <f t="shared" si="3"/>
        <v>25097.000336163012</v>
      </c>
      <c r="V21" s="6">
        <f t="shared" si="4"/>
        <v>23008.623110714194</v>
      </c>
      <c r="W21" s="6">
        <v>0</v>
      </c>
      <c r="X21" s="6">
        <f t="shared" si="5"/>
        <v>3384.3101267991005</v>
      </c>
      <c r="Y21" s="6">
        <f t="shared" si="6"/>
        <v>74649.165485227495</v>
      </c>
      <c r="Z21" s="6">
        <f t="shared" si="7"/>
        <v>-3144.8345147725049</v>
      </c>
      <c r="AB21">
        <v>11018</v>
      </c>
      <c r="AC21">
        <v>14038</v>
      </c>
      <c r="AD21">
        <v>2217</v>
      </c>
      <c r="AE21">
        <v>121</v>
      </c>
      <c r="AG21">
        <v>7199</v>
      </c>
      <c r="AH21">
        <v>799</v>
      </c>
      <c r="AI21">
        <v>264</v>
      </c>
      <c r="AJ21">
        <v>29559</v>
      </c>
      <c r="AK21">
        <v>14220</v>
      </c>
      <c r="AL21">
        <v>3212</v>
      </c>
      <c r="AM21">
        <v>1586</v>
      </c>
      <c r="AN21">
        <v>289</v>
      </c>
      <c r="AO21">
        <v>60</v>
      </c>
      <c r="AQ21">
        <v>676</v>
      </c>
      <c r="AT21">
        <v>749</v>
      </c>
      <c r="AU21">
        <v>2272</v>
      </c>
      <c r="AV21">
        <v>201</v>
      </c>
      <c r="AZ21">
        <v>177</v>
      </c>
      <c r="BA21">
        <v>155</v>
      </c>
      <c r="BX21">
        <v>77794</v>
      </c>
    </row>
    <row r="22" spans="1:76">
      <c r="A22">
        <v>1</v>
      </c>
      <c r="B22">
        <v>1</v>
      </c>
      <c r="C22" t="s">
        <v>66</v>
      </c>
      <c r="D22">
        <v>9</v>
      </c>
      <c r="E22">
        <v>19</v>
      </c>
      <c r="F22" t="s">
        <v>85</v>
      </c>
      <c r="G22">
        <f t="shared" si="0"/>
        <v>1</v>
      </c>
      <c r="H22">
        <f t="shared" si="0"/>
        <v>0</v>
      </c>
      <c r="I22">
        <f t="shared" si="0"/>
        <v>0</v>
      </c>
      <c r="J22">
        <f t="shared" si="0"/>
        <v>0</v>
      </c>
      <c r="K22">
        <f t="shared" si="0"/>
        <v>0</v>
      </c>
      <c r="O22" s="6">
        <f t="shared" si="8"/>
        <v>0</v>
      </c>
      <c r="P22" s="6">
        <f t="shared" si="8"/>
        <v>4385.5156194310748</v>
      </c>
      <c r="Q22" s="6">
        <f t="shared" si="8"/>
        <v>19709.792814496031</v>
      </c>
      <c r="R22" s="6">
        <f t="shared" si="8"/>
        <v>24596.255988133631</v>
      </c>
      <c r="S22" s="6">
        <f t="shared" si="1"/>
        <v>28244.593165386737</v>
      </c>
      <c r="T22" s="6">
        <f t="shared" si="2"/>
        <v>4385.5156194310748</v>
      </c>
      <c r="U22" s="6">
        <f t="shared" si="3"/>
        <v>19709.792814496031</v>
      </c>
      <c r="V22" s="6">
        <f t="shared" si="4"/>
        <v>24596.255988133631</v>
      </c>
      <c r="W22" s="6">
        <v>0</v>
      </c>
      <c r="X22" s="6">
        <f t="shared" si="5"/>
        <v>3443.3498645204131</v>
      </c>
      <c r="Y22" s="6">
        <f t="shared" si="6"/>
        <v>80379.507451967889</v>
      </c>
      <c r="Z22" s="6">
        <f t="shared" si="7"/>
        <v>-1591.4925480321108</v>
      </c>
      <c r="AB22">
        <v>11019</v>
      </c>
      <c r="AC22">
        <v>20541</v>
      </c>
      <c r="AD22">
        <v>2891</v>
      </c>
      <c r="AE22">
        <v>214</v>
      </c>
      <c r="AG22">
        <v>8819</v>
      </c>
      <c r="AH22">
        <v>934</v>
      </c>
      <c r="AI22">
        <v>316</v>
      </c>
      <c r="AJ22">
        <v>23214</v>
      </c>
      <c r="AK22">
        <v>14260</v>
      </c>
      <c r="AL22">
        <v>4226</v>
      </c>
      <c r="AM22">
        <v>1831</v>
      </c>
      <c r="AN22">
        <v>258</v>
      </c>
      <c r="AO22">
        <v>110</v>
      </c>
      <c r="AQ22">
        <v>741</v>
      </c>
      <c r="AT22">
        <v>785</v>
      </c>
      <c r="AU22">
        <v>2389</v>
      </c>
      <c r="AV22">
        <v>212</v>
      </c>
      <c r="AZ22">
        <v>98</v>
      </c>
      <c r="BA22">
        <v>132</v>
      </c>
      <c r="BX22">
        <v>81971</v>
      </c>
    </row>
    <row r="23" spans="1:76">
      <c r="A23">
        <v>2</v>
      </c>
      <c r="B23">
        <v>1</v>
      </c>
      <c r="C23" t="s">
        <v>66</v>
      </c>
      <c r="D23">
        <v>12</v>
      </c>
      <c r="E23">
        <v>1</v>
      </c>
      <c r="F23" t="s">
        <v>86</v>
      </c>
      <c r="G23">
        <f t="shared" si="0"/>
        <v>0</v>
      </c>
      <c r="H23">
        <f t="shared" si="0"/>
        <v>0</v>
      </c>
      <c r="I23">
        <f t="shared" si="0"/>
        <v>0</v>
      </c>
      <c r="J23">
        <f t="shared" si="0"/>
        <v>1</v>
      </c>
      <c r="K23">
        <f t="shared" si="0"/>
        <v>0</v>
      </c>
      <c r="O23" s="6">
        <f t="shared" si="8"/>
        <v>23381.879016004626</v>
      </c>
      <c r="P23" s="6">
        <f t="shared" si="8"/>
        <v>5638.5823030245992</v>
      </c>
      <c r="Q23" s="6">
        <f t="shared" si="8"/>
        <v>19984.03521473219</v>
      </c>
      <c r="R23" s="6">
        <f t="shared" si="8"/>
        <v>0</v>
      </c>
      <c r="S23" s="6">
        <f t="shared" si="1"/>
        <v>23381.879016004626</v>
      </c>
      <c r="T23" s="6">
        <f t="shared" si="2"/>
        <v>5638.5823030245992</v>
      </c>
      <c r="U23" s="6">
        <f t="shared" si="3"/>
        <v>19984.03521473219</v>
      </c>
      <c r="V23" s="6">
        <f t="shared" si="4"/>
        <v>31650.488838272766</v>
      </c>
      <c r="W23" s="6">
        <v>0</v>
      </c>
      <c r="X23" s="6">
        <f t="shared" si="5"/>
        <v>2442.5310847607466</v>
      </c>
      <c r="Y23" s="6">
        <f t="shared" si="6"/>
        <v>83097.516456794925</v>
      </c>
      <c r="Z23" s="6">
        <f t="shared" si="7"/>
        <v>-3096.483543205075</v>
      </c>
      <c r="AB23">
        <v>12001</v>
      </c>
      <c r="AC23">
        <v>17788</v>
      </c>
      <c r="AD23">
        <v>1639</v>
      </c>
      <c r="AE23">
        <v>148</v>
      </c>
      <c r="AG23">
        <v>11269</v>
      </c>
      <c r="AH23">
        <v>1471</v>
      </c>
      <c r="AI23">
        <v>206</v>
      </c>
      <c r="AJ23">
        <v>23537</v>
      </c>
      <c r="AK23">
        <v>17345</v>
      </c>
      <c r="AL23">
        <v>5369</v>
      </c>
      <c r="AM23">
        <v>4487</v>
      </c>
      <c r="AN23">
        <v>263</v>
      </c>
      <c r="AO23">
        <v>107</v>
      </c>
      <c r="AT23">
        <v>1073</v>
      </c>
      <c r="AU23">
        <v>1065</v>
      </c>
      <c r="AV23">
        <v>341</v>
      </c>
      <c r="BS23">
        <v>86</v>
      </c>
      <c r="BX23">
        <v>86194</v>
      </c>
    </row>
    <row r="24" spans="1:76">
      <c r="A24">
        <v>2</v>
      </c>
      <c r="B24">
        <v>1</v>
      </c>
      <c r="C24" t="s">
        <v>66</v>
      </c>
      <c r="D24">
        <v>9</v>
      </c>
      <c r="E24">
        <v>2</v>
      </c>
      <c r="F24" t="s">
        <v>87</v>
      </c>
      <c r="G24">
        <f t="shared" si="0"/>
        <v>0</v>
      </c>
      <c r="H24">
        <f t="shared" si="0"/>
        <v>0</v>
      </c>
      <c r="I24">
        <f t="shared" si="0"/>
        <v>0</v>
      </c>
      <c r="J24">
        <f t="shared" si="0"/>
        <v>1</v>
      </c>
      <c r="K24">
        <f t="shared" si="0"/>
        <v>0</v>
      </c>
      <c r="O24" s="6">
        <f t="shared" si="8"/>
        <v>20335.963741889082</v>
      </c>
      <c r="P24" s="6">
        <f t="shared" si="8"/>
        <v>5402.5162124762192</v>
      </c>
      <c r="Q24" s="6">
        <f t="shared" si="8"/>
        <v>16683.786887432023</v>
      </c>
      <c r="R24" s="6">
        <f t="shared" si="8"/>
        <v>0</v>
      </c>
      <c r="S24" s="6">
        <f t="shared" si="1"/>
        <v>20335.963741889082</v>
      </c>
      <c r="T24" s="6">
        <f t="shared" si="2"/>
        <v>5402.5162124762192</v>
      </c>
      <c r="U24" s="6">
        <f t="shared" si="3"/>
        <v>16683.786887432023</v>
      </c>
      <c r="V24" s="6">
        <f t="shared" si="4"/>
        <v>32070.643309086587</v>
      </c>
      <c r="W24" s="6">
        <v>0</v>
      </c>
      <c r="X24" s="6">
        <f t="shared" si="5"/>
        <v>2719.6369505172288</v>
      </c>
      <c r="Y24" s="6">
        <f t="shared" si="6"/>
        <v>77212.547101401142</v>
      </c>
      <c r="Z24" s="6">
        <f t="shared" si="7"/>
        <v>-2659.4528985988582</v>
      </c>
      <c r="AB24">
        <v>12002</v>
      </c>
      <c r="AC24">
        <v>15267</v>
      </c>
      <c r="AD24">
        <v>1583</v>
      </c>
      <c r="AE24">
        <v>175</v>
      </c>
      <c r="AG24">
        <v>10082</v>
      </c>
      <c r="AH24">
        <v>2068</v>
      </c>
      <c r="AI24">
        <v>254</v>
      </c>
      <c r="AJ24">
        <v>19650</v>
      </c>
      <c r="AK24">
        <v>16461</v>
      </c>
      <c r="AL24">
        <v>6281</v>
      </c>
      <c r="AM24">
        <v>4714</v>
      </c>
      <c r="AN24">
        <v>340</v>
      </c>
      <c r="AO24">
        <v>141</v>
      </c>
      <c r="AT24">
        <v>1282</v>
      </c>
      <c r="AU24">
        <v>1148</v>
      </c>
      <c r="AV24">
        <v>342</v>
      </c>
      <c r="BS24">
        <v>84</v>
      </c>
      <c r="BX24">
        <v>79872</v>
      </c>
    </row>
    <row r="25" spans="1:76">
      <c r="A25">
        <v>2</v>
      </c>
      <c r="B25">
        <v>1</v>
      </c>
      <c r="C25" t="s">
        <v>66</v>
      </c>
      <c r="D25">
        <v>12</v>
      </c>
      <c r="E25">
        <v>3</v>
      </c>
      <c r="F25" t="s">
        <v>88</v>
      </c>
      <c r="G25">
        <f t="shared" si="0"/>
        <v>0</v>
      </c>
      <c r="H25">
        <f t="shared" si="0"/>
        <v>0</v>
      </c>
      <c r="I25">
        <f t="shared" si="0"/>
        <v>0</v>
      </c>
      <c r="J25">
        <f t="shared" si="0"/>
        <v>1</v>
      </c>
      <c r="K25">
        <f t="shared" si="0"/>
        <v>0</v>
      </c>
      <c r="O25" s="6">
        <f t="shared" si="8"/>
        <v>20338.352695045251</v>
      </c>
      <c r="P25" s="6">
        <f t="shared" si="8"/>
        <v>5199.5516401597151</v>
      </c>
      <c r="Q25" s="6">
        <f t="shared" si="8"/>
        <v>17369.817411861797</v>
      </c>
      <c r="R25" s="6">
        <f t="shared" si="8"/>
        <v>0</v>
      </c>
      <c r="S25" s="6">
        <f t="shared" si="1"/>
        <v>20338.352695045251</v>
      </c>
      <c r="T25" s="6">
        <f t="shared" si="2"/>
        <v>5199.5516401597151</v>
      </c>
      <c r="U25" s="6">
        <f t="shared" si="3"/>
        <v>17369.817411861797</v>
      </c>
      <c r="V25" s="6">
        <f t="shared" si="4"/>
        <v>28067.696206005192</v>
      </c>
      <c r="W25" s="6">
        <v>0</v>
      </c>
      <c r="X25" s="6">
        <f t="shared" si="5"/>
        <v>2457.7671461081818</v>
      </c>
      <c r="Y25" s="6">
        <f t="shared" si="6"/>
        <v>73433.185099180133</v>
      </c>
      <c r="Z25" s="6">
        <f t="shared" si="7"/>
        <v>-3020.814900819867</v>
      </c>
      <c r="AB25">
        <v>12003</v>
      </c>
      <c r="AC25">
        <v>15465</v>
      </c>
      <c r="AD25">
        <v>1379</v>
      </c>
      <c r="AE25">
        <v>183</v>
      </c>
      <c r="AG25">
        <v>10021</v>
      </c>
      <c r="AH25">
        <v>1720</v>
      </c>
      <c r="AI25">
        <v>197</v>
      </c>
      <c r="AJ25">
        <v>20458</v>
      </c>
      <c r="AK25">
        <v>15133</v>
      </c>
      <c r="AL25">
        <v>5835</v>
      </c>
      <c r="AM25">
        <v>2740</v>
      </c>
      <c r="AN25">
        <v>444</v>
      </c>
      <c r="AO25">
        <v>298</v>
      </c>
      <c r="AT25">
        <v>1000</v>
      </c>
      <c r="AU25">
        <v>1119</v>
      </c>
      <c r="AV25">
        <v>381</v>
      </c>
      <c r="BS25">
        <v>81</v>
      </c>
      <c r="BX25">
        <v>76454</v>
      </c>
    </row>
    <row r="26" spans="1:76">
      <c r="A26">
        <v>2</v>
      </c>
      <c r="B26">
        <v>1</v>
      </c>
      <c r="C26" t="s">
        <v>66</v>
      </c>
      <c r="D26">
        <v>12</v>
      </c>
      <c r="E26">
        <v>4</v>
      </c>
      <c r="F26" t="s">
        <v>89</v>
      </c>
      <c r="G26">
        <f t="shared" si="0"/>
        <v>0</v>
      </c>
      <c r="H26">
        <f t="shared" si="0"/>
        <v>0</v>
      </c>
      <c r="I26">
        <f t="shared" si="0"/>
        <v>0</v>
      </c>
      <c r="J26">
        <f t="shared" si="0"/>
        <v>1</v>
      </c>
      <c r="K26">
        <f t="shared" si="0"/>
        <v>0</v>
      </c>
      <c r="O26" s="6">
        <f t="shared" si="8"/>
        <v>23526.410681952853</v>
      </c>
      <c r="P26" s="6">
        <f t="shared" si="8"/>
        <v>6209.1479462319394</v>
      </c>
      <c r="Q26" s="6">
        <f t="shared" si="8"/>
        <v>18864.990374140059</v>
      </c>
      <c r="R26" s="6">
        <f t="shared" si="8"/>
        <v>0</v>
      </c>
      <c r="S26" s="6">
        <f t="shared" si="1"/>
        <v>23526.410681952853</v>
      </c>
      <c r="T26" s="6">
        <f t="shared" si="2"/>
        <v>6209.1479462319394</v>
      </c>
      <c r="U26" s="6">
        <f t="shared" si="3"/>
        <v>18864.990374140059</v>
      </c>
      <c r="V26" s="6">
        <f t="shared" si="4"/>
        <v>26196.516458938178</v>
      </c>
      <c r="W26" s="6">
        <v>0</v>
      </c>
      <c r="X26" s="6">
        <f t="shared" si="5"/>
        <v>3016.7401467922205</v>
      </c>
      <c r="Y26" s="6">
        <f t="shared" si="6"/>
        <v>77813.805608055249</v>
      </c>
      <c r="Z26" s="6">
        <f t="shared" si="7"/>
        <v>-4345.1943919447513</v>
      </c>
      <c r="AB26">
        <v>12004</v>
      </c>
      <c r="AC26">
        <v>17834</v>
      </c>
      <c r="AD26">
        <v>1703</v>
      </c>
      <c r="AE26">
        <v>159</v>
      </c>
      <c r="AG26">
        <v>11909</v>
      </c>
      <c r="AH26">
        <v>2177</v>
      </c>
      <c r="AI26">
        <v>170</v>
      </c>
      <c r="AJ26">
        <v>22219</v>
      </c>
      <c r="AK26">
        <v>14121</v>
      </c>
      <c r="AL26">
        <v>5838</v>
      </c>
      <c r="AM26">
        <v>2462</v>
      </c>
      <c r="AN26">
        <v>278</v>
      </c>
      <c r="AO26">
        <v>121</v>
      </c>
      <c r="AT26">
        <v>1284</v>
      </c>
      <c r="AU26">
        <v>1523</v>
      </c>
      <c r="AV26">
        <v>288</v>
      </c>
      <c r="BS26">
        <v>73</v>
      </c>
      <c r="BX26">
        <v>82159</v>
      </c>
    </row>
    <row r="27" spans="1:76">
      <c r="A27">
        <v>2</v>
      </c>
      <c r="B27">
        <v>1</v>
      </c>
      <c r="C27" t="s">
        <v>66</v>
      </c>
      <c r="D27">
        <v>12</v>
      </c>
      <c r="E27">
        <v>5</v>
      </c>
      <c r="F27" t="s">
        <v>90</v>
      </c>
      <c r="G27">
        <f t="shared" si="0"/>
        <v>0</v>
      </c>
      <c r="H27">
        <f t="shared" si="0"/>
        <v>0</v>
      </c>
      <c r="I27">
        <f t="shared" si="0"/>
        <v>0</v>
      </c>
      <c r="J27">
        <f t="shared" si="0"/>
        <v>1</v>
      </c>
      <c r="K27">
        <f t="shared" si="0"/>
        <v>0</v>
      </c>
      <c r="O27" s="6">
        <f t="shared" si="8"/>
        <v>17249.43626411866</v>
      </c>
      <c r="P27" s="6">
        <f t="shared" si="8"/>
        <v>3705.627856800038</v>
      </c>
      <c r="Q27" s="6">
        <f t="shared" si="8"/>
        <v>14277.585765855314</v>
      </c>
      <c r="R27" s="6">
        <f t="shared" si="8"/>
        <v>0</v>
      </c>
      <c r="S27" s="6">
        <f t="shared" si="1"/>
        <v>17249.43626411866</v>
      </c>
      <c r="T27" s="6">
        <f t="shared" si="2"/>
        <v>3705.627856800038</v>
      </c>
      <c r="U27" s="6">
        <f t="shared" si="3"/>
        <v>14277.585765855314</v>
      </c>
      <c r="V27" s="6">
        <f t="shared" si="4"/>
        <v>25151.870097078681</v>
      </c>
      <c r="W27" s="6">
        <v>0</v>
      </c>
      <c r="X27" s="6">
        <f t="shared" si="5"/>
        <v>1912.1256991031496</v>
      </c>
      <c r="Y27" s="6">
        <f t="shared" si="6"/>
        <v>62296.645682955845</v>
      </c>
      <c r="Z27" s="6">
        <f t="shared" si="7"/>
        <v>-1386.3543170441553</v>
      </c>
      <c r="AB27">
        <v>12005</v>
      </c>
      <c r="AC27">
        <v>13112</v>
      </c>
      <c r="AD27">
        <v>1054</v>
      </c>
      <c r="AE27">
        <v>275</v>
      </c>
      <c r="AG27">
        <v>7402</v>
      </c>
      <c r="AH27">
        <v>920</v>
      </c>
      <c r="AI27">
        <v>186</v>
      </c>
      <c r="AJ27">
        <v>16816</v>
      </c>
      <c r="AK27">
        <v>15191</v>
      </c>
      <c r="AL27">
        <v>4383</v>
      </c>
      <c r="AM27">
        <v>1994</v>
      </c>
      <c r="AN27">
        <v>262</v>
      </c>
      <c r="AO27">
        <v>80</v>
      </c>
      <c r="AT27">
        <v>646</v>
      </c>
      <c r="AU27">
        <v>1000</v>
      </c>
      <c r="AV27">
        <v>283</v>
      </c>
      <c r="BS27">
        <v>79</v>
      </c>
      <c r="BX27">
        <v>63683</v>
      </c>
    </row>
    <row r="28" spans="1:76">
      <c r="A28">
        <v>2</v>
      </c>
      <c r="B28">
        <v>1</v>
      </c>
      <c r="C28" t="s">
        <v>66</v>
      </c>
      <c r="D28">
        <v>13</v>
      </c>
      <c r="E28">
        <v>6</v>
      </c>
      <c r="F28" t="s">
        <v>91</v>
      </c>
      <c r="G28">
        <f t="shared" si="0"/>
        <v>0</v>
      </c>
      <c r="H28">
        <f t="shared" si="0"/>
        <v>0</v>
      </c>
      <c r="I28">
        <f t="shared" si="0"/>
        <v>0</v>
      </c>
      <c r="J28">
        <f t="shared" si="0"/>
        <v>1</v>
      </c>
      <c r="K28">
        <f t="shared" si="0"/>
        <v>0</v>
      </c>
      <c r="O28" s="6">
        <f t="shared" si="8"/>
        <v>22293.710853369619</v>
      </c>
      <c r="P28" s="6">
        <f t="shared" si="8"/>
        <v>4073.2289276908741</v>
      </c>
      <c r="Q28" s="6">
        <f t="shared" si="8"/>
        <v>15930.68159638102</v>
      </c>
      <c r="R28" s="6">
        <f t="shared" si="8"/>
        <v>0</v>
      </c>
      <c r="S28" s="6">
        <f t="shared" si="1"/>
        <v>22293.710853369619</v>
      </c>
      <c r="T28" s="6">
        <f t="shared" si="2"/>
        <v>4073.2289276908741</v>
      </c>
      <c r="U28" s="6">
        <f t="shared" si="3"/>
        <v>15930.68159638102</v>
      </c>
      <c r="V28" s="6">
        <f t="shared" si="4"/>
        <v>22872.015509547953</v>
      </c>
      <c r="W28" s="6">
        <v>0</v>
      </c>
      <c r="X28" s="6">
        <f t="shared" si="5"/>
        <v>2738.6820272015234</v>
      </c>
      <c r="Y28" s="6">
        <f t="shared" si="6"/>
        <v>67908.318914190982</v>
      </c>
      <c r="Z28" s="6">
        <f t="shared" si="7"/>
        <v>-1670.6810858090175</v>
      </c>
      <c r="AB28">
        <v>12006</v>
      </c>
      <c r="AC28">
        <v>16790</v>
      </c>
      <c r="AD28">
        <v>1694</v>
      </c>
      <c r="AE28">
        <v>180</v>
      </c>
      <c r="AG28">
        <v>8066</v>
      </c>
      <c r="AH28">
        <v>1038</v>
      </c>
      <c r="AI28">
        <v>248</v>
      </c>
      <c r="AJ28">
        <v>18763</v>
      </c>
      <c r="AK28">
        <v>14369</v>
      </c>
      <c r="AL28">
        <v>3345</v>
      </c>
      <c r="AM28">
        <v>1869</v>
      </c>
      <c r="AN28">
        <v>267</v>
      </c>
      <c r="AO28">
        <v>74</v>
      </c>
      <c r="AT28">
        <v>815</v>
      </c>
      <c r="AU28">
        <v>1705</v>
      </c>
      <c r="AV28">
        <v>272</v>
      </c>
      <c r="BS28">
        <v>84</v>
      </c>
      <c r="BX28">
        <v>69579</v>
      </c>
    </row>
    <row r="29" spans="1:76">
      <c r="A29">
        <v>2</v>
      </c>
      <c r="B29">
        <v>1</v>
      </c>
      <c r="C29" t="s">
        <v>66</v>
      </c>
      <c r="D29">
        <v>13</v>
      </c>
      <c r="E29">
        <v>7</v>
      </c>
      <c r="F29" t="s">
        <v>92</v>
      </c>
      <c r="G29">
        <f t="shared" si="0"/>
        <v>0</v>
      </c>
      <c r="H29">
        <f t="shared" si="0"/>
        <v>0</v>
      </c>
      <c r="I29">
        <f t="shared" si="0"/>
        <v>0</v>
      </c>
      <c r="J29">
        <f t="shared" si="0"/>
        <v>1</v>
      </c>
      <c r="K29">
        <f t="shared" si="0"/>
        <v>0</v>
      </c>
      <c r="O29" s="6">
        <f t="shared" si="8"/>
        <v>19060.262756494805</v>
      </c>
      <c r="P29" s="6">
        <f t="shared" si="8"/>
        <v>2721.7287819867697</v>
      </c>
      <c r="Q29" s="6">
        <f t="shared" si="8"/>
        <v>12834.204711980787</v>
      </c>
      <c r="R29" s="6">
        <f t="shared" si="8"/>
        <v>0</v>
      </c>
      <c r="S29" s="6">
        <f t="shared" si="1"/>
        <v>19060.262756494805</v>
      </c>
      <c r="T29" s="6">
        <f t="shared" si="2"/>
        <v>2721.7287819867697</v>
      </c>
      <c r="U29" s="6">
        <f t="shared" si="3"/>
        <v>12834.204711980787</v>
      </c>
      <c r="V29" s="6">
        <f t="shared" si="4"/>
        <v>24395.362457006802</v>
      </c>
      <c r="W29" s="6">
        <v>0</v>
      </c>
      <c r="X29" s="6">
        <f t="shared" si="5"/>
        <v>2116.8602734593137</v>
      </c>
      <c r="Y29" s="6">
        <f t="shared" si="6"/>
        <v>61128.418980928487</v>
      </c>
      <c r="Z29" s="6">
        <f t="shared" si="7"/>
        <v>332.41898092848714</v>
      </c>
      <c r="AB29">
        <v>12007</v>
      </c>
      <c r="AC29">
        <v>14069</v>
      </c>
      <c r="AD29">
        <v>1792</v>
      </c>
      <c r="AE29">
        <v>96</v>
      </c>
      <c r="AG29">
        <v>5568</v>
      </c>
      <c r="AH29">
        <v>536</v>
      </c>
      <c r="AI29">
        <v>145</v>
      </c>
      <c r="AJ29">
        <v>15116</v>
      </c>
      <c r="AK29">
        <v>16202</v>
      </c>
      <c r="AL29">
        <v>3032</v>
      </c>
      <c r="AM29">
        <v>1645</v>
      </c>
      <c r="AN29">
        <v>287</v>
      </c>
      <c r="AO29">
        <v>85</v>
      </c>
      <c r="AT29">
        <v>963</v>
      </c>
      <c r="AU29">
        <v>944</v>
      </c>
      <c r="AV29">
        <v>236</v>
      </c>
      <c r="BS29">
        <v>80</v>
      </c>
      <c r="BX29">
        <v>60796</v>
      </c>
    </row>
    <row r="30" spans="1:76">
      <c r="A30">
        <v>2</v>
      </c>
      <c r="B30">
        <v>1</v>
      </c>
      <c r="C30" t="s">
        <v>66</v>
      </c>
      <c r="D30">
        <v>13</v>
      </c>
      <c r="E30">
        <v>8</v>
      </c>
      <c r="F30" t="s">
        <v>93</v>
      </c>
      <c r="G30">
        <f t="shared" si="0"/>
        <v>0</v>
      </c>
      <c r="H30">
        <f t="shared" si="0"/>
        <v>0</v>
      </c>
      <c r="I30">
        <f t="shared" si="0"/>
        <v>0</v>
      </c>
      <c r="J30">
        <f t="shared" si="0"/>
        <v>1</v>
      </c>
      <c r="K30">
        <f t="shared" si="0"/>
        <v>0</v>
      </c>
      <c r="O30" s="6">
        <f t="shared" si="8"/>
        <v>20586.803823286831</v>
      </c>
      <c r="P30" s="6">
        <f t="shared" si="8"/>
        <v>2780.9630777701273</v>
      </c>
      <c r="Q30" s="6">
        <f t="shared" si="8"/>
        <v>15029.842009227566</v>
      </c>
      <c r="R30" s="6">
        <f t="shared" si="8"/>
        <v>0</v>
      </c>
      <c r="S30" s="6">
        <f t="shared" si="1"/>
        <v>20586.803823286831</v>
      </c>
      <c r="T30" s="6">
        <f t="shared" si="2"/>
        <v>2780.9630777701273</v>
      </c>
      <c r="U30" s="6">
        <f t="shared" si="3"/>
        <v>15029.842009227566</v>
      </c>
      <c r="V30" s="6">
        <f t="shared" si="4"/>
        <v>21689.6135834872</v>
      </c>
      <c r="W30" s="6">
        <v>0</v>
      </c>
      <c r="X30" s="6">
        <f t="shared" si="5"/>
        <v>2349.2102090077042</v>
      </c>
      <c r="Y30" s="6">
        <f t="shared" si="6"/>
        <v>62436.432702779428</v>
      </c>
      <c r="Z30" s="6">
        <f t="shared" si="7"/>
        <v>-246.56729722057207</v>
      </c>
      <c r="AB30">
        <v>12008</v>
      </c>
      <c r="AC30">
        <v>15577</v>
      </c>
      <c r="AD30">
        <v>1527</v>
      </c>
      <c r="AE30">
        <v>131</v>
      </c>
      <c r="AG30">
        <v>5425</v>
      </c>
      <c r="AH30">
        <v>836</v>
      </c>
      <c r="AI30">
        <v>124</v>
      </c>
      <c r="AJ30">
        <v>17702</v>
      </c>
      <c r="AK30">
        <v>14488</v>
      </c>
      <c r="AL30">
        <v>2683</v>
      </c>
      <c r="AM30">
        <v>1367</v>
      </c>
      <c r="AN30">
        <v>267</v>
      </c>
      <c r="AO30">
        <v>89</v>
      </c>
      <c r="AT30">
        <v>884</v>
      </c>
      <c r="AU30">
        <v>1268</v>
      </c>
      <c r="AV30">
        <v>243</v>
      </c>
      <c r="BS30">
        <v>72</v>
      </c>
      <c r="BX30">
        <v>62683</v>
      </c>
    </row>
    <row r="31" spans="1:76">
      <c r="A31">
        <v>2</v>
      </c>
      <c r="B31">
        <v>1</v>
      </c>
      <c r="C31" t="s">
        <v>66</v>
      </c>
      <c r="D31">
        <v>13</v>
      </c>
      <c r="E31">
        <v>9</v>
      </c>
      <c r="F31" t="s">
        <v>94</v>
      </c>
      <c r="G31">
        <f t="shared" si="0"/>
        <v>0</v>
      </c>
      <c r="H31">
        <f t="shared" si="0"/>
        <v>0</v>
      </c>
      <c r="I31">
        <f t="shared" si="0"/>
        <v>0</v>
      </c>
      <c r="J31">
        <f t="shared" si="0"/>
        <v>1</v>
      </c>
      <c r="K31">
        <f t="shared" si="0"/>
        <v>0</v>
      </c>
      <c r="O31" s="6">
        <f t="shared" si="8"/>
        <v>20677.584043221254</v>
      </c>
      <c r="P31" s="6">
        <f t="shared" si="8"/>
        <v>2595.8559034471355</v>
      </c>
      <c r="Q31" s="6">
        <f t="shared" si="8"/>
        <v>14493.243876257742</v>
      </c>
      <c r="R31" s="6">
        <f t="shared" si="8"/>
        <v>0</v>
      </c>
      <c r="S31" s="6">
        <f t="shared" si="1"/>
        <v>20677.584043221254</v>
      </c>
      <c r="T31" s="6">
        <f t="shared" si="2"/>
        <v>2595.8559034471355</v>
      </c>
      <c r="U31" s="6">
        <f t="shared" si="3"/>
        <v>14493.243876257742</v>
      </c>
      <c r="V31" s="6">
        <f t="shared" si="4"/>
        <v>22602.244196320498</v>
      </c>
      <c r="W31" s="6">
        <v>0</v>
      </c>
      <c r="X31" s="6">
        <f t="shared" si="5"/>
        <v>2146.3801423199698</v>
      </c>
      <c r="Y31" s="6">
        <f t="shared" si="6"/>
        <v>62515.308161566601</v>
      </c>
      <c r="Z31" s="6">
        <f t="shared" si="7"/>
        <v>231.30816156660148</v>
      </c>
      <c r="AB31">
        <v>12009</v>
      </c>
      <c r="AC31">
        <v>15982</v>
      </c>
      <c r="AD31">
        <v>1105</v>
      </c>
      <c r="AE31">
        <v>224</v>
      </c>
      <c r="AG31">
        <v>5203</v>
      </c>
      <c r="AH31">
        <v>596</v>
      </c>
      <c r="AI31">
        <v>161</v>
      </c>
      <c r="AJ31">
        <v>17070</v>
      </c>
      <c r="AK31">
        <v>14826</v>
      </c>
      <c r="AL31">
        <v>2883</v>
      </c>
      <c r="AM31">
        <v>1258</v>
      </c>
      <c r="AN31">
        <v>292</v>
      </c>
      <c r="AO31">
        <v>430</v>
      </c>
      <c r="AT31">
        <v>958</v>
      </c>
      <c r="AU31">
        <v>1002</v>
      </c>
      <c r="AV31">
        <v>235</v>
      </c>
      <c r="BS31">
        <v>59</v>
      </c>
      <c r="BX31">
        <v>62284</v>
      </c>
    </row>
    <row r="32" spans="1:76">
      <c r="A32">
        <v>2</v>
      </c>
      <c r="B32">
        <v>1</v>
      </c>
      <c r="C32" t="s">
        <v>66</v>
      </c>
      <c r="D32">
        <v>2</v>
      </c>
      <c r="E32">
        <v>10</v>
      </c>
      <c r="F32" t="s">
        <v>95</v>
      </c>
      <c r="G32">
        <f t="shared" si="0"/>
        <v>1</v>
      </c>
      <c r="H32">
        <f t="shared" si="0"/>
        <v>0</v>
      </c>
      <c r="I32">
        <f t="shared" si="0"/>
        <v>0</v>
      </c>
      <c r="J32">
        <f t="shared" si="0"/>
        <v>0</v>
      </c>
      <c r="K32">
        <f t="shared" si="0"/>
        <v>0</v>
      </c>
      <c r="O32" s="6">
        <f t="shared" si="8"/>
        <v>0</v>
      </c>
      <c r="P32" s="6">
        <f t="shared" si="8"/>
        <v>2623.2953198761907</v>
      </c>
      <c r="Q32" s="6">
        <f t="shared" si="8"/>
        <v>16536.052591329571</v>
      </c>
      <c r="R32" s="6">
        <f t="shared" si="8"/>
        <v>20462.441099061045</v>
      </c>
      <c r="S32" s="6">
        <f t="shared" si="1"/>
        <v>24424.657068672419</v>
      </c>
      <c r="T32" s="6">
        <f t="shared" si="2"/>
        <v>2623.2953198761907</v>
      </c>
      <c r="U32" s="6">
        <f t="shared" si="3"/>
        <v>16536.052591329571</v>
      </c>
      <c r="V32" s="6">
        <f t="shared" si="4"/>
        <v>20462.441099061045</v>
      </c>
      <c r="W32" s="6">
        <v>0</v>
      </c>
      <c r="X32" s="6">
        <f t="shared" si="5"/>
        <v>1901.6509069267879</v>
      </c>
      <c r="Y32" s="6">
        <f t="shared" si="6"/>
        <v>65948.096985866025</v>
      </c>
      <c r="Z32" s="6">
        <f t="shared" si="7"/>
        <v>179.09698586602462</v>
      </c>
      <c r="AB32">
        <v>12010</v>
      </c>
      <c r="AC32">
        <v>18722</v>
      </c>
      <c r="AD32">
        <v>1590</v>
      </c>
      <c r="AE32">
        <v>136</v>
      </c>
      <c r="AG32">
        <v>5196</v>
      </c>
      <c r="AH32">
        <v>670</v>
      </c>
      <c r="AI32">
        <v>157</v>
      </c>
      <c r="AJ32">
        <v>19476</v>
      </c>
      <c r="AK32">
        <v>13205</v>
      </c>
      <c r="AL32">
        <v>3103</v>
      </c>
      <c r="AM32">
        <v>1180</v>
      </c>
      <c r="AN32">
        <v>251</v>
      </c>
      <c r="AO32">
        <v>86</v>
      </c>
      <c r="AT32">
        <v>614</v>
      </c>
      <c r="AU32">
        <v>1120</v>
      </c>
      <c r="AV32">
        <v>189</v>
      </c>
      <c r="BS32">
        <v>74</v>
      </c>
      <c r="BX32">
        <v>65769</v>
      </c>
    </row>
    <row r="33" spans="1:76">
      <c r="A33">
        <v>2</v>
      </c>
      <c r="B33">
        <v>1</v>
      </c>
      <c r="C33" t="s">
        <v>66</v>
      </c>
      <c r="D33">
        <v>5</v>
      </c>
      <c r="E33">
        <v>11</v>
      </c>
      <c r="F33" t="s">
        <v>96</v>
      </c>
      <c r="G33">
        <f t="shared" si="0"/>
        <v>0</v>
      </c>
      <c r="H33">
        <f t="shared" si="0"/>
        <v>0</v>
      </c>
      <c r="I33">
        <f t="shared" si="0"/>
        <v>0</v>
      </c>
      <c r="J33">
        <f t="shared" si="0"/>
        <v>1</v>
      </c>
      <c r="K33">
        <f t="shared" si="0"/>
        <v>0</v>
      </c>
      <c r="O33" s="6">
        <f t="shared" si="8"/>
        <v>24821.223292596482</v>
      </c>
      <c r="P33" s="6">
        <f t="shared" si="8"/>
        <v>3392.0345261822636</v>
      </c>
      <c r="Q33" s="6">
        <f t="shared" si="8"/>
        <v>15059.558677983807</v>
      </c>
      <c r="R33" s="6">
        <f t="shared" si="8"/>
        <v>0</v>
      </c>
      <c r="S33" s="6">
        <f t="shared" si="1"/>
        <v>24821.223292596482</v>
      </c>
      <c r="T33" s="6">
        <f t="shared" si="2"/>
        <v>3392.0345261822636</v>
      </c>
      <c r="U33" s="6">
        <f t="shared" si="3"/>
        <v>15059.558677983807</v>
      </c>
      <c r="V33" s="6">
        <f t="shared" si="4"/>
        <v>27490.270799394941</v>
      </c>
      <c r="W33" s="6">
        <v>0</v>
      </c>
      <c r="X33" s="6">
        <f t="shared" si="5"/>
        <v>2473.9554612898323</v>
      </c>
      <c r="Y33" s="6">
        <f t="shared" si="6"/>
        <v>73237.042757447329</v>
      </c>
      <c r="Z33" s="6">
        <f t="shared" si="7"/>
        <v>387.04275744732877</v>
      </c>
      <c r="AB33">
        <v>12011</v>
      </c>
      <c r="AC33">
        <v>19004</v>
      </c>
      <c r="AD33">
        <v>1629</v>
      </c>
      <c r="AE33">
        <v>147</v>
      </c>
      <c r="AG33">
        <v>6809</v>
      </c>
      <c r="AH33">
        <v>737</v>
      </c>
      <c r="AI33">
        <v>242</v>
      </c>
      <c r="AJ33">
        <v>17737</v>
      </c>
      <c r="AK33">
        <v>18155</v>
      </c>
      <c r="AL33">
        <v>3671</v>
      </c>
      <c r="AM33">
        <v>1578</v>
      </c>
      <c r="AN33">
        <v>454</v>
      </c>
      <c r="AO33">
        <v>89</v>
      </c>
      <c r="AT33">
        <v>1099</v>
      </c>
      <c r="AU33">
        <v>1083</v>
      </c>
      <c r="AV33">
        <v>289</v>
      </c>
      <c r="BS33">
        <v>127</v>
      </c>
      <c r="BX33">
        <v>72850</v>
      </c>
    </row>
    <row r="34" spans="1:76">
      <c r="A34">
        <v>2</v>
      </c>
      <c r="B34">
        <v>1</v>
      </c>
      <c r="C34" t="s">
        <v>66</v>
      </c>
      <c r="D34">
        <v>5</v>
      </c>
      <c r="E34">
        <v>12</v>
      </c>
      <c r="F34" t="s">
        <v>97</v>
      </c>
      <c r="G34">
        <f t="shared" si="0"/>
        <v>0</v>
      </c>
      <c r="H34">
        <f t="shared" si="0"/>
        <v>0</v>
      </c>
      <c r="I34">
        <f t="shared" si="0"/>
        <v>0</v>
      </c>
      <c r="J34">
        <f t="shared" si="0"/>
        <v>1</v>
      </c>
      <c r="K34">
        <f t="shared" si="0"/>
        <v>0</v>
      </c>
      <c r="O34" s="6">
        <f t="shared" si="8"/>
        <v>21367.991505354112</v>
      </c>
      <c r="P34" s="6">
        <f t="shared" si="8"/>
        <v>3164.6793614843768</v>
      </c>
      <c r="Q34" s="6">
        <f t="shared" si="8"/>
        <v>13695.988105911754</v>
      </c>
      <c r="R34" s="6">
        <f t="shared" si="8"/>
        <v>0</v>
      </c>
      <c r="S34" s="6">
        <f t="shared" si="1"/>
        <v>21367.991505354112</v>
      </c>
      <c r="T34" s="6">
        <f t="shared" si="2"/>
        <v>3164.6793614843768</v>
      </c>
      <c r="U34" s="6">
        <f t="shared" si="3"/>
        <v>13695.988105911754</v>
      </c>
      <c r="V34" s="6">
        <f t="shared" si="4"/>
        <v>26587.971853876737</v>
      </c>
      <c r="W34" s="6">
        <v>0</v>
      </c>
      <c r="X34" s="6">
        <f t="shared" si="5"/>
        <v>2106.3854812829518</v>
      </c>
      <c r="Y34" s="6">
        <f t="shared" si="6"/>
        <v>66923.016307909929</v>
      </c>
      <c r="Z34" s="6">
        <f t="shared" si="7"/>
        <v>264.01630790992931</v>
      </c>
      <c r="AB34">
        <v>12012</v>
      </c>
      <c r="AC34">
        <v>16520</v>
      </c>
      <c r="AD34">
        <v>1188</v>
      </c>
      <c r="AE34">
        <v>181</v>
      </c>
      <c r="AG34">
        <v>6522</v>
      </c>
      <c r="AH34">
        <v>549</v>
      </c>
      <c r="AI34">
        <v>195</v>
      </c>
      <c r="AJ34">
        <v>16131</v>
      </c>
      <c r="AK34">
        <v>13369</v>
      </c>
      <c r="AL34">
        <v>7886</v>
      </c>
      <c r="AM34">
        <v>1355</v>
      </c>
      <c r="AN34">
        <v>306</v>
      </c>
      <c r="AO34">
        <v>245</v>
      </c>
      <c r="AT34">
        <v>930</v>
      </c>
      <c r="AU34">
        <v>975</v>
      </c>
      <c r="AV34">
        <v>216</v>
      </c>
      <c r="BS34">
        <v>91</v>
      </c>
      <c r="BX34">
        <v>66659</v>
      </c>
    </row>
    <row r="35" spans="1:76">
      <c r="A35">
        <v>2</v>
      </c>
      <c r="B35">
        <v>1</v>
      </c>
      <c r="C35" t="s">
        <v>66</v>
      </c>
      <c r="D35">
        <v>5</v>
      </c>
      <c r="E35">
        <v>13</v>
      </c>
      <c r="F35" t="s">
        <v>98</v>
      </c>
      <c r="G35">
        <f t="shared" si="0"/>
        <v>0</v>
      </c>
      <c r="H35">
        <f t="shared" si="0"/>
        <v>0</v>
      </c>
      <c r="I35">
        <f t="shared" si="0"/>
        <v>0</v>
      </c>
      <c r="J35">
        <f t="shared" si="0"/>
        <v>1</v>
      </c>
      <c r="K35">
        <f t="shared" si="0"/>
        <v>0</v>
      </c>
      <c r="O35" s="6">
        <f t="shared" si="8"/>
        <v>20359.853273450772</v>
      </c>
      <c r="P35" s="6">
        <f t="shared" si="8"/>
        <v>3591.5147281585701</v>
      </c>
      <c r="Q35" s="6">
        <f t="shared" si="8"/>
        <v>15057.011534947558</v>
      </c>
      <c r="R35" s="6">
        <f t="shared" si="8"/>
        <v>0</v>
      </c>
      <c r="S35" s="6">
        <f t="shared" si="1"/>
        <v>20359.853273450772</v>
      </c>
      <c r="T35" s="6">
        <f t="shared" si="2"/>
        <v>3591.5147281585701</v>
      </c>
      <c r="U35" s="6">
        <f t="shared" si="3"/>
        <v>15057.011534947558</v>
      </c>
      <c r="V35" s="6">
        <f t="shared" si="4"/>
        <v>25760.290505634213</v>
      </c>
      <c r="W35" s="6">
        <v>0</v>
      </c>
      <c r="X35" s="6">
        <f t="shared" si="5"/>
        <v>2512.9978684926355</v>
      </c>
      <c r="Y35" s="6">
        <f t="shared" si="6"/>
        <v>67281.667910683755</v>
      </c>
      <c r="Z35" s="6">
        <f t="shared" si="7"/>
        <v>-822.3320893162454</v>
      </c>
      <c r="AB35">
        <v>12013</v>
      </c>
      <c r="AC35">
        <v>15474</v>
      </c>
      <c r="AD35">
        <v>1459</v>
      </c>
      <c r="AE35">
        <v>112</v>
      </c>
      <c r="AG35">
        <v>7440</v>
      </c>
      <c r="AH35">
        <v>601</v>
      </c>
      <c r="AI35">
        <v>205</v>
      </c>
      <c r="AJ35">
        <v>17734</v>
      </c>
      <c r="AK35">
        <v>16037</v>
      </c>
      <c r="AL35">
        <v>3817</v>
      </c>
      <c r="AM35">
        <v>2056</v>
      </c>
      <c r="AN35">
        <v>394</v>
      </c>
      <c r="AO35">
        <v>136</v>
      </c>
      <c r="AT35">
        <v>1514</v>
      </c>
      <c r="AU35">
        <v>868</v>
      </c>
      <c r="AV35">
        <v>152</v>
      </c>
      <c r="BS35">
        <v>105</v>
      </c>
      <c r="BX35">
        <v>68104</v>
      </c>
    </row>
    <row r="36" spans="1:76">
      <c r="A36">
        <v>2</v>
      </c>
      <c r="B36">
        <v>1</v>
      </c>
      <c r="C36" t="s">
        <v>66</v>
      </c>
      <c r="D36">
        <v>6</v>
      </c>
      <c r="E36">
        <v>14</v>
      </c>
      <c r="F36" t="s">
        <v>99</v>
      </c>
      <c r="G36">
        <f t="shared" si="0"/>
        <v>0</v>
      </c>
      <c r="H36">
        <f t="shared" si="0"/>
        <v>0</v>
      </c>
      <c r="I36">
        <f t="shared" si="0"/>
        <v>0</v>
      </c>
      <c r="J36">
        <f t="shared" si="0"/>
        <v>1</v>
      </c>
      <c r="K36">
        <f t="shared" si="0"/>
        <v>0</v>
      </c>
      <c r="O36" s="6">
        <f t="shared" si="8"/>
        <v>24632.495993259126</v>
      </c>
      <c r="P36" s="6">
        <f t="shared" si="8"/>
        <v>3884.2018367351598</v>
      </c>
      <c r="Q36" s="6">
        <f t="shared" si="8"/>
        <v>15293.04678963998</v>
      </c>
      <c r="R36" s="6">
        <f t="shared" si="8"/>
        <v>0</v>
      </c>
      <c r="S36" s="6">
        <f t="shared" si="1"/>
        <v>24632.495993259126</v>
      </c>
      <c r="T36" s="6">
        <f t="shared" si="2"/>
        <v>3884.2018367351598</v>
      </c>
      <c r="U36" s="6">
        <f t="shared" si="3"/>
        <v>15293.04678963998</v>
      </c>
      <c r="V36" s="6">
        <f t="shared" si="4"/>
        <v>27530.449505620309</v>
      </c>
      <c r="W36" s="6">
        <v>0</v>
      </c>
      <c r="X36" s="6">
        <f t="shared" si="5"/>
        <v>2636.7908669405488</v>
      </c>
      <c r="Y36" s="6">
        <f t="shared" si="6"/>
        <v>73976.984992195125</v>
      </c>
      <c r="Z36" s="6">
        <f t="shared" si="7"/>
        <v>-326.01500780487549</v>
      </c>
      <c r="AB36">
        <v>12014</v>
      </c>
      <c r="AC36">
        <v>18515</v>
      </c>
      <c r="AD36">
        <v>1925</v>
      </c>
      <c r="AE36">
        <v>182</v>
      </c>
      <c r="AG36">
        <v>7824</v>
      </c>
      <c r="AH36">
        <v>807</v>
      </c>
      <c r="AI36">
        <v>287</v>
      </c>
      <c r="AJ36">
        <v>18012</v>
      </c>
      <c r="AK36">
        <v>17016</v>
      </c>
      <c r="AL36">
        <v>3640</v>
      </c>
      <c r="AM36">
        <v>2906</v>
      </c>
      <c r="AN36">
        <v>306</v>
      </c>
      <c r="AO36">
        <v>114</v>
      </c>
      <c r="AT36">
        <v>1126</v>
      </c>
      <c r="AU36">
        <v>1262</v>
      </c>
      <c r="AV36">
        <v>285</v>
      </c>
      <c r="BS36">
        <v>96</v>
      </c>
      <c r="BX36">
        <v>74303</v>
      </c>
    </row>
    <row r="37" spans="1:76">
      <c r="A37">
        <v>2</v>
      </c>
      <c r="B37">
        <v>1</v>
      </c>
      <c r="C37" t="s">
        <v>66</v>
      </c>
      <c r="D37">
        <v>6</v>
      </c>
      <c r="E37">
        <v>15</v>
      </c>
      <c r="F37" t="s">
        <v>100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1</v>
      </c>
      <c r="K37">
        <f t="shared" si="0"/>
        <v>0</v>
      </c>
      <c r="O37" s="6">
        <f t="shared" si="8"/>
        <v>24578.744547245322</v>
      </c>
      <c r="P37" s="6">
        <f t="shared" si="8"/>
        <v>3675.5751626158349</v>
      </c>
      <c r="Q37" s="6">
        <f t="shared" si="8"/>
        <v>17008.972148393168</v>
      </c>
      <c r="R37" s="6">
        <f t="shared" si="8"/>
        <v>0</v>
      </c>
      <c r="S37" s="6">
        <f t="shared" si="1"/>
        <v>24578.744547245322</v>
      </c>
      <c r="T37" s="6">
        <f t="shared" si="2"/>
        <v>3675.5751626158349</v>
      </c>
      <c r="U37" s="6">
        <f t="shared" si="3"/>
        <v>17008.972148393168</v>
      </c>
      <c r="V37" s="6">
        <f t="shared" si="4"/>
        <v>31875.489593134811</v>
      </c>
      <c r="W37" s="6">
        <v>0</v>
      </c>
      <c r="X37" s="6">
        <f t="shared" si="5"/>
        <v>2608.2232519141071</v>
      </c>
      <c r="Y37" s="6">
        <f t="shared" si="6"/>
        <v>79747.004703303246</v>
      </c>
      <c r="Z37" s="6">
        <f t="shared" si="7"/>
        <v>192.00470330324606</v>
      </c>
      <c r="AB37">
        <v>12015</v>
      </c>
      <c r="AC37">
        <v>18756</v>
      </c>
      <c r="AD37">
        <v>1667</v>
      </c>
      <c r="AE37">
        <v>154</v>
      </c>
      <c r="AG37">
        <v>7474</v>
      </c>
      <c r="AH37">
        <v>754</v>
      </c>
      <c r="AI37">
        <v>211</v>
      </c>
      <c r="AJ37">
        <v>20033</v>
      </c>
      <c r="AK37">
        <v>19566</v>
      </c>
      <c r="AL37">
        <v>5722</v>
      </c>
      <c r="AM37">
        <v>1965</v>
      </c>
      <c r="AN37">
        <v>421</v>
      </c>
      <c r="AO37">
        <v>93</v>
      </c>
      <c r="AT37">
        <v>1076</v>
      </c>
      <c r="AU37">
        <v>1157</v>
      </c>
      <c r="AV37">
        <v>376</v>
      </c>
      <c r="BS37">
        <v>130</v>
      </c>
      <c r="BX37">
        <v>79555</v>
      </c>
    </row>
    <row r="38" spans="1:76">
      <c r="A38">
        <v>2</v>
      </c>
      <c r="B38">
        <v>1</v>
      </c>
      <c r="C38" t="s">
        <v>66</v>
      </c>
      <c r="D38">
        <v>6</v>
      </c>
      <c r="E38">
        <v>16</v>
      </c>
      <c r="F38" t="s">
        <v>101</v>
      </c>
      <c r="G38">
        <f t="shared" si="0"/>
        <v>0</v>
      </c>
      <c r="H38">
        <f t="shared" si="0"/>
        <v>0</v>
      </c>
      <c r="I38">
        <f t="shared" si="0"/>
        <v>0</v>
      </c>
      <c r="J38">
        <f t="shared" si="0"/>
        <v>1</v>
      </c>
      <c r="K38">
        <f t="shared" si="0"/>
        <v>0</v>
      </c>
      <c r="O38" s="6">
        <f t="shared" si="8"/>
        <v>23586.134510857079</v>
      </c>
      <c r="P38" s="6">
        <f t="shared" si="8"/>
        <v>3858.9401517687279</v>
      </c>
      <c r="Q38" s="6">
        <f t="shared" si="8"/>
        <v>14640.978172360194</v>
      </c>
      <c r="R38" s="6">
        <f t="shared" si="8"/>
        <v>0</v>
      </c>
      <c r="S38" s="6">
        <f t="shared" si="1"/>
        <v>23586.134510857079</v>
      </c>
      <c r="T38" s="6">
        <f t="shared" si="2"/>
        <v>3858.9401517687279</v>
      </c>
      <c r="U38" s="6">
        <f t="shared" si="3"/>
        <v>14640.978172360194</v>
      </c>
      <c r="V38" s="6">
        <f t="shared" si="4"/>
        <v>29318.975914166567</v>
      </c>
      <c r="W38" s="6">
        <v>0</v>
      </c>
      <c r="X38" s="6">
        <f t="shared" si="5"/>
        <v>2483.4779996319794</v>
      </c>
      <c r="Y38" s="6">
        <f t="shared" si="6"/>
        <v>73888.506748784552</v>
      </c>
      <c r="Z38" s="6">
        <f t="shared" si="7"/>
        <v>-109.49325121544825</v>
      </c>
      <c r="AB38">
        <v>12016</v>
      </c>
      <c r="AC38">
        <v>17816</v>
      </c>
      <c r="AD38">
        <v>1762</v>
      </c>
      <c r="AE38">
        <v>168</v>
      </c>
      <c r="AG38">
        <v>7918</v>
      </c>
      <c r="AH38">
        <v>728</v>
      </c>
      <c r="AI38">
        <v>214</v>
      </c>
      <c r="AJ38">
        <v>17244</v>
      </c>
      <c r="AK38">
        <v>17379</v>
      </c>
      <c r="AL38">
        <v>5273</v>
      </c>
      <c r="AM38">
        <v>2459</v>
      </c>
      <c r="AN38">
        <v>360</v>
      </c>
      <c r="AO38">
        <v>69</v>
      </c>
      <c r="AT38">
        <v>1016</v>
      </c>
      <c r="AU38">
        <v>1211</v>
      </c>
      <c r="AV38">
        <v>271</v>
      </c>
      <c r="BS38">
        <v>110</v>
      </c>
      <c r="BX38">
        <v>73998</v>
      </c>
    </row>
    <row r="39" spans="1:76">
      <c r="A39">
        <v>2</v>
      </c>
      <c r="B39">
        <v>1</v>
      </c>
      <c r="C39" t="s">
        <v>66</v>
      </c>
      <c r="D39">
        <v>6</v>
      </c>
      <c r="E39">
        <v>17</v>
      </c>
      <c r="F39" t="s">
        <v>102</v>
      </c>
      <c r="G39">
        <f t="shared" si="0"/>
        <v>0</v>
      </c>
      <c r="H39">
        <f t="shared" si="0"/>
        <v>0</v>
      </c>
      <c r="I39">
        <f t="shared" si="0"/>
        <v>0</v>
      </c>
      <c r="J39">
        <f t="shared" si="0"/>
        <v>1</v>
      </c>
      <c r="K39">
        <f t="shared" si="0"/>
        <v>0</v>
      </c>
      <c r="O39" s="6">
        <f t="shared" si="8"/>
        <v>24449.741076812192</v>
      </c>
      <c r="P39" s="6">
        <f t="shared" si="8"/>
        <v>3270.081564275351</v>
      </c>
      <c r="Q39" s="6">
        <f t="shared" si="8"/>
        <v>13478.631900151826</v>
      </c>
      <c r="R39" s="6">
        <f t="shared" si="8"/>
        <v>0</v>
      </c>
      <c r="S39" s="6">
        <f t="shared" si="1"/>
        <v>24449.741076812192</v>
      </c>
      <c r="T39" s="6">
        <f t="shared" si="2"/>
        <v>3270.081564275351</v>
      </c>
      <c r="U39" s="6">
        <f t="shared" si="3"/>
        <v>13478.631900151826</v>
      </c>
      <c r="V39" s="6">
        <f t="shared" si="4"/>
        <v>29186.960165140368</v>
      </c>
      <c r="W39" s="6">
        <v>0</v>
      </c>
      <c r="X39" s="6">
        <f t="shared" si="5"/>
        <v>2315.8813248101892</v>
      </c>
      <c r="Y39" s="6">
        <f t="shared" si="6"/>
        <v>72701.296031189937</v>
      </c>
      <c r="Z39" s="6">
        <f t="shared" si="7"/>
        <v>992.29603118993691</v>
      </c>
      <c r="AB39">
        <v>12017</v>
      </c>
      <c r="AC39">
        <v>18402</v>
      </c>
      <c r="AD39">
        <v>1928</v>
      </c>
      <c r="AE39">
        <v>139</v>
      </c>
      <c r="AG39">
        <v>6742</v>
      </c>
      <c r="AH39">
        <v>555</v>
      </c>
      <c r="AI39">
        <v>211</v>
      </c>
      <c r="AJ39">
        <v>15875</v>
      </c>
      <c r="AK39">
        <v>16309</v>
      </c>
      <c r="AL39">
        <v>5636</v>
      </c>
      <c r="AM39">
        <v>3056</v>
      </c>
      <c r="AN39">
        <v>293</v>
      </c>
      <c r="AO39">
        <v>131</v>
      </c>
      <c r="AT39">
        <v>956</v>
      </c>
      <c r="AU39">
        <v>1126</v>
      </c>
      <c r="AV39">
        <v>255</v>
      </c>
      <c r="BS39">
        <v>95</v>
      </c>
      <c r="BX39">
        <v>71709</v>
      </c>
    </row>
    <row r="40" spans="1:76">
      <c r="A40">
        <v>3</v>
      </c>
      <c r="B40">
        <v>3</v>
      </c>
      <c r="C40" t="s">
        <v>103</v>
      </c>
      <c r="D40">
        <v>15</v>
      </c>
      <c r="E40">
        <v>1</v>
      </c>
      <c r="F40" t="s">
        <v>104</v>
      </c>
      <c r="G40">
        <f t="shared" si="0"/>
        <v>1</v>
      </c>
      <c r="H40">
        <f t="shared" si="0"/>
        <v>0</v>
      </c>
      <c r="I40">
        <f t="shared" si="0"/>
        <v>0</v>
      </c>
      <c r="J40">
        <f t="shared" si="0"/>
        <v>0</v>
      </c>
      <c r="K40">
        <f t="shared" si="0"/>
        <v>0</v>
      </c>
      <c r="O40" s="6">
        <f t="shared" si="8"/>
        <v>0</v>
      </c>
      <c r="P40" s="6">
        <f t="shared" si="8"/>
        <v>6575.0068319526772</v>
      </c>
      <c r="Q40" s="6">
        <f t="shared" si="8"/>
        <v>6683.7033271178061</v>
      </c>
      <c r="R40" s="6">
        <f t="shared" si="8"/>
        <v>20838.972974544467</v>
      </c>
      <c r="S40" s="6">
        <f t="shared" si="1"/>
        <v>23055.786910187548</v>
      </c>
      <c r="T40" s="6">
        <f t="shared" si="2"/>
        <v>6575.0068319526772</v>
      </c>
      <c r="U40" s="6">
        <f t="shared" si="3"/>
        <v>6683.7033271178061</v>
      </c>
      <c r="V40" s="6">
        <f t="shared" si="4"/>
        <v>20838.972974544467</v>
      </c>
      <c r="W40" s="6">
        <v>0</v>
      </c>
      <c r="X40" s="6">
        <f t="shared" si="5"/>
        <v>4202.2961703895417</v>
      </c>
      <c r="Y40" s="6">
        <f t="shared" si="6"/>
        <v>61355.766214192045</v>
      </c>
      <c r="Z40" s="6">
        <f t="shared" si="7"/>
        <v>-3480.2337858079554</v>
      </c>
      <c r="AB40">
        <v>31001</v>
      </c>
      <c r="AC40">
        <v>16329</v>
      </c>
      <c r="AD40">
        <v>2780</v>
      </c>
      <c r="AE40">
        <v>193</v>
      </c>
      <c r="AG40">
        <v>14543</v>
      </c>
      <c r="AH40">
        <v>400</v>
      </c>
      <c r="AI40">
        <v>153</v>
      </c>
      <c r="AJ40">
        <v>7872</v>
      </c>
      <c r="AK40">
        <v>13441</v>
      </c>
      <c r="AL40">
        <v>3173</v>
      </c>
      <c r="AM40">
        <v>1229</v>
      </c>
      <c r="AN40">
        <v>173</v>
      </c>
      <c r="AO40">
        <v>120</v>
      </c>
      <c r="AR40">
        <v>17</v>
      </c>
      <c r="AT40">
        <v>3127</v>
      </c>
      <c r="AU40">
        <v>838</v>
      </c>
      <c r="AV40">
        <v>127</v>
      </c>
      <c r="AW40">
        <v>100</v>
      </c>
      <c r="BB40">
        <v>120</v>
      </c>
      <c r="BI40">
        <v>38</v>
      </c>
      <c r="BN40">
        <v>63</v>
      </c>
      <c r="BX40">
        <v>64836</v>
      </c>
    </row>
    <row r="41" spans="1:76">
      <c r="A41">
        <v>3</v>
      </c>
      <c r="B41">
        <v>3</v>
      </c>
      <c r="C41" t="s">
        <v>103</v>
      </c>
      <c r="D41">
        <v>15</v>
      </c>
      <c r="E41">
        <v>2</v>
      </c>
      <c r="F41" t="s">
        <v>105</v>
      </c>
      <c r="G41">
        <f t="shared" si="0"/>
        <v>1</v>
      </c>
      <c r="H41">
        <f t="shared" si="0"/>
        <v>0</v>
      </c>
      <c r="I41">
        <f t="shared" si="0"/>
        <v>0</v>
      </c>
      <c r="J41">
        <f t="shared" si="0"/>
        <v>0</v>
      </c>
      <c r="K41">
        <f t="shared" si="0"/>
        <v>0</v>
      </c>
      <c r="O41" s="6">
        <f t="shared" si="8"/>
        <v>0</v>
      </c>
      <c r="P41" s="6">
        <f t="shared" si="8"/>
        <v>4463.0428595004687</v>
      </c>
      <c r="Q41" s="6">
        <f t="shared" si="8"/>
        <v>8600.8529857346766</v>
      </c>
      <c r="R41" s="6">
        <f t="shared" si="8"/>
        <v>21068.565581546554</v>
      </c>
      <c r="S41" s="6">
        <f t="shared" si="1"/>
        <v>28660.271014560152</v>
      </c>
      <c r="T41" s="6">
        <f t="shared" si="2"/>
        <v>4463.0428595004687</v>
      </c>
      <c r="U41" s="6">
        <f t="shared" si="3"/>
        <v>8600.8529857346766</v>
      </c>
      <c r="V41" s="6">
        <f t="shared" si="4"/>
        <v>21068.565581546554</v>
      </c>
      <c r="W41" s="6">
        <v>0</v>
      </c>
      <c r="X41" s="6">
        <f t="shared" si="5"/>
        <v>3869.9595822486058</v>
      </c>
      <c r="Y41" s="6">
        <f t="shared" si="6"/>
        <v>66662.692023590454</v>
      </c>
      <c r="Z41" s="6">
        <f t="shared" si="7"/>
        <v>-125.30797640954552</v>
      </c>
      <c r="AB41">
        <v>31002</v>
      </c>
      <c r="AC41">
        <v>19981</v>
      </c>
      <c r="AD41">
        <v>3836</v>
      </c>
      <c r="AE41">
        <v>177</v>
      </c>
      <c r="AG41">
        <v>9585</v>
      </c>
      <c r="AH41">
        <v>466</v>
      </c>
      <c r="AI41">
        <v>196</v>
      </c>
      <c r="AJ41">
        <v>10130</v>
      </c>
      <c r="AK41">
        <v>12937</v>
      </c>
      <c r="AL41">
        <v>3788</v>
      </c>
      <c r="AM41">
        <v>1297</v>
      </c>
      <c r="AN41">
        <v>208</v>
      </c>
      <c r="AO41">
        <v>84</v>
      </c>
      <c r="AR41">
        <v>39</v>
      </c>
      <c r="AT41">
        <v>2239</v>
      </c>
      <c r="AU41">
        <v>1282</v>
      </c>
      <c r="AV41">
        <v>164</v>
      </c>
      <c r="AW41">
        <v>158</v>
      </c>
      <c r="BB41">
        <v>112</v>
      </c>
      <c r="BI41">
        <v>30</v>
      </c>
      <c r="BN41">
        <v>79</v>
      </c>
      <c r="BX41">
        <v>66788</v>
      </c>
    </row>
    <row r="42" spans="1:76">
      <c r="A42">
        <v>3</v>
      </c>
      <c r="B42">
        <v>3</v>
      </c>
      <c r="C42" t="s">
        <v>103</v>
      </c>
      <c r="D42">
        <v>15</v>
      </c>
      <c r="E42">
        <v>3</v>
      </c>
      <c r="F42" t="s">
        <v>106</v>
      </c>
      <c r="G42">
        <f t="shared" si="0"/>
        <v>1</v>
      </c>
      <c r="H42">
        <f t="shared" si="0"/>
        <v>0</v>
      </c>
      <c r="I42">
        <f t="shared" si="0"/>
        <v>0</v>
      </c>
      <c r="J42">
        <f t="shared" si="0"/>
        <v>0</v>
      </c>
      <c r="K42">
        <f t="shared" si="0"/>
        <v>0</v>
      </c>
      <c r="O42" s="6">
        <f t="shared" si="8"/>
        <v>0</v>
      </c>
      <c r="P42" s="6">
        <f t="shared" si="8"/>
        <v>4743.9702181788925</v>
      </c>
      <c r="Q42" s="6">
        <f t="shared" si="8"/>
        <v>8439.5339267722302</v>
      </c>
      <c r="R42" s="6">
        <f t="shared" si="8"/>
        <v>21155.810772207347</v>
      </c>
      <c r="S42" s="6">
        <f t="shared" si="1"/>
        <v>26706.107332813866</v>
      </c>
      <c r="T42" s="6">
        <f t="shared" si="2"/>
        <v>4743.9702181788925</v>
      </c>
      <c r="U42" s="6">
        <f t="shared" si="3"/>
        <v>8439.5339267722302</v>
      </c>
      <c r="V42" s="6">
        <f t="shared" si="4"/>
        <v>21155.810772207347</v>
      </c>
      <c r="W42" s="6">
        <v>0</v>
      </c>
      <c r="X42" s="6">
        <f t="shared" si="5"/>
        <v>3701.4106535926012</v>
      </c>
      <c r="Y42" s="6">
        <f t="shared" si="6"/>
        <v>64746.832903564944</v>
      </c>
      <c r="Z42" s="6">
        <f t="shared" si="7"/>
        <v>-759.16709643505601</v>
      </c>
      <c r="AB42">
        <v>31003</v>
      </c>
      <c r="AC42">
        <v>19145</v>
      </c>
      <c r="AD42">
        <v>3030</v>
      </c>
      <c r="AE42">
        <v>183</v>
      </c>
      <c r="AG42">
        <v>10263</v>
      </c>
      <c r="AH42">
        <v>463</v>
      </c>
      <c r="AI42">
        <v>166</v>
      </c>
      <c r="AJ42">
        <v>9940</v>
      </c>
      <c r="AK42">
        <v>13077</v>
      </c>
      <c r="AL42">
        <v>3713</v>
      </c>
      <c r="AM42">
        <v>1287</v>
      </c>
      <c r="AN42">
        <v>225</v>
      </c>
      <c r="AO42">
        <v>98</v>
      </c>
      <c r="AR42">
        <v>29</v>
      </c>
      <c r="AT42">
        <v>2309</v>
      </c>
      <c r="AU42">
        <v>1080</v>
      </c>
      <c r="AV42">
        <v>152</v>
      </c>
      <c r="AW42">
        <v>134</v>
      </c>
      <c r="BB42">
        <v>115</v>
      </c>
      <c r="BI42">
        <v>21</v>
      </c>
      <c r="BN42">
        <v>76</v>
      </c>
      <c r="BX42">
        <v>65506</v>
      </c>
    </row>
    <row r="43" spans="1:76">
      <c r="A43">
        <v>3</v>
      </c>
      <c r="B43">
        <v>3</v>
      </c>
      <c r="C43" t="s">
        <v>103</v>
      </c>
      <c r="D43">
        <v>16</v>
      </c>
      <c r="E43">
        <v>4</v>
      </c>
      <c r="F43" t="s">
        <v>107</v>
      </c>
      <c r="G43">
        <f t="shared" si="0"/>
        <v>1</v>
      </c>
      <c r="H43">
        <f t="shared" si="0"/>
        <v>0</v>
      </c>
      <c r="I43">
        <f t="shared" si="0"/>
        <v>0</v>
      </c>
      <c r="J43">
        <f t="shared" si="0"/>
        <v>0</v>
      </c>
      <c r="K43">
        <f t="shared" si="0"/>
        <v>0</v>
      </c>
      <c r="O43" s="6">
        <f t="shared" si="8"/>
        <v>0</v>
      </c>
      <c r="P43" s="6">
        <f t="shared" si="8"/>
        <v>5953.9178188124733</v>
      </c>
      <c r="Q43" s="6">
        <f t="shared" si="8"/>
        <v>7064.9257348764313</v>
      </c>
      <c r="R43" s="6">
        <f t="shared" si="8"/>
        <v>20768.94722940883</v>
      </c>
      <c r="S43" s="6">
        <f t="shared" si="1"/>
        <v>24290.875691926951</v>
      </c>
      <c r="T43" s="6">
        <f t="shared" si="2"/>
        <v>5953.9178188124733</v>
      </c>
      <c r="U43" s="6">
        <f t="shared" si="3"/>
        <v>7064.9257348764313</v>
      </c>
      <c r="V43" s="6">
        <f t="shared" si="4"/>
        <v>20768.94722940883</v>
      </c>
      <c r="W43" s="6">
        <v>0</v>
      </c>
      <c r="X43" s="6">
        <f t="shared" si="5"/>
        <v>4111.8320561391438</v>
      </c>
      <c r="Y43" s="6">
        <f t="shared" si="6"/>
        <v>62190.49853116383</v>
      </c>
      <c r="Z43" s="6">
        <f t="shared" si="7"/>
        <v>-2546.5014688361698</v>
      </c>
      <c r="AB43">
        <v>31004</v>
      </c>
      <c r="AC43">
        <v>17676</v>
      </c>
      <c r="AD43">
        <v>2488</v>
      </c>
      <c r="AE43">
        <v>172</v>
      </c>
      <c r="AG43">
        <v>13056</v>
      </c>
      <c r="AH43">
        <v>421</v>
      </c>
      <c r="AI43">
        <v>193</v>
      </c>
      <c r="AJ43">
        <v>8321</v>
      </c>
      <c r="AK43">
        <v>13086</v>
      </c>
      <c r="AL43">
        <v>3454</v>
      </c>
      <c r="AM43">
        <v>1200</v>
      </c>
      <c r="AN43">
        <v>218</v>
      </c>
      <c r="AO43">
        <v>104</v>
      </c>
      <c r="AR43">
        <v>30</v>
      </c>
      <c r="AT43">
        <v>3013</v>
      </c>
      <c r="AU43">
        <v>834</v>
      </c>
      <c r="AV43">
        <v>139</v>
      </c>
      <c r="AW43">
        <v>123</v>
      </c>
      <c r="BB43">
        <v>124</v>
      </c>
      <c r="BI43">
        <v>22</v>
      </c>
      <c r="BN43">
        <v>63</v>
      </c>
      <c r="BX43">
        <v>64737</v>
      </c>
    </row>
    <row r="44" spans="1:76">
      <c r="A44">
        <v>3</v>
      </c>
      <c r="B44">
        <v>3</v>
      </c>
      <c r="C44" t="s">
        <v>103</v>
      </c>
      <c r="D44">
        <v>17</v>
      </c>
      <c r="E44">
        <v>5</v>
      </c>
      <c r="F44" t="s">
        <v>108</v>
      </c>
      <c r="G44">
        <f t="shared" si="0"/>
        <v>1</v>
      </c>
      <c r="H44">
        <f t="shared" si="0"/>
        <v>0</v>
      </c>
      <c r="I44">
        <f t="shared" si="0"/>
        <v>0</v>
      </c>
      <c r="J44">
        <f t="shared" si="0"/>
        <v>0</v>
      </c>
      <c r="K44">
        <f t="shared" si="0"/>
        <v>0</v>
      </c>
      <c r="O44" s="6">
        <f t="shared" si="8"/>
        <v>0</v>
      </c>
      <c r="P44" s="6">
        <f t="shared" si="8"/>
        <v>3764.8621525833955</v>
      </c>
      <c r="Q44" s="6">
        <f t="shared" si="8"/>
        <v>8271.4224863797845</v>
      </c>
      <c r="R44" s="6">
        <f t="shared" si="8"/>
        <v>20313.205904509687</v>
      </c>
      <c r="S44" s="6">
        <f t="shared" si="1"/>
        <v>22685.499170981344</v>
      </c>
      <c r="T44" s="6">
        <f t="shared" si="2"/>
        <v>3764.8621525833955</v>
      </c>
      <c r="U44" s="6">
        <f t="shared" si="3"/>
        <v>8271.4224863797845</v>
      </c>
      <c r="V44" s="6">
        <f t="shared" si="4"/>
        <v>20313.205904509687</v>
      </c>
      <c r="W44" s="6">
        <v>0</v>
      </c>
      <c r="X44" s="6">
        <f t="shared" si="5"/>
        <v>2882.4723561679452</v>
      </c>
      <c r="Y44" s="6">
        <f t="shared" si="6"/>
        <v>57917.462070622147</v>
      </c>
      <c r="Z44" s="6">
        <f t="shared" si="7"/>
        <v>-182.53792937785329</v>
      </c>
      <c r="AB44">
        <v>31005</v>
      </c>
      <c r="AC44">
        <v>16756</v>
      </c>
      <c r="AD44">
        <v>2104</v>
      </c>
      <c r="AE44">
        <v>132</v>
      </c>
      <c r="AG44">
        <v>7924</v>
      </c>
      <c r="AH44">
        <v>515</v>
      </c>
      <c r="AI44">
        <v>205</v>
      </c>
      <c r="AJ44">
        <v>9742</v>
      </c>
      <c r="AK44">
        <v>12519</v>
      </c>
      <c r="AL44">
        <v>3883</v>
      </c>
      <c r="AM44">
        <v>1017</v>
      </c>
      <c r="AN44">
        <v>156</v>
      </c>
      <c r="AO44">
        <v>78</v>
      </c>
      <c r="AR44">
        <v>42</v>
      </c>
      <c r="AT44">
        <v>1334</v>
      </c>
      <c r="AU44">
        <v>1067</v>
      </c>
      <c r="AV44">
        <v>166</v>
      </c>
      <c r="AW44">
        <v>218</v>
      </c>
      <c r="BB44">
        <v>118</v>
      </c>
      <c r="BI44">
        <v>44</v>
      </c>
      <c r="BN44">
        <v>80</v>
      </c>
      <c r="BX44">
        <v>58100</v>
      </c>
    </row>
    <row r="45" spans="1:76">
      <c r="A45">
        <v>3</v>
      </c>
      <c r="B45">
        <v>3</v>
      </c>
      <c r="C45" t="s">
        <v>103</v>
      </c>
      <c r="D45">
        <v>16</v>
      </c>
      <c r="E45">
        <v>6</v>
      </c>
      <c r="F45" t="s">
        <v>109</v>
      </c>
      <c r="G45">
        <f t="shared" si="0"/>
        <v>1</v>
      </c>
      <c r="H45">
        <f t="shared" si="0"/>
        <v>0</v>
      </c>
      <c r="I45">
        <f t="shared" si="0"/>
        <v>0</v>
      </c>
      <c r="J45">
        <f t="shared" si="0"/>
        <v>0</v>
      </c>
      <c r="K45">
        <f t="shared" si="0"/>
        <v>0</v>
      </c>
      <c r="O45" s="6">
        <f t="shared" si="8"/>
        <v>0</v>
      </c>
      <c r="P45" s="6">
        <f t="shared" si="8"/>
        <v>4566.2673308288195</v>
      </c>
      <c r="Q45" s="6">
        <f t="shared" si="8"/>
        <v>9432.9197109094039</v>
      </c>
      <c r="R45" s="6">
        <f t="shared" si="8"/>
        <v>23834.008532886699</v>
      </c>
      <c r="S45" s="6">
        <f t="shared" si="1"/>
        <v>27128.952041455788</v>
      </c>
      <c r="T45" s="6">
        <f t="shared" si="2"/>
        <v>4566.2673308288195</v>
      </c>
      <c r="U45" s="6">
        <f t="shared" si="3"/>
        <v>9432.9197109094039</v>
      </c>
      <c r="V45" s="6">
        <f t="shared" si="4"/>
        <v>23834.008532886699</v>
      </c>
      <c r="W45" s="6">
        <v>0</v>
      </c>
      <c r="X45" s="6">
        <f t="shared" si="5"/>
        <v>3722.360237945325</v>
      </c>
      <c r="Y45" s="6">
        <f t="shared" si="6"/>
        <v>68684.507854026029</v>
      </c>
      <c r="Z45" s="6">
        <f t="shared" si="7"/>
        <v>-292.49214597397076</v>
      </c>
      <c r="AB45">
        <v>31006</v>
      </c>
      <c r="AC45">
        <v>19183</v>
      </c>
      <c r="AD45">
        <v>3322</v>
      </c>
      <c r="AE45">
        <v>207</v>
      </c>
      <c r="AG45">
        <v>9791</v>
      </c>
      <c r="AH45">
        <v>490</v>
      </c>
      <c r="AI45">
        <v>203</v>
      </c>
      <c r="AJ45">
        <v>11110</v>
      </c>
      <c r="AK45">
        <v>14488</v>
      </c>
      <c r="AL45">
        <v>4411</v>
      </c>
      <c r="AM45">
        <v>1423</v>
      </c>
      <c r="AN45">
        <v>225</v>
      </c>
      <c r="AO45">
        <v>169</v>
      </c>
      <c r="AR45">
        <v>46</v>
      </c>
      <c r="AT45">
        <v>2036</v>
      </c>
      <c r="AU45">
        <v>1289</v>
      </c>
      <c r="AV45">
        <v>174</v>
      </c>
      <c r="AW45">
        <v>159</v>
      </c>
      <c r="BB45">
        <v>147</v>
      </c>
      <c r="BI45">
        <v>17</v>
      </c>
      <c r="BN45">
        <v>87</v>
      </c>
      <c r="BX45">
        <v>68977</v>
      </c>
    </row>
    <row r="46" spans="1:76">
      <c r="A46">
        <v>3</v>
      </c>
      <c r="B46">
        <v>3</v>
      </c>
      <c r="C46" t="s">
        <v>103</v>
      </c>
      <c r="D46">
        <v>15</v>
      </c>
      <c r="E46">
        <v>7</v>
      </c>
      <c r="F46" t="s">
        <v>110</v>
      </c>
      <c r="G46">
        <f t="shared" si="0"/>
        <v>1</v>
      </c>
      <c r="H46">
        <f t="shared" si="0"/>
        <v>0</v>
      </c>
      <c r="I46">
        <f t="shared" si="0"/>
        <v>0</v>
      </c>
      <c r="J46">
        <f t="shared" si="0"/>
        <v>0</v>
      </c>
      <c r="K46">
        <f t="shared" si="0"/>
        <v>0</v>
      </c>
      <c r="O46" s="6">
        <f t="shared" si="8"/>
        <v>0</v>
      </c>
      <c r="P46" s="6">
        <f t="shared" si="8"/>
        <v>3500.4855530209106</v>
      </c>
      <c r="Q46" s="6">
        <f t="shared" si="8"/>
        <v>11525.822239027468</v>
      </c>
      <c r="R46" s="6">
        <f t="shared" si="8"/>
        <v>23858.115756621919</v>
      </c>
      <c r="S46" s="6">
        <f t="shared" si="1"/>
        <v>28384.346925022626</v>
      </c>
      <c r="T46" s="6">
        <f t="shared" si="2"/>
        <v>3500.4855530209106</v>
      </c>
      <c r="U46" s="6">
        <f t="shared" si="3"/>
        <v>11525.822239027468</v>
      </c>
      <c r="V46" s="6">
        <f t="shared" si="4"/>
        <v>23858.115756621919</v>
      </c>
      <c r="W46" s="6">
        <v>0</v>
      </c>
      <c r="X46" s="6">
        <f t="shared" si="5"/>
        <v>3408.1164726544685</v>
      </c>
      <c r="Y46" s="6">
        <f t="shared" si="6"/>
        <v>70676.886946347382</v>
      </c>
      <c r="Z46" s="6">
        <f t="shared" si="7"/>
        <v>939.88694634738204</v>
      </c>
      <c r="AB46">
        <v>31007</v>
      </c>
      <c r="AC46">
        <v>20883</v>
      </c>
      <c r="AD46">
        <v>2748</v>
      </c>
      <c r="AE46">
        <v>132</v>
      </c>
      <c r="AG46">
        <v>7244</v>
      </c>
      <c r="AH46">
        <v>604</v>
      </c>
      <c r="AI46">
        <v>189</v>
      </c>
      <c r="AJ46">
        <v>13575</v>
      </c>
      <c r="AK46">
        <v>14309</v>
      </c>
      <c r="AL46">
        <v>4913</v>
      </c>
      <c r="AM46">
        <v>1183</v>
      </c>
      <c r="AN46">
        <v>227</v>
      </c>
      <c r="AO46">
        <v>94</v>
      </c>
      <c r="AR46">
        <v>57</v>
      </c>
      <c r="AT46">
        <v>1276</v>
      </c>
      <c r="AU46">
        <v>1472</v>
      </c>
      <c r="AV46">
        <v>239</v>
      </c>
      <c r="AW46">
        <v>283</v>
      </c>
      <c r="BB46">
        <v>144</v>
      </c>
      <c r="BI46">
        <v>47</v>
      </c>
      <c r="BN46">
        <v>118</v>
      </c>
      <c r="BX46">
        <v>69737</v>
      </c>
    </row>
    <row r="47" spans="1:76">
      <c r="A47">
        <v>3</v>
      </c>
      <c r="B47">
        <v>3</v>
      </c>
      <c r="C47" t="s">
        <v>103</v>
      </c>
      <c r="D47">
        <v>17</v>
      </c>
      <c r="E47">
        <v>8</v>
      </c>
      <c r="F47" t="s">
        <v>111</v>
      </c>
      <c r="G47">
        <f t="shared" si="0"/>
        <v>1</v>
      </c>
      <c r="H47">
        <f t="shared" si="0"/>
        <v>0</v>
      </c>
      <c r="I47">
        <f t="shared" si="0"/>
        <v>0</v>
      </c>
      <c r="J47">
        <f t="shared" si="0"/>
        <v>0</v>
      </c>
      <c r="K47">
        <f t="shared" si="0"/>
        <v>0</v>
      </c>
      <c r="O47" s="6">
        <f t="shared" si="8"/>
        <v>0</v>
      </c>
      <c r="P47" s="6">
        <f t="shared" si="8"/>
        <v>3579.7549782604037</v>
      </c>
      <c r="Q47" s="6">
        <f t="shared" si="8"/>
        <v>10990.922201415142</v>
      </c>
      <c r="R47" s="6">
        <f t="shared" si="8"/>
        <v>23036.174223554444</v>
      </c>
      <c r="S47" s="6">
        <f t="shared" si="1"/>
        <v>28072.588538142565</v>
      </c>
      <c r="T47" s="6">
        <f t="shared" si="2"/>
        <v>3579.7549782604037</v>
      </c>
      <c r="U47" s="6">
        <f t="shared" si="3"/>
        <v>10990.922201415142</v>
      </c>
      <c r="V47" s="6">
        <f t="shared" si="4"/>
        <v>23036.174223554444</v>
      </c>
      <c r="W47" s="6">
        <v>0</v>
      </c>
      <c r="X47" s="6">
        <f t="shared" si="5"/>
        <v>3328.1271505804325</v>
      </c>
      <c r="Y47" s="6">
        <f t="shared" si="6"/>
        <v>69007.56709195298</v>
      </c>
      <c r="Z47" s="6">
        <f t="shared" si="7"/>
        <v>779.56709195298026</v>
      </c>
      <c r="AB47">
        <v>31008</v>
      </c>
      <c r="AC47">
        <v>20547</v>
      </c>
      <c r="AD47">
        <v>2800</v>
      </c>
      <c r="AE47">
        <v>155</v>
      </c>
      <c r="AG47">
        <v>7385</v>
      </c>
      <c r="AH47">
        <v>614</v>
      </c>
      <c r="AI47">
        <v>220</v>
      </c>
      <c r="AJ47">
        <v>12945</v>
      </c>
      <c r="AK47">
        <v>13985</v>
      </c>
      <c r="AL47">
        <v>4505</v>
      </c>
      <c r="AM47">
        <v>1216</v>
      </c>
      <c r="AN47">
        <v>196</v>
      </c>
      <c r="AO47">
        <v>120</v>
      </c>
      <c r="AR47">
        <v>45</v>
      </c>
      <c r="AT47">
        <v>1220</v>
      </c>
      <c r="AU47">
        <v>1442</v>
      </c>
      <c r="AV47">
        <v>269</v>
      </c>
      <c r="AW47">
        <v>263</v>
      </c>
      <c r="BB47">
        <v>135</v>
      </c>
      <c r="BI47">
        <v>50</v>
      </c>
      <c r="BN47">
        <v>116</v>
      </c>
      <c r="BX47">
        <v>68228</v>
      </c>
    </row>
    <row r="48" spans="1:76">
      <c r="A48">
        <v>3</v>
      </c>
      <c r="B48">
        <v>3</v>
      </c>
      <c r="C48" t="s">
        <v>103</v>
      </c>
      <c r="D48">
        <v>17</v>
      </c>
      <c r="E48">
        <v>9</v>
      </c>
      <c r="F48" t="s">
        <v>112</v>
      </c>
      <c r="G48">
        <f t="shared" si="0"/>
        <v>1</v>
      </c>
      <c r="H48">
        <f t="shared" si="0"/>
        <v>0</v>
      </c>
      <c r="I48">
        <f t="shared" si="0"/>
        <v>0</v>
      </c>
      <c r="J48">
        <f t="shared" si="0"/>
        <v>0</v>
      </c>
      <c r="K48">
        <f t="shared" si="0"/>
        <v>0</v>
      </c>
      <c r="O48" s="6">
        <f t="shared" si="8"/>
        <v>0</v>
      </c>
      <c r="P48" s="6">
        <f t="shared" si="8"/>
        <v>2921.2089839630767</v>
      </c>
      <c r="Q48" s="6">
        <f t="shared" si="8"/>
        <v>11104.694590367604</v>
      </c>
      <c r="R48" s="6">
        <f t="shared" si="8"/>
        <v>21323.413375318873</v>
      </c>
      <c r="S48" s="6">
        <f t="shared" si="1"/>
        <v>27564.935992456642</v>
      </c>
      <c r="T48" s="6">
        <f t="shared" si="2"/>
        <v>2921.2089839630767</v>
      </c>
      <c r="U48" s="6">
        <f t="shared" si="3"/>
        <v>11104.694590367604</v>
      </c>
      <c r="V48" s="6">
        <f t="shared" si="4"/>
        <v>21323.413375318873</v>
      </c>
      <c r="W48" s="6">
        <v>0</v>
      </c>
      <c r="X48" s="6">
        <f t="shared" si="5"/>
        <v>3057.6870616634528</v>
      </c>
      <c r="Y48" s="6">
        <f t="shared" si="6"/>
        <v>65971.940003769647</v>
      </c>
      <c r="Z48" s="6">
        <f t="shared" si="7"/>
        <v>1322.9400037696469</v>
      </c>
      <c r="AB48">
        <v>31009</v>
      </c>
      <c r="AC48">
        <v>20453</v>
      </c>
      <c r="AD48">
        <v>2490</v>
      </c>
      <c r="AE48">
        <v>134</v>
      </c>
      <c r="AG48">
        <v>5969</v>
      </c>
      <c r="AH48">
        <v>560</v>
      </c>
      <c r="AI48">
        <v>178</v>
      </c>
      <c r="AJ48">
        <v>13079</v>
      </c>
      <c r="AK48">
        <v>13104</v>
      </c>
      <c r="AL48">
        <v>4211</v>
      </c>
      <c r="AM48">
        <v>900</v>
      </c>
      <c r="AN48">
        <v>180</v>
      </c>
      <c r="AO48">
        <v>133</v>
      </c>
      <c r="AR48">
        <v>47</v>
      </c>
      <c r="AT48">
        <v>935</v>
      </c>
      <c r="AU48">
        <v>1443</v>
      </c>
      <c r="AV48">
        <v>230</v>
      </c>
      <c r="AW48">
        <v>291</v>
      </c>
      <c r="BB48">
        <v>137</v>
      </c>
      <c r="BI48">
        <v>43</v>
      </c>
      <c r="BN48">
        <v>132</v>
      </c>
      <c r="BX48">
        <v>64649</v>
      </c>
    </row>
    <row r="49" spans="1:76">
      <c r="A49">
        <v>3</v>
      </c>
      <c r="B49">
        <v>3</v>
      </c>
      <c r="C49" t="s">
        <v>103</v>
      </c>
      <c r="D49">
        <v>16</v>
      </c>
      <c r="E49">
        <v>10</v>
      </c>
      <c r="F49" t="s">
        <v>113</v>
      </c>
      <c r="G49">
        <f t="shared" si="0"/>
        <v>1</v>
      </c>
      <c r="H49">
        <f t="shared" si="0"/>
        <v>0</v>
      </c>
      <c r="I49">
        <f t="shared" si="0"/>
        <v>0</v>
      </c>
      <c r="J49">
        <f t="shared" si="0"/>
        <v>0</v>
      </c>
      <c r="K49">
        <f t="shared" si="0"/>
        <v>0</v>
      </c>
      <c r="O49" s="6">
        <f t="shared" si="8"/>
        <v>0</v>
      </c>
      <c r="P49" s="6">
        <f t="shared" si="8"/>
        <v>2811.4513182468554</v>
      </c>
      <c r="Q49" s="6">
        <f t="shared" si="8"/>
        <v>10189.421192675405</v>
      </c>
      <c r="R49" s="6">
        <f t="shared" si="8"/>
        <v>21077.749285826638</v>
      </c>
      <c r="S49" s="6">
        <f t="shared" si="1"/>
        <v>23713.943504712122</v>
      </c>
      <c r="T49" s="6">
        <f t="shared" si="2"/>
        <v>2811.4513182468554</v>
      </c>
      <c r="U49" s="6">
        <f t="shared" si="3"/>
        <v>10189.421192675405</v>
      </c>
      <c r="V49" s="6">
        <f t="shared" si="4"/>
        <v>21077.749285826638</v>
      </c>
      <c r="W49" s="6">
        <v>0</v>
      </c>
      <c r="X49" s="6">
        <f t="shared" si="5"/>
        <v>2715.8279351803699</v>
      </c>
      <c r="Y49" s="6">
        <f t="shared" si="6"/>
        <v>60508.393236641386</v>
      </c>
      <c r="Z49" s="6">
        <f t="shared" si="7"/>
        <v>986.39323664138647</v>
      </c>
      <c r="AB49">
        <v>31010</v>
      </c>
      <c r="AC49">
        <v>17450</v>
      </c>
      <c r="AD49">
        <v>2275</v>
      </c>
      <c r="AE49">
        <v>128</v>
      </c>
      <c r="AG49">
        <v>5724</v>
      </c>
      <c r="AH49">
        <v>562</v>
      </c>
      <c r="AI49">
        <v>169</v>
      </c>
      <c r="AJ49">
        <v>12001</v>
      </c>
      <c r="AK49">
        <v>12840</v>
      </c>
      <c r="AL49">
        <v>4309</v>
      </c>
      <c r="AM49">
        <v>864</v>
      </c>
      <c r="AN49">
        <v>206</v>
      </c>
      <c r="AO49">
        <v>92</v>
      </c>
      <c r="AR49">
        <v>50</v>
      </c>
      <c r="AT49">
        <v>923</v>
      </c>
      <c r="AU49">
        <v>1259</v>
      </c>
      <c r="AV49">
        <v>198</v>
      </c>
      <c r="AW49">
        <v>243</v>
      </c>
      <c r="BB49">
        <v>92</v>
      </c>
      <c r="BI49">
        <v>33</v>
      </c>
      <c r="BN49">
        <v>104</v>
      </c>
      <c r="BX49">
        <v>59522</v>
      </c>
    </row>
    <row r="50" spans="1:76">
      <c r="A50">
        <v>3</v>
      </c>
      <c r="B50">
        <v>3</v>
      </c>
      <c r="C50" t="s">
        <v>103</v>
      </c>
      <c r="D50">
        <v>16</v>
      </c>
      <c r="E50">
        <v>11</v>
      </c>
      <c r="F50" t="s">
        <v>114</v>
      </c>
      <c r="G50">
        <f t="shared" si="0"/>
        <v>1</v>
      </c>
      <c r="H50">
        <f t="shared" si="0"/>
        <v>0</v>
      </c>
      <c r="I50">
        <f t="shared" si="0"/>
        <v>0</v>
      </c>
      <c r="J50">
        <f t="shared" si="0"/>
        <v>0</v>
      </c>
      <c r="K50">
        <f t="shared" si="0"/>
        <v>0</v>
      </c>
      <c r="O50" s="6">
        <f t="shared" si="8"/>
        <v>0</v>
      </c>
      <c r="P50" s="6">
        <f t="shared" si="8"/>
        <v>3250.48198111174</v>
      </c>
      <c r="Q50" s="6">
        <f t="shared" si="8"/>
        <v>10737.056945468976</v>
      </c>
      <c r="R50" s="6">
        <f t="shared" si="8"/>
        <v>21443.949493994969</v>
      </c>
      <c r="S50" s="6">
        <f t="shared" si="1"/>
        <v>27345.152302089085</v>
      </c>
      <c r="T50" s="6">
        <f t="shared" si="2"/>
        <v>3250.48198111174</v>
      </c>
      <c r="U50" s="6">
        <f t="shared" si="3"/>
        <v>10737.056945468976</v>
      </c>
      <c r="V50" s="6">
        <f t="shared" si="4"/>
        <v>21443.949493994969</v>
      </c>
      <c r="W50" s="6">
        <v>0</v>
      </c>
      <c r="X50" s="6">
        <f t="shared" si="5"/>
        <v>3030.0717004712264</v>
      </c>
      <c r="Y50" s="6">
        <f t="shared" si="6"/>
        <v>65806.712423135992</v>
      </c>
      <c r="Z50" s="6">
        <f t="shared" si="7"/>
        <v>942.71242313599214</v>
      </c>
      <c r="AB50">
        <v>31011</v>
      </c>
      <c r="AC50">
        <v>19976</v>
      </c>
      <c r="AD50">
        <v>2744</v>
      </c>
      <c r="AE50">
        <v>173</v>
      </c>
      <c r="AG50">
        <v>6733</v>
      </c>
      <c r="AH50">
        <v>553</v>
      </c>
      <c r="AI50">
        <v>177</v>
      </c>
      <c r="AJ50">
        <v>12646</v>
      </c>
      <c r="AK50">
        <v>12443</v>
      </c>
      <c r="AL50">
        <v>4777</v>
      </c>
      <c r="AM50">
        <v>1097</v>
      </c>
      <c r="AN50">
        <v>202</v>
      </c>
      <c r="AO50">
        <v>123</v>
      </c>
      <c r="AR50">
        <v>38</v>
      </c>
      <c r="AT50">
        <v>1092</v>
      </c>
      <c r="AU50">
        <v>1396</v>
      </c>
      <c r="AV50">
        <v>209</v>
      </c>
      <c r="AW50">
        <v>240</v>
      </c>
      <c r="BB50">
        <v>109</v>
      </c>
      <c r="BI50">
        <v>32</v>
      </c>
      <c r="BN50">
        <v>104</v>
      </c>
      <c r="BX50">
        <v>64864</v>
      </c>
    </row>
    <row r="51" spans="1:76">
      <c r="A51">
        <v>3</v>
      </c>
      <c r="B51">
        <v>3</v>
      </c>
      <c r="C51" t="s">
        <v>103</v>
      </c>
      <c r="D51">
        <v>14</v>
      </c>
      <c r="E51">
        <v>12</v>
      </c>
      <c r="F51" t="s">
        <v>115</v>
      </c>
      <c r="G51">
        <f t="shared" si="0"/>
        <v>1</v>
      </c>
      <c r="H51">
        <f t="shared" si="0"/>
        <v>0</v>
      </c>
      <c r="I51">
        <f t="shared" si="0"/>
        <v>0</v>
      </c>
      <c r="J51">
        <f t="shared" si="0"/>
        <v>0</v>
      </c>
      <c r="K51">
        <f t="shared" si="0"/>
        <v>0</v>
      </c>
      <c r="O51" s="6">
        <f t="shared" si="8"/>
        <v>0</v>
      </c>
      <c r="P51" s="6">
        <f t="shared" si="8"/>
        <v>3060.5837975709765</v>
      </c>
      <c r="Q51" s="6">
        <f t="shared" si="8"/>
        <v>16468.128777029593</v>
      </c>
      <c r="R51" s="6">
        <f t="shared" si="8"/>
        <v>26961.05984025513</v>
      </c>
      <c r="S51" s="6">
        <f t="shared" si="1"/>
        <v>27168.369768532575</v>
      </c>
      <c r="T51" s="6">
        <f t="shared" si="2"/>
        <v>3060.5837975709765</v>
      </c>
      <c r="U51" s="6">
        <f t="shared" si="3"/>
        <v>16468.128777029593</v>
      </c>
      <c r="V51" s="6">
        <f t="shared" si="4"/>
        <v>26961.05984025513</v>
      </c>
      <c r="W51" s="6">
        <v>0</v>
      </c>
      <c r="X51" s="6">
        <f t="shared" si="5"/>
        <v>3631.8961236949267</v>
      </c>
      <c r="Y51" s="6">
        <f t="shared" si="6"/>
        <v>77290.038307083203</v>
      </c>
      <c r="Z51" s="6">
        <f t="shared" si="7"/>
        <v>822.03830708320311</v>
      </c>
      <c r="AB51">
        <v>31012</v>
      </c>
      <c r="AC51">
        <v>20699</v>
      </c>
      <c r="AD51">
        <v>1946</v>
      </c>
      <c r="AE51">
        <v>100</v>
      </c>
      <c r="AG51">
        <v>6304</v>
      </c>
      <c r="AH51">
        <v>538</v>
      </c>
      <c r="AI51">
        <v>185</v>
      </c>
      <c r="AJ51">
        <v>19396</v>
      </c>
      <c r="AK51">
        <v>17033</v>
      </c>
      <c r="AL51">
        <v>5003</v>
      </c>
      <c r="AM51">
        <v>1062</v>
      </c>
      <c r="AN51">
        <v>254</v>
      </c>
      <c r="AO51">
        <v>69</v>
      </c>
      <c r="AR51">
        <v>65</v>
      </c>
      <c r="AT51">
        <v>1214</v>
      </c>
      <c r="AU51">
        <v>1574</v>
      </c>
      <c r="AV51">
        <v>328</v>
      </c>
      <c r="AW51">
        <v>340</v>
      </c>
      <c r="BB51">
        <v>140</v>
      </c>
      <c r="BI51">
        <v>63</v>
      </c>
      <c r="BN51">
        <v>155</v>
      </c>
      <c r="BX51">
        <v>76468</v>
      </c>
    </row>
    <row r="52" spans="1:76">
      <c r="A52">
        <v>3</v>
      </c>
      <c r="B52">
        <v>3</v>
      </c>
      <c r="C52" t="s">
        <v>103</v>
      </c>
      <c r="D52">
        <v>17</v>
      </c>
      <c r="E52">
        <v>13</v>
      </c>
      <c r="F52" t="s">
        <v>116</v>
      </c>
      <c r="G52">
        <f t="shared" si="0"/>
        <v>1</v>
      </c>
      <c r="H52">
        <f t="shared" si="0"/>
        <v>0</v>
      </c>
      <c r="I52">
        <f t="shared" si="0"/>
        <v>0</v>
      </c>
      <c r="J52">
        <f t="shared" si="0"/>
        <v>0</v>
      </c>
      <c r="K52">
        <f t="shared" si="0"/>
        <v>0</v>
      </c>
      <c r="O52" s="6">
        <f t="shared" si="8"/>
        <v>0</v>
      </c>
      <c r="P52" s="6">
        <f t="shared" si="8"/>
        <v>3762.6844211207722</v>
      </c>
      <c r="Q52" s="6">
        <f t="shared" si="8"/>
        <v>16079.264940162222</v>
      </c>
      <c r="R52" s="6">
        <f t="shared" si="8"/>
        <v>27407.617460874189</v>
      </c>
      <c r="S52" s="6">
        <f t="shared" si="1"/>
        <v>28310.289377181383</v>
      </c>
      <c r="T52" s="6">
        <f t="shared" si="2"/>
        <v>3762.6844211207722</v>
      </c>
      <c r="U52" s="6">
        <f t="shared" si="3"/>
        <v>16079.264940162222</v>
      </c>
      <c r="V52" s="6">
        <f t="shared" si="4"/>
        <v>27407.617460874189</v>
      </c>
      <c r="W52" s="6">
        <v>0</v>
      </c>
      <c r="X52" s="6">
        <f t="shared" si="5"/>
        <v>3512.8643944180872</v>
      </c>
      <c r="Y52" s="6">
        <f t="shared" si="6"/>
        <v>79072.720593756647</v>
      </c>
      <c r="Z52" s="6">
        <f t="shared" si="7"/>
        <v>230.72059375664685</v>
      </c>
      <c r="AB52">
        <v>31013</v>
      </c>
      <c r="AC52">
        <v>21677</v>
      </c>
      <c r="AD52">
        <v>1927</v>
      </c>
      <c r="AE52">
        <v>97</v>
      </c>
      <c r="AG52">
        <v>7778</v>
      </c>
      <c r="AH52">
        <v>602</v>
      </c>
      <c r="AI52">
        <v>259</v>
      </c>
      <c r="AJ52">
        <v>18938</v>
      </c>
      <c r="AK52">
        <v>17136</v>
      </c>
      <c r="AL52">
        <v>5064</v>
      </c>
      <c r="AM52">
        <v>1299</v>
      </c>
      <c r="AN52">
        <v>247</v>
      </c>
      <c r="AO52">
        <v>80</v>
      </c>
      <c r="AR52">
        <v>49</v>
      </c>
      <c r="AT52">
        <v>1232</v>
      </c>
      <c r="AU52">
        <v>1455</v>
      </c>
      <c r="AV52">
        <v>297</v>
      </c>
      <c r="AW52">
        <v>345</v>
      </c>
      <c r="BB52">
        <v>144</v>
      </c>
      <c r="BI52">
        <v>66</v>
      </c>
      <c r="BN52">
        <v>150</v>
      </c>
      <c r="BX52">
        <v>78842</v>
      </c>
    </row>
    <row r="53" spans="1:76">
      <c r="A53">
        <v>3</v>
      </c>
      <c r="B53">
        <v>3</v>
      </c>
      <c r="C53" t="s">
        <v>103</v>
      </c>
      <c r="D53">
        <v>14</v>
      </c>
      <c r="E53">
        <v>14</v>
      </c>
      <c r="F53" t="s">
        <v>117</v>
      </c>
      <c r="G53">
        <f t="shared" si="0"/>
        <v>0</v>
      </c>
      <c r="H53">
        <f t="shared" si="0"/>
        <v>0</v>
      </c>
      <c r="I53">
        <f t="shared" si="0"/>
        <v>0</v>
      </c>
      <c r="J53">
        <f t="shared" si="0"/>
        <v>1</v>
      </c>
      <c r="K53">
        <f t="shared" si="0"/>
        <v>0</v>
      </c>
      <c r="O53" s="6">
        <f t="shared" si="8"/>
        <v>29253.92587386816</v>
      </c>
      <c r="P53" s="6">
        <f t="shared" si="8"/>
        <v>4307.1172867766309</v>
      </c>
      <c r="Q53" s="6">
        <f t="shared" si="8"/>
        <v>16982.651670351926</v>
      </c>
      <c r="R53" s="6">
        <f t="shared" si="8"/>
        <v>0</v>
      </c>
      <c r="S53" s="6">
        <f t="shared" si="1"/>
        <v>29253.92587386816</v>
      </c>
      <c r="T53" s="6">
        <f t="shared" si="2"/>
        <v>4307.1172867766309</v>
      </c>
      <c r="U53" s="6">
        <f t="shared" si="3"/>
        <v>16982.651670351926</v>
      </c>
      <c r="V53" s="6">
        <f t="shared" si="4"/>
        <v>34845.269964706815</v>
      </c>
      <c r="W53" s="6">
        <v>0</v>
      </c>
      <c r="X53" s="6">
        <f t="shared" si="5"/>
        <v>3849.009997895882</v>
      </c>
      <c r="Y53" s="6">
        <f t="shared" si="6"/>
        <v>89237.974793599409</v>
      </c>
      <c r="Z53" s="6">
        <f t="shared" si="7"/>
        <v>459.97479359940917</v>
      </c>
      <c r="AB53">
        <v>31014</v>
      </c>
      <c r="AC53">
        <v>22616</v>
      </c>
      <c r="AD53">
        <v>1741</v>
      </c>
      <c r="AE53">
        <v>134</v>
      </c>
      <c r="AG53">
        <v>8775</v>
      </c>
      <c r="AH53">
        <v>856</v>
      </c>
      <c r="AI53">
        <v>258</v>
      </c>
      <c r="AJ53">
        <v>20002</v>
      </c>
      <c r="AK53">
        <v>19579</v>
      </c>
      <c r="AL53">
        <v>8985</v>
      </c>
      <c r="AM53">
        <v>1335</v>
      </c>
      <c r="AN53">
        <v>310</v>
      </c>
      <c r="AO53">
        <v>74</v>
      </c>
      <c r="AR53">
        <v>71</v>
      </c>
      <c r="AT53">
        <v>1315</v>
      </c>
      <c r="AU53">
        <v>1504</v>
      </c>
      <c r="AV53">
        <v>337</v>
      </c>
      <c r="AW53">
        <v>408</v>
      </c>
      <c r="BB53">
        <v>142</v>
      </c>
      <c r="BI53">
        <v>47</v>
      </c>
      <c r="BN53">
        <v>289</v>
      </c>
      <c r="BX53">
        <v>88778</v>
      </c>
    </row>
    <row r="54" spans="1:76">
      <c r="A54">
        <v>3</v>
      </c>
      <c r="B54">
        <v>3</v>
      </c>
      <c r="C54" t="s">
        <v>103</v>
      </c>
      <c r="D54">
        <v>14</v>
      </c>
      <c r="E54">
        <v>15</v>
      </c>
      <c r="F54" t="s">
        <v>118</v>
      </c>
      <c r="G54">
        <f t="shared" si="0"/>
        <v>0</v>
      </c>
      <c r="H54">
        <f t="shared" si="0"/>
        <v>0</v>
      </c>
      <c r="I54">
        <f t="shared" si="0"/>
        <v>0</v>
      </c>
      <c r="J54">
        <f t="shared" si="0"/>
        <v>1</v>
      </c>
      <c r="K54">
        <f t="shared" si="0"/>
        <v>0</v>
      </c>
      <c r="O54" s="6">
        <f t="shared" si="8"/>
        <v>24387.628294751798</v>
      </c>
      <c r="P54" s="6">
        <f t="shared" si="8"/>
        <v>3910.3346142866412</v>
      </c>
      <c r="Q54" s="6">
        <f t="shared" si="8"/>
        <v>14382.018630341528</v>
      </c>
      <c r="R54" s="6">
        <f t="shared" si="8"/>
        <v>0</v>
      </c>
      <c r="S54" s="6">
        <f t="shared" si="1"/>
        <v>24387.628294751798</v>
      </c>
      <c r="T54" s="6">
        <f t="shared" si="2"/>
        <v>3910.3346142866412</v>
      </c>
      <c r="U54" s="6">
        <f t="shared" si="3"/>
        <v>14382.018630341528</v>
      </c>
      <c r="V54" s="6">
        <f t="shared" si="4"/>
        <v>37115.940847957456</v>
      </c>
      <c r="W54" s="6">
        <v>0</v>
      </c>
      <c r="X54" s="6">
        <f t="shared" si="5"/>
        <v>3586.1879396526206</v>
      </c>
      <c r="Y54" s="6">
        <f t="shared" si="6"/>
        <v>83382.110326990049</v>
      </c>
      <c r="Z54" s="6">
        <f t="shared" si="7"/>
        <v>950.11032699004863</v>
      </c>
      <c r="AB54">
        <v>31015</v>
      </c>
      <c r="AC54">
        <v>18826</v>
      </c>
      <c r="AD54">
        <v>1464</v>
      </c>
      <c r="AE54">
        <v>127</v>
      </c>
      <c r="AG54">
        <v>7978</v>
      </c>
      <c r="AH54">
        <v>819</v>
      </c>
      <c r="AI54">
        <v>181</v>
      </c>
      <c r="AJ54">
        <v>16939</v>
      </c>
      <c r="AK54">
        <v>18614</v>
      </c>
      <c r="AL54">
        <v>12356</v>
      </c>
      <c r="AM54">
        <v>931</v>
      </c>
      <c r="AN54">
        <v>288</v>
      </c>
      <c r="AO54">
        <v>60</v>
      </c>
      <c r="AR54">
        <v>83</v>
      </c>
      <c r="AT54">
        <v>1338</v>
      </c>
      <c r="AU54">
        <v>1242</v>
      </c>
      <c r="AV54">
        <v>352</v>
      </c>
      <c r="AW54">
        <v>343</v>
      </c>
      <c r="BB54">
        <v>156</v>
      </c>
      <c r="BI54">
        <v>38</v>
      </c>
      <c r="BN54">
        <v>297</v>
      </c>
      <c r="BX54">
        <v>82432</v>
      </c>
    </row>
    <row r="55" spans="1:76">
      <c r="A55">
        <v>3</v>
      </c>
      <c r="B55">
        <v>3</v>
      </c>
      <c r="C55" t="s">
        <v>103</v>
      </c>
      <c r="D55">
        <v>18</v>
      </c>
      <c r="E55">
        <v>16</v>
      </c>
      <c r="F55" t="s">
        <v>119</v>
      </c>
      <c r="G55">
        <f t="shared" ref="G55:K105" si="9">IF(S55=MAX($S55:$W55),1,0)</f>
        <v>0</v>
      </c>
      <c r="H55">
        <f t="shared" si="9"/>
        <v>0</v>
      </c>
      <c r="I55">
        <f t="shared" si="9"/>
        <v>0</v>
      </c>
      <c r="J55">
        <f t="shared" si="9"/>
        <v>1</v>
      </c>
      <c r="K55">
        <f t="shared" si="9"/>
        <v>0</v>
      </c>
      <c r="O55" s="6">
        <f t="shared" si="8"/>
        <v>26660.717222846652</v>
      </c>
      <c r="P55" s="6">
        <f t="shared" si="8"/>
        <v>4313.6504811645009</v>
      </c>
      <c r="Q55" s="6">
        <f t="shared" si="8"/>
        <v>14520.413401977734</v>
      </c>
      <c r="R55" s="6">
        <f t="shared" si="8"/>
        <v>0</v>
      </c>
      <c r="S55" s="6">
        <f t="shared" si="1"/>
        <v>26660.717222846652</v>
      </c>
      <c r="T55" s="6">
        <f t="shared" si="2"/>
        <v>4313.6504811645009</v>
      </c>
      <c r="U55" s="6">
        <f t="shared" si="3"/>
        <v>14520.413401977734</v>
      </c>
      <c r="V55" s="6">
        <f t="shared" si="4"/>
        <v>34910.703857702407</v>
      </c>
      <c r="W55" s="6">
        <v>0</v>
      </c>
      <c r="X55" s="6">
        <f t="shared" si="5"/>
        <v>3791.8747678429991</v>
      </c>
      <c r="Y55" s="6">
        <f t="shared" si="6"/>
        <v>84197.359731534292</v>
      </c>
      <c r="Z55" s="6">
        <f t="shared" si="7"/>
        <v>478.35973153429222</v>
      </c>
      <c r="AB55">
        <v>31016</v>
      </c>
      <c r="AC55">
        <v>20514</v>
      </c>
      <c r="AD55">
        <v>1628</v>
      </c>
      <c r="AE55">
        <v>178</v>
      </c>
      <c r="AG55">
        <v>8912</v>
      </c>
      <c r="AH55">
        <v>770</v>
      </c>
      <c r="AI55">
        <v>222</v>
      </c>
      <c r="AJ55">
        <v>17102</v>
      </c>
      <c r="AK55">
        <v>17798</v>
      </c>
      <c r="AL55">
        <v>10725</v>
      </c>
      <c r="AM55">
        <v>1407</v>
      </c>
      <c r="AN55">
        <v>299</v>
      </c>
      <c r="AO55">
        <v>88</v>
      </c>
      <c r="AR55">
        <v>94</v>
      </c>
      <c r="AT55">
        <v>1639</v>
      </c>
      <c r="AU55">
        <v>1319</v>
      </c>
      <c r="AV55">
        <v>252</v>
      </c>
      <c r="AW55">
        <v>359</v>
      </c>
      <c r="BB55">
        <v>158</v>
      </c>
      <c r="BI55">
        <v>50</v>
      </c>
      <c r="BN55">
        <v>205</v>
      </c>
      <c r="BX55">
        <v>83719</v>
      </c>
    </row>
    <row r="56" spans="1:76">
      <c r="A56">
        <v>3</v>
      </c>
      <c r="B56">
        <v>3</v>
      </c>
      <c r="C56" t="s">
        <v>103</v>
      </c>
      <c r="D56">
        <v>18</v>
      </c>
      <c r="E56">
        <v>17</v>
      </c>
      <c r="F56" t="s">
        <v>120</v>
      </c>
      <c r="G56">
        <f t="shared" si="9"/>
        <v>1</v>
      </c>
      <c r="H56">
        <f t="shared" si="9"/>
        <v>0</v>
      </c>
      <c r="I56">
        <f t="shared" si="9"/>
        <v>0</v>
      </c>
      <c r="J56">
        <f t="shared" si="9"/>
        <v>0</v>
      </c>
      <c r="K56">
        <f t="shared" si="9"/>
        <v>0</v>
      </c>
      <c r="O56" s="6">
        <f t="shared" si="8"/>
        <v>0</v>
      </c>
      <c r="P56" s="6">
        <f t="shared" si="8"/>
        <v>4142.4807882022997</v>
      </c>
      <c r="Q56" s="6">
        <f t="shared" si="8"/>
        <v>16894.350711761956</v>
      </c>
      <c r="R56" s="6">
        <f t="shared" si="8"/>
        <v>29983.646511437611</v>
      </c>
      <c r="S56" s="6">
        <f t="shared" si="1"/>
        <v>32113.502801802522</v>
      </c>
      <c r="T56" s="6">
        <f t="shared" si="2"/>
        <v>4142.4807882022997</v>
      </c>
      <c r="U56" s="6">
        <f t="shared" si="3"/>
        <v>16894.350711761956</v>
      </c>
      <c r="V56" s="6">
        <f t="shared" si="4"/>
        <v>29983.646511437611</v>
      </c>
      <c r="W56" s="6">
        <v>0</v>
      </c>
      <c r="X56" s="6">
        <f t="shared" si="5"/>
        <v>4100.4050101285675</v>
      </c>
      <c r="Y56" s="6">
        <f t="shared" si="6"/>
        <v>87234.385823332967</v>
      </c>
      <c r="Z56" s="6">
        <f t="shared" si="7"/>
        <v>515.38582333296654</v>
      </c>
      <c r="AB56">
        <v>31017</v>
      </c>
      <c r="AC56">
        <v>24580</v>
      </c>
      <c r="AD56">
        <v>2133</v>
      </c>
      <c r="AE56">
        <v>172</v>
      </c>
      <c r="AG56">
        <v>8454</v>
      </c>
      <c r="AH56">
        <v>825</v>
      </c>
      <c r="AI56">
        <v>232</v>
      </c>
      <c r="AJ56">
        <v>19898</v>
      </c>
      <c r="AK56">
        <v>16599</v>
      </c>
      <c r="AL56">
        <v>8001</v>
      </c>
      <c r="AM56">
        <v>1118</v>
      </c>
      <c r="AN56">
        <v>255</v>
      </c>
      <c r="AO56">
        <v>78</v>
      </c>
      <c r="AR56">
        <v>68</v>
      </c>
      <c r="AT56">
        <v>1367</v>
      </c>
      <c r="AU56">
        <v>1820</v>
      </c>
      <c r="AV56">
        <v>301</v>
      </c>
      <c r="AW56">
        <v>384</v>
      </c>
      <c r="BB56">
        <v>177</v>
      </c>
      <c r="BI56">
        <v>60</v>
      </c>
      <c r="BN56">
        <v>197</v>
      </c>
      <c r="BX56">
        <v>86719</v>
      </c>
    </row>
    <row r="57" spans="1:76">
      <c r="A57">
        <v>3</v>
      </c>
      <c r="B57">
        <v>3</v>
      </c>
      <c r="C57" t="s">
        <v>103</v>
      </c>
      <c r="D57">
        <v>18</v>
      </c>
      <c r="E57">
        <v>18</v>
      </c>
      <c r="F57" t="s">
        <v>121</v>
      </c>
      <c r="G57">
        <f t="shared" si="9"/>
        <v>1</v>
      </c>
      <c r="H57">
        <f t="shared" si="9"/>
        <v>0</v>
      </c>
      <c r="I57">
        <f t="shared" si="9"/>
        <v>0</v>
      </c>
      <c r="J57">
        <f t="shared" si="9"/>
        <v>0</v>
      </c>
      <c r="K57">
        <f t="shared" si="9"/>
        <v>0</v>
      </c>
      <c r="O57" s="6">
        <f t="shared" si="8"/>
        <v>0</v>
      </c>
      <c r="P57" s="6">
        <f t="shared" si="8"/>
        <v>4132.8987697667562</v>
      </c>
      <c r="Q57" s="6">
        <f t="shared" si="8"/>
        <v>16144.64161142595</v>
      </c>
      <c r="R57" s="6">
        <f t="shared" si="8"/>
        <v>27772.669706007509</v>
      </c>
      <c r="S57" s="6">
        <f t="shared" si="1"/>
        <v>31875.8019627637</v>
      </c>
      <c r="T57" s="6">
        <f t="shared" si="2"/>
        <v>4132.8987697667562</v>
      </c>
      <c r="U57" s="6">
        <f t="shared" si="3"/>
        <v>16144.64161142595</v>
      </c>
      <c r="V57" s="6">
        <f t="shared" si="4"/>
        <v>27772.669706007509</v>
      </c>
      <c r="W57" s="6">
        <v>0</v>
      </c>
      <c r="X57" s="6">
        <f t="shared" si="5"/>
        <v>3899.4794511092618</v>
      </c>
      <c r="Y57" s="6">
        <f t="shared" si="6"/>
        <v>83825.491501073178</v>
      </c>
      <c r="Z57" s="6">
        <f t="shared" si="7"/>
        <v>347.49150107317837</v>
      </c>
      <c r="AB57">
        <v>31018</v>
      </c>
      <c r="AC57">
        <v>24485</v>
      </c>
      <c r="AD57">
        <v>2073</v>
      </c>
      <c r="AE57">
        <v>128</v>
      </c>
      <c r="AG57">
        <v>8542</v>
      </c>
      <c r="AH57">
        <v>755</v>
      </c>
      <c r="AI57">
        <v>192</v>
      </c>
      <c r="AJ57">
        <v>19015</v>
      </c>
      <c r="AK57">
        <v>16163</v>
      </c>
      <c r="AL57">
        <v>6516</v>
      </c>
      <c r="AM57">
        <v>1087</v>
      </c>
      <c r="AN57">
        <v>289</v>
      </c>
      <c r="AO57">
        <v>78</v>
      </c>
      <c r="AR57">
        <v>60</v>
      </c>
      <c r="AT57">
        <v>1469</v>
      </c>
      <c r="AU57">
        <v>1584</v>
      </c>
      <c r="AV57">
        <v>299</v>
      </c>
      <c r="AW57">
        <v>378</v>
      </c>
      <c r="BB57">
        <v>146</v>
      </c>
      <c r="BI57">
        <v>31</v>
      </c>
      <c r="BN57">
        <v>188</v>
      </c>
      <c r="BX57">
        <v>83478</v>
      </c>
    </row>
    <row r="58" spans="1:76">
      <c r="A58">
        <v>3</v>
      </c>
      <c r="B58">
        <v>3</v>
      </c>
      <c r="C58" t="s">
        <v>103</v>
      </c>
      <c r="D58">
        <v>19</v>
      </c>
      <c r="E58">
        <v>19</v>
      </c>
      <c r="F58" t="s">
        <v>122</v>
      </c>
      <c r="G58">
        <f t="shared" si="9"/>
        <v>0</v>
      </c>
      <c r="H58">
        <f t="shared" si="9"/>
        <v>0</v>
      </c>
      <c r="I58">
        <f t="shared" si="9"/>
        <v>0</v>
      </c>
      <c r="J58">
        <f t="shared" si="9"/>
        <v>1</v>
      </c>
      <c r="K58">
        <f t="shared" si="9"/>
        <v>0</v>
      </c>
      <c r="O58" s="6">
        <f t="shared" si="8"/>
        <v>25518.797614197843</v>
      </c>
      <c r="P58" s="6">
        <f t="shared" si="8"/>
        <v>3567.995228362237</v>
      </c>
      <c r="Q58" s="6">
        <f t="shared" si="8"/>
        <v>15662.382529896109</v>
      </c>
      <c r="R58" s="6">
        <f t="shared" si="8"/>
        <v>0</v>
      </c>
      <c r="S58" s="6">
        <f t="shared" si="1"/>
        <v>25518.797614197843</v>
      </c>
      <c r="T58" s="6">
        <f t="shared" si="2"/>
        <v>3567.995228362237</v>
      </c>
      <c r="U58" s="6">
        <f t="shared" si="3"/>
        <v>15662.382529896109</v>
      </c>
      <c r="V58" s="6">
        <f t="shared" si="4"/>
        <v>32910.952250714225</v>
      </c>
      <c r="W58" s="6">
        <v>0</v>
      </c>
      <c r="X58" s="6">
        <f t="shared" si="5"/>
        <v>3304.3208047250646</v>
      </c>
      <c r="Y58" s="6">
        <f t="shared" si="6"/>
        <v>80964.448427895477</v>
      </c>
      <c r="Z58" s="6">
        <f t="shared" si="7"/>
        <v>822.44842789547693</v>
      </c>
      <c r="AB58">
        <v>31019</v>
      </c>
      <c r="AC58">
        <v>19601</v>
      </c>
      <c r="AD58">
        <v>1616</v>
      </c>
      <c r="AE58">
        <v>147</v>
      </c>
      <c r="AG58">
        <v>7339</v>
      </c>
      <c r="AH58">
        <v>674</v>
      </c>
      <c r="AI58">
        <v>179</v>
      </c>
      <c r="AJ58">
        <v>18447</v>
      </c>
      <c r="AK58">
        <v>17159</v>
      </c>
      <c r="AL58">
        <v>10152</v>
      </c>
      <c r="AM58">
        <v>967</v>
      </c>
      <c r="AN58">
        <v>256</v>
      </c>
      <c r="AO58">
        <v>70</v>
      </c>
      <c r="AR58">
        <v>65</v>
      </c>
      <c r="AT58">
        <v>1242</v>
      </c>
      <c r="AU58">
        <v>1119</v>
      </c>
      <c r="AV58">
        <v>390</v>
      </c>
      <c r="AW58">
        <v>356</v>
      </c>
      <c r="BB58">
        <v>142</v>
      </c>
      <c r="BI58">
        <v>30</v>
      </c>
      <c r="BN58">
        <v>191</v>
      </c>
      <c r="BX58">
        <v>80142</v>
      </c>
    </row>
    <row r="59" spans="1:76">
      <c r="A59">
        <v>3</v>
      </c>
      <c r="B59">
        <v>3</v>
      </c>
      <c r="C59" t="s">
        <v>103</v>
      </c>
      <c r="D59">
        <v>18</v>
      </c>
      <c r="E59">
        <v>20</v>
      </c>
      <c r="F59" t="s">
        <v>123</v>
      </c>
      <c r="G59">
        <f t="shared" si="9"/>
        <v>1</v>
      </c>
      <c r="H59">
        <f t="shared" si="9"/>
        <v>0</v>
      </c>
      <c r="I59">
        <f t="shared" si="9"/>
        <v>0</v>
      </c>
      <c r="J59">
        <f t="shared" si="9"/>
        <v>0</v>
      </c>
      <c r="K59">
        <f t="shared" si="9"/>
        <v>0</v>
      </c>
      <c r="O59" s="6">
        <f t="shared" si="8"/>
        <v>0</v>
      </c>
      <c r="P59" s="6">
        <f t="shared" si="8"/>
        <v>3429.0559610468617</v>
      </c>
      <c r="Q59" s="6">
        <f t="shared" si="8"/>
        <v>14488.149590185245</v>
      </c>
      <c r="R59" s="6">
        <f t="shared" si="8"/>
        <v>25717.815873338826</v>
      </c>
      <c r="S59" s="6">
        <f t="shared" si="1"/>
        <v>27455.044147272863</v>
      </c>
      <c r="T59" s="6">
        <f t="shared" si="2"/>
        <v>3429.0559610468617</v>
      </c>
      <c r="U59" s="6">
        <f t="shared" si="3"/>
        <v>14488.149590185245</v>
      </c>
      <c r="V59" s="6">
        <f t="shared" si="4"/>
        <v>25717.815873338826</v>
      </c>
      <c r="W59" s="6">
        <v>0</v>
      </c>
      <c r="X59" s="6">
        <f t="shared" si="5"/>
        <v>3221.4747211483841</v>
      </c>
      <c r="Y59" s="6">
        <f t="shared" si="6"/>
        <v>74311.540292992169</v>
      </c>
      <c r="Z59" s="6">
        <f t="shared" si="7"/>
        <v>603.54029299216927</v>
      </c>
      <c r="AB59">
        <v>31020</v>
      </c>
      <c r="AC59">
        <v>21082</v>
      </c>
      <c r="AD59">
        <v>1820</v>
      </c>
      <c r="AE59">
        <v>83</v>
      </c>
      <c r="AG59">
        <v>7017</v>
      </c>
      <c r="AH59">
        <v>677</v>
      </c>
      <c r="AI59">
        <v>179</v>
      </c>
      <c r="AJ59">
        <v>17064</v>
      </c>
      <c r="AK59">
        <v>14873</v>
      </c>
      <c r="AL59">
        <v>6196</v>
      </c>
      <c r="AM59">
        <v>994</v>
      </c>
      <c r="AN59">
        <v>213</v>
      </c>
      <c r="AO59">
        <v>76</v>
      </c>
      <c r="AR59">
        <v>51</v>
      </c>
      <c r="AT59">
        <v>1097</v>
      </c>
      <c r="AU59">
        <v>1387</v>
      </c>
      <c r="AV59">
        <v>257</v>
      </c>
      <c r="AW59">
        <v>349</v>
      </c>
      <c r="BB59">
        <v>112</v>
      </c>
      <c r="BI59">
        <v>36</v>
      </c>
      <c r="BN59">
        <v>145</v>
      </c>
      <c r="BX59">
        <v>73708</v>
      </c>
    </row>
    <row r="60" spans="1:76">
      <c r="A60">
        <v>3</v>
      </c>
      <c r="B60">
        <v>3</v>
      </c>
      <c r="C60" t="s">
        <v>103</v>
      </c>
      <c r="D60">
        <v>20</v>
      </c>
      <c r="E60">
        <v>21</v>
      </c>
      <c r="F60" t="s">
        <v>124</v>
      </c>
      <c r="G60">
        <f t="shared" si="9"/>
        <v>1</v>
      </c>
      <c r="H60">
        <f t="shared" si="9"/>
        <v>0</v>
      </c>
      <c r="I60">
        <f t="shared" si="9"/>
        <v>0</v>
      </c>
      <c r="J60">
        <f t="shared" si="9"/>
        <v>0</v>
      </c>
      <c r="K60">
        <f t="shared" si="9"/>
        <v>0</v>
      </c>
      <c r="O60" s="6">
        <f t="shared" si="8"/>
        <v>0</v>
      </c>
      <c r="P60" s="6">
        <f t="shared" si="8"/>
        <v>2907.7070488948111</v>
      </c>
      <c r="Q60" s="6">
        <f t="shared" si="8"/>
        <v>10575.737886506529</v>
      </c>
      <c r="R60" s="6">
        <f t="shared" si="8"/>
        <v>19126.212126308896</v>
      </c>
      <c r="S60" s="6">
        <f t="shared" si="1"/>
        <v>25626.300506225452</v>
      </c>
      <c r="T60" s="6">
        <f t="shared" si="2"/>
        <v>2907.7070488948111</v>
      </c>
      <c r="U60" s="6">
        <f t="shared" si="3"/>
        <v>10575.737886506529</v>
      </c>
      <c r="V60" s="6">
        <f t="shared" si="4"/>
        <v>19126.212126308896</v>
      </c>
      <c r="W60" s="6">
        <v>0</v>
      </c>
      <c r="X60" s="6">
        <f t="shared" si="5"/>
        <v>2808.1965570991974</v>
      </c>
      <c r="Y60" s="6">
        <f t="shared" si="6"/>
        <v>61044.154125034889</v>
      </c>
      <c r="Z60" s="6">
        <f t="shared" si="7"/>
        <v>848.15412503488915</v>
      </c>
      <c r="AB60">
        <v>31021</v>
      </c>
      <c r="AC60">
        <v>19140</v>
      </c>
      <c r="AD60">
        <v>2220</v>
      </c>
      <c r="AE60">
        <v>94</v>
      </c>
      <c r="AG60">
        <v>5978</v>
      </c>
      <c r="AH60">
        <v>533</v>
      </c>
      <c r="AI60">
        <v>165</v>
      </c>
      <c r="AJ60">
        <v>12456</v>
      </c>
      <c r="AK60">
        <v>11619</v>
      </c>
      <c r="AL60">
        <v>3850</v>
      </c>
      <c r="AM60">
        <v>891</v>
      </c>
      <c r="AN60">
        <v>188</v>
      </c>
      <c r="AO60">
        <v>72</v>
      </c>
      <c r="AR60">
        <v>41</v>
      </c>
      <c r="AT60">
        <v>826</v>
      </c>
      <c r="AU60">
        <v>1336</v>
      </c>
      <c r="AV60">
        <v>233</v>
      </c>
      <c r="AW60">
        <v>301</v>
      </c>
      <c r="BB60">
        <v>118</v>
      </c>
      <c r="BI60">
        <v>39</v>
      </c>
      <c r="BN60">
        <v>96</v>
      </c>
      <c r="BX60">
        <v>60196</v>
      </c>
    </row>
    <row r="61" spans="1:76">
      <c r="A61">
        <v>3</v>
      </c>
      <c r="B61">
        <v>3</v>
      </c>
      <c r="C61" t="s">
        <v>103</v>
      </c>
      <c r="D61">
        <v>19</v>
      </c>
      <c r="E61">
        <v>22</v>
      </c>
      <c r="F61" t="s">
        <v>125</v>
      </c>
      <c r="G61">
        <f t="shared" si="9"/>
        <v>1</v>
      </c>
      <c r="H61">
        <f t="shared" si="9"/>
        <v>0</v>
      </c>
      <c r="I61">
        <f t="shared" si="9"/>
        <v>0</v>
      </c>
      <c r="J61">
        <f t="shared" si="9"/>
        <v>0</v>
      </c>
      <c r="K61">
        <f t="shared" si="9"/>
        <v>0</v>
      </c>
      <c r="O61" s="6">
        <f t="shared" si="8"/>
        <v>0</v>
      </c>
      <c r="P61" s="6">
        <f t="shared" si="8"/>
        <v>2865.4590585199167</v>
      </c>
      <c r="Q61" s="6">
        <f t="shared" si="8"/>
        <v>13754.572395745485</v>
      </c>
      <c r="R61" s="6">
        <f t="shared" si="8"/>
        <v>21846.884519283631</v>
      </c>
      <c r="S61" s="6">
        <f t="shared" si="1"/>
        <v>27461.016530163288</v>
      </c>
      <c r="T61" s="6">
        <f t="shared" si="2"/>
        <v>2865.4590585199167</v>
      </c>
      <c r="U61" s="6">
        <f t="shared" si="3"/>
        <v>13754.572395745485</v>
      </c>
      <c r="V61" s="6">
        <f t="shared" si="4"/>
        <v>21846.884519283631</v>
      </c>
      <c r="W61" s="6">
        <v>0</v>
      </c>
      <c r="X61" s="6">
        <f t="shared" si="5"/>
        <v>3121.4880685558392</v>
      </c>
      <c r="Y61" s="6">
        <f t="shared" si="6"/>
        <v>69049.420572268165</v>
      </c>
      <c r="Z61" s="6">
        <f t="shared" si="7"/>
        <v>971.42057226816542</v>
      </c>
      <c r="AB61">
        <v>31022</v>
      </c>
      <c r="AC61">
        <v>21084</v>
      </c>
      <c r="AD61">
        <v>1813</v>
      </c>
      <c r="AE61">
        <v>93</v>
      </c>
      <c r="AG61">
        <v>5760</v>
      </c>
      <c r="AH61">
        <v>655</v>
      </c>
      <c r="AI61">
        <v>164</v>
      </c>
      <c r="AJ61">
        <v>16200</v>
      </c>
      <c r="AK61">
        <v>12827</v>
      </c>
      <c r="AL61">
        <v>5018</v>
      </c>
      <c r="AM61">
        <v>856</v>
      </c>
      <c r="AN61">
        <v>214</v>
      </c>
      <c r="AO61">
        <v>72</v>
      </c>
      <c r="AR61">
        <v>44</v>
      </c>
      <c r="AT61">
        <v>981</v>
      </c>
      <c r="AU61">
        <v>1369</v>
      </c>
      <c r="AV61">
        <v>228</v>
      </c>
      <c r="AW61">
        <v>400</v>
      </c>
      <c r="BB61">
        <v>118</v>
      </c>
      <c r="BI61">
        <v>51</v>
      </c>
      <c r="BN61">
        <v>131</v>
      </c>
      <c r="BX61">
        <v>68078</v>
      </c>
    </row>
    <row r="62" spans="1:76">
      <c r="A62">
        <v>3</v>
      </c>
      <c r="B62">
        <v>3</v>
      </c>
      <c r="C62" t="s">
        <v>103</v>
      </c>
      <c r="D62">
        <v>19</v>
      </c>
      <c r="E62">
        <v>23</v>
      </c>
      <c r="F62" t="s">
        <v>126</v>
      </c>
      <c r="G62">
        <f t="shared" si="9"/>
        <v>0</v>
      </c>
      <c r="H62">
        <f t="shared" si="9"/>
        <v>0</v>
      </c>
      <c r="I62">
        <f t="shared" si="9"/>
        <v>0</v>
      </c>
      <c r="J62">
        <f t="shared" si="9"/>
        <v>1</v>
      </c>
      <c r="K62">
        <f t="shared" si="9"/>
        <v>0</v>
      </c>
      <c r="O62" s="6">
        <f t="shared" si="8"/>
        <v>28149.035039139973</v>
      </c>
      <c r="P62" s="6">
        <f t="shared" si="8"/>
        <v>4466.5272298406662</v>
      </c>
      <c r="Q62" s="6">
        <f t="shared" si="8"/>
        <v>18997.441812025016</v>
      </c>
      <c r="R62" s="6">
        <f t="shared" si="8"/>
        <v>0</v>
      </c>
      <c r="S62" s="6">
        <f t="shared" si="1"/>
        <v>28149.035039139973</v>
      </c>
      <c r="T62" s="6">
        <f t="shared" si="2"/>
        <v>4466.5272298406662</v>
      </c>
      <c r="U62" s="6">
        <f t="shared" si="3"/>
        <v>18997.441812025016</v>
      </c>
      <c r="V62" s="6">
        <f t="shared" si="4"/>
        <v>40230.364561940776</v>
      </c>
      <c r="W62" s="6">
        <v>0</v>
      </c>
      <c r="X62" s="6">
        <f t="shared" si="5"/>
        <v>3977.5642655148686</v>
      </c>
      <c r="Y62" s="6">
        <f t="shared" si="6"/>
        <v>95820.932908461298</v>
      </c>
      <c r="Z62" s="6">
        <f t="shared" si="7"/>
        <v>402.93290846129821</v>
      </c>
      <c r="AB62">
        <v>31023</v>
      </c>
      <c r="AC62">
        <v>21446</v>
      </c>
      <c r="AD62">
        <v>1973</v>
      </c>
      <c r="AE62">
        <v>147</v>
      </c>
      <c r="AG62">
        <v>9217</v>
      </c>
      <c r="AH62">
        <v>834</v>
      </c>
      <c r="AI62">
        <v>204</v>
      </c>
      <c r="AJ62">
        <v>22375</v>
      </c>
      <c r="AK62">
        <v>21716</v>
      </c>
      <c r="AL62">
        <v>11485</v>
      </c>
      <c r="AM62">
        <v>1405</v>
      </c>
      <c r="AN62">
        <v>287</v>
      </c>
      <c r="AO62">
        <v>81</v>
      </c>
      <c r="AR62">
        <v>71</v>
      </c>
      <c r="AT62">
        <v>1867</v>
      </c>
      <c r="AU62">
        <v>1163</v>
      </c>
      <c r="AV62">
        <v>432</v>
      </c>
      <c r="AW62">
        <v>319</v>
      </c>
      <c r="BB62">
        <v>121</v>
      </c>
      <c r="BI62">
        <v>54</v>
      </c>
      <c r="BN62">
        <v>221</v>
      </c>
      <c r="BX62">
        <v>95418</v>
      </c>
    </row>
    <row r="63" spans="1:76">
      <c r="A63">
        <v>3</v>
      </c>
      <c r="B63">
        <v>3</v>
      </c>
      <c r="C63" t="s">
        <v>103</v>
      </c>
      <c r="D63">
        <v>19</v>
      </c>
      <c r="E63">
        <v>24</v>
      </c>
      <c r="F63" t="s">
        <v>127</v>
      </c>
      <c r="G63">
        <f t="shared" si="9"/>
        <v>0</v>
      </c>
      <c r="H63">
        <f t="shared" si="9"/>
        <v>0</v>
      </c>
      <c r="I63">
        <f t="shared" si="9"/>
        <v>0</v>
      </c>
      <c r="J63">
        <f t="shared" si="9"/>
        <v>1</v>
      </c>
      <c r="K63">
        <f t="shared" si="9"/>
        <v>0</v>
      </c>
      <c r="O63" s="6">
        <f t="shared" si="8"/>
        <v>23460.714470158204</v>
      </c>
      <c r="P63" s="6">
        <f t="shared" si="8"/>
        <v>4511.3884979707091</v>
      </c>
      <c r="Q63" s="6">
        <f t="shared" si="8"/>
        <v>13627.215243933028</v>
      </c>
      <c r="R63" s="6">
        <f t="shared" si="8"/>
        <v>0</v>
      </c>
      <c r="S63" s="6">
        <f t="shared" si="1"/>
        <v>23460.714470158204</v>
      </c>
      <c r="T63" s="6">
        <f t="shared" si="2"/>
        <v>4511.3884979707091</v>
      </c>
      <c r="U63" s="6">
        <f t="shared" si="3"/>
        <v>13627.215243933028</v>
      </c>
      <c r="V63" s="6">
        <f t="shared" si="4"/>
        <v>39942.225840153158</v>
      </c>
      <c r="W63" s="6">
        <v>0</v>
      </c>
      <c r="X63" s="6">
        <f t="shared" si="5"/>
        <v>3808.0630830246491</v>
      </c>
      <c r="Y63" s="6">
        <f t="shared" si="6"/>
        <v>85349.607135239756</v>
      </c>
      <c r="Z63" s="6">
        <f t="shared" si="7"/>
        <v>507.60713523975573</v>
      </c>
      <c r="AB63">
        <v>31024</v>
      </c>
      <c r="AC63">
        <v>18074</v>
      </c>
      <c r="AD63">
        <v>1423</v>
      </c>
      <c r="AE63">
        <v>144</v>
      </c>
      <c r="AG63">
        <v>9193</v>
      </c>
      <c r="AH63">
        <v>985</v>
      </c>
      <c r="AI63">
        <v>180</v>
      </c>
      <c r="AJ63">
        <v>16050</v>
      </c>
      <c r="AK63">
        <v>20764</v>
      </c>
      <c r="AL63">
        <v>12242</v>
      </c>
      <c r="AM63">
        <v>1405</v>
      </c>
      <c r="AN63">
        <v>243</v>
      </c>
      <c r="AO63">
        <v>86</v>
      </c>
      <c r="AR63">
        <v>54</v>
      </c>
      <c r="AT63">
        <v>2026</v>
      </c>
      <c r="AU63">
        <v>946</v>
      </c>
      <c r="AV63">
        <v>348</v>
      </c>
      <c r="AW63">
        <v>267</v>
      </c>
      <c r="BB63">
        <v>165</v>
      </c>
      <c r="BI63">
        <v>37</v>
      </c>
      <c r="BN63">
        <v>210</v>
      </c>
      <c r="BX63">
        <v>84842</v>
      </c>
    </row>
    <row r="64" spans="1:76">
      <c r="A64">
        <v>3</v>
      </c>
      <c r="B64">
        <v>3</v>
      </c>
      <c r="C64" t="s">
        <v>103</v>
      </c>
      <c r="D64">
        <v>20</v>
      </c>
      <c r="E64">
        <v>25</v>
      </c>
      <c r="F64" t="s">
        <v>128</v>
      </c>
      <c r="G64">
        <f t="shared" si="9"/>
        <v>1</v>
      </c>
      <c r="H64">
        <f t="shared" si="9"/>
        <v>0</v>
      </c>
      <c r="I64">
        <f t="shared" si="9"/>
        <v>0</v>
      </c>
      <c r="J64">
        <f t="shared" si="9"/>
        <v>0</v>
      </c>
      <c r="K64">
        <f t="shared" si="9"/>
        <v>0</v>
      </c>
      <c r="O64" s="6">
        <f t="shared" si="8"/>
        <v>0</v>
      </c>
      <c r="P64" s="6">
        <f t="shared" si="8"/>
        <v>4288.8243424905941</v>
      </c>
      <c r="Q64" s="6">
        <f t="shared" si="8"/>
        <v>11316.107462376285</v>
      </c>
      <c r="R64" s="6">
        <f t="shared" si="8"/>
        <v>25656.973832483272</v>
      </c>
      <c r="S64" s="6">
        <f t="shared" si="1"/>
        <v>26106.480090615431</v>
      </c>
      <c r="T64" s="6">
        <f t="shared" si="2"/>
        <v>4288.8243424905941</v>
      </c>
      <c r="U64" s="6">
        <f t="shared" si="3"/>
        <v>11316.107462376285</v>
      </c>
      <c r="V64" s="6">
        <f t="shared" si="4"/>
        <v>25656.973832483272</v>
      </c>
      <c r="W64" s="6">
        <v>0</v>
      </c>
      <c r="X64" s="6">
        <f t="shared" si="5"/>
        <v>3575.7131474762587</v>
      </c>
      <c r="Y64" s="6">
        <f t="shared" si="6"/>
        <v>70944.098875441836</v>
      </c>
      <c r="Z64" s="6">
        <f t="shared" si="7"/>
        <v>-191.90112455816416</v>
      </c>
      <c r="AB64">
        <v>31025</v>
      </c>
      <c r="AC64">
        <v>20043</v>
      </c>
      <c r="AD64">
        <v>1680</v>
      </c>
      <c r="AE64">
        <v>133</v>
      </c>
      <c r="AG64">
        <v>9030</v>
      </c>
      <c r="AH64">
        <v>634</v>
      </c>
      <c r="AI64">
        <v>183</v>
      </c>
      <c r="AJ64">
        <v>13328</v>
      </c>
      <c r="AK64">
        <v>14630</v>
      </c>
      <c r="AL64">
        <v>6275</v>
      </c>
      <c r="AM64">
        <v>1113</v>
      </c>
      <c r="AN64">
        <v>205</v>
      </c>
      <c r="AO64">
        <v>90</v>
      </c>
      <c r="AR64">
        <v>37</v>
      </c>
      <c r="AT64">
        <v>2086</v>
      </c>
      <c r="AU64">
        <v>971</v>
      </c>
      <c r="AV64">
        <v>180</v>
      </c>
      <c r="AW64">
        <v>245</v>
      </c>
      <c r="BB64">
        <v>129</v>
      </c>
      <c r="BI64">
        <v>32</v>
      </c>
      <c r="BN64">
        <v>112</v>
      </c>
      <c r="BX64">
        <v>71136</v>
      </c>
    </row>
    <row r="65" spans="1:76">
      <c r="A65">
        <v>3</v>
      </c>
      <c r="B65">
        <v>3</v>
      </c>
      <c r="C65" t="s">
        <v>103</v>
      </c>
      <c r="D65">
        <v>20</v>
      </c>
      <c r="E65">
        <v>26</v>
      </c>
      <c r="F65" t="s">
        <v>129</v>
      </c>
      <c r="G65">
        <f t="shared" si="9"/>
        <v>0</v>
      </c>
      <c r="H65">
        <f t="shared" si="9"/>
        <v>0</v>
      </c>
      <c r="I65">
        <f t="shared" si="9"/>
        <v>0</v>
      </c>
      <c r="J65">
        <f t="shared" si="9"/>
        <v>1</v>
      </c>
      <c r="K65">
        <f t="shared" si="9"/>
        <v>0</v>
      </c>
      <c r="O65" s="6">
        <f t="shared" si="8"/>
        <v>29152.395364730975</v>
      </c>
      <c r="P65" s="6">
        <f t="shared" si="8"/>
        <v>4352.8496474917229</v>
      </c>
      <c r="Q65" s="6">
        <f t="shared" si="8"/>
        <v>12813.827567690794</v>
      </c>
      <c r="R65" s="6">
        <f t="shared" si="8"/>
        <v>0</v>
      </c>
      <c r="S65" s="6">
        <f t="shared" si="1"/>
        <v>29152.395364730975</v>
      </c>
      <c r="T65" s="6">
        <f t="shared" si="2"/>
        <v>4352.8496474917229</v>
      </c>
      <c r="U65" s="6">
        <f t="shared" si="3"/>
        <v>12813.827567690794</v>
      </c>
      <c r="V65" s="6">
        <f t="shared" si="4"/>
        <v>31635.565318817629</v>
      </c>
      <c r="W65" s="6">
        <v>0</v>
      </c>
      <c r="X65" s="6">
        <f t="shared" si="5"/>
        <v>3913.7632586224827</v>
      </c>
      <c r="Y65" s="6">
        <f t="shared" si="6"/>
        <v>81868.401157353612</v>
      </c>
      <c r="Z65" s="6">
        <f t="shared" si="7"/>
        <v>708.40115735361178</v>
      </c>
      <c r="AB65">
        <v>31026</v>
      </c>
      <c r="AC65">
        <v>22265</v>
      </c>
      <c r="AD65">
        <v>2007</v>
      </c>
      <c r="AE65">
        <v>134</v>
      </c>
      <c r="AG65">
        <v>9010</v>
      </c>
      <c r="AH65">
        <v>831</v>
      </c>
      <c r="AI65">
        <v>153</v>
      </c>
      <c r="AJ65">
        <v>15092</v>
      </c>
      <c r="AK65">
        <v>16576</v>
      </c>
      <c r="AL65">
        <v>9567</v>
      </c>
      <c r="AM65">
        <v>1087</v>
      </c>
      <c r="AN65">
        <v>207</v>
      </c>
      <c r="AO65">
        <v>76</v>
      </c>
      <c r="AR65">
        <v>45</v>
      </c>
      <c r="AT65">
        <v>2194</v>
      </c>
      <c r="AU65">
        <v>1118</v>
      </c>
      <c r="AV65">
        <v>262</v>
      </c>
      <c r="AW65">
        <v>241</v>
      </c>
      <c r="BB65">
        <v>126</v>
      </c>
      <c r="BI65">
        <v>29</v>
      </c>
      <c r="BN65">
        <v>140</v>
      </c>
      <c r="BX65">
        <v>81160</v>
      </c>
    </row>
    <row r="66" spans="1:76">
      <c r="A66">
        <v>3</v>
      </c>
      <c r="B66">
        <v>3</v>
      </c>
      <c r="C66" t="s">
        <v>103</v>
      </c>
      <c r="D66">
        <v>20</v>
      </c>
      <c r="E66">
        <v>27</v>
      </c>
      <c r="F66" t="s">
        <v>130</v>
      </c>
      <c r="G66">
        <f t="shared" si="9"/>
        <v>1</v>
      </c>
      <c r="H66">
        <f t="shared" si="9"/>
        <v>0</v>
      </c>
      <c r="I66">
        <f t="shared" si="9"/>
        <v>0</v>
      </c>
      <c r="J66">
        <f t="shared" si="9"/>
        <v>0</v>
      </c>
      <c r="K66">
        <f t="shared" si="9"/>
        <v>0</v>
      </c>
      <c r="O66" s="6">
        <f t="shared" si="8"/>
        <v>0</v>
      </c>
      <c r="P66" s="6">
        <f t="shared" si="8"/>
        <v>4567.1384234138695</v>
      </c>
      <c r="Q66" s="6">
        <f t="shared" si="8"/>
        <v>16968.21785981318</v>
      </c>
      <c r="R66" s="6">
        <f t="shared" si="8"/>
        <v>30336.071163185814</v>
      </c>
      <c r="S66" s="6">
        <f t="shared" si="1"/>
        <v>35001.747167610905</v>
      </c>
      <c r="T66" s="6">
        <f t="shared" si="2"/>
        <v>4567.1384234138695</v>
      </c>
      <c r="U66" s="6">
        <f t="shared" si="3"/>
        <v>16968.21785981318</v>
      </c>
      <c r="V66" s="6">
        <f t="shared" si="4"/>
        <v>30336.071163185814</v>
      </c>
      <c r="W66" s="6">
        <v>0</v>
      </c>
      <c r="X66" s="6">
        <f t="shared" si="5"/>
        <v>4146.1131941708736</v>
      </c>
      <c r="Y66" s="6">
        <f t="shared" si="6"/>
        <v>91019.28780819464</v>
      </c>
      <c r="Z66" s="6">
        <f t="shared" si="7"/>
        <v>465.28780819464009</v>
      </c>
      <c r="AB66">
        <v>31027</v>
      </c>
      <c r="AC66">
        <v>26739</v>
      </c>
      <c r="AD66">
        <v>2398</v>
      </c>
      <c r="AE66">
        <v>166</v>
      </c>
      <c r="AG66">
        <v>9331</v>
      </c>
      <c r="AH66">
        <v>921</v>
      </c>
      <c r="AI66">
        <v>234</v>
      </c>
      <c r="AJ66">
        <v>19985</v>
      </c>
      <c r="AK66">
        <v>15752</v>
      </c>
      <c r="AL66">
        <v>9286</v>
      </c>
      <c r="AM66">
        <v>983</v>
      </c>
      <c r="AN66">
        <v>262</v>
      </c>
      <c r="AO66">
        <v>63</v>
      </c>
      <c r="AR66">
        <v>80</v>
      </c>
      <c r="AT66">
        <v>1636</v>
      </c>
      <c r="AU66">
        <v>1577</v>
      </c>
      <c r="AV66">
        <v>388</v>
      </c>
      <c r="AW66">
        <v>324</v>
      </c>
      <c r="BB66">
        <v>166</v>
      </c>
      <c r="BI66">
        <v>55</v>
      </c>
      <c r="BN66">
        <v>208</v>
      </c>
      <c r="BX66">
        <v>90554</v>
      </c>
    </row>
    <row r="67" spans="1:76">
      <c r="A67">
        <v>3</v>
      </c>
      <c r="B67">
        <v>3</v>
      </c>
      <c r="C67" t="s">
        <v>103</v>
      </c>
      <c r="D67">
        <v>21</v>
      </c>
      <c r="E67">
        <v>28</v>
      </c>
      <c r="F67" t="s">
        <v>131</v>
      </c>
      <c r="G67">
        <f t="shared" si="9"/>
        <v>1</v>
      </c>
      <c r="H67">
        <f t="shared" si="9"/>
        <v>0</v>
      </c>
      <c r="I67">
        <f t="shared" si="9"/>
        <v>0</v>
      </c>
      <c r="J67">
        <f t="shared" si="9"/>
        <v>0</v>
      </c>
      <c r="K67">
        <f t="shared" si="9"/>
        <v>0</v>
      </c>
      <c r="O67" s="6">
        <f t="shared" si="8"/>
        <v>0</v>
      </c>
      <c r="P67" s="6">
        <f t="shared" si="8"/>
        <v>3699.9657549972171</v>
      </c>
      <c r="Q67" s="6">
        <f t="shared" si="8"/>
        <v>14374.377201232783</v>
      </c>
      <c r="R67" s="6">
        <f t="shared" si="8"/>
        <v>26694.732416132709</v>
      </c>
      <c r="S67" s="6">
        <f t="shared" si="1"/>
        <v>28671.021303762911</v>
      </c>
      <c r="T67" s="6">
        <f t="shared" si="2"/>
        <v>3699.9657549972171</v>
      </c>
      <c r="U67" s="6">
        <f t="shared" si="3"/>
        <v>14374.377201232783</v>
      </c>
      <c r="V67" s="6">
        <f t="shared" si="4"/>
        <v>26694.732416132709</v>
      </c>
      <c r="W67" s="6">
        <v>0</v>
      </c>
      <c r="X67" s="6">
        <f t="shared" si="5"/>
        <v>3475.7264948837133</v>
      </c>
      <c r="Y67" s="6">
        <f t="shared" si="6"/>
        <v>76915.823171009339</v>
      </c>
      <c r="Z67" s="6">
        <f t="shared" si="7"/>
        <v>583.82317100933869</v>
      </c>
      <c r="AB67">
        <v>31028</v>
      </c>
      <c r="AC67">
        <v>21611</v>
      </c>
      <c r="AD67">
        <v>2277</v>
      </c>
      <c r="AE67">
        <v>115</v>
      </c>
      <c r="AG67">
        <v>7570</v>
      </c>
      <c r="AH67">
        <v>711</v>
      </c>
      <c r="AI67">
        <v>214</v>
      </c>
      <c r="AJ67">
        <v>16930</v>
      </c>
      <c r="AK67">
        <v>15996</v>
      </c>
      <c r="AL67">
        <v>5944</v>
      </c>
      <c r="AM67">
        <v>971</v>
      </c>
      <c r="AN67">
        <v>204</v>
      </c>
      <c r="AO67">
        <v>84</v>
      </c>
      <c r="AR67">
        <v>55</v>
      </c>
      <c r="AT67">
        <v>1193</v>
      </c>
      <c r="AU67">
        <v>1559</v>
      </c>
      <c r="AV67">
        <v>255</v>
      </c>
      <c r="AW67">
        <v>287</v>
      </c>
      <c r="BB67">
        <v>151</v>
      </c>
      <c r="BI67">
        <v>59</v>
      </c>
      <c r="BN67">
        <v>146</v>
      </c>
      <c r="BX67">
        <v>76332</v>
      </c>
    </row>
    <row r="68" spans="1:76">
      <c r="A68">
        <v>3</v>
      </c>
      <c r="B68">
        <v>3</v>
      </c>
      <c r="C68" t="s">
        <v>103</v>
      </c>
      <c r="D68">
        <v>21</v>
      </c>
      <c r="E68">
        <v>29</v>
      </c>
      <c r="F68" t="s">
        <v>132</v>
      </c>
      <c r="G68">
        <f t="shared" si="9"/>
        <v>1</v>
      </c>
      <c r="H68">
        <f t="shared" si="9"/>
        <v>0</v>
      </c>
      <c r="I68">
        <f t="shared" si="9"/>
        <v>0</v>
      </c>
      <c r="J68">
        <f t="shared" si="9"/>
        <v>0</v>
      </c>
      <c r="K68">
        <f t="shared" si="9"/>
        <v>0</v>
      </c>
      <c r="O68" s="6">
        <f t="shared" si="8"/>
        <v>0</v>
      </c>
      <c r="P68" s="6">
        <f t="shared" si="8"/>
        <v>4459.9940354527962</v>
      </c>
      <c r="Q68" s="6">
        <f t="shared" si="8"/>
        <v>16441.808298988351</v>
      </c>
      <c r="R68" s="6">
        <f t="shared" ref="R68:R131" si="10">IF(J68=1,0,V68)</f>
        <v>30274.081159295252</v>
      </c>
      <c r="S68" s="6">
        <f t="shared" ref="S68:S131" si="11">(AC68+AD68+AE68+AF68)*$B$2</f>
        <v>32203.088545158858</v>
      </c>
      <c r="T68" s="6">
        <f t="shared" ref="T68:T131" si="12">(AG68+AH68+AI68)*$C$2</f>
        <v>4459.9940354527962</v>
      </c>
      <c r="U68" s="6">
        <f t="shared" ref="U68:U131" si="13">AJ68*$D$2</f>
        <v>16441.808298988351</v>
      </c>
      <c r="V68" s="6">
        <f t="shared" ref="V68:V131" si="14">(SUM(AK68:AS68))*$E$2</f>
        <v>30274.081159295252</v>
      </c>
      <c r="W68" s="6">
        <v>0</v>
      </c>
      <c r="X68" s="6">
        <f t="shared" ref="X68:X131" si="15">SUM(AT68:BW68)*$F$2</f>
        <v>4257.5268927739953</v>
      </c>
      <c r="Y68" s="6">
        <f t="shared" ref="Y68:Y131" si="16">SUM(S68:X68)</f>
        <v>87636.498931669252</v>
      </c>
      <c r="Z68" s="6">
        <f t="shared" ref="Z68:Z131" si="17">Y68-BX68</f>
        <v>228.49893166925176</v>
      </c>
      <c r="AB68">
        <v>31029</v>
      </c>
      <c r="AC68">
        <v>24519</v>
      </c>
      <c r="AD68">
        <v>2289</v>
      </c>
      <c r="AE68">
        <v>152</v>
      </c>
      <c r="AG68">
        <v>9124</v>
      </c>
      <c r="AH68">
        <v>880</v>
      </c>
      <c r="AI68">
        <v>236</v>
      </c>
      <c r="AJ68">
        <v>19365</v>
      </c>
      <c r="AK68">
        <v>16234</v>
      </c>
      <c r="AL68">
        <v>8632</v>
      </c>
      <c r="AM68">
        <v>1042</v>
      </c>
      <c r="AN68">
        <v>313</v>
      </c>
      <c r="AO68">
        <v>74</v>
      </c>
      <c r="AR68">
        <v>77</v>
      </c>
      <c r="AT68">
        <v>1519</v>
      </c>
      <c r="AU68">
        <v>1766</v>
      </c>
      <c r="AV68">
        <v>374</v>
      </c>
      <c r="AW68">
        <v>375</v>
      </c>
      <c r="BB68">
        <v>189</v>
      </c>
      <c r="BI68">
        <v>48</v>
      </c>
      <c r="BN68">
        <v>200</v>
      </c>
      <c r="BX68">
        <v>87408</v>
      </c>
    </row>
    <row r="69" spans="1:76">
      <c r="A69">
        <v>3</v>
      </c>
      <c r="B69">
        <v>3</v>
      </c>
      <c r="C69" t="s">
        <v>103</v>
      </c>
      <c r="D69">
        <v>21</v>
      </c>
      <c r="E69">
        <v>30</v>
      </c>
      <c r="F69" t="s">
        <v>133</v>
      </c>
      <c r="G69">
        <f t="shared" si="9"/>
        <v>1</v>
      </c>
      <c r="H69">
        <f t="shared" si="9"/>
        <v>0</v>
      </c>
      <c r="I69">
        <f t="shared" si="9"/>
        <v>0</v>
      </c>
      <c r="J69">
        <f t="shared" si="9"/>
        <v>0</v>
      </c>
      <c r="K69">
        <f t="shared" si="9"/>
        <v>0</v>
      </c>
      <c r="O69" s="6">
        <f t="shared" ref="O69:R132" si="18">IF(G69=1,0,S69)</f>
        <v>0</v>
      </c>
      <c r="P69" s="6">
        <f t="shared" si="18"/>
        <v>3588.9014504034221</v>
      </c>
      <c r="Q69" s="6">
        <f t="shared" si="18"/>
        <v>13522.782379446811</v>
      </c>
      <c r="R69" s="6">
        <f t="shared" si="10"/>
        <v>24376.995048446635</v>
      </c>
      <c r="S69" s="6">
        <f t="shared" si="11"/>
        <v>25259.5961967535</v>
      </c>
      <c r="T69" s="6">
        <f t="shared" si="12"/>
        <v>3588.9014504034221</v>
      </c>
      <c r="U69" s="6">
        <f t="shared" si="13"/>
        <v>13522.782379446811</v>
      </c>
      <c r="V69" s="6">
        <f t="shared" si="14"/>
        <v>24376.995048446635</v>
      </c>
      <c r="W69" s="6">
        <v>0</v>
      </c>
      <c r="X69" s="6">
        <f t="shared" si="15"/>
        <v>3354.7902579384445</v>
      </c>
      <c r="Y69" s="6">
        <f t="shared" si="16"/>
        <v>70103.065332988815</v>
      </c>
      <c r="Z69" s="6">
        <f t="shared" si="17"/>
        <v>31.065332988815499</v>
      </c>
      <c r="AB69">
        <v>31030</v>
      </c>
      <c r="AC69">
        <v>19316</v>
      </c>
      <c r="AD69">
        <v>1725</v>
      </c>
      <c r="AE69">
        <v>106</v>
      </c>
      <c r="AG69">
        <v>7417</v>
      </c>
      <c r="AH69">
        <v>617</v>
      </c>
      <c r="AI69">
        <v>206</v>
      </c>
      <c r="AJ69">
        <v>15927</v>
      </c>
      <c r="AK69">
        <v>14683</v>
      </c>
      <c r="AL69">
        <v>5043</v>
      </c>
      <c r="AM69">
        <v>1056</v>
      </c>
      <c r="AN69">
        <v>234</v>
      </c>
      <c r="AO69">
        <v>143</v>
      </c>
      <c r="AR69">
        <v>76</v>
      </c>
      <c r="AT69">
        <v>1513</v>
      </c>
      <c r="AU69">
        <v>1211</v>
      </c>
      <c r="AV69">
        <v>217</v>
      </c>
      <c r="AW69">
        <v>306</v>
      </c>
      <c r="BB69">
        <v>108</v>
      </c>
      <c r="BI69">
        <v>42</v>
      </c>
      <c r="BN69">
        <v>126</v>
      </c>
      <c r="BX69">
        <v>70072</v>
      </c>
    </row>
    <row r="70" spans="1:76">
      <c r="A70">
        <v>3</v>
      </c>
      <c r="B70">
        <v>3</v>
      </c>
      <c r="C70" t="s">
        <v>103</v>
      </c>
      <c r="D70">
        <v>21</v>
      </c>
      <c r="E70">
        <v>31</v>
      </c>
      <c r="F70" t="s">
        <v>134</v>
      </c>
      <c r="G70">
        <f t="shared" si="9"/>
        <v>1</v>
      </c>
      <c r="H70">
        <f t="shared" si="9"/>
        <v>0</v>
      </c>
      <c r="I70">
        <f t="shared" si="9"/>
        <v>0</v>
      </c>
      <c r="J70">
        <f t="shared" si="9"/>
        <v>0</v>
      </c>
      <c r="K70">
        <f t="shared" si="9"/>
        <v>0</v>
      </c>
      <c r="O70" s="6">
        <f t="shared" si="18"/>
        <v>0</v>
      </c>
      <c r="P70" s="6">
        <f t="shared" si="18"/>
        <v>3638.9892740437608</v>
      </c>
      <c r="Q70" s="6">
        <f t="shared" si="18"/>
        <v>13822.496210045463</v>
      </c>
      <c r="R70" s="6">
        <f t="shared" si="10"/>
        <v>24653.654139884151</v>
      </c>
      <c r="S70" s="6">
        <f t="shared" si="11"/>
        <v>28988.752073533396</v>
      </c>
      <c r="T70" s="6">
        <f t="shared" si="12"/>
        <v>3638.9892740437608</v>
      </c>
      <c r="U70" s="6">
        <f t="shared" si="13"/>
        <v>13822.496210045463</v>
      </c>
      <c r="V70" s="6">
        <f t="shared" si="14"/>
        <v>24653.654139884151</v>
      </c>
      <c r="W70" s="6">
        <v>0</v>
      </c>
      <c r="X70" s="6">
        <f t="shared" si="15"/>
        <v>3107.2042610426183</v>
      </c>
      <c r="Y70" s="6">
        <f t="shared" si="16"/>
        <v>74211.095958549384</v>
      </c>
      <c r="Z70" s="6">
        <f t="shared" si="17"/>
        <v>568.09595854938379</v>
      </c>
      <c r="AB70">
        <v>31031</v>
      </c>
      <c r="AC70">
        <v>21928</v>
      </c>
      <c r="AD70">
        <v>2204</v>
      </c>
      <c r="AE70">
        <v>137</v>
      </c>
      <c r="AG70">
        <v>7506</v>
      </c>
      <c r="AH70">
        <v>649</v>
      </c>
      <c r="AI70">
        <v>200</v>
      </c>
      <c r="AJ70">
        <v>16280</v>
      </c>
      <c r="AK70">
        <v>14995</v>
      </c>
      <c r="AL70">
        <v>4734</v>
      </c>
      <c r="AM70">
        <v>1352</v>
      </c>
      <c r="AN70">
        <v>241</v>
      </c>
      <c r="AO70">
        <v>79</v>
      </c>
      <c r="AR70">
        <v>75</v>
      </c>
      <c r="AT70">
        <v>1075</v>
      </c>
      <c r="AU70">
        <v>1264</v>
      </c>
      <c r="AV70">
        <v>262</v>
      </c>
      <c r="AW70">
        <v>339</v>
      </c>
      <c r="BB70">
        <v>133</v>
      </c>
      <c r="BI70">
        <v>42</v>
      </c>
      <c r="BN70">
        <v>148</v>
      </c>
      <c r="BX70">
        <v>73643</v>
      </c>
    </row>
    <row r="71" spans="1:76">
      <c r="A71">
        <v>4</v>
      </c>
      <c r="B71">
        <v>3</v>
      </c>
      <c r="C71" t="s">
        <v>103</v>
      </c>
      <c r="D71">
        <v>22</v>
      </c>
      <c r="E71">
        <v>1</v>
      </c>
      <c r="F71" t="s">
        <v>135</v>
      </c>
      <c r="G71">
        <f t="shared" si="9"/>
        <v>0</v>
      </c>
      <c r="H71">
        <f t="shared" si="9"/>
        <v>0</v>
      </c>
      <c r="I71">
        <f t="shared" si="9"/>
        <v>0</v>
      </c>
      <c r="J71">
        <f t="shared" si="9"/>
        <v>1</v>
      </c>
      <c r="K71">
        <f t="shared" si="9"/>
        <v>0</v>
      </c>
      <c r="O71" s="6">
        <f t="shared" si="18"/>
        <v>20652.500035081481</v>
      </c>
      <c r="P71" s="6">
        <f t="shared" si="18"/>
        <v>4253.9806390886188</v>
      </c>
      <c r="Q71" s="6">
        <f t="shared" si="18"/>
        <v>9589.1444837993531</v>
      </c>
      <c r="R71" s="6">
        <f t="shared" si="10"/>
        <v>0</v>
      </c>
      <c r="S71" s="6">
        <f t="shared" si="11"/>
        <v>20652.500035081481</v>
      </c>
      <c r="T71" s="6">
        <f t="shared" si="12"/>
        <v>4253.9806390886188</v>
      </c>
      <c r="U71" s="6">
        <f t="shared" si="13"/>
        <v>9589.1444837993531</v>
      </c>
      <c r="V71" s="6">
        <f t="shared" si="14"/>
        <v>28979.178855803479</v>
      </c>
      <c r="W71" s="6">
        <v>0</v>
      </c>
      <c r="X71" s="6">
        <f t="shared" si="15"/>
        <v>2439.6743232581025</v>
      </c>
      <c r="Y71" s="6">
        <f t="shared" si="16"/>
        <v>65914.478337031032</v>
      </c>
      <c r="Z71" s="6">
        <f t="shared" si="17"/>
        <v>-242.52166296896758</v>
      </c>
      <c r="AB71">
        <v>32001</v>
      </c>
      <c r="AC71">
        <v>15681</v>
      </c>
      <c r="AD71">
        <v>1475</v>
      </c>
      <c r="AE71">
        <v>134</v>
      </c>
      <c r="AG71">
        <v>8690</v>
      </c>
      <c r="AH71">
        <v>913</v>
      </c>
      <c r="AI71">
        <v>164</v>
      </c>
      <c r="AJ71">
        <v>11294</v>
      </c>
      <c r="AK71">
        <v>12717</v>
      </c>
      <c r="AL71">
        <v>11348</v>
      </c>
      <c r="AM71">
        <v>830</v>
      </c>
      <c r="AN71">
        <v>268</v>
      </c>
      <c r="AO71">
        <v>81</v>
      </c>
      <c r="AT71">
        <v>1191</v>
      </c>
      <c r="AU71">
        <v>897</v>
      </c>
      <c r="BA71">
        <v>273</v>
      </c>
      <c r="BB71">
        <v>201</v>
      </c>
      <c r="BX71">
        <v>66157</v>
      </c>
    </row>
    <row r="72" spans="1:76">
      <c r="A72">
        <v>4</v>
      </c>
      <c r="B72">
        <v>3</v>
      </c>
      <c r="C72" t="s">
        <v>103</v>
      </c>
      <c r="D72">
        <v>22</v>
      </c>
      <c r="E72">
        <v>2</v>
      </c>
      <c r="F72" t="s">
        <v>136</v>
      </c>
      <c r="G72">
        <f t="shared" si="9"/>
        <v>0</v>
      </c>
      <c r="H72">
        <f t="shared" si="9"/>
        <v>0</v>
      </c>
      <c r="I72">
        <f t="shared" si="9"/>
        <v>0</v>
      </c>
      <c r="J72">
        <f t="shared" si="9"/>
        <v>1</v>
      </c>
      <c r="K72">
        <f t="shared" si="9"/>
        <v>0</v>
      </c>
      <c r="O72" s="6">
        <f t="shared" si="18"/>
        <v>17422.635367940919</v>
      </c>
      <c r="P72" s="6">
        <f t="shared" si="18"/>
        <v>3213.4605462471418</v>
      </c>
      <c r="Q72" s="6">
        <f t="shared" si="18"/>
        <v>10435.645019512825</v>
      </c>
      <c r="R72" s="6">
        <f t="shared" si="10"/>
        <v>0</v>
      </c>
      <c r="S72" s="6">
        <f t="shared" si="11"/>
        <v>17422.635367940919</v>
      </c>
      <c r="T72" s="6">
        <f t="shared" si="12"/>
        <v>3213.4605462471418</v>
      </c>
      <c r="U72" s="6">
        <f t="shared" si="13"/>
        <v>10435.645019512825</v>
      </c>
      <c r="V72" s="6">
        <f t="shared" si="14"/>
        <v>30170.764486144311</v>
      </c>
      <c r="W72" s="6">
        <v>0</v>
      </c>
      <c r="X72" s="6">
        <f t="shared" si="15"/>
        <v>1915.9347144400085</v>
      </c>
      <c r="Y72" s="6">
        <f t="shared" si="16"/>
        <v>63158.440134285207</v>
      </c>
      <c r="Z72" s="6">
        <f t="shared" si="17"/>
        <v>609.44013428520702</v>
      </c>
      <c r="AB72">
        <v>32002</v>
      </c>
      <c r="AC72">
        <v>13368</v>
      </c>
      <c r="AD72">
        <v>1101</v>
      </c>
      <c r="AE72">
        <v>117</v>
      </c>
      <c r="AG72">
        <v>6501</v>
      </c>
      <c r="AH72">
        <v>684</v>
      </c>
      <c r="AI72">
        <v>193</v>
      </c>
      <c r="AJ72">
        <v>12291</v>
      </c>
      <c r="AK72">
        <v>15011</v>
      </c>
      <c r="AL72">
        <v>10012</v>
      </c>
      <c r="AM72">
        <v>799</v>
      </c>
      <c r="AN72">
        <v>383</v>
      </c>
      <c r="AO72">
        <v>77</v>
      </c>
      <c r="AT72">
        <v>627</v>
      </c>
      <c r="AU72">
        <v>801</v>
      </c>
      <c r="BA72">
        <v>368</v>
      </c>
      <c r="BB72">
        <v>216</v>
      </c>
      <c r="BX72">
        <v>62549</v>
      </c>
    </row>
    <row r="73" spans="1:76">
      <c r="A73">
        <v>4</v>
      </c>
      <c r="B73">
        <v>3</v>
      </c>
      <c r="C73" t="s">
        <v>103</v>
      </c>
      <c r="D73">
        <v>23</v>
      </c>
      <c r="E73">
        <v>3</v>
      </c>
      <c r="F73" t="s">
        <v>137</v>
      </c>
      <c r="G73">
        <f t="shared" si="9"/>
        <v>0</v>
      </c>
      <c r="H73">
        <f t="shared" si="9"/>
        <v>0</v>
      </c>
      <c r="I73">
        <f t="shared" si="9"/>
        <v>0</v>
      </c>
      <c r="J73">
        <f t="shared" si="9"/>
        <v>1</v>
      </c>
      <c r="K73">
        <f t="shared" si="9"/>
        <v>0</v>
      </c>
      <c r="O73" s="6">
        <f t="shared" si="18"/>
        <v>23077.287488593069</v>
      </c>
      <c r="P73" s="6">
        <f t="shared" si="18"/>
        <v>4044.0473260917202</v>
      </c>
      <c r="Q73" s="6">
        <f t="shared" si="18"/>
        <v>14207.114808519087</v>
      </c>
      <c r="R73" s="6">
        <f t="shared" si="10"/>
        <v>0</v>
      </c>
      <c r="S73" s="6">
        <f t="shared" si="11"/>
        <v>23077.287488593069</v>
      </c>
      <c r="T73" s="6">
        <f t="shared" si="12"/>
        <v>4044.0473260917202</v>
      </c>
      <c r="U73" s="6">
        <f t="shared" si="13"/>
        <v>14207.114808519087</v>
      </c>
      <c r="V73" s="6">
        <f t="shared" si="14"/>
        <v>36108.029303218296</v>
      </c>
      <c r="W73" s="6">
        <v>0</v>
      </c>
      <c r="X73" s="6">
        <f t="shared" si="15"/>
        <v>2707.2576506724376</v>
      </c>
      <c r="Y73" s="6">
        <f t="shared" si="16"/>
        <v>80143.73657709462</v>
      </c>
      <c r="Z73" s="6">
        <f t="shared" si="17"/>
        <v>508.73657709461986</v>
      </c>
      <c r="AB73">
        <v>32003</v>
      </c>
      <c r="AC73">
        <v>17720</v>
      </c>
      <c r="AD73">
        <v>1431</v>
      </c>
      <c r="AE73">
        <v>169</v>
      </c>
      <c r="AG73">
        <v>8189</v>
      </c>
      <c r="AH73">
        <v>894</v>
      </c>
      <c r="AI73">
        <v>202</v>
      </c>
      <c r="AJ73">
        <v>16733</v>
      </c>
      <c r="AK73">
        <v>15429</v>
      </c>
      <c r="AL73">
        <v>14746</v>
      </c>
      <c r="AM73">
        <v>849</v>
      </c>
      <c r="AN73">
        <v>293</v>
      </c>
      <c r="AO73">
        <v>137</v>
      </c>
      <c r="AT73">
        <v>1174</v>
      </c>
      <c r="AU73">
        <v>1067</v>
      </c>
      <c r="BA73">
        <v>401</v>
      </c>
      <c r="BB73">
        <v>201</v>
      </c>
      <c r="BX73">
        <v>79635</v>
      </c>
    </row>
    <row r="74" spans="1:76">
      <c r="A74">
        <v>4</v>
      </c>
      <c r="B74">
        <v>3</v>
      </c>
      <c r="C74" t="s">
        <v>103</v>
      </c>
      <c r="D74">
        <v>22</v>
      </c>
      <c r="E74">
        <v>4</v>
      </c>
      <c r="F74" t="s">
        <v>138</v>
      </c>
      <c r="G74">
        <f t="shared" si="9"/>
        <v>0</v>
      </c>
      <c r="H74">
        <f t="shared" si="9"/>
        <v>0</v>
      </c>
      <c r="I74">
        <f t="shared" si="9"/>
        <v>0</v>
      </c>
      <c r="J74">
        <f t="shared" si="9"/>
        <v>1</v>
      </c>
      <c r="K74">
        <f t="shared" si="9"/>
        <v>0</v>
      </c>
      <c r="O74" s="6">
        <f t="shared" si="18"/>
        <v>21938.951309678516</v>
      </c>
      <c r="P74" s="6">
        <f t="shared" si="18"/>
        <v>3885.9440219052585</v>
      </c>
      <c r="Q74" s="6">
        <f t="shared" si="18"/>
        <v>12039.496084671047</v>
      </c>
      <c r="R74" s="6">
        <f t="shared" si="10"/>
        <v>0</v>
      </c>
      <c r="S74" s="6">
        <f t="shared" si="11"/>
        <v>21938.951309678516</v>
      </c>
      <c r="T74" s="6">
        <f t="shared" si="12"/>
        <v>3885.9440219052585</v>
      </c>
      <c r="U74" s="6">
        <f t="shared" si="13"/>
        <v>12039.496084671047</v>
      </c>
      <c r="V74" s="6">
        <f t="shared" si="14"/>
        <v>32617.073713751553</v>
      </c>
      <c r="W74" s="6">
        <v>0</v>
      </c>
      <c r="X74" s="6">
        <f t="shared" si="15"/>
        <v>2453.0058769371085</v>
      </c>
      <c r="Y74" s="6">
        <f t="shared" si="16"/>
        <v>72934.47100694348</v>
      </c>
      <c r="Z74" s="6">
        <f t="shared" si="17"/>
        <v>476.47100694348046</v>
      </c>
      <c r="AB74">
        <v>32004</v>
      </c>
      <c r="AC74">
        <v>16851</v>
      </c>
      <c r="AD74">
        <v>1333</v>
      </c>
      <c r="AE74">
        <v>183</v>
      </c>
      <c r="AG74">
        <v>7934</v>
      </c>
      <c r="AH74">
        <v>796</v>
      </c>
      <c r="AI74">
        <v>192</v>
      </c>
      <c r="AJ74">
        <v>14180</v>
      </c>
      <c r="AK74">
        <v>14226</v>
      </c>
      <c r="AL74">
        <v>12922</v>
      </c>
      <c r="AM74">
        <v>827</v>
      </c>
      <c r="AN74">
        <v>342</v>
      </c>
      <c r="AO74">
        <v>96</v>
      </c>
      <c r="AT74">
        <v>1009</v>
      </c>
      <c r="AU74">
        <v>972</v>
      </c>
      <c r="BA74">
        <v>375</v>
      </c>
      <c r="BB74">
        <v>220</v>
      </c>
      <c r="BX74">
        <v>72458</v>
      </c>
    </row>
    <row r="75" spans="1:76">
      <c r="A75">
        <v>4</v>
      </c>
      <c r="B75">
        <v>3</v>
      </c>
      <c r="C75" t="s">
        <v>103</v>
      </c>
      <c r="D75">
        <v>22</v>
      </c>
      <c r="E75">
        <v>5</v>
      </c>
      <c r="F75" t="s">
        <v>139</v>
      </c>
      <c r="G75">
        <f t="shared" si="9"/>
        <v>0</v>
      </c>
      <c r="H75">
        <f t="shared" si="9"/>
        <v>0</v>
      </c>
      <c r="I75">
        <f t="shared" si="9"/>
        <v>0</v>
      </c>
      <c r="J75">
        <f t="shared" si="9"/>
        <v>1</v>
      </c>
      <c r="K75">
        <f t="shared" si="9"/>
        <v>0</v>
      </c>
      <c r="O75" s="6">
        <f t="shared" si="18"/>
        <v>22717.750038589627</v>
      </c>
      <c r="P75" s="6">
        <f t="shared" si="18"/>
        <v>4222.1857597343169</v>
      </c>
      <c r="Q75" s="6">
        <f t="shared" si="18"/>
        <v>14591.733406992711</v>
      </c>
      <c r="R75" s="6">
        <f t="shared" si="10"/>
        <v>0</v>
      </c>
      <c r="S75" s="6">
        <f t="shared" si="11"/>
        <v>22717.750038589627</v>
      </c>
      <c r="T75" s="6">
        <f t="shared" si="12"/>
        <v>4222.1857597343169</v>
      </c>
      <c r="U75" s="6">
        <f t="shared" si="13"/>
        <v>14591.733406992711</v>
      </c>
      <c r="V75" s="6">
        <f t="shared" si="14"/>
        <v>35364.149256531527</v>
      </c>
      <c r="W75" s="6">
        <v>0</v>
      </c>
      <c r="X75" s="6">
        <f t="shared" si="15"/>
        <v>3028.1671928027968</v>
      </c>
      <c r="Y75" s="6">
        <f t="shared" si="16"/>
        <v>79923.985654650984</v>
      </c>
      <c r="Z75" s="6">
        <f t="shared" si="17"/>
        <v>38.985654650983633</v>
      </c>
      <c r="AB75">
        <v>32005</v>
      </c>
      <c r="AC75">
        <v>17574</v>
      </c>
      <c r="AD75">
        <v>1286</v>
      </c>
      <c r="AE75">
        <v>159</v>
      </c>
      <c r="AG75">
        <v>8536</v>
      </c>
      <c r="AH75">
        <v>949</v>
      </c>
      <c r="AI75">
        <v>209</v>
      </c>
      <c r="AJ75">
        <v>17186</v>
      </c>
      <c r="AK75">
        <v>17211</v>
      </c>
      <c r="AL75">
        <v>12317</v>
      </c>
      <c r="AM75">
        <v>924</v>
      </c>
      <c r="AN75">
        <v>273</v>
      </c>
      <c r="AO75">
        <v>81</v>
      </c>
      <c r="AT75">
        <v>1379</v>
      </c>
      <c r="AU75">
        <v>1281</v>
      </c>
      <c r="BA75">
        <v>360</v>
      </c>
      <c r="BB75">
        <v>160</v>
      </c>
      <c r="BX75">
        <v>79885</v>
      </c>
    </row>
    <row r="76" spans="1:76">
      <c r="A76">
        <v>4</v>
      </c>
      <c r="B76">
        <v>3</v>
      </c>
      <c r="C76" t="s">
        <v>103</v>
      </c>
      <c r="D76">
        <v>23</v>
      </c>
      <c r="E76">
        <v>6</v>
      </c>
      <c r="F76" t="s">
        <v>140</v>
      </c>
      <c r="G76">
        <f t="shared" si="9"/>
        <v>0</v>
      </c>
      <c r="H76">
        <f t="shared" si="9"/>
        <v>0</v>
      </c>
      <c r="I76">
        <f t="shared" si="9"/>
        <v>0</v>
      </c>
      <c r="J76">
        <f t="shared" si="9"/>
        <v>1</v>
      </c>
      <c r="K76">
        <f t="shared" si="9"/>
        <v>0</v>
      </c>
      <c r="O76" s="6">
        <f t="shared" si="18"/>
        <v>21514.912124458508</v>
      </c>
      <c r="P76" s="6">
        <f t="shared" si="18"/>
        <v>4246.1408058231746</v>
      </c>
      <c r="Q76" s="6">
        <f t="shared" si="18"/>
        <v>13247.690931531901</v>
      </c>
      <c r="R76" s="6">
        <f t="shared" si="10"/>
        <v>0</v>
      </c>
      <c r="S76" s="6">
        <f t="shared" si="11"/>
        <v>21514.912124458508</v>
      </c>
      <c r="T76" s="6">
        <f t="shared" si="12"/>
        <v>4246.1408058231746</v>
      </c>
      <c r="U76" s="6">
        <f t="shared" si="13"/>
        <v>13247.690931531901</v>
      </c>
      <c r="V76" s="6">
        <f t="shared" si="14"/>
        <v>35446.802595052286</v>
      </c>
      <c r="W76" s="6">
        <v>0</v>
      </c>
      <c r="X76" s="6">
        <f t="shared" si="15"/>
        <v>3003.408593113214</v>
      </c>
      <c r="Y76" s="6">
        <f t="shared" si="16"/>
        <v>77458.955049979093</v>
      </c>
      <c r="Z76" s="6">
        <f t="shared" si="17"/>
        <v>62.955049979093019</v>
      </c>
      <c r="AB76">
        <v>32006</v>
      </c>
      <c r="AC76">
        <v>16422</v>
      </c>
      <c r="AD76">
        <v>1465</v>
      </c>
      <c r="AE76">
        <v>125</v>
      </c>
      <c r="AG76">
        <v>8673</v>
      </c>
      <c r="AH76">
        <v>874</v>
      </c>
      <c r="AI76">
        <v>202</v>
      </c>
      <c r="AJ76">
        <v>15603</v>
      </c>
      <c r="AK76">
        <v>18189</v>
      </c>
      <c r="AL76">
        <v>11229</v>
      </c>
      <c r="AM76">
        <v>1025</v>
      </c>
      <c r="AN76">
        <v>321</v>
      </c>
      <c r="AO76">
        <v>114</v>
      </c>
      <c r="AT76">
        <v>1474</v>
      </c>
      <c r="AU76">
        <v>1131</v>
      </c>
      <c r="BA76">
        <v>343</v>
      </c>
      <c r="BB76">
        <v>206</v>
      </c>
      <c r="BX76">
        <v>77396</v>
      </c>
    </row>
    <row r="77" spans="1:76">
      <c r="A77">
        <v>4</v>
      </c>
      <c r="B77">
        <v>3</v>
      </c>
      <c r="C77" t="s">
        <v>103</v>
      </c>
      <c r="D77">
        <v>23</v>
      </c>
      <c r="E77">
        <v>7</v>
      </c>
      <c r="F77" t="s">
        <v>141</v>
      </c>
      <c r="G77">
        <f t="shared" si="9"/>
        <v>0</v>
      </c>
      <c r="H77">
        <f t="shared" si="9"/>
        <v>0</v>
      </c>
      <c r="I77">
        <f t="shared" si="9"/>
        <v>0</v>
      </c>
      <c r="J77">
        <f t="shared" si="9"/>
        <v>1</v>
      </c>
      <c r="K77">
        <f t="shared" si="9"/>
        <v>0</v>
      </c>
      <c r="O77" s="6">
        <f t="shared" si="18"/>
        <v>27489.683968037316</v>
      </c>
      <c r="P77" s="6">
        <f t="shared" si="18"/>
        <v>5010.0890029114762</v>
      </c>
      <c r="Q77" s="6">
        <f t="shared" si="18"/>
        <v>15750.68348848608</v>
      </c>
      <c r="R77" s="6">
        <f t="shared" si="10"/>
        <v>0</v>
      </c>
      <c r="S77" s="6">
        <f t="shared" si="11"/>
        <v>27489.683968037316</v>
      </c>
      <c r="T77" s="6">
        <f t="shared" si="12"/>
        <v>5010.0890029114762</v>
      </c>
      <c r="U77" s="6">
        <f t="shared" si="13"/>
        <v>15750.68348848608</v>
      </c>
      <c r="V77" s="6">
        <f t="shared" si="14"/>
        <v>36396.168025005914</v>
      </c>
      <c r="W77" s="6">
        <v>0</v>
      </c>
      <c r="X77" s="6">
        <f t="shared" si="15"/>
        <v>3541.4320094445288</v>
      </c>
      <c r="Y77" s="6">
        <f t="shared" si="16"/>
        <v>88188.056493885306</v>
      </c>
      <c r="Z77" s="6">
        <f t="shared" si="17"/>
        <v>-303.94350611469417</v>
      </c>
      <c r="AB77">
        <v>32007</v>
      </c>
      <c r="AC77">
        <v>21080</v>
      </c>
      <c r="AD77">
        <v>1744</v>
      </c>
      <c r="AE77">
        <v>190</v>
      </c>
      <c r="AG77">
        <v>10282</v>
      </c>
      <c r="AH77">
        <v>997</v>
      </c>
      <c r="AI77">
        <v>224</v>
      </c>
      <c r="AJ77">
        <v>18551</v>
      </c>
      <c r="AK77">
        <v>18061</v>
      </c>
      <c r="AL77">
        <v>12115</v>
      </c>
      <c r="AM77">
        <v>1102</v>
      </c>
      <c r="AN77">
        <v>285</v>
      </c>
      <c r="AO77">
        <v>142</v>
      </c>
      <c r="AT77">
        <v>1803</v>
      </c>
      <c r="AU77">
        <v>1322</v>
      </c>
      <c r="BA77">
        <v>437</v>
      </c>
      <c r="BB77">
        <v>157</v>
      </c>
      <c r="BX77">
        <v>88492</v>
      </c>
    </row>
    <row r="78" spans="1:76">
      <c r="A78">
        <v>4</v>
      </c>
      <c r="B78">
        <v>3</v>
      </c>
      <c r="C78" t="s">
        <v>103</v>
      </c>
      <c r="D78">
        <v>24</v>
      </c>
      <c r="E78">
        <v>8</v>
      </c>
      <c r="F78" t="s">
        <v>142</v>
      </c>
      <c r="G78">
        <f t="shared" si="9"/>
        <v>0</v>
      </c>
      <c r="H78">
        <f t="shared" si="9"/>
        <v>0</v>
      </c>
      <c r="I78">
        <f t="shared" si="9"/>
        <v>0</v>
      </c>
      <c r="J78">
        <f t="shared" si="9"/>
        <v>1</v>
      </c>
      <c r="K78">
        <f t="shared" si="9"/>
        <v>0</v>
      </c>
      <c r="O78" s="6">
        <f t="shared" si="18"/>
        <v>22678.332311512837</v>
      </c>
      <c r="P78" s="6">
        <f t="shared" si="18"/>
        <v>4133.7698623518054</v>
      </c>
      <c r="Q78" s="6">
        <f t="shared" si="18"/>
        <v>10197.062621784153</v>
      </c>
      <c r="R78" s="6">
        <f t="shared" si="10"/>
        <v>0</v>
      </c>
      <c r="S78" s="6">
        <f t="shared" si="11"/>
        <v>22678.332311512837</v>
      </c>
      <c r="T78" s="6">
        <f t="shared" si="12"/>
        <v>4133.7698623518054</v>
      </c>
      <c r="U78" s="6">
        <f t="shared" si="13"/>
        <v>10197.062621784153</v>
      </c>
      <c r="V78" s="6">
        <f t="shared" si="14"/>
        <v>29052.648490044146</v>
      </c>
      <c r="W78" s="6">
        <v>0</v>
      </c>
      <c r="X78" s="6">
        <f t="shared" si="15"/>
        <v>3018.6446544606497</v>
      </c>
      <c r="Y78" s="6">
        <f t="shared" si="16"/>
        <v>69080.457940153588</v>
      </c>
      <c r="Z78" s="6">
        <f t="shared" si="17"/>
        <v>115.45794015358842</v>
      </c>
      <c r="AB78">
        <v>32008</v>
      </c>
      <c r="AC78">
        <v>17178</v>
      </c>
      <c r="AD78">
        <v>1677</v>
      </c>
      <c r="AE78">
        <v>131</v>
      </c>
      <c r="AG78">
        <v>8615</v>
      </c>
      <c r="AH78">
        <v>688</v>
      </c>
      <c r="AI78">
        <v>188</v>
      </c>
      <c r="AJ78">
        <v>12010</v>
      </c>
      <c r="AK78">
        <v>14803</v>
      </c>
      <c r="AL78">
        <v>8259</v>
      </c>
      <c r="AM78">
        <v>1753</v>
      </c>
      <c r="AN78">
        <v>346</v>
      </c>
      <c r="AO78">
        <v>147</v>
      </c>
      <c r="AT78">
        <v>1630</v>
      </c>
      <c r="AU78">
        <v>1062</v>
      </c>
      <c r="BA78">
        <v>305</v>
      </c>
      <c r="BB78">
        <v>173</v>
      </c>
      <c r="BX78">
        <v>68965</v>
      </c>
    </row>
    <row r="79" spans="1:76">
      <c r="A79">
        <v>4</v>
      </c>
      <c r="B79">
        <v>3</v>
      </c>
      <c r="C79" t="s">
        <v>103</v>
      </c>
      <c r="D79">
        <v>24</v>
      </c>
      <c r="E79">
        <v>9</v>
      </c>
      <c r="F79" t="s">
        <v>143</v>
      </c>
      <c r="G79">
        <f t="shared" si="9"/>
        <v>0</v>
      </c>
      <c r="H79">
        <f t="shared" si="9"/>
        <v>0</v>
      </c>
      <c r="I79">
        <f t="shared" si="9"/>
        <v>0</v>
      </c>
      <c r="J79">
        <f t="shared" si="9"/>
        <v>1</v>
      </c>
      <c r="K79">
        <f t="shared" si="9"/>
        <v>0</v>
      </c>
      <c r="O79" s="6">
        <f t="shared" si="18"/>
        <v>22927.977916332504</v>
      </c>
      <c r="P79" s="6">
        <f t="shared" si="18"/>
        <v>4073.6644739833987</v>
      </c>
      <c r="Q79" s="6">
        <f t="shared" si="18"/>
        <v>13257.030455998149</v>
      </c>
      <c r="R79" s="6">
        <f t="shared" si="10"/>
        <v>0</v>
      </c>
      <c r="S79" s="6">
        <f t="shared" si="11"/>
        <v>22927.977916332504</v>
      </c>
      <c r="T79" s="6">
        <f t="shared" si="12"/>
        <v>4073.6644739833987</v>
      </c>
      <c r="U79" s="6">
        <f t="shared" si="13"/>
        <v>13257.030455998149</v>
      </c>
      <c r="V79" s="6">
        <f t="shared" si="14"/>
        <v>36432.902842126248</v>
      </c>
      <c r="W79" s="6">
        <v>0</v>
      </c>
      <c r="X79" s="6">
        <f t="shared" si="15"/>
        <v>3065.3050923371707</v>
      </c>
      <c r="Y79" s="6">
        <f t="shared" si="16"/>
        <v>79756.880780777472</v>
      </c>
      <c r="Z79" s="6">
        <f t="shared" si="17"/>
        <v>638.88078077747195</v>
      </c>
      <c r="AB79">
        <v>32009</v>
      </c>
      <c r="AC79">
        <v>17701</v>
      </c>
      <c r="AD79">
        <v>1349</v>
      </c>
      <c r="AE79">
        <v>145</v>
      </c>
      <c r="AG79">
        <v>8423</v>
      </c>
      <c r="AH79">
        <v>739</v>
      </c>
      <c r="AI79">
        <v>191</v>
      </c>
      <c r="AJ79">
        <v>15614</v>
      </c>
      <c r="AK79">
        <v>17784</v>
      </c>
      <c r="AL79">
        <v>12089</v>
      </c>
      <c r="AM79">
        <v>1465</v>
      </c>
      <c r="AN79">
        <v>284</v>
      </c>
      <c r="AO79">
        <v>115</v>
      </c>
      <c r="AT79">
        <v>1716</v>
      </c>
      <c r="AU79">
        <v>994</v>
      </c>
      <c r="BA79">
        <v>331</v>
      </c>
      <c r="BB79">
        <v>178</v>
      </c>
      <c r="BX79">
        <v>79118</v>
      </c>
    </row>
    <row r="80" spans="1:76">
      <c r="A80">
        <v>4</v>
      </c>
      <c r="B80">
        <v>3</v>
      </c>
      <c r="C80" t="s">
        <v>103</v>
      </c>
      <c r="D80">
        <v>24</v>
      </c>
      <c r="E80">
        <v>10</v>
      </c>
      <c r="F80" t="s">
        <v>144</v>
      </c>
      <c r="G80">
        <f t="shared" si="9"/>
        <v>0</v>
      </c>
      <c r="H80">
        <f t="shared" si="9"/>
        <v>0</v>
      </c>
      <c r="I80">
        <f t="shared" si="9"/>
        <v>0</v>
      </c>
      <c r="J80">
        <f t="shared" si="9"/>
        <v>1</v>
      </c>
      <c r="K80">
        <f t="shared" si="9"/>
        <v>0</v>
      </c>
      <c r="O80" s="6">
        <f t="shared" si="18"/>
        <v>20312.074210327388</v>
      </c>
      <c r="P80" s="6">
        <f t="shared" si="18"/>
        <v>4029.6742984384055</v>
      </c>
      <c r="Q80" s="6">
        <f t="shared" si="18"/>
        <v>11692.235584062411</v>
      </c>
      <c r="R80" s="6">
        <f t="shared" si="10"/>
        <v>0</v>
      </c>
      <c r="S80" s="6">
        <f t="shared" si="11"/>
        <v>20312.074210327388</v>
      </c>
      <c r="T80" s="6">
        <f t="shared" si="12"/>
        <v>4029.6742984384055</v>
      </c>
      <c r="U80" s="6">
        <f t="shared" si="13"/>
        <v>11692.235584062411</v>
      </c>
      <c r="V80" s="6">
        <f t="shared" si="14"/>
        <v>37252.5484491237</v>
      </c>
      <c r="W80" s="6">
        <v>0</v>
      </c>
      <c r="X80" s="6">
        <f t="shared" si="15"/>
        <v>3100.5384842031153</v>
      </c>
      <c r="Y80" s="6">
        <f t="shared" si="16"/>
        <v>76387.071026155027</v>
      </c>
      <c r="Z80" s="6">
        <f t="shared" si="17"/>
        <v>652.07102615502663</v>
      </c>
      <c r="AB80">
        <v>32010</v>
      </c>
      <c r="AC80">
        <v>15583</v>
      </c>
      <c r="AD80">
        <v>1297</v>
      </c>
      <c r="AE80">
        <v>125</v>
      </c>
      <c r="AG80">
        <v>8255</v>
      </c>
      <c r="AH80">
        <v>805</v>
      </c>
      <c r="AI80">
        <v>192</v>
      </c>
      <c r="AJ80">
        <v>13771</v>
      </c>
      <c r="AK80">
        <v>18049</v>
      </c>
      <c r="AL80">
        <v>12499</v>
      </c>
      <c r="AM80">
        <v>1535</v>
      </c>
      <c r="AN80">
        <v>252</v>
      </c>
      <c r="AO80">
        <v>116</v>
      </c>
      <c r="AT80">
        <v>1715</v>
      </c>
      <c r="AU80">
        <v>944</v>
      </c>
      <c r="BA80">
        <v>404</v>
      </c>
      <c r="BB80">
        <v>193</v>
      </c>
      <c r="BX80">
        <v>75735</v>
      </c>
    </row>
    <row r="81" spans="1:76">
      <c r="A81">
        <v>4</v>
      </c>
      <c r="B81">
        <v>3</v>
      </c>
      <c r="C81" t="s">
        <v>103</v>
      </c>
      <c r="D81">
        <v>23</v>
      </c>
      <c r="E81">
        <v>11</v>
      </c>
      <c r="F81" t="s">
        <v>145</v>
      </c>
      <c r="G81">
        <f t="shared" si="9"/>
        <v>0</v>
      </c>
      <c r="H81">
        <f t="shared" si="9"/>
        <v>0</v>
      </c>
      <c r="I81">
        <f t="shared" si="9"/>
        <v>0</v>
      </c>
      <c r="J81">
        <f t="shared" si="9"/>
        <v>1</v>
      </c>
      <c r="K81">
        <f t="shared" si="9"/>
        <v>0</v>
      </c>
      <c r="O81" s="6">
        <f t="shared" si="18"/>
        <v>21345.296450370504</v>
      </c>
      <c r="P81" s="6">
        <f t="shared" si="18"/>
        <v>4248.3185372857979</v>
      </c>
      <c r="Q81" s="6">
        <f t="shared" si="18"/>
        <v>13365.708558878114</v>
      </c>
      <c r="R81" s="6">
        <f t="shared" si="10"/>
        <v>0</v>
      </c>
      <c r="S81" s="6">
        <f t="shared" si="11"/>
        <v>21345.296450370504</v>
      </c>
      <c r="T81" s="6">
        <f t="shared" si="12"/>
        <v>4248.3185372857979</v>
      </c>
      <c r="U81" s="6">
        <f t="shared" si="13"/>
        <v>13365.708558878114</v>
      </c>
      <c r="V81" s="6">
        <f t="shared" si="14"/>
        <v>36580.990073642592</v>
      </c>
      <c r="W81" s="6">
        <v>0</v>
      </c>
      <c r="X81" s="6">
        <f t="shared" si="15"/>
        <v>2942.4643477234722</v>
      </c>
      <c r="Y81" s="6">
        <f t="shared" si="16"/>
        <v>78482.777967900489</v>
      </c>
      <c r="Z81" s="6">
        <f t="shared" si="17"/>
        <v>160.77796790048887</v>
      </c>
      <c r="AB81">
        <v>32011</v>
      </c>
      <c r="AC81">
        <v>16454</v>
      </c>
      <c r="AD81">
        <v>1286</v>
      </c>
      <c r="AE81">
        <v>130</v>
      </c>
      <c r="AG81">
        <v>8848</v>
      </c>
      <c r="AH81">
        <v>716</v>
      </c>
      <c r="AI81">
        <v>190</v>
      </c>
      <c r="AJ81">
        <v>15742</v>
      </c>
      <c r="AK81">
        <v>17190</v>
      </c>
      <c r="AL81">
        <v>12897</v>
      </c>
      <c r="AM81">
        <v>1289</v>
      </c>
      <c r="AN81">
        <v>235</v>
      </c>
      <c r="AO81">
        <v>255</v>
      </c>
      <c r="AT81">
        <v>1468</v>
      </c>
      <c r="AU81">
        <v>1016</v>
      </c>
      <c r="BA81">
        <v>379</v>
      </c>
      <c r="BB81">
        <v>227</v>
      </c>
      <c r="BX81">
        <v>78322</v>
      </c>
    </row>
    <row r="82" spans="1:76">
      <c r="A82">
        <v>4</v>
      </c>
      <c r="B82">
        <v>3</v>
      </c>
      <c r="C82" t="s">
        <v>103</v>
      </c>
      <c r="D82">
        <v>25</v>
      </c>
      <c r="E82">
        <v>12</v>
      </c>
      <c r="F82" t="s">
        <v>146</v>
      </c>
      <c r="G82">
        <f t="shared" si="9"/>
        <v>0</v>
      </c>
      <c r="H82">
        <f t="shared" si="9"/>
        <v>0</v>
      </c>
      <c r="I82">
        <f t="shared" si="9"/>
        <v>0</v>
      </c>
      <c r="J82">
        <f t="shared" si="9"/>
        <v>1</v>
      </c>
      <c r="K82">
        <f t="shared" si="9"/>
        <v>0</v>
      </c>
      <c r="O82" s="6">
        <f t="shared" si="18"/>
        <v>20426.743961823504</v>
      </c>
      <c r="P82" s="6">
        <f t="shared" si="18"/>
        <v>4226.1056763670395</v>
      </c>
      <c r="Q82" s="6">
        <f t="shared" si="18"/>
        <v>10168.195000706663</v>
      </c>
      <c r="R82" s="6">
        <f t="shared" si="10"/>
        <v>0</v>
      </c>
      <c r="S82" s="6">
        <f t="shared" si="11"/>
        <v>20426.743961823504</v>
      </c>
      <c r="T82" s="6">
        <f t="shared" si="12"/>
        <v>4226.1056763670395</v>
      </c>
      <c r="U82" s="6">
        <f t="shared" si="13"/>
        <v>10168.195000706663</v>
      </c>
      <c r="V82" s="6">
        <f t="shared" si="14"/>
        <v>43366.599573589287</v>
      </c>
      <c r="W82" s="6">
        <v>0</v>
      </c>
      <c r="X82" s="6">
        <f t="shared" si="15"/>
        <v>2176.8522650148407</v>
      </c>
      <c r="Y82" s="6">
        <f t="shared" si="16"/>
        <v>80364.496477501321</v>
      </c>
      <c r="Z82" s="6">
        <f t="shared" si="17"/>
        <v>1521.4964775013214</v>
      </c>
      <c r="AB82">
        <v>32012</v>
      </c>
      <c r="AC82">
        <v>15774</v>
      </c>
      <c r="AD82">
        <v>1189</v>
      </c>
      <c r="AE82">
        <v>138</v>
      </c>
      <c r="AF82">
        <v>0</v>
      </c>
      <c r="AG82">
        <v>8581</v>
      </c>
      <c r="AH82">
        <v>943</v>
      </c>
      <c r="AI82">
        <v>179</v>
      </c>
      <c r="AJ82">
        <v>11976</v>
      </c>
      <c r="AK82">
        <v>18359</v>
      </c>
      <c r="AL82">
        <v>17904</v>
      </c>
      <c r="AM82">
        <v>1154</v>
      </c>
      <c r="AN82">
        <v>267</v>
      </c>
      <c r="AO82">
        <v>93</v>
      </c>
      <c r="AP82">
        <v>0</v>
      </c>
      <c r="AQ82">
        <v>0</v>
      </c>
      <c r="AR82">
        <v>0</v>
      </c>
      <c r="AS82">
        <v>0</v>
      </c>
      <c r="AT82">
        <v>1020</v>
      </c>
      <c r="AU82">
        <v>770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350</v>
      </c>
      <c r="BB82">
        <v>146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78843</v>
      </c>
    </row>
    <row r="83" spans="1:76">
      <c r="A83">
        <v>4</v>
      </c>
      <c r="B83">
        <v>3</v>
      </c>
      <c r="C83" t="s">
        <v>103</v>
      </c>
      <c r="D83">
        <v>25</v>
      </c>
      <c r="E83">
        <v>13</v>
      </c>
      <c r="F83" t="s">
        <v>147</v>
      </c>
      <c r="G83">
        <f t="shared" si="9"/>
        <v>0</v>
      </c>
      <c r="H83">
        <f t="shared" si="9"/>
        <v>0</v>
      </c>
      <c r="I83">
        <f t="shared" si="9"/>
        <v>0</v>
      </c>
      <c r="J83">
        <f t="shared" si="9"/>
        <v>1</v>
      </c>
      <c r="K83">
        <f t="shared" si="9"/>
        <v>0</v>
      </c>
      <c r="O83" s="6">
        <f t="shared" si="18"/>
        <v>17636.446675418047</v>
      </c>
      <c r="P83" s="6">
        <f t="shared" si="18"/>
        <v>4067.5668258880532</v>
      </c>
      <c r="Q83" s="6">
        <f t="shared" si="18"/>
        <v>10299.797390912869</v>
      </c>
      <c r="R83" s="6">
        <f t="shared" si="10"/>
        <v>0</v>
      </c>
      <c r="S83" s="6">
        <f t="shared" si="11"/>
        <v>17636.446675418047</v>
      </c>
      <c r="T83" s="6">
        <f t="shared" si="12"/>
        <v>4067.5668258880532</v>
      </c>
      <c r="U83" s="6">
        <f t="shared" si="13"/>
        <v>10299.797390912869</v>
      </c>
      <c r="V83" s="6">
        <f t="shared" si="14"/>
        <v>34135.828809070365</v>
      </c>
      <c r="W83" s="6">
        <v>0</v>
      </c>
      <c r="X83" s="6">
        <f t="shared" si="15"/>
        <v>2035.9186975510627</v>
      </c>
      <c r="Y83" s="6">
        <f t="shared" si="16"/>
        <v>68175.558398840396</v>
      </c>
      <c r="Z83" s="6">
        <f t="shared" si="17"/>
        <v>66.558398840395967</v>
      </c>
      <c r="AB83">
        <v>32013</v>
      </c>
      <c r="AC83">
        <v>13587</v>
      </c>
      <c r="AD83">
        <v>1064</v>
      </c>
      <c r="AE83">
        <v>114</v>
      </c>
      <c r="AG83">
        <v>8382</v>
      </c>
      <c r="AH83">
        <v>820</v>
      </c>
      <c r="AI83">
        <v>137</v>
      </c>
      <c r="AJ83">
        <v>12131</v>
      </c>
      <c r="AK83">
        <v>13529</v>
      </c>
      <c r="AL83">
        <v>14888</v>
      </c>
      <c r="AM83">
        <v>878</v>
      </c>
      <c r="AN83">
        <v>302</v>
      </c>
      <c r="AO83">
        <v>139</v>
      </c>
      <c r="AT83">
        <v>1168</v>
      </c>
      <c r="AU83">
        <v>661</v>
      </c>
      <c r="BA83">
        <v>186</v>
      </c>
      <c r="BB83">
        <v>123</v>
      </c>
      <c r="BX83">
        <v>68109</v>
      </c>
    </row>
    <row r="84" spans="1:76">
      <c r="A84">
        <v>4</v>
      </c>
      <c r="B84">
        <v>3</v>
      </c>
      <c r="C84" t="s">
        <v>103</v>
      </c>
      <c r="D84">
        <v>25</v>
      </c>
      <c r="E84">
        <v>14</v>
      </c>
      <c r="F84" t="s">
        <v>148</v>
      </c>
      <c r="G84">
        <f t="shared" si="9"/>
        <v>0</v>
      </c>
      <c r="H84">
        <f t="shared" si="9"/>
        <v>0</v>
      </c>
      <c r="I84">
        <f t="shared" si="9"/>
        <v>0</v>
      </c>
      <c r="J84">
        <f t="shared" si="9"/>
        <v>1</v>
      </c>
      <c r="K84">
        <f t="shared" si="9"/>
        <v>0</v>
      </c>
      <c r="O84" s="6">
        <f t="shared" si="18"/>
        <v>27777.552823355687</v>
      </c>
      <c r="P84" s="6">
        <f t="shared" si="18"/>
        <v>4831.950569268879</v>
      </c>
      <c r="Q84" s="6">
        <f t="shared" si="18"/>
        <v>13456.556660504333</v>
      </c>
      <c r="R84" s="6">
        <f t="shared" si="10"/>
        <v>0</v>
      </c>
      <c r="S84" s="6">
        <f t="shared" si="11"/>
        <v>27777.552823355687</v>
      </c>
      <c r="T84" s="6">
        <f t="shared" si="12"/>
        <v>4831.950569268879</v>
      </c>
      <c r="U84" s="6">
        <f t="shared" si="13"/>
        <v>13456.556660504333</v>
      </c>
      <c r="V84" s="6">
        <f t="shared" si="14"/>
        <v>31138.49732465811</v>
      </c>
      <c r="W84" s="6">
        <v>0</v>
      </c>
      <c r="X84" s="6">
        <f t="shared" si="15"/>
        <v>3205.286405966734</v>
      </c>
      <c r="Y84" s="6">
        <f t="shared" si="16"/>
        <v>80409.843783753749</v>
      </c>
      <c r="Z84" s="6">
        <f t="shared" si="17"/>
        <v>-279.15621624625055</v>
      </c>
      <c r="AB84">
        <v>32014</v>
      </c>
      <c r="AC84">
        <v>21278</v>
      </c>
      <c r="AD84">
        <v>1809</v>
      </c>
      <c r="AE84">
        <v>168</v>
      </c>
      <c r="AG84">
        <v>10000</v>
      </c>
      <c r="AH84">
        <v>890</v>
      </c>
      <c r="AI84">
        <v>204</v>
      </c>
      <c r="AJ84">
        <v>15849</v>
      </c>
      <c r="AK84">
        <v>15149</v>
      </c>
      <c r="AL84">
        <v>10624</v>
      </c>
      <c r="AM84">
        <v>971</v>
      </c>
      <c r="AN84">
        <v>278</v>
      </c>
      <c r="AO84">
        <v>103</v>
      </c>
      <c r="AT84">
        <v>1612</v>
      </c>
      <c r="AU84">
        <v>1284</v>
      </c>
      <c r="BA84">
        <v>300</v>
      </c>
      <c r="BB84">
        <v>170</v>
      </c>
      <c r="BX84">
        <v>80689</v>
      </c>
    </row>
    <row r="85" spans="1:76">
      <c r="A85">
        <v>4</v>
      </c>
      <c r="B85">
        <v>3</v>
      </c>
      <c r="C85" t="s">
        <v>103</v>
      </c>
      <c r="D85">
        <v>24</v>
      </c>
      <c r="E85">
        <v>15</v>
      </c>
      <c r="F85" t="s">
        <v>149</v>
      </c>
      <c r="G85">
        <f t="shared" si="9"/>
        <v>0</v>
      </c>
      <c r="H85">
        <f t="shared" si="9"/>
        <v>0</v>
      </c>
      <c r="I85">
        <f t="shared" si="9"/>
        <v>0</v>
      </c>
      <c r="J85">
        <f t="shared" si="9"/>
        <v>1</v>
      </c>
      <c r="K85">
        <f t="shared" si="9"/>
        <v>0</v>
      </c>
      <c r="O85" s="6">
        <f t="shared" si="18"/>
        <v>32249.673131704156</v>
      </c>
      <c r="P85" s="6">
        <f t="shared" si="18"/>
        <v>5345.0241018629604</v>
      </c>
      <c r="Q85" s="6">
        <f t="shared" si="18"/>
        <v>14438.904824817761</v>
      </c>
      <c r="R85" s="6">
        <f t="shared" si="10"/>
        <v>0</v>
      </c>
      <c r="S85" s="6">
        <f t="shared" si="11"/>
        <v>32249.673131704156</v>
      </c>
      <c r="T85" s="6">
        <f t="shared" si="12"/>
        <v>5345.0241018629604</v>
      </c>
      <c r="U85" s="6">
        <f t="shared" si="13"/>
        <v>14438.904824817761</v>
      </c>
      <c r="V85" s="6">
        <f t="shared" si="14"/>
        <v>37019.511953016583</v>
      </c>
      <c r="W85" s="6">
        <v>0</v>
      </c>
      <c r="X85" s="6">
        <f t="shared" si="15"/>
        <v>3997.5615960333776</v>
      </c>
      <c r="Y85" s="6">
        <f t="shared" si="16"/>
        <v>93050.675607434838</v>
      </c>
      <c r="Z85" s="6">
        <f t="shared" si="17"/>
        <v>327.67560743483773</v>
      </c>
      <c r="AB85">
        <v>32015</v>
      </c>
      <c r="AC85">
        <v>24766</v>
      </c>
      <c r="AD85">
        <v>2053</v>
      </c>
      <c r="AE85">
        <v>180</v>
      </c>
      <c r="AG85">
        <v>11027</v>
      </c>
      <c r="AH85">
        <v>1010</v>
      </c>
      <c r="AI85">
        <v>235</v>
      </c>
      <c r="AJ85">
        <v>17006</v>
      </c>
      <c r="AK85">
        <v>17511</v>
      </c>
      <c r="AL85">
        <v>13453</v>
      </c>
      <c r="AM85">
        <v>936</v>
      </c>
      <c r="AN85">
        <v>255</v>
      </c>
      <c r="AO85">
        <v>93</v>
      </c>
      <c r="AT85">
        <v>2327</v>
      </c>
      <c r="AU85">
        <v>1327</v>
      </c>
      <c r="BA85">
        <v>355</v>
      </c>
      <c r="BB85">
        <v>189</v>
      </c>
      <c r="BX85">
        <v>92723</v>
      </c>
    </row>
    <row r="86" spans="1:76">
      <c r="A86">
        <v>4</v>
      </c>
      <c r="B86">
        <v>3</v>
      </c>
      <c r="C86" t="s">
        <v>103</v>
      </c>
      <c r="D86">
        <v>26</v>
      </c>
      <c r="E86">
        <v>16</v>
      </c>
      <c r="F86" t="s">
        <v>150</v>
      </c>
      <c r="G86">
        <f t="shared" si="9"/>
        <v>1</v>
      </c>
      <c r="H86">
        <f t="shared" si="9"/>
        <v>0</v>
      </c>
      <c r="I86">
        <f t="shared" si="9"/>
        <v>0</v>
      </c>
      <c r="J86">
        <f t="shared" si="9"/>
        <v>0</v>
      </c>
      <c r="K86">
        <f t="shared" si="9"/>
        <v>0</v>
      </c>
      <c r="O86" s="6">
        <f t="shared" si="18"/>
        <v>0</v>
      </c>
      <c r="P86" s="6">
        <f t="shared" si="18"/>
        <v>4936.481679474804</v>
      </c>
      <c r="Q86" s="6">
        <f t="shared" si="18"/>
        <v>8706.134897899643</v>
      </c>
      <c r="R86" s="6">
        <f t="shared" si="10"/>
        <v>23926.993538722545</v>
      </c>
      <c r="S86" s="6">
        <f t="shared" si="11"/>
        <v>26224.733271845802</v>
      </c>
      <c r="T86" s="6">
        <f t="shared" si="12"/>
        <v>4936.481679474804</v>
      </c>
      <c r="U86" s="6">
        <f t="shared" si="13"/>
        <v>8706.134897899643</v>
      </c>
      <c r="V86" s="6">
        <f t="shared" si="14"/>
        <v>23926.993538722545</v>
      </c>
      <c r="W86" s="6">
        <v>0</v>
      </c>
      <c r="X86" s="6">
        <f t="shared" si="15"/>
        <v>3834.7261903826611</v>
      </c>
      <c r="Y86" s="6">
        <f t="shared" si="16"/>
        <v>67629.069578325449</v>
      </c>
      <c r="Z86" s="6">
        <f t="shared" si="17"/>
        <v>-783.93042167455133</v>
      </c>
      <c r="AB86">
        <v>32016</v>
      </c>
      <c r="AC86">
        <v>19463</v>
      </c>
      <c r="AD86">
        <v>2330</v>
      </c>
      <c r="AE86">
        <v>162</v>
      </c>
      <c r="AG86">
        <v>10414</v>
      </c>
      <c r="AH86">
        <v>702</v>
      </c>
      <c r="AI86">
        <v>218</v>
      </c>
      <c r="AJ86">
        <v>10254</v>
      </c>
      <c r="AK86">
        <v>11611</v>
      </c>
      <c r="AL86">
        <v>7549</v>
      </c>
      <c r="AM86">
        <v>1356</v>
      </c>
      <c r="AN86">
        <v>253</v>
      </c>
      <c r="AO86">
        <v>74</v>
      </c>
      <c r="AT86">
        <v>2446</v>
      </c>
      <c r="AU86">
        <v>1192</v>
      </c>
      <c r="BA86">
        <v>204</v>
      </c>
      <c r="BB86">
        <v>185</v>
      </c>
      <c r="BX86">
        <v>68413</v>
      </c>
    </row>
    <row r="87" spans="1:76">
      <c r="A87">
        <v>4</v>
      </c>
      <c r="B87">
        <v>3</v>
      </c>
      <c r="C87" t="s">
        <v>103</v>
      </c>
      <c r="D87">
        <v>27</v>
      </c>
      <c r="E87">
        <v>17</v>
      </c>
      <c r="F87" t="s">
        <v>151</v>
      </c>
      <c r="G87">
        <f t="shared" si="9"/>
        <v>0</v>
      </c>
      <c r="H87">
        <f t="shared" si="9"/>
        <v>0</v>
      </c>
      <c r="I87">
        <f t="shared" si="9"/>
        <v>0</v>
      </c>
      <c r="J87">
        <f t="shared" si="9"/>
        <v>1</v>
      </c>
      <c r="K87">
        <f t="shared" si="9"/>
        <v>0</v>
      </c>
      <c r="O87" s="6">
        <f t="shared" si="18"/>
        <v>21284.378144888196</v>
      </c>
      <c r="P87" s="6">
        <f t="shared" si="18"/>
        <v>4335.4277957907361</v>
      </c>
      <c r="Q87" s="6">
        <f t="shared" si="18"/>
        <v>12478.453734584655</v>
      </c>
      <c r="R87" s="6">
        <f t="shared" si="10"/>
        <v>0</v>
      </c>
      <c r="S87" s="6">
        <f t="shared" si="11"/>
        <v>21284.378144888196</v>
      </c>
      <c r="T87" s="6">
        <f t="shared" si="12"/>
        <v>4335.4277957907361</v>
      </c>
      <c r="U87" s="6">
        <f t="shared" si="13"/>
        <v>12478.453734584655</v>
      </c>
      <c r="V87" s="6">
        <f t="shared" si="14"/>
        <v>45383.570626102628</v>
      </c>
      <c r="W87" s="6">
        <v>0</v>
      </c>
      <c r="X87" s="6">
        <f t="shared" si="15"/>
        <v>3361.4560347779475</v>
      </c>
      <c r="Y87" s="6">
        <f t="shared" si="16"/>
        <v>86843.28633614417</v>
      </c>
      <c r="Z87" s="6">
        <f t="shared" si="17"/>
        <v>1309.2863361441705</v>
      </c>
      <c r="AB87">
        <v>32017</v>
      </c>
      <c r="AC87">
        <v>16514</v>
      </c>
      <c r="AD87">
        <v>1177</v>
      </c>
      <c r="AE87">
        <v>128</v>
      </c>
      <c r="AG87">
        <v>8894</v>
      </c>
      <c r="AH87">
        <v>879</v>
      </c>
      <c r="AI87">
        <v>181</v>
      </c>
      <c r="AJ87">
        <v>14697</v>
      </c>
      <c r="AK87">
        <v>19467</v>
      </c>
      <c r="AL87">
        <v>18561</v>
      </c>
      <c r="AM87">
        <v>1108</v>
      </c>
      <c r="AN87">
        <v>304</v>
      </c>
      <c r="AO87">
        <v>94</v>
      </c>
      <c r="AT87">
        <v>1952</v>
      </c>
      <c r="AU87">
        <v>1068</v>
      </c>
      <c r="BA87">
        <v>331</v>
      </c>
      <c r="BB87">
        <v>179</v>
      </c>
      <c r="BX87">
        <v>85534</v>
      </c>
    </row>
    <row r="88" spans="1:76">
      <c r="A88">
        <v>4</v>
      </c>
      <c r="B88">
        <v>3</v>
      </c>
      <c r="C88" t="s">
        <v>103</v>
      </c>
      <c r="D88">
        <v>26</v>
      </c>
      <c r="E88">
        <v>18</v>
      </c>
      <c r="F88" t="s">
        <v>152</v>
      </c>
      <c r="G88">
        <f t="shared" si="9"/>
        <v>0</v>
      </c>
      <c r="H88">
        <f t="shared" si="9"/>
        <v>0</v>
      </c>
      <c r="I88">
        <f t="shared" si="9"/>
        <v>0</v>
      </c>
      <c r="J88">
        <f t="shared" si="9"/>
        <v>1</v>
      </c>
      <c r="K88">
        <f t="shared" si="9"/>
        <v>0</v>
      </c>
      <c r="O88" s="6">
        <f t="shared" si="18"/>
        <v>24987.25553695023</v>
      </c>
      <c r="P88" s="6">
        <f t="shared" si="18"/>
        <v>4555.8142198082278</v>
      </c>
      <c r="Q88" s="6">
        <f t="shared" si="18"/>
        <v>13326.652365655626</v>
      </c>
      <c r="R88" s="6">
        <f t="shared" si="10"/>
        <v>0</v>
      </c>
      <c r="S88" s="6">
        <f t="shared" si="11"/>
        <v>24987.25553695023</v>
      </c>
      <c r="T88" s="6">
        <f t="shared" si="12"/>
        <v>4555.8142198082278</v>
      </c>
      <c r="U88" s="6">
        <f t="shared" si="13"/>
        <v>13326.652365655626</v>
      </c>
      <c r="V88" s="6">
        <f t="shared" si="14"/>
        <v>36120.65689660341</v>
      </c>
      <c r="W88" s="6">
        <v>0</v>
      </c>
      <c r="X88" s="6">
        <f t="shared" si="15"/>
        <v>3380.5011114622416</v>
      </c>
      <c r="Y88" s="6">
        <f t="shared" si="16"/>
        <v>82370.880130479738</v>
      </c>
      <c r="Z88" s="6">
        <f t="shared" si="17"/>
        <v>280.880130479738</v>
      </c>
      <c r="AB88">
        <v>32018</v>
      </c>
      <c r="AC88">
        <v>19244</v>
      </c>
      <c r="AD88">
        <v>1494</v>
      </c>
      <c r="AE88">
        <v>181</v>
      </c>
      <c r="AG88">
        <v>9298</v>
      </c>
      <c r="AH88">
        <v>962</v>
      </c>
      <c r="AI88">
        <v>200</v>
      </c>
      <c r="AJ88">
        <v>15696</v>
      </c>
      <c r="AK88">
        <v>14840</v>
      </c>
      <c r="AL88">
        <v>15311</v>
      </c>
      <c r="AM88">
        <v>957</v>
      </c>
      <c r="AN88">
        <v>271</v>
      </c>
      <c r="AO88">
        <v>86</v>
      </c>
      <c r="AT88">
        <v>1709</v>
      </c>
      <c r="AU88">
        <v>1252</v>
      </c>
      <c r="BA88">
        <v>416</v>
      </c>
      <c r="BB88">
        <v>173</v>
      </c>
      <c r="BX88">
        <v>82090</v>
      </c>
    </row>
    <row r="89" spans="1:76">
      <c r="A89">
        <v>4</v>
      </c>
      <c r="B89">
        <v>3</v>
      </c>
      <c r="C89" t="s">
        <v>103</v>
      </c>
      <c r="D89">
        <v>26</v>
      </c>
      <c r="E89">
        <v>19</v>
      </c>
      <c r="F89" t="s">
        <v>153</v>
      </c>
      <c r="G89">
        <f t="shared" si="9"/>
        <v>0</v>
      </c>
      <c r="H89">
        <f t="shared" si="9"/>
        <v>0</v>
      </c>
      <c r="I89">
        <f t="shared" si="9"/>
        <v>0</v>
      </c>
      <c r="J89">
        <f t="shared" si="9"/>
        <v>1</v>
      </c>
      <c r="K89">
        <f t="shared" si="9"/>
        <v>0</v>
      </c>
      <c r="O89" s="6">
        <f t="shared" si="18"/>
        <v>22993.674128127153</v>
      </c>
      <c r="P89" s="6">
        <f t="shared" si="18"/>
        <v>3960.4224379269799</v>
      </c>
      <c r="Q89" s="6">
        <f t="shared" si="18"/>
        <v>11266.013649330052</v>
      </c>
      <c r="R89" s="6">
        <f t="shared" si="10"/>
        <v>0</v>
      </c>
      <c r="S89" s="6">
        <f t="shared" si="11"/>
        <v>22993.674128127153</v>
      </c>
      <c r="T89" s="6">
        <f t="shared" si="12"/>
        <v>3960.4224379269799</v>
      </c>
      <c r="U89" s="6">
        <f t="shared" si="13"/>
        <v>11266.013649330052</v>
      </c>
      <c r="V89" s="6">
        <f t="shared" si="14"/>
        <v>37226.145299318458</v>
      </c>
      <c r="W89" s="6">
        <v>0</v>
      </c>
      <c r="X89" s="6">
        <f t="shared" si="15"/>
        <v>3197.6683752930162</v>
      </c>
      <c r="Y89" s="6">
        <f t="shared" si="16"/>
        <v>78643.923889995654</v>
      </c>
      <c r="Z89" s="6">
        <f t="shared" si="17"/>
        <v>1245.9238899956545</v>
      </c>
      <c r="AB89">
        <v>32019</v>
      </c>
      <c r="AC89">
        <v>17783</v>
      </c>
      <c r="AD89">
        <v>1331</v>
      </c>
      <c r="AE89">
        <v>136</v>
      </c>
      <c r="AG89">
        <v>7834</v>
      </c>
      <c r="AH89">
        <v>1066</v>
      </c>
      <c r="AI89">
        <v>193</v>
      </c>
      <c r="AJ89">
        <v>13269</v>
      </c>
      <c r="AK89">
        <v>17108</v>
      </c>
      <c r="AL89">
        <v>13961</v>
      </c>
      <c r="AM89">
        <v>982</v>
      </c>
      <c r="AN89">
        <v>284</v>
      </c>
      <c r="AO89">
        <v>93</v>
      </c>
      <c r="AT89">
        <v>1603</v>
      </c>
      <c r="AU89">
        <v>1168</v>
      </c>
      <c r="BA89">
        <v>391</v>
      </c>
      <c r="BB89">
        <v>196</v>
      </c>
      <c r="BX89">
        <v>77398</v>
      </c>
    </row>
    <row r="90" spans="1:76">
      <c r="A90">
        <v>4</v>
      </c>
      <c r="B90">
        <v>3</v>
      </c>
      <c r="C90" t="s">
        <v>103</v>
      </c>
      <c r="D90">
        <v>27</v>
      </c>
      <c r="E90">
        <v>20</v>
      </c>
      <c r="F90" t="s">
        <v>154</v>
      </c>
      <c r="G90">
        <f t="shared" si="9"/>
        <v>0</v>
      </c>
      <c r="H90">
        <f t="shared" si="9"/>
        <v>0</v>
      </c>
      <c r="I90">
        <f t="shared" si="9"/>
        <v>0</v>
      </c>
      <c r="J90">
        <f t="shared" si="9"/>
        <v>1</v>
      </c>
      <c r="K90">
        <f t="shared" si="9"/>
        <v>0</v>
      </c>
      <c r="O90" s="6">
        <f t="shared" si="18"/>
        <v>22146.790234265223</v>
      </c>
      <c r="P90" s="6">
        <f t="shared" si="18"/>
        <v>5707.3986172434998</v>
      </c>
      <c r="Q90" s="6">
        <f t="shared" si="18"/>
        <v>11566.576527607453</v>
      </c>
      <c r="R90" s="6">
        <f t="shared" si="10"/>
        <v>0</v>
      </c>
      <c r="S90" s="6">
        <f t="shared" si="11"/>
        <v>22146.790234265223</v>
      </c>
      <c r="T90" s="6">
        <f t="shared" si="12"/>
        <v>5707.3986172434998</v>
      </c>
      <c r="U90" s="6">
        <f t="shared" si="13"/>
        <v>11566.576527607453</v>
      </c>
      <c r="V90" s="6">
        <f t="shared" si="14"/>
        <v>40688.401812909942</v>
      </c>
      <c r="W90" s="6">
        <v>0</v>
      </c>
      <c r="X90" s="6">
        <f t="shared" si="15"/>
        <v>2931.9895555471107</v>
      </c>
      <c r="Y90" s="6">
        <f t="shared" si="16"/>
        <v>83041.15674757323</v>
      </c>
      <c r="Z90" s="6">
        <f t="shared" si="17"/>
        <v>-749.84325242677005</v>
      </c>
      <c r="AB90">
        <v>32020</v>
      </c>
      <c r="AC90">
        <v>17137</v>
      </c>
      <c r="AD90">
        <v>1267</v>
      </c>
      <c r="AE90">
        <v>137</v>
      </c>
      <c r="AG90">
        <v>11636</v>
      </c>
      <c r="AH90">
        <v>1265</v>
      </c>
      <c r="AI90">
        <v>203</v>
      </c>
      <c r="AJ90">
        <v>13623</v>
      </c>
      <c r="AK90">
        <v>14648</v>
      </c>
      <c r="AL90">
        <v>19555</v>
      </c>
      <c r="AM90">
        <v>901</v>
      </c>
      <c r="AN90">
        <v>268</v>
      </c>
      <c r="AO90">
        <v>72</v>
      </c>
      <c r="AT90">
        <v>1703</v>
      </c>
      <c r="AU90">
        <v>887</v>
      </c>
      <c r="BA90">
        <v>305</v>
      </c>
      <c r="BB90">
        <v>184</v>
      </c>
      <c r="BX90">
        <v>83791</v>
      </c>
    </row>
    <row r="91" spans="1:76">
      <c r="A91">
        <v>4</v>
      </c>
      <c r="B91">
        <v>3</v>
      </c>
      <c r="C91" t="s">
        <v>103</v>
      </c>
      <c r="D91">
        <v>27</v>
      </c>
      <c r="E91">
        <v>21</v>
      </c>
      <c r="F91" t="s">
        <v>155</v>
      </c>
      <c r="G91">
        <f t="shared" si="9"/>
        <v>0</v>
      </c>
      <c r="H91">
        <f t="shared" si="9"/>
        <v>0</v>
      </c>
      <c r="I91">
        <f t="shared" si="9"/>
        <v>0</v>
      </c>
      <c r="J91">
        <f t="shared" si="9"/>
        <v>1</v>
      </c>
      <c r="K91">
        <f t="shared" si="9"/>
        <v>0</v>
      </c>
      <c r="O91" s="6">
        <f t="shared" si="18"/>
        <v>22291.32190021345</v>
      </c>
      <c r="P91" s="6">
        <f t="shared" si="18"/>
        <v>4356.7695641244454</v>
      </c>
      <c r="Q91" s="6">
        <f t="shared" si="18"/>
        <v>9743.6711613318021</v>
      </c>
      <c r="R91" s="6">
        <f t="shared" si="10"/>
        <v>0</v>
      </c>
      <c r="S91" s="6">
        <f t="shared" si="11"/>
        <v>22291.32190021345</v>
      </c>
      <c r="T91" s="6">
        <f t="shared" si="12"/>
        <v>4356.7695641244454</v>
      </c>
      <c r="U91" s="6">
        <f t="shared" si="13"/>
        <v>9743.6711613318021</v>
      </c>
      <c r="V91" s="6">
        <f t="shared" si="14"/>
        <v>40128.195851824843</v>
      </c>
      <c r="W91" s="6">
        <v>0</v>
      </c>
      <c r="X91" s="6">
        <f t="shared" si="15"/>
        <v>3155.769206587569</v>
      </c>
      <c r="Y91" s="6">
        <f t="shared" si="16"/>
        <v>79675.727684082114</v>
      </c>
      <c r="Z91" s="6">
        <f t="shared" si="17"/>
        <v>1264.7276840821141</v>
      </c>
      <c r="AB91">
        <v>32021</v>
      </c>
      <c r="AC91">
        <v>17169</v>
      </c>
      <c r="AD91">
        <v>1341</v>
      </c>
      <c r="AE91">
        <v>152</v>
      </c>
      <c r="AG91">
        <v>9002</v>
      </c>
      <c r="AH91">
        <v>841</v>
      </c>
      <c r="AI91">
        <v>160</v>
      </c>
      <c r="AJ91">
        <v>11476</v>
      </c>
      <c r="AK91">
        <v>16879</v>
      </c>
      <c r="AL91">
        <v>16701</v>
      </c>
      <c r="AM91">
        <v>983</v>
      </c>
      <c r="AN91">
        <v>306</v>
      </c>
      <c r="AO91">
        <v>87</v>
      </c>
      <c r="AT91">
        <v>1873</v>
      </c>
      <c r="AU91">
        <v>983</v>
      </c>
      <c r="BA91">
        <v>298</v>
      </c>
      <c r="BB91">
        <v>160</v>
      </c>
      <c r="BX91">
        <v>78411</v>
      </c>
    </row>
    <row r="92" spans="1:76">
      <c r="A92">
        <v>4</v>
      </c>
      <c r="B92">
        <v>3</v>
      </c>
      <c r="C92" t="s">
        <v>103</v>
      </c>
      <c r="D92">
        <v>26</v>
      </c>
      <c r="E92">
        <v>22</v>
      </c>
      <c r="F92" t="s">
        <v>156</v>
      </c>
      <c r="G92">
        <f t="shared" si="9"/>
        <v>0</v>
      </c>
      <c r="H92">
        <f t="shared" si="9"/>
        <v>0</v>
      </c>
      <c r="I92">
        <f t="shared" si="9"/>
        <v>0</v>
      </c>
      <c r="J92">
        <f t="shared" si="9"/>
        <v>1</v>
      </c>
      <c r="K92">
        <f t="shared" si="9"/>
        <v>0</v>
      </c>
      <c r="O92" s="6">
        <f t="shared" si="18"/>
        <v>28261.31583747992</v>
      </c>
      <c r="P92" s="6">
        <f t="shared" si="18"/>
        <v>4760.9565235873552</v>
      </c>
      <c r="Q92" s="6">
        <f t="shared" si="18"/>
        <v>14838.80628150888</v>
      </c>
      <c r="R92" s="6">
        <f t="shared" si="10"/>
        <v>0</v>
      </c>
      <c r="S92" s="6">
        <f t="shared" si="11"/>
        <v>28261.31583747992</v>
      </c>
      <c r="T92" s="6">
        <f t="shared" si="12"/>
        <v>4760.9565235873552</v>
      </c>
      <c r="U92" s="6">
        <f t="shared" si="13"/>
        <v>14838.80628150888</v>
      </c>
      <c r="V92" s="6">
        <f t="shared" si="14"/>
        <v>43365.451610554279</v>
      </c>
      <c r="W92" s="6">
        <v>0</v>
      </c>
      <c r="X92" s="6">
        <f t="shared" si="15"/>
        <v>3871.864089917035</v>
      </c>
      <c r="Y92" s="6">
        <f t="shared" si="16"/>
        <v>95098.394343047461</v>
      </c>
      <c r="Z92" s="6">
        <f t="shared" si="17"/>
        <v>1188.394343047461</v>
      </c>
      <c r="AB92">
        <v>32022</v>
      </c>
      <c r="AC92">
        <v>21874</v>
      </c>
      <c r="AD92">
        <v>1625</v>
      </c>
      <c r="AE92">
        <v>161</v>
      </c>
      <c r="AG92">
        <v>9809</v>
      </c>
      <c r="AH92">
        <v>933</v>
      </c>
      <c r="AI92">
        <v>189</v>
      </c>
      <c r="AJ92">
        <v>17477</v>
      </c>
      <c r="AK92">
        <v>18493</v>
      </c>
      <c r="AL92">
        <v>17756</v>
      </c>
      <c r="AM92">
        <v>1036</v>
      </c>
      <c r="AN92">
        <v>335</v>
      </c>
      <c r="AO92">
        <v>156</v>
      </c>
      <c r="AT92">
        <v>1911</v>
      </c>
      <c r="AU92">
        <v>1439</v>
      </c>
      <c r="BA92">
        <v>472</v>
      </c>
      <c r="BB92">
        <v>244</v>
      </c>
      <c r="BX92">
        <v>93910</v>
      </c>
    </row>
    <row r="93" spans="1:76">
      <c r="A93">
        <v>4</v>
      </c>
      <c r="B93">
        <v>3</v>
      </c>
      <c r="C93" t="s">
        <v>103</v>
      </c>
      <c r="D93">
        <v>25</v>
      </c>
      <c r="E93">
        <v>23</v>
      </c>
      <c r="F93" t="s">
        <v>157</v>
      </c>
      <c r="G93">
        <f t="shared" si="9"/>
        <v>0</v>
      </c>
      <c r="H93">
        <f t="shared" si="9"/>
        <v>0</v>
      </c>
      <c r="I93">
        <f t="shared" si="9"/>
        <v>0</v>
      </c>
      <c r="J93">
        <f t="shared" si="9"/>
        <v>1</v>
      </c>
      <c r="K93">
        <f t="shared" si="9"/>
        <v>0</v>
      </c>
      <c r="O93" s="6">
        <f t="shared" si="18"/>
        <v>19443.689738059937</v>
      </c>
      <c r="P93" s="6">
        <f t="shared" si="18"/>
        <v>4620.7106173944057</v>
      </c>
      <c r="Q93" s="6">
        <f t="shared" si="18"/>
        <v>10022.15879996171</v>
      </c>
      <c r="R93" s="6">
        <f t="shared" si="10"/>
        <v>0</v>
      </c>
      <c r="S93" s="6">
        <f t="shared" si="11"/>
        <v>19443.689738059937</v>
      </c>
      <c r="T93" s="6">
        <f t="shared" si="12"/>
        <v>4620.7106173944057</v>
      </c>
      <c r="U93" s="6">
        <f t="shared" si="13"/>
        <v>10022.15879996171</v>
      </c>
      <c r="V93" s="6">
        <f t="shared" si="14"/>
        <v>37112.496958852425</v>
      </c>
      <c r="W93" s="6">
        <v>0</v>
      </c>
      <c r="X93" s="6">
        <f t="shared" si="15"/>
        <v>2577.7511292192362</v>
      </c>
      <c r="Y93" s="6">
        <f t="shared" si="16"/>
        <v>73776.80724348771</v>
      </c>
      <c r="Z93" s="6">
        <f t="shared" si="17"/>
        <v>49.807243487710366</v>
      </c>
      <c r="AB93">
        <v>32023</v>
      </c>
      <c r="AC93">
        <v>15096</v>
      </c>
      <c r="AD93">
        <v>1050</v>
      </c>
      <c r="AE93">
        <v>132</v>
      </c>
      <c r="AG93">
        <v>9549</v>
      </c>
      <c r="AH93">
        <v>857</v>
      </c>
      <c r="AI93">
        <v>203</v>
      </c>
      <c r="AJ93">
        <v>11804</v>
      </c>
      <c r="AK93">
        <v>13595</v>
      </c>
      <c r="AL93">
        <v>17466</v>
      </c>
      <c r="AM93">
        <v>946</v>
      </c>
      <c r="AN93">
        <v>246</v>
      </c>
      <c r="AO93">
        <v>76</v>
      </c>
      <c r="AT93">
        <v>1369</v>
      </c>
      <c r="AU93">
        <v>887</v>
      </c>
      <c r="BA93">
        <v>285</v>
      </c>
      <c r="BB93">
        <v>166</v>
      </c>
      <c r="BX93">
        <v>73727</v>
      </c>
    </row>
    <row r="94" spans="1:76">
      <c r="A94">
        <v>4</v>
      </c>
      <c r="B94">
        <v>3</v>
      </c>
      <c r="C94" t="s">
        <v>103</v>
      </c>
      <c r="D94">
        <v>29</v>
      </c>
      <c r="E94">
        <v>24</v>
      </c>
      <c r="F94" t="s">
        <v>158</v>
      </c>
      <c r="G94">
        <f t="shared" si="9"/>
        <v>1</v>
      </c>
      <c r="H94">
        <f t="shared" si="9"/>
        <v>0</v>
      </c>
      <c r="I94">
        <f t="shared" si="9"/>
        <v>0</v>
      </c>
      <c r="J94">
        <f t="shared" si="9"/>
        <v>0</v>
      </c>
      <c r="K94">
        <f t="shared" si="9"/>
        <v>0</v>
      </c>
      <c r="O94" s="6">
        <f t="shared" si="18"/>
        <v>0</v>
      </c>
      <c r="P94" s="6">
        <f t="shared" si="18"/>
        <v>3667.2997830578656</v>
      </c>
      <c r="Q94" s="6">
        <f t="shared" si="18"/>
        <v>11008.752202668886</v>
      </c>
      <c r="R94" s="6">
        <f t="shared" si="10"/>
        <v>26862.335019244234</v>
      </c>
      <c r="S94" s="6">
        <f t="shared" si="11"/>
        <v>27911.334200101152</v>
      </c>
      <c r="T94" s="6">
        <f t="shared" si="12"/>
        <v>3667.2997830578656</v>
      </c>
      <c r="U94" s="6">
        <f t="shared" si="13"/>
        <v>11008.752202668886</v>
      </c>
      <c r="V94" s="6">
        <f t="shared" si="14"/>
        <v>26862.335019244234</v>
      </c>
      <c r="W94" s="6">
        <v>0</v>
      </c>
      <c r="X94" s="6">
        <f t="shared" si="15"/>
        <v>3136.7241299032744</v>
      </c>
      <c r="Y94" s="6">
        <f t="shared" si="16"/>
        <v>72586.445334975404</v>
      </c>
      <c r="Z94" s="6">
        <f t="shared" si="17"/>
        <v>1139.445334975404</v>
      </c>
      <c r="AB94">
        <v>32024</v>
      </c>
      <c r="AC94">
        <v>20920</v>
      </c>
      <c r="AD94">
        <v>2233</v>
      </c>
      <c r="AE94">
        <v>214</v>
      </c>
      <c r="AG94">
        <v>7105</v>
      </c>
      <c r="AH94">
        <v>1102</v>
      </c>
      <c r="AI94">
        <v>213</v>
      </c>
      <c r="AJ94">
        <v>12966</v>
      </c>
      <c r="AK94">
        <v>12429</v>
      </c>
      <c r="AL94">
        <v>9250</v>
      </c>
      <c r="AM94">
        <v>1409</v>
      </c>
      <c r="AN94">
        <v>236</v>
      </c>
      <c r="AO94">
        <v>76</v>
      </c>
      <c r="AT94">
        <v>1649</v>
      </c>
      <c r="AU94">
        <v>1203</v>
      </c>
      <c r="BA94">
        <v>238</v>
      </c>
      <c r="BB94">
        <v>204</v>
      </c>
      <c r="BX94">
        <v>71447</v>
      </c>
    </row>
    <row r="95" spans="1:76">
      <c r="A95">
        <v>4</v>
      </c>
      <c r="B95">
        <v>3</v>
      </c>
      <c r="C95" t="s">
        <v>103</v>
      </c>
      <c r="D95">
        <v>28</v>
      </c>
      <c r="E95">
        <v>25</v>
      </c>
      <c r="F95" t="s">
        <v>159</v>
      </c>
      <c r="G95">
        <f t="shared" si="9"/>
        <v>1</v>
      </c>
      <c r="H95">
        <f t="shared" si="9"/>
        <v>0</v>
      </c>
      <c r="I95">
        <f t="shared" si="9"/>
        <v>0</v>
      </c>
      <c r="J95">
        <f t="shared" si="9"/>
        <v>0</v>
      </c>
      <c r="K95">
        <f t="shared" si="9"/>
        <v>0</v>
      </c>
      <c r="O95" s="6">
        <f t="shared" si="18"/>
        <v>0</v>
      </c>
      <c r="P95" s="6">
        <f t="shared" si="18"/>
        <v>3677.7528940784582</v>
      </c>
      <c r="Q95" s="6">
        <f t="shared" si="18"/>
        <v>8915.0006268720736</v>
      </c>
      <c r="R95" s="6">
        <f t="shared" si="10"/>
        <v>23335.792575692169</v>
      </c>
      <c r="S95" s="6">
        <f t="shared" si="11"/>
        <v>26753.886395937247</v>
      </c>
      <c r="T95" s="6">
        <f t="shared" si="12"/>
        <v>3677.7528940784582</v>
      </c>
      <c r="U95" s="6">
        <f t="shared" si="13"/>
        <v>8915.0006268720736</v>
      </c>
      <c r="V95" s="6">
        <f t="shared" si="14"/>
        <v>23335.792575692169</v>
      </c>
      <c r="W95" s="6">
        <v>0</v>
      </c>
      <c r="X95" s="6">
        <f t="shared" si="15"/>
        <v>3142.4376529085625</v>
      </c>
      <c r="Y95" s="6">
        <f t="shared" si="16"/>
        <v>65824.870145488501</v>
      </c>
      <c r="Z95" s="6">
        <f t="shared" si="17"/>
        <v>854.87014548850129</v>
      </c>
      <c r="AB95">
        <v>32025</v>
      </c>
      <c r="AC95">
        <v>20247</v>
      </c>
      <c r="AD95">
        <v>2007</v>
      </c>
      <c r="AE95">
        <v>144</v>
      </c>
      <c r="AG95">
        <v>7355</v>
      </c>
      <c r="AH95">
        <v>894</v>
      </c>
      <c r="AI95">
        <v>195</v>
      </c>
      <c r="AJ95">
        <v>10500</v>
      </c>
      <c r="AK95">
        <v>11175</v>
      </c>
      <c r="AL95">
        <v>7444</v>
      </c>
      <c r="AM95">
        <v>1423</v>
      </c>
      <c r="AN95">
        <v>210</v>
      </c>
      <c r="AO95">
        <v>76</v>
      </c>
      <c r="AT95">
        <v>1699</v>
      </c>
      <c r="AU95">
        <v>1216</v>
      </c>
      <c r="BA95">
        <v>212</v>
      </c>
      <c r="BB95">
        <v>173</v>
      </c>
      <c r="BX95">
        <v>64970</v>
      </c>
    </row>
    <row r="96" spans="1:76">
      <c r="A96">
        <v>4</v>
      </c>
      <c r="B96">
        <v>3</v>
      </c>
      <c r="C96" t="s">
        <v>103</v>
      </c>
      <c r="D96">
        <v>28</v>
      </c>
      <c r="E96">
        <v>26</v>
      </c>
      <c r="F96" t="s">
        <v>160</v>
      </c>
      <c r="G96">
        <f t="shared" si="9"/>
        <v>0</v>
      </c>
      <c r="H96">
        <f t="shared" si="9"/>
        <v>0</v>
      </c>
      <c r="I96">
        <f t="shared" si="9"/>
        <v>0</v>
      </c>
      <c r="J96">
        <f t="shared" si="9"/>
        <v>1</v>
      </c>
      <c r="K96">
        <f t="shared" si="9"/>
        <v>0</v>
      </c>
      <c r="O96" s="6">
        <f t="shared" si="18"/>
        <v>25190.316555224599</v>
      </c>
      <c r="P96" s="6">
        <f t="shared" si="18"/>
        <v>4113.7347328956703</v>
      </c>
      <c r="Q96" s="6">
        <f t="shared" si="18"/>
        <v>14760.693895063905</v>
      </c>
      <c r="R96" s="6">
        <f t="shared" si="10"/>
        <v>0</v>
      </c>
      <c r="S96" s="6">
        <f t="shared" si="11"/>
        <v>25190.316555224599</v>
      </c>
      <c r="T96" s="6">
        <f t="shared" si="12"/>
        <v>4113.7347328956703</v>
      </c>
      <c r="U96" s="6">
        <f t="shared" si="13"/>
        <v>14760.693895063905</v>
      </c>
      <c r="V96" s="6">
        <f t="shared" si="14"/>
        <v>38561.226309035599</v>
      </c>
      <c r="W96" s="6">
        <v>0</v>
      </c>
      <c r="X96" s="6">
        <f t="shared" si="15"/>
        <v>2831.0506491203505</v>
      </c>
      <c r="Y96" s="6">
        <f t="shared" si="16"/>
        <v>85457.02214134013</v>
      </c>
      <c r="Z96" s="6">
        <f t="shared" si="17"/>
        <v>974.02214134013047</v>
      </c>
      <c r="AB96">
        <v>32026</v>
      </c>
      <c r="AC96">
        <v>19410</v>
      </c>
      <c r="AD96">
        <v>1488</v>
      </c>
      <c r="AE96">
        <v>191</v>
      </c>
      <c r="AG96">
        <v>7996</v>
      </c>
      <c r="AH96">
        <v>1241</v>
      </c>
      <c r="AI96">
        <v>208</v>
      </c>
      <c r="AJ96">
        <v>17385</v>
      </c>
      <c r="AK96">
        <v>15344</v>
      </c>
      <c r="AL96">
        <v>16398</v>
      </c>
      <c r="AM96">
        <v>1502</v>
      </c>
      <c r="AN96">
        <v>260</v>
      </c>
      <c r="AO96">
        <v>87</v>
      </c>
      <c r="AT96">
        <v>1407</v>
      </c>
      <c r="AU96">
        <v>978</v>
      </c>
      <c r="BA96">
        <v>419</v>
      </c>
      <c r="BB96">
        <v>169</v>
      </c>
      <c r="BX96">
        <v>84483</v>
      </c>
    </row>
    <row r="97" spans="1:76">
      <c r="A97">
        <v>4</v>
      </c>
      <c r="B97">
        <v>3</v>
      </c>
      <c r="C97" t="s">
        <v>103</v>
      </c>
      <c r="D97">
        <v>28</v>
      </c>
      <c r="E97">
        <v>27</v>
      </c>
      <c r="F97" t="s">
        <v>161</v>
      </c>
      <c r="G97">
        <f t="shared" si="9"/>
        <v>0</v>
      </c>
      <c r="H97">
        <f t="shared" si="9"/>
        <v>0</v>
      </c>
      <c r="I97">
        <f t="shared" si="9"/>
        <v>0</v>
      </c>
      <c r="J97">
        <f t="shared" si="9"/>
        <v>1</v>
      </c>
      <c r="K97">
        <f t="shared" si="9"/>
        <v>0</v>
      </c>
      <c r="O97" s="6">
        <f t="shared" si="18"/>
        <v>24293.26464508312</v>
      </c>
      <c r="P97" s="6">
        <f t="shared" si="18"/>
        <v>4539.2634606922893</v>
      </c>
      <c r="Q97" s="6">
        <f t="shared" si="18"/>
        <v>16871.426424435711</v>
      </c>
      <c r="R97" s="6">
        <f t="shared" si="10"/>
        <v>0</v>
      </c>
      <c r="S97" s="6">
        <f t="shared" si="11"/>
        <v>24293.26464508312</v>
      </c>
      <c r="T97" s="6">
        <f t="shared" si="12"/>
        <v>4539.2634606922893</v>
      </c>
      <c r="U97" s="6">
        <f t="shared" si="13"/>
        <v>16871.426424435711</v>
      </c>
      <c r="V97" s="6">
        <f t="shared" si="14"/>
        <v>40916.846456877014</v>
      </c>
      <c r="W97" s="6">
        <v>0</v>
      </c>
      <c r="X97" s="6">
        <f t="shared" si="15"/>
        <v>3347.1722272647266</v>
      </c>
      <c r="Y97" s="6">
        <f t="shared" si="16"/>
        <v>89967.973214352867</v>
      </c>
      <c r="Z97" s="6">
        <f t="shared" si="17"/>
        <v>178.97321435286722</v>
      </c>
      <c r="AB97">
        <v>32027</v>
      </c>
      <c r="AC97">
        <v>18604</v>
      </c>
      <c r="AD97">
        <v>1536</v>
      </c>
      <c r="AE97">
        <v>198</v>
      </c>
      <c r="AG97">
        <v>8916</v>
      </c>
      <c r="AH97">
        <v>1266</v>
      </c>
      <c r="AI97">
        <v>240</v>
      </c>
      <c r="AJ97">
        <v>19871</v>
      </c>
      <c r="AK97">
        <v>19954</v>
      </c>
      <c r="AL97">
        <v>13777</v>
      </c>
      <c r="AM97">
        <v>1523</v>
      </c>
      <c r="AN97">
        <v>285</v>
      </c>
      <c r="AO97">
        <v>104</v>
      </c>
      <c r="AT97">
        <v>1811</v>
      </c>
      <c r="AU97">
        <v>1027</v>
      </c>
      <c r="BA97">
        <v>456</v>
      </c>
      <c r="BB97">
        <v>221</v>
      </c>
      <c r="BX97">
        <v>89789</v>
      </c>
    </row>
    <row r="98" spans="1:76">
      <c r="A98">
        <v>4</v>
      </c>
      <c r="B98">
        <v>3</v>
      </c>
      <c r="C98" t="s">
        <v>103</v>
      </c>
      <c r="D98">
        <v>29</v>
      </c>
      <c r="E98">
        <v>28</v>
      </c>
      <c r="F98" t="s">
        <v>162</v>
      </c>
      <c r="G98">
        <f t="shared" si="9"/>
        <v>0</v>
      </c>
      <c r="H98">
        <f t="shared" si="9"/>
        <v>0</v>
      </c>
      <c r="I98">
        <f t="shared" si="9"/>
        <v>0</v>
      </c>
      <c r="J98">
        <f t="shared" si="9"/>
        <v>1</v>
      </c>
      <c r="K98">
        <f t="shared" si="9"/>
        <v>0</v>
      </c>
      <c r="O98" s="6">
        <f t="shared" si="18"/>
        <v>26861.389287964852</v>
      </c>
      <c r="P98" s="6">
        <f t="shared" si="18"/>
        <v>3940.3873084708443</v>
      </c>
      <c r="Q98" s="6">
        <f t="shared" si="18"/>
        <v>15044.275819766312</v>
      </c>
      <c r="R98" s="6">
        <f t="shared" si="10"/>
        <v>0</v>
      </c>
      <c r="S98" s="6">
        <f t="shared" si="11"/>
        <v>26861.389287964852</v>
      </c>
      <c r="T98" s="6">
        <f t="shared" si="12"/>
        <v>3940.3873084708443</v>
      </c>
      <c r="U98" s="6">
        <f t="shared" si="13"/>
        <v>15044.275819766312</v>
      </c>
      <c r="V98" s="6">
        <f t="shared" si="14"/>
        <v>40172.966410190253</v>
      </c>
      <c r="W98" s="6">
        <v>0</v>
      </c>
      <c r="X98" s="6">
        <f t="shared" si="15"/>
        <v>3108.1565148768332</v>
      </c>
      <c r="Y98" s="6">
        <f t="shared" si="16"/>
        <v>89127.175341269089</v>
      </c>
      <c r="Z98" s="6">
        <f t="shared" si="17"/>
        <v>1614.1753412690887</v>
      </c>
      <c r="AB98">
        <v>32028</v>
      </c>
      <c r="AC98">
        <v>20896</v>
      </c>
      <c r="AD98">
        <v>1419</v>
      </c>
      <c r="AE98">
        <v>173</v>
      </c>
      <c r="AG98">
        <v>7142</v>
      </c>
      <c r="AH98">
        <v>1653</v>
      </c>
      <c r="AI98">
        <v>252</v>
      </c>
      <c r="AJ98">
        <v>17719</v>
      </c>
      <c r="AK98">
        <v>17959</v>
      </c>
      <c r="AL98">
        <v>15134</v>
      </c>
      <c r="AM98">
        <v>1477</v>
      </c>
      <c r="AN98">
        <v>321</v>
      </c>
      <c r="AO98">
        <v>104</v>
      </c>
      <c r="AT98">
        <v>1323</v>
      </c>
      <c r="AU98">
        <v>1141</v>
      </c>
      <c r="BA98">
        <v>547</v>
      </c>
      <c r="BB98">
        <v>253</v>
      </c>
      <c r="BX98">
        <v>87513</v>
      </c>
    </row>
    <row r="99" spans="1:76">
      <c r="A99">
        <v>4</v>
      </c>
      <c r="B99">
        <v>3</v>
      </c>
      <c r="C99" t="s">
        <v>103</v>
      </c>
      <c r="D99">
        <v>29</v>
      </c>
      <c r="E99">
        <v>29</v>
      </c>
      <c r="F99" t="s">
        <v>163</v>
      </c>
      <c r="G99">
        <f t="shared" si="9"/>
        <v>0</v>
      </c>
      <c r="H99">
        <f t="shared" si="9"/>
        <v>0</v>
      </c>
      <c r="I99">
        <f t="shared" si="9"/>
        <v>0</v>
      </c>
      <c r="J99">
        <f t="shared" si="9"/>
        <v>1</v>
      </c>
      <c r="K99">
        <f t="shared" si="9"/>
        <v>0</v>
      </c>
      <c r="O99" s="6">
        <f t="shared" si="18"/>
        <v>21928.201020475753</v>
      </c>
      <c r="P99" s="6">
        <f t="shared" si="18"/>
        <v>3547.9600989061014</v>
      </c>
      <c r="Q99" s="6">
        <f t="shared" si="18"/>
        <v>12576.943265319622</v>
      </c>
      <c r="R99" s="6">
        <f t="shared" si="10"/>
        <v>0</v>
      </c>
      <c r="S99" s="6">
        <f t="shared" si="11"/>
        <v>21928.201020475753</v>
      </c>
      <c r="T99" s="6">
        <f t="shared" si="12"/>
        <v>3547.9600989061014</v>
      </c>
      <c r="U99" s="6">
        <f t="shared" si="13"/>
        <v>12576.943265319622</v>
      </c>
      <c r="V99" s="6">
        <f t="shared" si="14"/>
        <v>44117.367398486116</v>
      </c>
      <c r="W99" s="6">
        <v>0</v>
      </c>
      <c r="X99" s="6">
        <f t="shared" si="15"/>
        <v>2722.4937120198729</v>
      </c>
      <c r="Y99" s="6">
        <f t="shared" si="16"/>
        <v>84892.965495207463</v>
      </c>
      <c r="Z99" s="6">
        <f t="shared" si="17"/>
        <v>2285.9654952074634</v>
      </c>
      <c r="AB99">
        <v>32029</v>
      </c>
      <c r="AC99">
        <v>17068</v>
      </c>
      <c r="AD99">
        <v>1074</v>
      </c>
      <c r="AE99">
        <v>216</v>
      </c>
      <c r="AG99">
        <v>6654</v>
      </c>
      <c r="AH99">
        <v>1299</v>
      </c>
      <c r="AI99">
        <v>193</v>
      </c>
      <c r="AJ99">
        <v>14813</v>
      </c>
      <c r="AK99">
        <v>20404</v>
      </c>
      <c r="AL99">
        <v>16236</v>
      </c>
      <c r="AM99">
        <v>1361</v>
      </c>
      <c r="AN99">
        <v>354</v>
      </c>
      <c r="AO99">
        <v>76</v>
      </c>
      <c r="AT99">
        <v>1355</v>
      </c>
      <c r="AU99">
        <v>956</v>
      </c>
      <c r="BA99">
        <v>384</v>
      </c>
      <c r="BB99">
        <v>164</v>
      </c>
      <c r="BX99">
        <v>82607</v>
      </c>
    </row>
    <row r="100" spans="1:76">
      <c r="A100">
        <v>4</v>
      </c>
      <c r="B100">
        <v>3</v>
      </c>
      <c r="C100" t="s">
        <v>103</v>
      </c>
      <c r="D100">
        <v>29</v>
      </c>
      <c r="E100">
        <v>30</v>
      </c>
      <c r="F100" t="s">
        <v>164</v>
      </c>
      <c r="G100">
        <f t="shared" si="9"/>
        <v>0</v>
      </c>
      <c r="H100">
        <f t="shared" si="9"/>
        <v>0</v>
      </c>
      <c r="I100">
        <f t="shared" si="9"/>
        <v>0</v>
      </c>
      <c r="J100">
        <f t="shared" si="9"/>
        <v>1</v>
      </c>
      <c r="K100">
        <f t="shared" si="9"/>
        <v>0</v>
      </c>
      <c r="O100" s="6">
        <f t="shared" si="18"/>
        <v>23768.889427304013</v>
      </c>
      <c r="P100" s="6">
        <f t="shared" si="18"/>
        <v>4219.1369356866444</v>
      </c>
      <c r="Q100" s="6">
        <f t="shared" si="18"/>
        <v>13184.861403304421</v>
      </c>
      <c r="R100" s="6">
        <f t="shared" si="10"/>
        <v>0</v>
      </c>
      <c r="S100" s="6">
        <f t="shared" si="11"/>
        <v>23768.889427304013</v>
      </c>
      <c r="T100" s="6">
        <f t="shared" si="12"/>
        <v>4219.1369356866444</v>
      </c>
      <c r="U100" s="6">
        <f t="shared" si="13"/>
        <v>13184.861403304421</v>
      </c>
      <c r="V100" s="6">
        <f t="shared" si="14"/>
        <v>45110.355423770146</v>
      </c>
      <c r="W100" s="6">
        <v>0</v>
      </c>
      <c r="X100" s="6">
        <f t="shared" si="15"/>
        <v>3402.4029496491803</v>
      </c>
      <c r="Y100" s="6">
        <f t="shared" si="16"/>
        <v>89685.646139714416</v>
      </c>
      <c r="Z100" s="6">
        <f t="shared" si="17"/>
        <v>1701.6461397144158</v>
      </c>
      <c r="AB100">
        <v>32030</v>
      </c>
      <c r="AC100">
        <v>18431</v>
      </c>
      <c r="AD100">
        <v>1299</v>
      </c>
      <c r="AE100">
        <v>169</v>
      </c>
      <c r="AG100">
        <v>8076</v>
      </c>
      <c r="AH100">
        <v>1364</v>
      </c>
      <c r="AI100">
        <v>247</v>
      </c>
      <c r="AJ100">
        <v>15529</v>
      </c>
      <c r="AK100">
        <v>19765</v>
      </c>
      <c r="AL100">
        <v>17813</v>
      </c>
      <c r="AM100">
        <v>1239</v>
      </c>
      <c r="AN100">
        <v>363</v>
      </c>
      <c r="AO100">
        <v>116</v>
      </c>
      <c r="AT100">
        <v>1927</v>
      </c>
      <c r="AU100">
        <v>1078</v>
      </c>
      <c r="BA100">
        <v>356</v>
      </c>
      <c r="BB100">
        <v>212</v>
      </c>
      <c r="BX100">
        <v>87984</v>
      </c>
    </row>
    <row r="101" spans="1:76">
      <c r="A101">
        <v>4</v>
      </c>
      <c r="B101">
        <v>3</v>
      </c>
      <c r="C101" t="s">
        <v>103</v>
      </c>
      <c r="D101">
        <v>28</v>
      </c>
      <c r="E101">
        <v>31</v>
      </c>
      <c r="F101" t="s">
        <v>165</v>
      </c>
      <c r="G101">
        <f t="shared" si="9"/>
        <v>0</v>
      </c>
      <c r="H101">
        <f t="shared" si="9"/>
        <v>0</v>
      </c>
      <c r="I101">
        <f t="shared" si="9"/>
        <v>0</v>
      </c>
      <c r="J101">
        <f t="shared" si="9"/>
        <v>1</v>
      </c>
      <c r="K101">
        <f t="shared" si="9"/>
        <v>0</v>
      </c>
      <c r="O101" s="6">
        <f t="shared" si="18"/>
        <v>26549.630901084791</v>
      </c>
      <c r="P101" s="6">
        <f t="shared" si="18"/>
        <v>3689.5126439766245</v>
      </c>
      <c r="Q101" s="6">
        <f t="shared" si="18"/>
        <v>11692.235584062411</v>
      </c>
      <c r="R101" s="6">
        <f t="shared" si="10"/>
        <v>0</v>
      </c>
      <c r="S101" s="6">
        <f t="shared" si="11"/>
        <v>26549.630901084791</v>
      </c>
      <c r="T101" s="6">
        <f t="shared" si="12"/>
        <v>3689.5126439766245</v>
      </c>
      <c r="U101" s="6">
        <f t="shared" si="13"/>
        <v>11692.235584062411</v>
      </c>
      <c r="V101" s="6">
        <f t="shared" si="14"/>
        <v>33862.613606737876</v>
      </c>
      <c r="W101" s="6">
        <v>0</v>
      </c>
      <c r="X101" s="6">
        <f t="shared" si="15"/>
        <v>3012.9311314553615</v>
      </c>
      <c r="Y101" s="6">
        <f t="shared" si="16"/>
        <v>78806.923867317077</v>
      </c>
      <c r="Z101" s="6">
        <f t="shared" si="17"/>
        <v>1675.9238673170767</v>
      </c>
      <c r="AB101">
        <v>32031</v>
      </c>
      <c r="AC101">
        <v>20522</v>
      </c>
      <c r="AD101">
        <v>1558</v>
      </c>
      <c r="AE101">
        <v>147</v>
      </c>
      <c r="AG101">
        <v>6885</v>
      </c>
      <c r="AH101">
        <v>1379</v>
      </c>
      <c r="AI101">
        <v>207</v>
      </c>
      <c r="AJ101">
        <v>13771</v>
      </c>
      <c r="AK101">
        <v>14062</v>
      </c>
      <c r="AL101">
        <v>13957</v>
      </c>
      <c r="AM101">
        <v>1171</v>
      </c>
      <c r="AN101">
        <v>218</v>
      </c>
      <c r="AO101">
        <v>90</v>
      </c>
      <c r="AT101">
        <v>1434</v>
      </c>
      <c r="AU101">
        <v>1225</v>
      </c>
      <c r="BA101">
        <v>353</v>
      </c>
      <c r="BB101">
        <v>152</v>
      </c>
      <c r="BX101">
        <v>77131</v>
      </c>
    </row>
    <row r="102" spans="1:76">
      <c r="A102">
        <v>4</v>
      </c>
      <c r="B102">
        <v>3</v>
      </c>
      <c r="C102" t="s">
        <v>103</v>
      </c>
      <c r="D102">
        <v>27</v>
      </c>
      <c r="E102">
        <v>32</v>
      </c>
      <c r="F102" t="s">
        <v>166</v>
      </c>
      <c r="G102">
        <f t="shared" si="9"/>
        <v>0</v>
      </c>
      <c r="H102">
        <f t="shared" si="9"/>
        <v>0</v>
      </c>
      <c r="I102">
        <f t="shared" si="9"/>
        <v>0</v>
      </c>
      <c r="J102">
        <f t="shared" si="9"/>
        <v>1</v>
      </c>
      <c r="K102">
        <f t="shared" si="9"/>
        <v>0</v>
      </c>
      <c r="O102" s="6">
        <f t="shared" si="18"/>
        <v>24971.727341435129</v>
      </c>
      <c r="P102" s="6">
        <f t="shared" si="18"/>
        <v>3952.5826046615357</v>
      </c>
      <c r="Q102" s="6">
        <f t="shared" si="18"/>
        <v>10196.213574105403</v>
      </c>
      <c r="R102" s="6">
        <f t="shared" si="10"/>
        <v>0</v>
      </c>
      <c r="S102" s="6">
        <f t="shared" si="11"/>
        <v>24971.727341435129</v>
      </c>
      <c r="T102" s="6">
        <f t="shared" si="12"/>
        <v>3952.5826046615357</v>
      </c>
      <c r="U102" s="6">
        <f t="shared" si="13"/>
        <v>10196.213574105403</v>
      </c>
      <c r="V102" s="6">
        <f t="shared" si="14"/>
        <v>43898.10645879912</v>
      </c>
      <c r="W102" s="6">
        <v>0</v>
      </c>
      <c r="X102" s="6">
        <f t="shared" si="15"/>
        <v>2554.8970371980831</v>
      </c>
      <c r="Y102" s="6">
        <f t="shared" si="16"/>
        <v>85573.527016199267</v>
      </c>
      <c r="Z102" s="6">
        <f t="shared" si="17"/>
        <v>2660.5270161992667</v>
      </c>
      <c r="AB102">
        <v>32032</v>
      </c>
      <c r="AC102">
        <v>19430</v>
      </c>
      <c r="AD102">
        <v>1288</v>
      </c>
      <c r="AE102">
        <v>188</v>
      </c>
      <c r="AG102">
        <v>7280</v>
      </c>
      <c r="AH102">
        <v>1564</v>
      </c>
      <c r="AI102">
        <v>231</v>
      </c>
      <c r="AJ102">
        <v>12009</v>
      </c>
      <c r="AK102">
        <v>17750</v>
      </c>
      <c r="AL102">
        <v>18468</v>
      </c>
      <c r="AM102">
        <v>1624</v>
      </c>
      <c r="AN102">
        <v>291</v>
      </c>
      <c r="AO102">
        <v>107</v>
      </c>
      <c r="AT102">
        <v>1277</v>
      </c>
      <c r="AU102">
        <v>983</v>
      </c>
      <c r="BA102">
        <v>300</v>
      </c>
      <c r="BB102">
        <v>123</v>
      </c>
      <c r="BX102">
        <v>82913</v>
      </c>
    </row>
    <row r="103" spans="1:76">
      <c r="A103">
        <v>5</v>
      </c>
      <c r="B103">
        <v>3</v>
      </c>
      <c r="C103" t="s">
        <v>103</v>
      </c>
      <c r="D103">
        <v>30</v>
      </c>
      <c r="E103">
        <v>1</v>
      </c>
      <c r="F103" t="s">
        <v>167</v>
      </c>
      <c r="G103">
        <f t="shared" si="9"/>
        <v>0</v>
      </c>
      <c r="H103">
        <f t="shared" si="9"/>
        <v>0</v>
      </c>
      <c r="I103">
        <f t="shared" si="9"/>
        <v>0</v>
      </c>
      <c r="J103">
        <f t="shared" si="9"/>
        <v>1</v>
      </c>
      <c r="K103">
        <f t="shared" si="9"/>
        <v>0</v>
      </c>
      <c r="O103" s="6">
        <f t="shared" si="18"/>
        <v>35211.975045353785</v>
      </c>
      <c r="P103" s="6">
        <f t="shared" si="18"/>
        <v>4458.687396575222</v>
      </c>
      <c r="Q103" s="6">
        <f t="shared" si="18"/>
        <v>18096.60222487156</v>
      </c>
      <c r="R103" s="6">
        <f t="shared" si="10"/>
        <v>0</v>
      </c>
      <c r="S103" s="6">
        <f t="shared" si="11"/>
        <v>35211.975045353785</v>
      </c>
      <c r="T103" s="6">
        <f t="shared" si="12"/>
        <v>4458.687396575222</v>
      </c>
      <c r="U103" s="6">
        <f t="shared" si="13"/>
        <v>18096.60222487156</v>
      </c>
      <c r="V103" s="6">
        <f t="shared" si="14"/>
        <v>37843.749412154073</v>
      </c>
      <c r="W103" s="6">
        <v>0</v>
      </c>
      <c r="X103" s="6">
        <f t="shared" si="15"/>
        <v>4121.3545944812904</v>
      </c>
      <c r="Y103" s="6">
        <f t="shared" si="16"/>
        <v>99732.368673435936</v>
      </c>
      <c r="Z103" s="6">
        <f t="shared" si="17"/>
        <v>1408.3686734359362</v>
      </c>
      <c r="AB103">
        <v>33001</v>
      </c>
      <c r="AC103">
        <v>26419</v>
      </c>
      <c r="AD103">
        <v>2689</v>
      </c>
      <c r="AE103">
        <v>371</v>
      </c>
      <c r="AG103">
        <v>8876</v>
      </c>
      <c r="AH103">
        <v>1020</v>
      </c>
      <c r="AI103">
        <v>341</v>
      </c>
      <c r="AJ103">
        <v>21314</v>
      </c>
      <c r="AK103">
        <v>21249</v>
      </c>
      <c r="AL103">
        <v>9639</v>
      </c>
      <c r="AM103">
        <v>1996</v>
      </c>
      <c r="AP103">
        <v>82</v>
      </c>
      <c r="AT103">
        <v>2044</v>
      </c>
      <c r="AU103">
        <v>1601</v>
      </c>
      <c r="AV103">
        <v>683</v>
      </c>
      <c r="BX103">
        <v>98324</v>
      </c>
    </row>
    <row r="104" spans="1:76">
      <c r="A104">
        <v>5</v>
      </c>
      <c r="B104">
        <v>3</v>
      </c>
      <c r="C104" t="s">
        <v>103</v>
      </c>
      <c r="D104">
        <v>14</v>
      </c>
      <c r="E104">
        <v>2</v>
      </c>
      <c r="F104" t="s">
        <v>168</v>
      </c>
      <c r="G104">
        <f t="shared" si="9"/>
        <v>0</v>
      </c>
      <c r="H104">
        <f t="shared" si="9"/>
        <v>0</v>
      </c>
      <c r="I104">
        <f t="shared" si="9"/>
        <v>0</v>
      </c>
      <c r="J104">
        <f t="shared" si="9"/>
        <v>1</v>
      </c>
      <c r="K104">
        <f t="shared" si="9"/>
        <v>0</v>
      </c>
      <c r="O104" s="6">
        <f t="shared" si="18"/>
        <v>22646.081443904557</v>
      </c>
      <c r="P104" s="6">
        <f t="shared" si="18"/>
        <v>2963.8925206304957</v>
      </c>
      <c r="Q104" s="6">
        <f t="shared" si="18"/>
        <v>14107.77623010537</v>
      </c>
      <c r="R104" s="6">
        <f t="shared" si="10"/>
        <v>0</v>
      </c>
      <c r="S104" s="6">
        <f t="shared" si="11"/>
        <v>22646.081443904557</v>
      </c>
      <c r="T104" s="6">
        <f t="shared" si="12"/>
        <v>2963.8925206304957</v>
      </c>
      <c r="U104" s="6">
        <f t="shared" si="13"/>
        <v>14107.77623010537</v>
      </c>
      <c r="V104" s="6">
        <f t="shared" si="14"/>
        <v>34378.049009457565</v>
      </c>
      <c r="W104" s="6">
        <v>0</v>
      </c>
      <c r="X104" s="6">
        <f t="shared" si="15"/>
        <v>2620.6025517588982</v>
      </c>
      <c r="Y104" s="6">
        <f t="shared" si="16"/>
        <v>76716.401755856888</v>
      </c>
      <c r="Z104" s="6">
        <f t="shared" si="17"/>
        <v>1637.4017558568885</v>
      </c>
      <c r="AB104">
        <v>33002</v>
      </c>
      <c r="AC104">
        <v>17506</v>
      </c>
      <c r="AD104">
        <v>1315</v>
      </c>
      <c r="AE104">
        <v>138</v>
      </c>
      <c r="AG104">
        <v>5893</v>
      </c>
      <c r="AH104">
        <v>661</v>
      </c>
      <c r="AI104">
        <v>251</v>
      </c>
      <c r="AJ104">
        <v>16616</v>
      </c>
      <c r="AK104">
        <v>20061</v>
      </c>
      <c r="AL104">
        <v>8360</v>
      </c>
      <c r="AM104">
        <v>1454</v>
      </c>
      <c r="AP104">
        <v>72</v>
      </c>
      <c r="AT104">
        <v>1256</v>
      </c>
      <c r="AU104">
        <v>1118</v>
      </c>
      <c r="AV104">
        <v>378</v>
      </c>
      <c r="BX104">
        <v>75079</v>
      </c>
    </row>
    <row r="105" spans="1:76">
      <c r="A105">
        <v>5</v>
      </c>
      <c r="B105">
        <v>3</v>
      </c>
      <c r="C105" t="s">
        <v>103</v>
      </c>
      <c r="D105">
        <v>5</v>
      </c>
      <c r="E105">
        <v>3</v>
      </c>
      <c r="F105" t="s">
        <v>169</v>
      </c>
      <c r="G105">
        <f t="shared" si="9"/>
        <v>0</v>
      </c>
      <c r="H105">
        <f t="shared" si="9"/>
        <v>0</v>
      </c>
      <c r="I105">
        <f t="shared" si="9"/>
        <v>0</v>
      </c>
      <c r="J105">
        <f t="shared" si="9"/>
        <v>1</v>
      </c>
      <c r="K105">
        <f t="shared" si="9"/>
        <v>0</v>
      </c>
      <c r="O105" s="6">
        <f t="shared" si="18"/>
        <v>24434.212881297095</v>
      </c>
      <c r="P105" s="6">
        <f t="shared" si="18"/>
        <v>2503.9556357244264</v>
      </c>
      <c r="Q105" s="6">
        <f t="shared" si="18"/>
        <v>12488.642306729651</v>
      </c>
      <c r="R105" s="6">
        <f t="shared" si="10"/>
        <v>0</v>
      </c>
      <c r="S105" s="6">
        <f t="shared" si="11"/>
        <v>24434.212881297095</v>
      </c>
      <c r="T105" s="6">
        <f t="shared" si="12"/>
        <v>2503.9556357244264</v>
      </c>
      <c r="U105" s="6">
        <f t="shared" si="13"/>
        <v>12488.642306729651</v>
      </c>
      <c r="V105" s="6">
        <f t="shared" si="14"/>
        <v>29801.120388870953</v>
      </c>
      <c r="W105" s="6">
        <v>0</v>
      </c>
      <c r="X105" s="6">
        <f t="shared" si="15"/>
        <v>2403.488677557943</v>
      </c>
      <c r="Y105" s="6">
        <f t="shared" si="16"/>
        <v>71631.419890180056</v>
      </c>
      <c r="Z105" s="6">
        <f t="shared" si="17"/>
        <v>2233.4198901800555</v>
      </c>
      <c r="AB105">
        <v>33003</v>
      </c>
      <c r="AC105">
        <v>18883</v>
      </c>
      <c r="AD105">
        <v>1387</v>
      </c>
      <c r="AE105">
        <v>186</v>
      </c>
      <c r="AG105">
        <v>4849</v>
      </c>
      <c r="AH105">
        <v>646</v>
      </c>
      <c r="AI105">
        <v>254</v>
      </c>
      <c r="AJ105">
        <v>14709</v>
      </c>
      <c r="AK105">
        <v>16881</v>
      </c>
      <c r="AL105">
        <v>7506</v>
      </c>
      <c r="AM105">
        <v>1481</v>
      </c>
      <c r="AP105">
        <v>92</v>
      </c>
      <c r="AT105">
        <v>1054</v>
      </c>
      <c r="AU105">
        <v>1065</v>
      </c>
      <c r="AV105">
        <v>405</v>
      </c>
      <c r="BX105">
        <v>69398</v>
      </c>
    </row>
    <row r="106" spans="1:76">
      <c r="A106">
        <v>5</v>
      </c>
      <c r="B106">
        <v>3</v>
      </c>
      <c r="C106" t="s">
        <v>103</v>
      </c>
      <c r="D106">
        <v>30</v>
      </c>
      <c r="E106">
        <v>4</v>
      </c>
      <c r="F106" t="s">
        <v>170</v>
      </c>
      <c r="G106">
        <f t="shared" ref="G106:K156" si="19">IF(S106=MAX($S106:$W106),1,0)</f>
        <v>0</v>
      </c>
      <c r="H106">
        <f t="shared" si="19"/>
        <v>0</v>
      </c>
      <c r="I106">
        <f t="shared" si="19"/>
        <v>0</v>
      </c>
      <c r="J106">
        <f t="shared" si="19"/>
        <v>1</v>
      </c>
      <c r="K106">
        <f t="shared" si="19"/>
        <v>0</v>
      </c>
      <c r="O106" s="6">
        <f t="shared" si="18"/>
        <v>26856.611381652514</v>
      </c>
      <c r="P106" s="6">
        <f t="shared" si="18"/>
        <v>3040.9842144073655</v>
      </c>
      <c r="Q106" s="6">
        <f t="shared" si="18"/>
        <v>12358.738011880943</v>
      </c>
      <c r="R106" s="6">
        <f t="shared" si="10"/>
        <v>0</v>
      </c>
      <c r="S106" s="6">
        <f t="shared" si="11"/>
        <v>26856.611381652514</v>
      </c>
      <c r="T106" s="6">
        <f t="shared" si="12"/>
        <v>3040.9842144073655</v>
      </c>
      <c r="U106" s="6">
        <f t="shared" si="13"/>
        <v>12358.738011880943</v>
      </c>
      <c r="V106" s="6">
        <f t="shared" si="14"/>
        <v>31484.034198196252</v>
      </c>
      <c r="W106" s="6">
        <v>0</v>
      </c>
      <c r="X106" s="6">
        <f t="shared" si="15"/>
        <v>2518.7113914979236</v>
      </c>
      <c r="Y106" s="6">
        <f t="shared" si="16"/>
        <v>76259.079197635001</v>
      </c>
      <c r="Z106" s="6">
        <f t="shared" si="17"/>
        <v>2166.079197635001</v>
      </c>
      <c r="AB106">
        <v>33004</v>
      </c>
      <c r="AC106">
        <v>20356</v>
      </c>
      <c r="AD106">
        <v>1578</v>
      </c>
      <c r="AE106">
        <v>550</v>
      </c>
      <c r="AG106">
        <v>5778</v>
      </c>
      <c r="AH106">
        <v>941</v>
      </c>
      <c r="AI106">
        <v>263</v>
      </c>
      <c r="AJ106">
        <v>14556</v>
      </c>
      <c r="AK106">
        <v>18624</v>
      </c>
      <c r="AL106">
        <v>7270</v>
      </c>
      <c r="AM106">
        <v>1470</v>
      </c>
      <c r="AP106">
        <v>62</v>
      </c>
      <c r="AT106">
        <v>1119</v>
      </c>
      <c r="AU106">
        <v>1108</v>
      </c>
      <c r="AV106">
        <v>418</v>
      </c>
      <c r="BX106">
        <v>74093</v>
      </c>
    </row>
    <row r="107" spans="1:76">
      <c r="A107">
        <v>5</v>
      </c>
      <c r="B107">
        <v>3</v>
      </c>
      <c r="C107" t="s">
        <v>103</v>
      </c>
      <c r="D107">
        <v>30</v>
      </c>
      <c r="E107">
        <v>5</v>
      </c>
      <c r="F107" t="s">
        <v>171</v>
      </c>
      <c r="G107">
        <f t="shared" si="19"/>
        <v>0</v>
      </c>
      <c r="H107">
        <f t="shared" si="19"/>
        <v>0</v>
      </c>
      <c r="I107">
        <f t="shared" si="19"/>
        <v>0</v>
      </c>
      <c r="J107">
        <f t="shared" si="19"/>
        <v>1</v>
      </c>
      <c r="K107">
        <f t="shared" si="19"/>
        <v>0</v>
      </c>
      <c r="O107" s="6">
        <f t="shared" si="18"/>
        <v>34354.340862289093</v>
      </c>
      <c r="P107" s="6">
        <f t="shared" si="18"/>
        <v>4441.2655448742344</v>
      </c>
      <c r="Q107" s="6">
        <f t="shared" si="18"/>
        <v>16907.935474621951</v>
      </c>
      <c r="R107" s="6">
        <f t="shared" si="10"/>
        <v>0</v>
      </c>
      <c r="S107" s="6">
        <f t="shared" si="11"/>
        <v>34354.340862289093</v>
      </c>
      <c r="T107" s="6">
        <f t="shared" si="12"/>
        <v>4441.2655448742344</v>
      </c>
      <c r="U107" s="6">
        <f t="shared" si="13"/>
        <v>16907.935474621951</v>
      </c>
      <c r="V107" s="6">
        <f t="shared" si="14"/>
        <v>41340.444816795869</v>
      </c>
      <c r="W107" s="6">
        <v>0</v>
      </c>
      <c r="X107" s="6">
        <f t="shared" si="15"/>
        <v>3584.2834319841909</v>
      </c>
      <c r="Y107" s="6">
        <f t="shared" si="16"/>
        <v>100628.27013056533</v>
      </c>
      <c r="Z107" s="6">
        <f t="shared" si="17"/>
        <v>1980.2701305653318</v>
      </c>
      <c r="AB107">
        <v>33005</v>
      </c>
      <c r="AC107">
        <v>26426</v>
      </c>
      <c r="AD107">
        <v>2130</v>
      </c>
      <c r="AE107">
        <v>205</v>
      </c>
      <c r="AG107">
        <v>8761</v>
      </c>
      <c r="AH107">
        <v>1110</v>
      </c>
      <c r="AI107">
        <v>326</v>
      </c>
      <c r="AJ107">
        <v>19914</v>
      </c>
      <c r="AK107">
        <v>23260</v>
      </c>
      <c r="AL107">
        <v>10618</v>
      </c>
      <c r="AM107">
        <v>2054</v>
      </c>
      <c r="AP107">
        <v>80</v>
      </c>
      <c r="AT107">
        <v>1426</v>
      </c>
      <c r="AU107">
        <v>1744</v>
      </c>
      <c r="AV107">
        <v>594</v>
      </c>
      <c r="BX107">
        <v>98648</v>
      </c>
    </row>
    <row r="108" spans="1:76">
      <c r="A108">
        <v>5</v>
      </c>
      <c r="B108">
        <v>3</v>
      </c>
      <c r="C108" t="s">
        <v>103</v>
      </c>
      <c r="D108">
        <v>30</v>
      </c>
      <c r="E108">
        <v>6</v>
      </c>
      <c r="F108" t="s">
        <v>172</v>
      </c>
      <c r="G108">
        <f t="shared" si="19"/>
        <v>0</v>
      </c>
      <c r="H108">
        <f t="shared" si="19"/>
        <v>0</v>
      </c>
      <c r="I108">
        <f t="shared" si="19"/>
        <v>0</v>
      </c>
      <c r="J108">
        <f t="shared" si="19"/>
        <v>1</v>
      </c>
      <c r="K108">
        <f t="shared" si="19"/>
        <v>0</v>
      </c>
      <c r="O108" s="6">
        <f t="shared" si="18"/>
        <v>30351.649849127843</v>
      </c>
      <c r="P108" s="6">
        <f t="shared" si="18"/>
        <v>4520.5349701137275</v>
      </c>
      <c r="Q108" s="6">
        <f t="shared" si="18"/>
        <v>15172.482019257521</v>
      </c>
      <c r="R108" s="6">
        <f t="shared" si="10"/>
        <v>0</v>
      </c>
      <c r="S108" s="6">
        <f t="shared" si="11"/>
        <v>30351.649849127843</v>
      </c>
      <c r="T108" s="6">
        <f t="shared" si="12"/>
        <v>4520.5349701137275</v>
      </c>
      <c r="U108" s="6">
        <f t="shared" si="13"/>
        <v>15172.482019257521</v>
      </c>
      <c r="V108" s="6">
        <f t="shared" si="14"/>
        <v>38252.424252617791</v>
      </c>
      <c r="W108" s="6">
        <v>0</v>
      </c>
      <c r="X108" s="6">
        <f t="shared" si="15"/>
        <v>3609.0420316737736</v>
      </c>
      <c r="Y108" s="6">
        <f t="shared" si="16"/>
        <v>91906.133122790663</v>
      </c>
      <c r="Z108" s="6">
        <f t="shared" si="17"/>
        <v>1135.133122790663</v>
      </c>
      <c r="AB108">
        <v>33006</v>
      </c>
      <c r="AC108">
        <v>23454</v>
      </c>
      <c r="AD108">
        <v>1750</v>
      </c>
      <c r="AE108">
        <v>206</v>
      </c>
      <c r="AG108">
        <v>8854</v>
      </c>
      <c r="AH108">
        <v>1254</v>
      </c>
      <c r="AI108">
        <v>271</v>
      </c>
      <c r="AJ108">
        <v>17870</v>
      </c>
      <c r="AK108">
        <v>20332</v>
      </c>
      <c r="AL108">
        <v>11627</v>
      </c>
      <c r="AM108">
        <v>1302</v>
      </c>
      <c r="AP108">
        <v>61</v>
      </c>
      <c r="AT108">
        <v>1783</v>
      </c>
      <c r="AU108">
        <v>1553</v>
      </c>
      <c r="AV108">
        <v>454</v>
      </c>
      <c r="BX108">
        <v>90771</v>
      </c>
    </row>
    <row r="109" spans="1:76">
      <c r="A109">
        <v>5</v>
      </c>
      <c r="B109">
        <v>3</v>
      </c>
      <c r="C109" t="s">
        <v>103</v>
      </c>
      <c r="D109">
        <v>31</v>
      </c>
      <c r="E109">
        <v>7</v>
      </c>
      <c r="F109" t="s">
        <v>173</v>
      </c>
      <c r="G109">
        <f t="shared" si="19"/>
        <v>0</v>
      </c>
      <c r="H109">
        <f t="shared" si="19"/>
        <v>0</v>
      </c>
      <c r="I109">
        <f t="shared" si="19"/>
        <v>0</v>
      </c>
      <c r="J109">
        <f t="shared" si="19"/>
        <v>1</v>
      </c>
      <c r="K109">
        <f t="shared" si="19"/>
        <v>0</v>
      </c>
      <c r="O109" s="6">
        <f t="shared" si="18"/>
        <v>25422.045011372997</v>
      </c>
      <c r="P109" s="6">
        <f t="shared" si="18"/>
        <v>3787.5105597946795</v>
      </c>
      <c r="Q109" s="6">
        <f t="shared" si="18"/>
        <v>12450.435161185913</v>
      </c>
      <c r="R109" s="6">
        <f t="shared" si="10"/>
        <v>0</v>
      </c>
      <c r="S109" s="6">
        <f t="shared" si="11"/>
        <v>25422.045011372997</v>
      </c>
      <c r="T109" s="6">
        <f t="shared" si="12"/>
        <v>3787.5105597946795</v>
      </c>
      <c r="U109" s="6">
        <f t="shared" si="13"/>
        <v>12450.435161185913</v>
      </c>
      <c r="V109" s="6">
        <f t="shared" si="14"/>
        <v>35414.65963007199</v>
      </c>
      <c r="W109" s="6">
        <v>0</v>
      </c>
      <c r="X109" s="6">
        <f t="shared" si="15"/>
        <v>2943.416601557687</v>
      </c>
      <c r="Y109" s="6">
        <f t="shared" si="16"/>
        <v>80018.066963983263</v>
      </c>
      <c r="Z109" s="6">
        <f t="shared" si="17"/>
        <v>1434.0669639832631</v>
      </c>
      <c r="AB109">
        <v>33007</v>
      </c>
      <c r="AC109">
        <v>19718</v>
      </c>
      <c r="AD109">
        <v>1364</v>
      </c>
      <c r="AE109">
        <v>201</v>
      </c>
      <c r="AG109">
        <v>7009</v>
      </c>
      <c r="AH109">
        <v>1402</v>
      </c>
      <c r="AI109">
        <v>285</v>
      </c>
      <c r="AJ109">
        <v>14664</v>
      </c>
      <c r="AK109">
        <v>17968</v>
      </c>
      <c r="AL109">
        <v>11529</v>
      </c>
      <c r="AM109">
        <v>1296</v>
      </c>
      <c r="AP109">
        <v>57</v>
      </c>
      <c r="AT109">
        <v>1359</v>
      </c>
      <c r="AU109">
        <v>1235</v>
      </c>
      <c r="AV109">
        <v>497</v>
      </c>
      <c r="BX109">
        <v>78584</v>
      </c>
    </row>
    <row r="110" spans="1:76">
      <c r="A110">
        <v>5</v>
      </c>
      <c r="B110">
        <v>3</v>
      </c>
      <c r="C110" t="s">
        <v>103</v>
      </c>
      <c r="D110">
        <v>31</v>
      </c>
      <c r="E110">
        <v>8</v>
      </c>
      <c r="F110" t="s">
        <v>174</v>
      </c>
      <c r="G110">
        <f t="shared" si="19"/>
        <v>1</v>
      </c>
      <c r="H110">
        <f t="shared" si="19"/>
        <v>0</v>
      </c>
      <c r="I110">
        <f t="shared" si="19"/>
        <v>0</v>
      </c>
      <c r="J110">
        <f t="shared" si="19"/>
        <v>0</v>
      </c>
      <c r="K110">
        <f t="shared" si="19"/>
        <v>0</v>
      </c>
      <c r="O110" s="6">
        <f t="shared" si="18"/>
        <v>0</v>
      </c>
      <c r="P110" s="6">
        <f t="shared" si="18"/>
        <v>3791.8660227199261</v>
      </c>
      <c r="Q110" s="6">
        <f t="shared" si="18"/>
        <v>13601.743813570536</v>
      </c>
      <c r="R110" s="6">
        <f t="shared" si="10"/>
        <v>28260.553995886945</v>
      </c>
      <c r="S110" s="6">
        <f t="shared" si="11"/>
        <v>29800.996146630874</v>
      </c>
      <c r="T110" s="6">
        <f t="shared" si="12"/>
        <v>3791.8660227199261</v>
      </c>
      <c r="U110" s="6">
        <f t="shared" si="13"/>
        <v>13601.743813570536</v>
      </c>
      <c r="V110" s="6">
        <f t="shared" si="14"/>
        <v>28260.553995886945</v>
      </c>
      <c r="W110" s="6">
        <v>0</v>
      </c>
      <c r="X110" s="6">
        <f t="shared" si="15"/>
        <v>3194.8116137903721</v>
      </c>
      <c r="Y110" s="6">
        <f t="shared" si="16"/>
        <v>78649.971592598653</v>
      </c>
      <c r="Z110" s="6">
        <f t="shared" si="17"/>
        <v>1001.9715925986529</v>
      </c>
      <c r="AB110">
        <v>33008</v>
      </c>
      <c r="AC110">
        <v>22714</v>
      </c>
      <c r="AD110">
        <v>1999</v>
      </c>
      <c r="AE110">
        <v>236</v>
      </c>
      <c r="AG110">
        <v>7230</v>
      </c>
      <c r="AH110">
        <v>1210</v>
      </c>
      <c r="AI110">
        <v>266</v>
      </c>
      <c r="AJ110">
        <v>16020</v>
      </c>
      <c r="AK110">
        <v>15659</v>
      </c>
      <c r="AL110">
        <v>7490</v>
      </c>
      <c r="AM110">
        <v>1407</v>
      </c>
      <c r="AP110">
        <v>62</v>
      </c>
      <c r="AT110">
        <v>1221</v>
      </c>
      <c r="AU110">
        <v>1705</v>
      </c>
      <c r="AV110">
        <v>429</v>
      </c>
      <c r="BX110">
        <v>77648</v>
      </c>
    </row>
    <row r="111" spans="1:76">
      <c r="A111">
        <v>5</v>
      </c>
      <c r="B111">
        <v>3</v>
      </c>
      <c r="C111" t="s">
        <v>103</v>
      </c>
      <c r="D111">
        <v>34</v>
      </c>
      <c r="E111">
        <v>9</v>
      </c>
      <c r="F111" t="s">
        <v>175</v>
      </c>
      <c r="G111">
        <f t="shared" si="19"/>
        <v>0</v>
      </c>
      <c r="H111">
        <f t="shared" si="19"/>
        <v>0</v>
      </c>
      <c r="I111">
        <f t="shared" si="19"/>
        <v>0</v>
      </c>
      <c r="J111">
        <f t="shared" si="19"/>
        <v>1</v>
      </c>
      <c r="K111">
        <f t="shared" si="19"/>
        <v>0</v>
      </c>
      <c r="O111" s="6">
        <f t="shared" si="18"/>
        <v>26937.835788962264</v>
      </c>
      <c r="P111" s="6">
        <f t="shared" si="18"/>
        <v>4007.8969838121711</v>
      </c>
      <c r="Q111" s="6">
        <f t="shared" si="18"/>
        <v>17139.725490920624</v>
      </c>
      <c r="R111" s="6">
        <f t="shared" si="10"/>
        <v>0</v>
      </c>
      <c r="S111" s="6">
        <f t="shared" si="11"/>
        <v>26937.835788962264</v>
      </c>
      <c r="T111" s="6">
        <f t="shared" si="12"/>
        <v>4007.8969838121711</v>
      </c>
      <c r="U111" s="6">
        <f t="shared" si="13"/>
        <v>17139.725490920624</v>
      </c>
      <c r="V111" s="6">
        <f t="shared" si="14"/>
        <v>35325.118513341178</v>
      </c>
      <c r="W111" s="6">
        <v>0</v>
      </c>
      <c r="X111" s="6">
        <f t="shared" si="15"/>
        <v>2635.8386131063339</v>
      </c>
      <c r="Y111" s="6">
        <f t="shared" si="16"/>
        <v>86046.415390142574</v>
      </c>
      <c r="Z111" s="6">
        <f t="shared" si="17"/>
        <v>565.41539014257432</v>
      </c>
      <c r="AB111">
        <v>33009</v>
      </c>
      <c r="AC111">
        <v>20864</v>
      </c>
      <c r="AD111">
        <v>1470</v>
      </c>
      <c r="AE111">
        <v>218</v>
      </c>
      <c r="AG111">
        <v>7380</v>
      </c>
      <c r="AH111">
        <v>1553</v>
      </c>
      <c r="AI111">
        <v>269</v>
      </c>
      <c r="AJ111">
        <v>20187</v>
      </c>
      <c r="AK111">
        <v>16799</v>
      </c>
      <c r="AL111">
        <v>11904</v>
      </c>
      <c r="AM111">
        <v>2020</v>
      </c>
      <c r="AP111">
        <v>49</v>
      </c>
      <c r="AT111">
        <v>1312</v>
      </c>
      <c r="AU111">
        <v>994</v>
      </c>
      <c r="AV111">
        <v>462</v>
      </c>
      <c r="BX111">
        <v>85481</v>
      </c>
    </row>
    <row r="112" spans="1:76">
      <c r="A112">
        <v>5</v>
      </c>
      <c r="B112">
        <v>3</v>
      </c>
      <c r="C112" t="s">
        <v>103</v>
      </c>
      <c r="D112">
        <v>31</v>
      </c>
      <c r="E112">
        <v>10</v>
      </c>
      <c r="F112" t="s">
        <v>176</v>
      </c>
      <c r="G112">
        <f t="shared" si="19"/>
        <v>1</v>
      </c>
      <c r="H112">
        <f t="shared" si="19"/>
        <v>0</v>
      </c>
      <c r="I112">
        <f t="shared" si="19"/>
        <v>0</v>
      </c>
      <c r="J112">
        <f t="shared" si="19"/>
        <v>0</v>
      </c>
      <c r="K112">
        <f t="shared" si="19"/>
        <v>0</v>
      </c>
      <c r="O112" s="6">
        <f t="shared" si="18"/>
        <v>0</v>
      </c>
      <c r="P112" s="6">
        <f t="shared" si="18"/>
        <v>3875.0553645921414</v>
      </c>
      <c r="Q112" s="6">
        <f t="shared" si="18"/>
        <v>16768.691655306997</v>
      </c>
      <c r="R112" s="6">
        <f t="shared" si="10"/>
        <v>25310.288995910119</v>
      </c>
      <c r="S112" s="6">
        <f t="shared" si="11"/>
        <v>33737.990947997481</v>
      </c>
      <c r="T112" s="6">
        <f t="shared" si="12"/>
        <v>3875.0553645921414</v>
      </c>
      <c r="U112" s="6">
        <f t="shared" si="13"/>
        <v>16768.691655306997</v>
      </c>
      <c r="V112" s="6">
        <f t="shared" si="14"/>
        <v>25310.288995910119</v>
      </c>
      <c r="W112" s="6">
        <v>0</v>
      </c>
      <c r="X112" s="6">
        <f t="shared" si="15"/>
        <v>3219.5702134799549</v>
      </c>
      <c r="Y112" s="6">
        <f t="shared" si="16"/>
        <v>82911.597177286691</v>
      </c>
      <c r="Z112" s="6">
        <f t="shared" si="17"/>
        <v>590.59717728669057</v>
      </c>
      <c r="AB112">
        <v>33010</v>
      </c>
      <c r="AC112">
        <v>25841</v>
      </c>
      <c r="AD112">
        <v>2044</v>
      </c>
      <c r="AE112">
        <v>360</v>
      </c>
      <c r="AG112">
        <v>7586</v>
      </c>
      <c r="AH112">
        <v>1028</v>
      </c>
      <c r="AI112">
        <v>283</v>
      </c>
      <c r="AJ112">
        <v>19750</v>
      </c>
      <c r="AK112">
        <v>13666</v>
      </c>
      <c r="AL112">
        <v>6618</v>
      </c>
      <c r="AM112">
        <v>1723</v>
      </c>
      <c r="AP112">
        <v>41</v>
      </c>
      <c r="AT112">
        <v>1505</v>
      </c>
      <c r="AU112">
        <v>1429</v>
      </c>
      <c r="AV112">
        <v>447</v>
      </c>
      <c r="BX112">
        <v>82321</v>
      </c>
    </row>
    <row r="113" spans="1:76">
      <c r="A113">
        <v>5</v>
      </c>
      <c r="B113">
        <v>3</v>
      </c>
      <c r="C113" t="s">
        <v>103</v>
      </c>
      <c r="D113">
        <v>31</v>
      </c>
      <c r="E113">
        <v>11</v>
      </c>
      <c r="F113" t="s">
        <v>177</v>
      </c>
      <c r="G113">
        <f t="shared" si="19"/>
        <v>1</v>
      </c>
      <c r="H113">
        <f t="shared" si="19"/>
        <v>0</v>
      </c>
      <c r="I113">
        <f t="shared" si="19"/>
        <v>0</v>
      </c>
      <c r="J113">
        <f t="shared" si="19"/>
        <v>0</v>
      </c>
      <c r="K113">
        <f t="shared" si="19"/>
        <v>0</v>
      </c>
      <c r="O113" s="6">
        <f t="shared" si="18"/>
        <v>0</v>
      </c>
      <c r="P113" s="6">
        <f t="shared" si="18"/>
        <v>3148.1286023684384</v>
      </c>
      <c r="Q113" s="6">
        <f t="shared" si="18"/>
        <v>13239.200454744405</v>
      </c>
      <c r="R113" s="6">
        <f t="shared" si="10"/>
        <v>21580.55709516121</v>
      </c>
      <c r="S113" s="6">
        <f t="shared" si="11"/>
        <v>32722.685856625631</v>
      </c>
      <c r="T113" s="6">
        <f t="shared" si="12"/>
        <v>3148.1286023684384</v>
      </c>
      <c r="U113" s="6">
        <f t="shared" si="13"/>
        <v>13239.200454744405</v>
      </c>
      <c r="V113" s="6">
        <f t="shared" si="14"/>
        <v>21580.55709516121</v>
      </c>
      <c r="W113" s="6">
        <v>0</v>
      </c>
      <c r="X113" s="6">
        <f t="shared" si="15"/>
        <v>2343.496686002416</v>
      </c>
      <c r="Y113" s="6">
        <f t="shared" si="16"/>
        <v>73034.068694902089</v>
      </c>
      <c r="Z113" s="6">
        <f t="shared" si="17"/>
        <v>1558.0686949020892</v>
      </c>
      <c r="AB113">
        <v>33011</v>
      </c>
      <c r="AC113">
        <v>25835</v>
      </c>
      <c r="AD113">
        <v>1330</v>
      </c>
      <c r="AE113">
        <v>230</v>
      </c>
      <c r="AG113">
        <v>6054</v>
      </c>
      <c r="AH113">
        <v>939</v>
      </c>
      <c r="AI113">
        <v>235</v>
      </c>
      <c r="AJ113">
        <v>15593</v>
      </c>
      <c r="AK113">
        <v>11893</v>
      </c>
      <c r="AL113">
        <v>5559</v>
      </c>
      <c r="AM113">
        <v>1290</v>
      </c>
      <c r="AP113">
        <v>57</v>
      </c>
      <c r="AT113">
        <v>1046</v>
      </c>
      <c r="AU113">
        <v>1113</v>
      </c>
      <c r="AV113">
        <v>302</v>
      </c>
      <c r="BX113">
        <v>71476</v>
      </c>
    </row>
    <row r="114" spans="1:76">
      <c r="A114">
        <v>6</v>
      </c>
      <c r="B114">
        <v>4</v>
      </c>
      <c r="C114" t="s">
        <v>178</v>
      </c>
      <c r="D114">
        <v>32</v>
      </c>
      <c r="E114">
        <v>1</v>
      </c>
      <c r="F114" t="s">
        <v>179</v>
      </c>
      <c r="G114">
        <f t="shared" si="19"/>
        <v>1</v>
      </c>
      <c r="H114">
        <f t="shared" si="19"/>
        <v>0</v>
      </c>
      <c r="I114">
        <f t="shared" si="19"/>
        <v>0</v>
      </c>
      <c r="J114">
        <f t="shared" si="19"/>
        <v>0</v>
      </c>
      <c r="K114">
        <f t="shared" si="19"/>
        <v>0</v>
      </c>
      <c r="O114" s="6">
        <f t="shared" si="18"/>
        <v>0</v>
      </c>
      <c r="P114" s="6">
        <f t="shared" si="18"/>
        <v>3898.1393180959499</v>
      </c>
      <c r="Q114" s="6">
        <f t="shared" si="18"/>
        <v>11491.011284198728</v>
      </c>
      <c r="R114" s="6">
        <f t="shared" si="10"/>
        <v>14335.762381210341</v>
      </c>
      <c r="S114" s="6">
        <f t="shared" si="11"/>
        <v>34447.510035379688</v>
      </c>
      <c r="T114" s="6">
        <f t="shared" si="12"/>
        <v>3898.1393180959499</v>
      </c>
      <c r="U114" s="6">
        <f t="shared" si="13"/>
        <v>11491.011284198728</v>
      </c>
      <c r="V114" s="6">
        <f t="shared" si="14"/>
        <v>14335.762381210341</v>
      </c>
      <c r="W114" s="6">
        <v>0</v>
      </c>
      <c r="X114" s="6">
        <f t="shared" si="15"/>
        <v>5201.2104424807785</v>
      </c>
      <c r="Y114" s="6">
        <f t="shared" si="16"/>
        <v>69373.633461365491</v>
      </c>
      <c r="Z114" s="6">
        <f t="shared" si="17"/>
        <v>100.6334613654908</v>
      </c>
      <c r="AB114">
        <v>60001</v>
      </c>
      <c r="AC114">
        <v>14808</v>
      </c>
      <c r="AD114">
        <v>4020</v>
      </c>
      <c r="AF114">
        <v>10011</v>
      </c>
      <c r="AG114">
        <v>8212</v>
      </c>
      <c r="AH114">
        <v>738</v>
      </c>
      <c r="AJ114">
        <v>13534</v>
      </c>
      <c r="AK114">
        <v>10441</v>
      </c>
      <c r="AL114">
        <v>1249</v>
      </c>
      <c r="AN114">
        <v>657</v>
      </c>
      <c r="AO114">
        <v>141</v>
      </c>
      <c r="AT114">
        <v>730</v>
      </c>
      <c r="AU114">
        <v>1445</v>
      </c>
      <c r="AY114">
        <v>2099</v>
      </c>
      <c r="AZ114">
        <v>1188</v>
      </c>
      <c r="BX114">
        <v>69273</v>
      </c>
    </row>
    <row r="115" spans="1:76">
      <c r="A115">
        <v>6</v>
      </c>
      <c r="B115">
        <v>4</v>
      </c>
      <c r="C115" t="s">
        <v>178</v>
      </c>
      <c r="D115">
        <v>32</v>
      </c>
      <c r="E115">
        <v>2</v>
      </c>
      <c r="F115" t="s">
        <v>180</v>
      </c>
      <c r="G115">
        <f t="shared" si="19"/>
        <v>1</v>
      </c>
      <c r="H115">
        <f t="shared" si="19"/>
        <v>0</v>
      </c>
      <c r="I115">
        <f t="shared" si="19"/>
        <v>0</v>
      </c>
      <c r="J115">
        <f t="shared" si="19"/>
        <v>0</v>
      </c>
      <c r="K115">
        <f t="shared" si="19"/>
        <v>0</v>
      </c>
      <c r="O115" s="6">
        <f t="shared" si="18"/>
        <v>0</v>
      </c>
      <c r="P115" s="6">
        <f t="shared" si="18"/>
        <v>1590.6150603001574</v>
      </c>
      <c r="Q115" s="6">
        <f t="shared" si="18"/>
        <v>3476.0011968013591</v>
      </c>
      <c r="R115" s="6">
        <f t="shared" si="10"/>
        <v>4233.687673118493</v>
      </c>
      <c r="S115" s="6">
        <f t="shared" si="11"/>
        <v>55255.292025612158</v>
      </c>
      <c r="T115" s="6">
        <f t="shared" si="12"/>
        <v>1590.6150603001574</v>
      </c>
      <c r="U115" s="6">
        <f t="shared" si="13"/>
        <v>3476.0011968013591</v>
      </c>
      <c r="V115" s="6">
        <f t="shared" si="14"/>
        <v>4233.687673118493</v>
      </c>
      <c r="W115" s="6">
        <v>0</v>
      </c>
      <c r="X115" s="6">
        <f t="shared" si="15"/>
        <v>11606.069731408959</v>
      </c>
      <c r="Y115" s="6">
        <f t="shared" si="16"/>
        <v>76161.665687241126</v>
      </c>
      <c r="Z115" s="6">
        <f t="shared" si="17"/>
        <v>6280.6656872411259</v>
      </c>
      <c r="AB115">
        <v>60002</v>
      </c>
      <c r="AC115">
        <v>4429</v>
      </c>
      <c r="AD115">
        <v>3461</v>
      </c>
      <c r="AF115">
        <v>38369</v>
      </c>
      <c r="AG115">
        <v>3484</v>
      </c>
      <c r="AH115">
        <v>168</v>
      </c>
      <c r="AJ115">
        <v>4094</v>
      </c>
      <c r="AK115">
        <v>2876</v>
      </c>
      <c r="AL115">
        <v>659</v>
      </c>
      <c r="AN115">
        <v>115</v>
      </c>
      <c r="AO115">
        <v>38</v>
      </c>
      <c r="AT115">
        <v>221</v>
      </c>
      <c r="AU115">
        <v>327</v>
      </c>
      <c r="AY115">
        <v>11490</v>
      </c>
      <c r="AZ115">
        <v>150</v>
      </c>
      <c r="BX115">
        <v>69881</v>
      </c>
    </row>
    <row r="116" spans="1:76">
      <c r="A116">
        <v>6</v>
      </c>
      <c r="B116">
        <v>4</v>
      </c>
      <c r="C116" t="s">
        <v>178</v>
      </c>
      <c r="D116">
        <v>32</v>
      </c>
      <c r="E116">
        <v>3</v>
      </c>
      <c r="F116" t="s">
        <v>181</v>
      </c>
      <c r="G116">
        <f t="shared" si="19"/>
        <v>1</v>
      </c>
      <c r="H116">
        <f t="shared" si="19"/>
        <v>0</v>
      </c>
      <c r="I116">
        <f t="shared" si="19"/>
        <v>0</v>
      </c>
      <c r="J116">
        <f t="shared" si="19"/>
        <v>0</v>
      </c>
      <c r="K116">
        <f t="shared" si="19"/>
        <v>0</v>
      </c>
      <c r="O116" s="6">
        <f t="shared" si="18"/>
        <v>0</v>
      </c>
      <c r="P116" s="6">
        <f t="shared" si="18"/>
        <v>1742.1851700987486</v>
      </c>
      <c r="Q116" s="6">
        <f t="shared" si="18"/>
        <v>3715.4326422087806</v>
      </c>
      <c r="R116" s="6">
        <f t="shared" si="10"/>
        <v>5263.4105155228553</v>
      </c>
      <c r="S116" s="6">
        <f t="shared" si="11"/>
        <v>59333.235063192733</v>
      </c>
      <c r="T116" s="6">
        <f t="shared" si="12"/>
        <v>1742.1851700987486</v>
      </c>
      <c r="U116" s="6">
        <f t="shared" si="13"/>
        <v>3715.4326422087806</v>
      </c>
      <c r="V116" s="6">
        <f t="shared" si="14"/>
        <v>5263.4105155228553</v>
      </c>
      <c r="W116" s="6">
        <v>0</v>
      </c>
      <c r="X116" s="6">
        <f t="shared" si="15"/>
        <v>14499.96913358748</v>
      </c>
      <c r="Y116" s="6">
        <f t="shared" si="16"/>
        <v>84554.232524610605</v>
      </c>
      <c r="Z116" s="6">
        <f t="shared" si="17"/>
        <v>6693.2325246106047</v>
      </c>
      <c r="AB116">
        <v>60003</v>
      </c>
      <c r="AC116">
        <v>4855</v>
      </c>
      <c r="AD116">
        <v>3747</v>
      </c>
      <c r="AF116">
        <v>41071</v>
      </c>
      <c r="AG116">
        <v>3824</v>
      </c>
      <c r="AH116">
        <v>176</v>
      </c>
      <c r="AJ116">
        <v>4376</v>
      </c>
      <c r="AK116">
        <v>3716</v>
      </c>
      <c r="AL116">
        <v>508</v>
      </c>
      <c r="AN116">
        <v>292</v>
      </c>
      <c r="AO116">
        <v>69</v>
      </c>
      <c r="AT116">
        <v>178</v>
      </c>
      <c r="AU116">
        <v>688</v>
      </c>
      <c r="AY116">
        <v>14214</v>
      </c>
      <c r="AZ116">
        <v>147</v>
      </c>
      <c r="BX116">
        <v>77861</v>
      </c>
    </row>
    <row r="117" spans="1:76">
      <c r="A117">
        <v>6</v>
      </c>
      <c r="B117">
        <v>4</v>
      </c>
      <c r="C117" t="s">
        <v>178</v>
      </c>
      <c r="D117">
        <v>32</v>
      </c>
      <c r="E117">
        <v>4</v>
      </c>
      <c r="F117" t="s">
        <v>182</v>
      </c>
      <c r="G117">
        <f t="shared" si="19"/>
        <v>1</v>
      </c>
      <c r="H117">
        <f t="shared" si="19"/>
        <v>0</v>
      </c>
      <c r="I117">
        <f t="shared" si="19"/>
        <v>0</v>
      </c>
      <c r="J117">
        <f t="shared" si="19"/>
        <v>0</v>
      </c>
      <c r="K117">
        <f t="shared" si="19"/>
        <v>0</v>
      </c>
      <c r="O117" s="6">
        <f t="shared" si="18"/>
        <v>0</v>
      </c>
      <c r="P117" s="6">
        <f t="shared" si="18"/>
        <v>1758.300382922162</v>
      </c>
      <c r="Q117" s="6">
        <f t="shared" si="18"/>
        <v>2427.4273135454532</v>
      </c>
      <c r="R117" s="6">
        <f t="shared" si="10"/>
        <v>4031.6461789566556</v>
      </c>
      <c r="S117" s="6">
        <f t="shared" si="11"/>
        <v>61335.177808062399</v>
      </c>
      <c r="T117" s="6">
        <f t="shared" si="12"/>
        <v>1758.300382922162</v>
      </c>
      <c r="U117" s="6">
        <f t="shared" si="13"/>
        <v>2427.4273135454532</v>
      </c>
      <c r="V117" s="6">
        <f t="shared" si="14"/>
        <v>4031.6461789566556</v>
      </c>
      <c r="W117" s="6">
        <v>0</v>
      </c>
      <c r="X117" s="6">
        <f t="shared" si="15"/>
        <v>19440.262025493426</v>
      </c>
      <c r="Y117" s="6">
        <f t="shared" si="16"/>
        <v>88992.813708980102</v>
      </c>
      <c r="Z117" s="6">
        <f t="shared" si="17"/>
        <v>6820.8137089801021</v>
      </c>
      <c r="AB117">
        <v>60004</v>
      </c>
      <c r="AC117">
        <v>4270</v>
      </c>
      <c r="AD117">
        <v>4374</v>
      </c>
      <c r="AF117">
        <v>42705</v>
      </c>
      <c r="AG117">
        <v>3889</v>
      </c>
      <c r="AH117">
        <v>148</v>
      </c>
      <c r="AJ117">
        <v>2859</v>
      </c>
      <c r="AK117">
        <v>2908</v>
      </c>
      <c r="AL117">
        <v>421</v>
      </c>
      <c r="AN117">
        <v>141</v>
      </c>
      <c r="AO117">
        <v>42</v>
      </c>
      <c r="AT117">
        <v>158</v>
      </c>
      <c r="AU117">
        <v>319</v>
      </c>
      <c r="AY117">
        <v>19831</v>
      </c>
      <c r="AZ117">
        <v>107</v>
      </c>
      <c r="BX117">
        <v>82172</v>
      </c>
    </row>
    <row r="118" spans="1:76">
      <c r="A118">
        <v>6</v>
      </c>
      <c r="B118">
        <v>4</v>
      </c>
      <c r="C118" t="s">
        <v>178</v>
      </c>
      <c r="D118">
        <v>33</v>
      </c>
      <c r="E118">
        <v>5</v>
      </c>
      <c r="F118" t="s">
        <v>183</v>
      </c>
      <c r="G118">
        <f t="shared" si="19"/>
        <v>1</v>
      </c>
      <c r="H118">
        <f t="shared" si="19"/>
        <v>0</v>
      </c>
      <c r="I118">
        <f t="shared" si="19"/>
        <v>0</v>
      </c>
      <c r="J118">
        <f t="shared" si="19"/>
        <v>0</v>
      </c>
      <c r="K118">
        <f t="shared" si="19"/>
        <v>0</v>
      </c>
      <c r="O118" s="6">
        <f t="shared" si="18"/>
        <v>0</v>
      </c>
      <c r="P118" s="6">
        <f t="shared" si="18"/>
        <v>6907.764199441538</v>
      </c>
      <c r="Q118" s="6">
        <f t="shared" si="18"/>
        <v>13342.784271551871</v>
      </c>
      <c r="R118" s="6">
        <f t="shared" si="10"/>
        <v>17249.292564066829</v>
      </c>
      <c r="S118" s="6">
        <f t="shared" si="11"/>
        <v>31965.38770612004</v>
      </c>
      <c r="T118" s="6">
        <f t="shared" si="12"/>
        <v>6907.764199441538</v>
      </c>
      <c r="U118" s="6">
        <f t="shared" si="13"/>
        <v>13342.784271551871</v>
      </c>
      <c r="V118" s="6">
        <f t="shared" si="14"/>
        <v>17249.292564066829</v>
      </c>
      <c r="W118" s="6">
        <v>0</v>
      </c>
      <c r="X118" s="6">
        <f t="shared" si="15"/>
        <v>3619.5168238501356</v>
      </c>
      <c r="Y118" s="6">
        <f t="shared" si="16"/>
        <v>73084.745565030418</v>
      </c>
      <c r="Z118" s="6">
        <f t="shared" si="17"/>
        <v>-4078.2544349695818</v>
      </c>
      <c r="AB118">
        <v>60005</v>
      </c>
      <c r="AC118">
        <v>21951</v>
      </c>
      <c r="AD118">
        <v>2710</v>
      </c>
      <c r="AF118">
        <v>2100</v>
      </c>
      <c r="AG118">
        <v>15049</v>
      </c>
      <c r="AH118">
        <v>811</v>
      </c>
      <c r="AJ118">
        <v>15715</v>
      </c>
      <c r="AK118">
        <v>9996</v>
      </c>
      <c r="AL118">
        <v>4220</v>
      </c>
      <c r="AN118">
        <v>509</v>
      </c>
      <c r="AO118">
        <v>301</v>
      </c>
      <c r="AT118">
        <v>1639</v>
      </c>
      <c r="AU118">
        <v>1797</v>
      </c>
      <c r="AY118">
        <v>113</v>
      </c>
      <c r="AZ118">
        <v>252</v>
      </c>
      <c r="BX118">
        <v>77163</v>
      </c>
    </row>
    <row r="119" spans="1:76">
      <c r="A119">
        <v>6</v>
      </c>
      <c r="B119">
        <v>4</v>
      </c>
      <c r="C119" t="s">
        <v>178</v>
      </c>
      <c r="D119">
        <v>33</v>
      </c>
      <c r="E119">
        <v>6</v>
      </c>
      <c r="F119" t="s">
        <v>184</v>
      </c>
      <c r="G119">
        <f t="shared" si="19"/>
        <v>1</v>
      </c>
      <c r="H119">
        <f t="shared" si="19"/>
        <v>0</v>
      </c>
      <c r="I119">
        <f t="shared" si="19"/>
        <v>0</v>
      </c>
      <c r="J119">
        <f t="shared" si="19"/>
        <v>0</v>
      </c>
      <c r="K119">
        <f t="shared" si="19"/>
        <v>0</v>
      </c>
      <c r="O119" s="6">
        <f t="shared" si="18"/>
        <v>0</v>
      </c>
      <c r="P119" s="6">
        <f t="shared" si="18"/>
        <v>6424.3078147391352</v>
      </c>
      <c r="Q119" s="6">
        <f t="shared" si="18"/>
        <v>15914.549690484777</v>
      </c>
      <c r="R119" s="6">
        <f t="shared" si="10"/>
        <v>20750.579820848663</v>
      </c>
      <c r="S119" s="6">
        <f t="shared" si="11"/>
        <v>33138.363705799042</v>
      </c>
      <c r="T119" s="6">
        <f t="shared" si="12"/>
        <v>6424.3078147391352</v>
      </c>
      <c r="U119" s="6">
        <f t="shared" si="13"/>
        <v>15914.549690484777</v>
      </c>
      <c r="V119" s="6">
        <f t="shared" si="14"/>
        <v>20750.579820848663</v>
      </c>
      <c r="W119" s="6">
        <v>0</v>
      </c>
      <c r="X119" s="6">
        <f t="shared" si="15"/>
        <v>3479.5355102205722</v>
      </c>
      <c r="Y119" s="6">
        <f t="shared" si="16"/>
        <v>79707.336542092176</v>
      </c>
      <c r="Z119" s="6">
        <f t="shared" si="17"/>
        <v>-3259.6634579078236</v>
      </c>
      <c r="AB119">
        <v>60006</v>
      </c>
      <c r="AC119">
        <v>21701</v>
      </c>
      <c r="AD119">
        <v>2210</v>
      </c>
      <c r="AF119">
        <v>3832</v>
      </c>
      <c r="AG119">
        <v>13555</v>
      </c>
      <c r="AH119">
        <v>1195</v>
      </c>
      <c r="AJ119">
        <v>18744</v>
      </c>
      <c r="AK119">
        <v>11544</v>
      </c>
      <c r="AL119">
        <v>5685</v>
      </c>
      <c r="AN119">
        <v>541</v>
      </c>
      <c r="AO119">
        <v>306</v>
      </c>
      <c r="AT119">
        <v>1320</v>
      </c>
      <c r="AU119">
        <v>1865</v>
      </c>
      <c r="AY119">
        <v>165</v>
      </c>
      <c r="AZ119">
        <v>304</v>
      </c>
      <c r="BX119">
        <v>82967</v>
      </c>
    </row>
    <row r="120" spans="1:76">
      <c r="A120">
        <v>6</v>
      </c>
      <c r="B120">
        <v>4</v>
      </c>
      <c r="C120" t="s">
        <v>178</v>
      </c>
      <c r="D120">
        <v>33</v>
      </c>
      <c r="E120">
        <v>7</v>
      </c>
      <c r="F120" t="s">
        <v>185</v>
      </c>
      <c r="G120">
        <f t="shared" si="19"/>
        <v>1</v>
      </c>
      <c r="H120">
        <f t="shared" si="19"/>
        <v>0</v>
      </c>
      <c r="I120">
        <f t="shared" si="19"/>
        <v>0</v>
      </c>
      <c r="J120">
        <f t="shared" si="19"/>
        <v>0</v>
      </c>
      <c r="K120">
        <f t="shared" si="19"/>
        <v>0</v>
      </c>
      <c r="O120" s="6">
        <f t="shared" si="18"/>
        <v>0</v>
      </c>
      <c r="P120" s="6">
        <f t="shared" si="18"/>
        <v>7257.9434186313865</v>
      </c>
      <c r="Q120" s="6">
        <f t="shared" si="18"/>
        <v>11760.15939836239</v>
      </c>
      <c r="R120" s="6">
        <f t="shared" si="10"/>
        <v>22075.32916325071</v>
      </c>
      <c r="S120" s="6">
        <f t="shared" si="11"/>
        <v>24352.988473987345</v>
      </c>
      <c r="T120" s="6">
        <f t="shared" si="12"/>
        <v>7257.9434186313865</v>
      </c>
      <c r="U120" s="6">
        <f t="shared" si="13"/>
        <v>11760.15939836239</v>
      </c>
      <c r="V120" s="6">
        <f t="shared" si="14"/>
        <v>22075.32916325071</v>
      </c>
      <c r="W120" s="6">
        <v>0</v>
      </c>
      <c r="X120" s="6">
        <f t="shared" si="15"/>
        <v>2158.7594421647614</v>
      </c>
      <c r="Y120" s="6">
        <f t="shared" si="16"/>
        <v>67605.179896396599</v>
      </c>
      <c r="Z120" s="6">
        <f t="shared" si="17"/>
        <v>-4794.8201036034006</v>
      </c>
      <c r="AB120">
        <v>60007</v>
      </c>
      <c r="AC120">
        <v>15101</v>
      </c>
      <c r="AD120">
        <v>1229</v>
      </c>
      <c r="AF120">
        <v>4058</v>
      </c>
      <c r="AG120">
        <v>15906</v>
      </c>
      <c r="AH120">
        <v>758</v>
      </c>
      <c r="AJ120">
        <v>13851</v>
      </c>
      <c r="AK120">
        <v>12480</v>
      </c>
      <c r="AL120">
        <v>5908</v>
      </c>
      <c r="AN120">
        <v>432</v>
      </c>
      <c r="AO120">
        <v>410</v>
      </c>
      <c r="AT120">
        <v>941</v>
      </c>
      <c r="AU120">
        <v>962</v>
      </c>
      <c r="AY120">
        <v>155</v>
      </c>
      <c r="AZ120">
        <v>209</v>
      </c>
      <c r="BX120">
        <v>72400</v>
      </c>
    </row>
    <row r="121" spans="1:76">
      <c r="A121">
        <v>6</v>
      </c>
      <c r="B121">
        <v>4</v>
      </c>
      <c r="C121" t="s">
        <v>178</v>
      </c>
      <c r="D121">
        <v>33</v>
      </c>
      <c r="E121">
        <v>8</v>
      </c>
      <c r="F121" t="s">
        <v>186</v>
      </c>
      <c r="G121">
        <f t="shared" si="19"/>
        <v>1</v>
      </c>
      <c r="H121">
        <f t="shared" si="19"/>
        <v>0</v>
      </c>
      <c r="I121">
        <f t="shared" si="19"/>
        <v>0</v>
      </c>
      <c r="J121">
        <f t="shared" si="19"/>
        <v>0</v>
      </c>
      <c r="K121">
        <f t="shared" si="19"/>
        <v>0</v>
      </c>
      <c r="O121" s="6">
        <f t="shared" si="18"/>
        <v>0</v>
      </c>
      <c r="P121" s="6">
        <f t="shared" si="18"/>
        <v>7159.9455028133316</v>
      </c>
      <c r="Q121" s="6">
        <f t="shared" si="18"/>
        <v>13124.579018113192</v>
      </c>
      <c r="R121" s="6">
        <f t="shared" si="10"/>
        <v>22547.141970639997</v>
      </c>
      <c r="S121" s="6">
        <f t="shared" si="11"/>
        <v>23960.005679797538</v>
      </c>
      <c r="T121" s="6">
        <f t="shared" si="12"/>
        <v>7159.9455028133316</v>
      </c>
      <c r="U121" s="6">
        <f t="shared" si="13"/>
        <v>13124.579018113192</v>
      </c>
      <c r="V121" s="6">
        <f t="shared" si="14"/>
        <v>22547.141970639997</v>
      </c>
      <c r="W121" s="6">
        <v>0</v>
      </c>
      <c r="X121" s="6">
        <f t="shared" si="15"/>
        <v>2877.7110869968719</v>
      </c>
      <c r="Y121" s="6">
        <f t="shared" si="16"/>
        <v>69669.383258360933</v>
      </c>
      <c r="Z121" s="6">
        <f t="shared" si="17"/>
        <v>-4949.6167416390672</v>
      </c>
      <c r="AB121">
        <v>60008</v>
      </c>
      <c r="AC121">
        <v>14099</v>
      </c>
      <c r="AD121">
        <v>1309</v>
      </c>
      <c r="AF121">
        <v>4651</v>
      </c>
      <c r="AG121">
        <v>15630</v>
      </c>
      <c r="AH121">
        <v>809</v>
      </c>
      <c r="AJ121">
        <v>15458</v>
      </c>
      <c r="AK121">
        <v>12167</v>
      </c>
      <c r="AL121">
        <v>6700</v>
      </c>
      <c r="AN121">
        <v>443</v>
      </c>
      <c r="AO121">
        <v>331</v>
      </c>
      <c r="AT121">
        <v>1121</v>
      </c>
      <c r="AU121">
        <v>1352</v>
      </c>
      <c r="AY121">
        <v>250</v>
      </c>
      <c r="AZ121">
        <v>299</v>
      </c>
      <c r="BX121">
        <v>74619</v>
      </c>
    </row>
    <row r="122" spans="1:76">
      <c r="A122">
        <v>7</v>
      </c>
      <c r="B122">
        <v>5</v>
      </c>
      <c r="C122" t="s">
        <v>187</v>
      </c>
      <c r="D122">
        <v>34</v>
      </c>
      <c r="E122">
        <v>1</v>
      </c>
      <c r="F122" t="s">
        <v>188</v>
      </c>
      <c r="G122">
        <f t="shared" si="19"/>
        <v>0</v>
      </c>
      <c r="H122">
        <f t="shared" si="19"/>
        <v>0</v>
      </c>
      <c r="I122">
        <f t="shared" si="19"/>
        <v>0</v>
      </c>
      <c r="J122">
        <f t="shared" si="19"/>
        <v>1</v>
      </c>
      <c r="K122">
        <f t="shared" si="19"/>
        <v>0</v>
      </c>
      <c r="O122" s="6">
        <f t="shared" si="18"/>
        <v>23039.064238094365</v>
      </c>
      <c r="P122" s="6">
        <f t="shared" si="18"/>
        <v>3970.8755489475725</v>
      </c>
      <c r="Q122" s="6">
        <f t="shared" si="18"/>
        <v>15518.893472187407</v>
      </c>
      <c r="R122" s="6">
        <f t="shared" si="10"/>
        <v>0</v>
      </c>
      <c r="S122" s="6">
        <f t="shared" si="11"/>
        <v>23039.064238094365</v>
      </c>
      <c r="T122" s="6">
        <f t="shared" si="12"/>
        <v>3970.8755489475725</v>
      </c>
      <c r="U122" s="6">
        <f t="shared" si="13"/>
        <v>15518.893472187407</v>
      </c>
      <c r="V122" s="6">
        <f t="shared" si="14"/>
        <v>27106.851145701454</v>
      </c>
      <c r="W122" s="6">
        <v>0</v>
      </c>
      <c r="X122" s="6">
        <f t="shared" si="15"/>
        <v>4605.0995422623664</v>
      </c>
      <c r="Y122" s="6">
        <f t="shared" si="16"/>
        <v>74240.783947193166</v>
      </c>
      <c r="Z122" s="6">
        <f t="shared" si="17"/>
        <v>-891.21605280683434</v>
      </c>
      <c r="AB122">
        <v>51001</v>
      </c>
      <c r="AC122">
        <v>17400</v>
      </c>
      <c r="AD122">
        <v>1701</v>
      </c>
      <c r="AE122">
        <v>187</v>
      </c>
      <c r="AG122">
        <v>7646</v>
      </c>
      <c r="AH122">
        <v>1261</v>
      </c>
      <c r="AI122">
        <v>210</v>
      </c>
      <c r="AJ122">
        <v>18278</v>
      </c>
      <c r="AK122">
        <v>11912</v>
      </c>
      <c r="AL122">
        <v>9754</v>
      </c>
      <c r="AM122">
        <v>934</v>
      </c>
      <c r="AN122">
        <v>280</v>
      </c>
      <c r="AO122">
        <v>66</v>
      </c>
      <c r="AQ122">
        <v>667</v>
      </c>
      <c r="AT122">
        <v>1495</v>
      </c>
      <c r="AU122">
        <v>1115</v>
      </c>
      <c r="AV122">
        <v>444</v>
      </c>
      <c r="AZ122">
        <v>235</v>
      </c>
      <c r="BB122">
        <v>358</v>
      </c>
      <c r="BC122">
        <v>232</v>
      </c>
      <c r="BF122">
        <v>669</v>
      </c>
      <c r="BH122">
        <v>90</v>
      </c>
      <c r="BI122">
        <v>53</v>
      </c>
      <c r="BR122">
        <v>145</v>
      </c>
      <c r="BX122">
        <v>75132</v>
      </c>
    </row>
    <row r="123" spans="1:76">
      <c r="A123">
        <v>7</v>
      </c>
      <c r="B123">
        <v>5</v>
      </c>
      <c r="C123" t="s">
        <v>187</v>
      </c>
      <c r="D123">
        <v>35</v>
      </c>
      <c r="E123">
        <v>2</v>
      </c>
      <c r="F123" t="s">
        <v>189</v>
      </c>
      <c r="G123">
        <f t="shared" si="19"/>
        <v>0</v>
      </c>
      <c r="H123">
        <f t="shared" si="19"/>
        <v>0</v>
      </c>
      <c r="I123">
        <f t="shared" si="19"/>
        <v>0</v>
      </c>
      <c r="J123">
        <f t="shared" si="19"/>
        <v>1</v>
      </c>
      <c r="K123">
        <f t="shared" si="19"/>
        <v>0</v>
      </c>
      <c r="O123" s="6">
        <f t="shared" si="18"/>
        <v>25229.73428230139</v>
      </c>
      <c r="P123" s="6">
        <f t="shared" si="18"/>
        <v>5079.7764097154259</v>
      </c>
      <c r="Q123" s="6">
        <f t="shared" si="18"/>
        <v>13612.781433394282</v>
      </c>
      <c r="R123" s="6">
        <f t="shared" si="10"/>
        <v>0</v>
      </c>
      <c r="S123" s="6">
        <f t="shared" si="11"/>
        <v>25229.73428230139</v>
      </c>
      <c r="T123" s="6">
        <f t="shared" si="12"/>
        <v>5079.7764097154259</v>
      </c>
      <c r="U123" s="6">
        <f t="shared" si="13"/>
        <v>13612.781433394282</v>
      </c>
      <c r="V123" s="6">
        <f t="shared" si="14"/>
        <v>25692.560686568599</v>
      </c>
      <c r="W123" s="6">
        <v>0</v>
      </c>
      <c r="X123" s="6">
        <f t="shared" si="15"/>
        <v>5162.1680352779749</v>
      </c>
      <c r="Y123" s="6">
        <f t="shared" si="16"/>
        <v>74777.020847257678</v>
      </c>
      <c r="Z123" s="6">
        <f t="shared" si="17"/>
        <v>-1842.9791527423222</v>
      </c>
      <c r="AB123">
        <v>51002</v>
      </c>
      <c r="AC123">
        <v>18591</v>
      </c>
      <c r="AD123">
        <v>2224</v>
      </c>
      <c r="AE123">
        <v>307</v>
      </c>
      <c r="AG123">
        <v>10088</v>
      </c>
      <c r="AH123">
        <v>1325</v>
      </c>
      <c r="AI123">
        <v>250</v>
      </c>
      <c r="AJ123">
        <v>16033</v>
      </c>
      <c r="AK123">
        <v>11553</v>
      </c>
      <c r="AL123">
        <v>8816</v>
      </c>
      <c r="AM123">
        <v>1107</v>
      </c>
      <c r="AN123">
        <v>255</v>
      </c>
      <c r="AO123">
        <v>83</v>
      </c>
      <c r="AQ123">
        <v>567</v>
      </c>
      <c r="AT123">
        <v>2404</v>
      </c>
      <c r="AU123">
        <v>1202</v>
      </c>
      <c r="AV123">
        <v>342</v>
      </c>
      <c r="AZ123">
        <v>206</v>
      </c>
      <c r="BB123">
        <v>343</v>
      </c>
      <c r="BC123">
        <v>201</v>
      </c>
      <c r="BF123">
        <v>522</v>
      </c>
      <c r="BH123">
        <v>68</v>
      </c>
      <c r="BI123">
        <v>35</v>
      </c>
      <c r="BR123">
        <v>98</v>
      </c>
      <c r="BX123">
        <v>76620</v>
      </c>
    </row>
    <row r="124" spans="1:76">
      <c r="A124">
        <v>7</v>
      </c>
      <c r="B124">
        <v>5</v>
      </c>
      <c r="C124" t="s">
        <v>187</v>
      </c>
      <c r="D124">
        <v>34</v>
      </c>
      <c r="E124">
        <v>3</v>
      </c>
      <c r="F124" t="s">
        <v>190</v>
      </c>
      <c r="G124">
        <f t="shared" si="19"/>
        <v>0</v>
      </c>
      <c r="H124">
        <f t="shared" si="19"/>
        <v>0</v>
      </c>
      <c r="I124">
        <f t="shared" si="19"/>
        <v>0</v>
      </c>
      <c r="J124">
        <f t="shared" si="19"/>
        <v>1</v>
      </c>
      <c r="K124">
        <f t="shared" si="19"/>
        <v>0</v>
      </c>
      <c r="O124" s="6">
        <f t="shared" si="18"/>
        <v>17680.642308807175</v>
      </c>
      <c r="P124" s="6">
        <f t="shared" si="18"/>
        <v>4369.4004066076614</v>
      </c>
      <c r="Q124" s="6">
        <f t="shared" si="18"/>
        <v>18535.559874785165</v>
      </c>
      <c r="R124" s="6">
        <f t="shared" si="10"/>
        <v>0</v>
      </c>
      <c r="S124" s="6">
        <f t="shared" si="11"/>
        <v>17680.642308807175</v>
      </c>
      <c r="T124" s="6">
        <f t="shared" si="12"/>
        <v>4369.4004066076614</v>
      </c>
      <c r="U124" s="6">
        <f t="shared" si="13"/>
        <v>18535.559874785165</v>
      </c>
      <c r="V124" s="6">
        <f t="shared" si="14"/>
        <v>38289.159069738125</v>
      </c>
      <c r="W124" s="6">
        <v>0</v>
      </c>
      <c r="X124" s="6">
        <f t="shared" si="15"/>
        <v>5408.8017783395871</v>
      </c>
      <c r="Y124" s="6">
        <f t="shared" si="16"/>
        <v>84283.563438277706</v>
      </c>
      <c r="Z124" s="6">
        <f t="shared" si="17"/>
        <v>-1415.4365617222938</v>
      </c>
      <c r="AB124">
        <v>51003</v>
      </c>
      <c r="AC124">
        <v>13550</v>
      </c>
      <c r="AD124">
        <v>1022</v>
      </c>
      <c r="AE124">
        <v>230</v>
      </c>
      <c r="AG124">
        <v>8516</v>
      </c>
      <c r="AH124">
        <v>1301</v>
      </c>
      <c r="AI124">
        <v>215</v>
      </c>
      <c r="AJ124">
        <v>21831</v>
      </c>
      <c r="AK124">
        <v>18550</v>
      </c>
      <c r="AL124">
        <v>12241</v>
      </c>
      <c r="AM124">
        <v>1322</v>
      </c>
      <c r="AN124">
        <v>385</v>
      </c>
      <c r="AO124">
        <v>83</v>
      </c>
      <c r="AQ124">
        <v>773</v>
      </c>
      <c r="AT124">
        <v>1869</v>
      </c>
      <c r="AU124">
        <v>799</v>
      </c>
      <c r="AV124">
        <v>653</v>
      </c>
      <c r="AZ124">
        <v>282</v>
      </c>
      <c r="BB124">
        <v>285</v>
      </c>
      <c r="BC124">
        <v>582</v>
      </c>
      <c r="BF124">
        <v>793</v>
      </c>
      <c r="BH124">
        <v>142</v>
      </c>
      <c r="BI124">
        <v>64</v>
      </c>
      <c r="BR124">
        <v>211</v>
      </c>
      <c r="BX124">
        <v>85699</v>
      </c>
    </row>
    <row r="125" spans="1:76">
      <c r="A125">
        <v>7</v>
      </c>
      <c r="B125">
        <v>5</v>
      </c>
      <c r="C125" t="s">
        <v>187</v>
      </c>
      <c r="D125">
        <v>35</v>
      </c>
      <c r="E125">
        <v>4</v>
      </c>
      <c r="F125" t="s">
        <v>191</v>
      </c>
      <c r="G125">
        <f t="shared" si="19"/>
        <v>0</v>
      </c>
      <c r="H125">
        <f t="shared" si="19"/>
        <v>0</v>
      </c>
      <c r="I125">
        <f t="shared" si="19"/>
        <v>0</v>
      </c>
      <c r="J125">
        <f t="shared" si="19"/>
        <v>1</v>
      </c>
      <c r="K125">
        <f t="shared" si="19"/>
        <v>0</v>
      </c>
      <c r="O125" s="6">
        <f t="shared" si="18"/>
        <v>17139.544418934885</v>
      </c>
      <c r="P125" s="6">
        <f t="shared" si="18"/>
        <v>4949.9836145430691</v>
      </c>
      <c r="Q125" s="6">
        <f t="shared" si="18"/>
        <v>16117.47208570596</v>
      </c>
      <c r="R125" s="6">
        <f t="shared" si="10"/>
        <v>0</v>
      </c>
      <c r="S125" s="6">
        <f t="shared" si="11"/>
        <v>17139.544418934885</v>
      </c>
      <c r="T125" s="6">
        <f t="shared" si="12"/>
        <v>4949.9836145430691</v>
      </c>
      <c r="U125" s="6">
        <f t="shared" si="13"/>
        <v>16117.47208570596</v>
      </c>
      <c r="V125" s="6">
        <f t="shared" si="14"/>
        <v>34886.596633967187</v>
      </c>
      <c r="W125" s="6">
        <v>0</v>
      </c>
      <c r="X125" s="6">
        <f t="shared" si="15"/>
        <v>5130.7436587488901</v>
      </c>
      <c r="Y125" s="6">
        <f t="shared" si="16"/>
        <v>78224.34041189999</v>
      </c>
      <c r="Z125" s="6">
        <f t="shared" si="17"/>
        <v>-2250.6595881000103</v>
      </c>
      <c r="AB125">
        <v>51004</v>
      </c>
      <c r="AC125">
        <v>13012</v>
      </c>
      <c r="AD125">
        <v>1083</v>
      </c>
      <c r="AE125">
        <v>254</v>
      </c>
      <c r="AG125">
        <v>8427</v>
      </c>
      <c r="AH125">
        <v>2753</v>
      </c>
      <c r="AI125">
        <v>185</v>
      </c>
      <c r="AJ125">
        <v>18983</v>
      </c>
      <c r="AK125">
        <v>14528</v>
      </c>
      <c r="AL125">
        <v>13445</v>
      </c>
      <c r="AM125">
        <v>1385</v>
      </c>
      <c r="AN125">
        <v>201</v>
      </c>
      <c r="AO125">
        <v>75</v>
      </c>
      <c r="AQ125">
        <v>756</v>
      </c>
      <c r="AT125">
        <v>1794</v>
      </c>
      <c r="AU125">
        <v>676</v>
      </c>
      <c r="AV125">
        <v>532</v>
      </c>
      <c r="AZ125">
        <v>203</v>
      </c>
      <c r="BB125">
        <v>308</v>
      </c>
      <c r="BC125">
        <v>515</v>
      </c>
      <c r="BF125">
        <v>881</v>
      </c>
      <c r="BH125">
        <v>245</v>
      </c>
      <c r="BI125">
        <v>37</v>
      </c>
      <c r="BR125">
        <v>197</v>
      </c>
      <c r="BX125">
        <v>80475</v>
      </c>
    </row>
    <row r="126" spans="1:76">
      <c r="A126">
        <v>7</v>
      </c>
      <c r="B126">
        <v>5</v>
      </c>
      <c r="C126" t="s">
        <v>187</v>
      </c>
      <c r="D126">
        <v>35</v>
      </c>
      <c r="E126">
        <v>5</v>
      </c>
      <c r="F126" t="s">
        <v>192</v>
      </c>
      <c r="G126">
        <f t="shared" si="19"/>
        <v>0</v>
      </c>
      <c r="H126">
        <f t="shared" si="19"/>
        <v>0</v>
      </c>
      <c r="I126">
        <f t="shared" si="19"/>
        <v>0</v>
      </c>
      <c r="J126">
        <f t="shared" si="19"/>
        <v>1</v>
      </c>
      <c r="K126">
        <f t="shared" si="19"/>
        <v>0</v>
      </c>
      <c r="O126" s="6">
        <f t="shared" si="18"/>
        <v>16232.936696168728</v>
      </c>
      <c r="P126" s="6">
        <f t="shared" si="18"/>
        <v>4000.0571505467265</v>
      </c>
      <c r="Q126" s="6">
        <f t="shared" si="18"/>
        <v>17983.678883597848</v>
      </c>
      <c r="R126" s="6">
        <f t="shared" si="10"/>
        <v>0</v>
      </c>
      <c r="S126" s="6">
        <f t="shared" si="11"/>
        <v>16232.936696168728</v>
      </c>
      <c r="T126" s="6">
        <f t="shared" si="12"/>
        <v>4000.0571505467265</v>
      </c>
      <c r="U126" s="6">
        <f t="shared" si="13"/>
        <v>17983.678883597848</v>
      </c>
      <c r="V126" s="6">
        <f t="shared" si="14"/>
        <v>35543.231489993159</v>
      </c>
      <c r="W126" s="6">
        <v>0</v>
      </c>
      <c r="X126" s="6">
        <f t="shared" si="15"/>
        <v>5115.5075974014544</v>
      </c>
      <c r="Y126" s="6">
        <f t="shared" si="16"/>
        <v>78875.411817707907</v>
      </c>
      <c r="Z126" s="6">
        <f t="shared" si="17"/>
        <v>-1413.5881822920928</v>
      </c>
      <c r="AB126">
        <v>51005</v>
      </c>
      <c r="AC126">
        <v>12617</v>
      </c>
      <c r="AD126">
        <v>774</v>
      </c>
      <c r="AE126">
        <v>199</v>
      </c>
      <c r="AG126">
        <v>7435</v>
      </c>
      <c r="AH126">
        <v>1551</v>
      </c>
      <c r="AI126">
        <v>198</v>
      </c>
      <c r="AJ126">
        <v>21181</v>
      </c>
      <c r="AK126">
        <v>17556</v>
      </c>
      <c r="AL126">
        <v>11360</v>
      </c>
      <c r="AM126">
        <v>1042</v>
      </c>
      <c r="AN126">
        <v>203</v>
      </c>
      <c r="AO126">
        <v>74</v>
      </c>
      <c r="AQ126">
        <v>727</v>
      </c>
      <c r="AT126">
        <v>1660</v>
      </c>
      <c r="AU126">
        <v>693</v>
      </c>
      <c r="AV126">
        <v>534</v>
      </c>
      <c r="AZ126">
        <v>164</v>
      </c>
      <c r="BB126">
        <v>243</v>
      </c>
      <c r="BC126">
        <v>569</v>
      </c>
      <c r="BF126">
        <v>926</v>
      </c>
      <c r="BH126">
        <v>359</v>
      </c>
      <c r="BI126">
        <v>41</v>
      </c>
      <c r="BR126">
        <v>183</v>
      </c>
      <c r="BX126">
        <v>80289</v>
      </c>
    </row>
    <row r="127" spans="1:76">
      <c r="A127">
        <v>7</v>
      </c>
      <c r="B127">
        <v>5</v>
      </c>
      <c r="C127" t="s">
        <v>187</v>
      </c>
      <c r="D127">
        <v>34</v>
      </c>
      <c r="E127">
        <v>6</v>
      </c>
      <c r="F127" t="s">
        <v>193</v>
      </c>
      <c r="G127">
        <f t="shared" si="19"/>
        <v>0</v>
      </c>
      <c r="H127">
        <f t="shared" si="19"/>
        <v>0</v>
      </c>
      <c r="I127">
        <f t="shared" si="19"/>
        <v>0</v>
      </c>
      <c r="J127">
        <f t="shared" si="19"/>
        <v>1</v>
      </c>
      <c r="K127">
        <f t="shared" si="19"/>
        <v>0</v>
      </c>
      <c r="O127" s="6">
        <f t="shared" si="18"/>
        <v>17162.239473918489</v>
      </c>
      <c r="P127" s="6">
        <f t="shared" si="18"/>
        <v>3962.6001693896037</v>
      </c>
      <c r="Q127" s="6">
        <f t="shared" si="18"/>
        <v>18329.241288848985</v>
      </c>
      <c r="R127" s="6">
        <f t="shared" si="10"/>
        <v>0</v>
      </c>
      <c r="S127" s="6">
        <f t="shared" si="11"/>
        <v>17162.239473918489</v>
      </c>
      <c r="T127" s="6">
        <f t="shared" si="12"/>
        <v>3962.6001693896037</v>
      </c>
      <c r="U127" s="6">
        <f t="shared" si="13"/>
        <v>18329.241288848985</v>
      </c>
      <c r="V127" s="6">
        <f t="shared" si="14"/>
        <v>34957.770342137839</v>
      </c>
      <c r="W127" s="6">
        <v>0</v>
      </c>
      <c r="X127" s="6">
        <f t="shared" si="15"/>
        <v>4724.131271539206</v>
      </c>
      <c r="Y127" s="6">
        <f t="shared" si="16"/>
        <v>79135.982545834137</v>
      </c>
      <c r="Z127" s="6">
        <f t="shared" si="17"/>
        <v>-1331.0174541658635</v>
      </c>
      <c r="AB127">
        <v>51006</v>
      </c>
      <c r="AC127">
        <v>13256</v>
      </c>
      <c r="AD127">
        <v>956</v>
      </c>
      <c r="AE127">
        <v>156</v>
      </c>
      <c r="AG127">
        <v>7499</v>
      </c>
      <c r="AH127">
        <v>1313</v>
      </c>
      <c r="AI127">
        <v>286</v>
      </c>
      <c r="AJ127">
        <v>21588</v>
      </c>
      <c r="AK127">
        <v>16997</v>
      </c>
      <c r="AL127">
        <v>11226</v>
      </c>
      <c r="AM127">
        <v>1049</v>
      </c>
      <c r="AN127">
        <v>315</v>
      </c>
      <c r="AO127">
        <v>94</v>
      </c>
      <c r="AQ127">
        <v>771</v>
      </c>
      <c r="AT127">
        <v>1416</v>
      </c>
      <c r="AU127">
        <v>897</v>
      </c>
      <c r="AV127">
        <v>621</v>
      </c>
      <c r="AZ127">
        <v>185</v>
      </c>
      <c r="BB127">
        <v>279</v>
      </c>
      <c r="BC127">
        <v>316</v>
      </c>
      <c r="BF127">
        <v>825</v>
      </c>
      <c r="BH127">
        <v>140</v>
      </c>
      <c r="BI127">
        <v>37</v>
      </c>
      <c r="BR127">
        <v>245</v>
      </c>
      <c r="BX127">
        <v>80467</v>
      </c>
    </row>
    <row r="128" spans="1:76">
      <c r="A128">
        <v>7</v>
      </c>
      <c r="B128">
        <v>5</v>
      </c>
      <c r="C128" t="s">
        <v>187</v>
      </c>
      <c r="D128">
        <v>35</v>
      </c>
      <c r="E128">
        <v>7</v>
      </c>
      <c r="F128" t="s">
        <v>194</v>
      </c>
      <c r="G128">
        <f t="shared" si="19"/>
        <v>0</v>
      </c>
      <c r="H128">
        <f t="shared" si="19"/>
        <v>0</v>
      </c>
      <c r="I128">
        <f t="shared" si="19"/>
        <v>0</v>
      </c>
      <c r="J128">
        <f t="shared" si="19"/>
        <v>1</v>
      </c>
      <c r="K128">
        <f t="shared" si="19"/>
        <v>0</v>
      </c>
      <c r="O128" s="6">
        <f t="shared" si="18"/>
        <v>16123.044850984952</v>
      </c>
      <c r="P128" s="6">
        <f t="shared" si="18"/>
        <v>2839.7618272609602</v>
      </c>
      <c r="Q128" s="6">
        <f t="shared" si="18"/>
        <v>13122.880922755692</v>
      </c>
      <c r="R128" s="6">
        <f t="shared" si="10"/>
        <v>0</v>
      </c>
      <c r="S128" s="6">
        <f t="shared" si="11"/>
        <v>16123.044850984952</v>
      </c>
      <c r="T128" s="6">
        <f t="shared" si="12"/>
        <v>2839.7618272609602</v>
      </c>
      <c r="U128" s="6">
        <f t="shared" si="13"/>
        <v>13122.880922755692</v>
      </c>
      <c r="V128" s="6">
        <f t="shared" si="14"/>
        <v>30637.985441393561</v>
      </c>
      <c r="W128" s="6">
        <v>0</v>
      </c>
      <c r="X128" s="6">
        <f t="shared" si="15"/>
        <v>3593.805970326338</v>
      </c>
      <c r="Y128" s="6">
        <f t="shared" si="16"/>
        <v>66317.479012721509</v>
      </c>
      <c r="Z128" s="6">
        <f t="shared" si="17"/>
        <v>380.47901272150921</v>
      </c>
      <c r="AB128">
        <v>51007</v>
      </c>
      <c r="AC128">
        <v>12461</v>
      </c>
      <c r="AD128">
        <v>926</v>
      </c>
      <c r="AE128">
        <v>111</v>
      </c>
      <c r="AG128">
        <v>5292</v>
      </c>
      <c r="AH128">
        <v>1081</v>
      </c>
      <c r="AI128">
        <v>147</v>
      </c>
      <c r="AJ128">
        <v>15456</v>
      </c>
      <c r="AK128">
        <v>17176</v>
      </c>
      <c r="AL128">
        <v>7613</v>
      </c>
      <c r="AM128">
        <v>989</v>
      </c>
      <c r="AN128">
        <v>248</v>
      </c>
      <c r="AO128">
        <v>63</v>
      </c>
      <c r="AQ128">
        <v>600</v>
      </c>
      <c r="AT128">
        <v>992</v>
      </c>
      <c r="AU128">
        <v>732</v>
      </c>
      <c r="AV128">
        <v>433</v>
      </c>
      <c r="AZ128">
        <v>107</v>
      </c>
      <c r="BB128">
        <v>218</v>
      </c>
      <c r="BC128">
        <v>324</v>
      </c>
      <c r="BF128">
        <v>523</v>
      </c>
      <c r="BH128">
        <v>147</v>
      </c>
      <c r="BI128">
        <v>79</v>
      </c>
      <c r="BR128">
        <v>219</v>
      </c>
      <c r="BX128">
        <v>65937</v>
      </c>
    </row>
    <row r="129" spans="1:76">
      <c r="A129">
        <v>7</v>
      </c>
      <c r="B129">
        <v>5</v>
      </c>
      <c r="C129" t="s">
        <v>187</v>
      </c>
      <c r="D129">
        <v>37</v>
      </c>
      <c r="E129">
        <v>8</v>
      </c>
      <c r="F129" t="s">
        <v>195</v>
      </c>
      <c r="G129">
        <f t="shared" si="19"/>
        <v>1</v>
      </c>
      <c r="H129">
        <f t="shared" si="19"/>
        <v>0</v>
      </c>
      <c r="I129">
        <f t="shared" si="19"/>
        <v>0</v>
      </c>
      <c r="J129">
        <f t="shared" si="19"/>
        <v>0</v>
      </c>
      <c r="K129">
        <f t="shared" si="19"/>
        <v>0</v>
      </c>
      <c r="O129" s="6">
        <f t="shared" si="18"/>
        <v>0</v>
      </c>
      <c r="P129" s="6">
        <f t="shared" si="18"/>
        <v>4877.2473836914469</v>
      </c>
      <c r="Q129" s="6">
        <f t="shared" si="18"/>
        <v>16243.131142160919</v>
      </c>
      <c r="R129" s="6">
        <f t="shared" si="10"/>
        <v>25702.89235388369</v>
      </c>
      <c r="S129" s="6">
        <f t="shared" si="11"/>
        <v>26071.840269850982</v>
      </c>
      <c r="T129" s="6">
        <f t="shared" si="12"/>
        <v>4877.2473836914469</v>
      </c>
      <c r="U129" s="6">
        <f t="shared" si="13"/>
        <v>16243.131142160919</v>
      </c>
      <c r="V129" s="6">
        <f t="shared" si="14"/>
        <v>25702.89235388369</v>
      </c>
      <c r="W129" s="6">
        <v>0</v>
      </c>
      <c r="X129" s="6">
        <f t="shared" si="15"/>
        <v>6262.0212137959725</v>
      </c>
      <c r="Y129" s="6">
        <f t="shared" si="16"/>
        <v>79157.132363383003</v>
      </c>
      <c r="Z129" s="6">
        <f t="shared" si="17"/>
        <v>-1964.8676366169966</v>
      </c>
      <c r="AB129">
        <v>51008</v>
      </c>
      <c r="AC129">
        <v>19535</v>
      </c>
      <c r="AD129">
        <v>2145</v>
      </c>
      <c r="AE129">
        <v>147</v>
      </c>
      <c r="AG129">
        <v>9689</v>
      </c>
      <c r="AH129">
        <v>1216</v>
      </c>
      <c r="AI129">
        <v>293</v>
      </c>
      <c r="AJ129">
        <v>19131</v>
      </c>
      <c r="AK129">
        <v>12767</v>
      </c>
      <c r="AL129">
        <v>6988</v>
      </c>
      <c r="AM129">
        <v>1447</v>
      </c>
      <c r="AN129">
        <v>435</v>
      </c>
      <c r="AO129">
        <v>174</v>
      </c>
      <c r="AQ129">
        <v>579</v>
      </c>
      <c r="AT129">
        <v>3070</v>
      </c>
      <c r="AU129">
        <v>1383</v>
      </c>
      <c r="AV129">
        <v>203</v>
      </c>
      <c r="AZ129">
        <v>110</v>
      </c>
      <c r="BB129">
        <v>226</v>
      </c>
      <c r="BC129">
        <v>491</v>
      </c>
      <c r="BF129">
        <v>635</v>
      </c>
      <c r="BH129">
        <v>337</v>
      </c>
      <c r="BI129">
        <v>25</v>
      </c>
      <c r="BR129">
        <v>96</v>
      </c>
      <c r="BX129">
        <v>81122</v>
      </c>
    </row>
    <row r="130" spans="1:76">
      <c r="A130">
        <v>7</v>
      </c>
      <c r="B130">
        <v>5</v>
      </c>
      <c r="C130" t="s">
        <v>187</v>
      </c>
      <c r="D130">
        <v>38</v>
      </c>
      <c r="E130">
        <v>9</v>
      </c>
      <c r="F130" t="s">
        <v>196</v>
      </c>
      <c r="G130">
        <f t="shared" si="19"/>
        <v>0</v>
      </c>
      <c r="H130">
        <f t="shared" si="19"/>
        <v>0</v>
      </c>
      <c r="I130">
        <f t="shared" si="19"/>
        <v>0</v>
      </c>
      <c r="J130">
        <f t="shared" si="19"/>
        <v>1</v>
      </c>
      <c r="K130">
        <f t="shared" si="19"/>
        <v>0</v>
      </c>
      <c r="O130" s="6">
        <f t="shared" si="18"/>
        <v>20949.924703024528</v>
      </c>
      <c r="P130" s="6">
        <f t="shared" si="18"/>
        <v>4756.6010606621085</v>
      </c>
      <c r="Q130" s="6">
        <f t="shared" si="18"/>
        <v>20952.798616185624</v>
      </c>
      <c r="R130" s="6">
        <f t="shared" si="10"/>
        <v>0</v>
      </c>
      <c r="S130" s="6">
        <f t="shared" si="11"/>
        <v>20949.924703024528</v>
      </c>
      <c r="T130" s="6">
        <f t="shared" si="12"/>
        <v>4756.6010606621085</v>
      </c>
      <c r="U130" s="6">
        <f t="shared" si="13"/>
        <v>20952.798616185624</v>
      </c>
      <c r="V130" s="6">
        <f t="shared" si="14"/>
        <v>35963.385960806976</v>
      </c>
      <c r="W130" s="6">
        <v>0</v>
      </c>
      <c r="X130" s="6">
        <f t="shared" si="15"/>
        <v>7542.8026208147658</v>
      </c>
      <c r="Y130" s="6">
        <f t="shared" si="16"/>
        <v>90165.512961494009</v>
      </c>
      <c r="Z130" s="6">
        <f t="shared" si="17"/>
        <v>-2221.4870385059912</v>
      </c>
      <c r="AB130">
        <v>51009</v>
      </c>
      <c r="AC130">
        <v>16194</v>
      </c>
      <c r="AD130">
        <v>1236</v>
      </c>
      <c r="AE130">
        <v>109</v>
      </c>
      <c r="AG130">
        <v>9594</v>
      </c>
      <c r="AH130">
        <v>1070</v>
      </c>
      <c r="AI130">
        <v>257</v>
      </c>
      <c r="AJ130">
        <v>24678</v>
      </c>
      <c r="AK130">
        <v>17098</v>
      </c>
      <c r="AL130">
        <v>12032</v>
      </c>
      <c r="AM130">
        <v>1247</v>
      </c>
      <c r="AN130">
        <v>210</v>
      </c>
      <c r="AO130">
        <v>109</v>
      </c>
      <c r="AQ130">
        <v>632</v>
      </c>
      <c r="AT130">
        <v>2966</v>
      </c>
      <c r="AU130">
        <v>872</v>
      </c>
      <c r="AV130">
        <v>375</v>
      </c>
      <c r="AZ130">
        <v>97</v>
      </c>
      <c r="BB130">
        <v>194</v>
      </c>
      <c r="BC130">
        <v>1733</v>
      </c>
      <c r="BF130">
        <v>998</v>
      </c>
      <c r="BH130">
        <v>542</v>
      </c>
      <c r="BI130">
        <v>36</v>
      </c>
      <c r="BR130">
        <v>108</v>
      </c>
      <c r="BX130">
        <v>92387</v>
      </c>
    </row>
    <row r="131" spans="1:76">
      <c r="A131">
        <v>7</v>
      </c>
      <c r="B131">
        <v>5</v>
      </c>
      <c r="C131" t="s">
        <v>187</v>
      </c>
      <c r="D131">
        <v>37</v>
      </c>
      <c r="E131">
        <v>10</v>
      </c>
      <c r="F131" t="s">
        <v>197</v>
      </c>
      <c r="G131">
        <f t="shared" si="19"/>
        <v>0</v>
      </c>
      <c r="H131">
        <f t="shared" si="19"/>
        <v>0</v>
      </c>
      <c r="I131">
        <f t="shared" si="19"/>
        <v>0</v>
      </c>
      <c r="J131">
        <f t="shared" si="19"/>
        <v>1</v>
      </c>
      <c r="K131">
        <f t="shared" si="19"/>
        <v>0</v>
      </c>
      <c r="O131" s="6">
        <f t="shared" si="18"/>
        <v>21461.160678444703</v>
      </c>
      <c r="P131" s="6">
        <f t="shared" si="18"/>
        <v>4552.7653957605544</v>
      </c>
      <c r="Q131" s="6">
        <f t="shared" si="18"/>
        <v>17989.622217349097</v>
      </c>
      <c r="R131" s="6">
        <f t="shared" si="10"/>
        <v>0</v>
      </c>
      <c r="S131" s="6">
        <f t="shared" si="11"/>
        <v>21461.160678444703</v>
      </c>
      <c r="T131" s="6">
        <f t="shared" si="12"/>
        <v>4552.7653957605544</v>
      </c>
      <c r="U131" s="6">
        <f t="shared" si="13"/>
        <v>17989.622217349097</v>
      </c>
      <c r="V131" s="6">
        <f t="shared" si="14"/>
        <v>34399.860307122763</v>
      </c>
      <c r="W131" s="6">
        <v>0</v>
      </c>
      <c r="X131" s="6">
        <f t="shared" si="15"/>
        <v>6611.4983709527733</v>
      </c>
      <c r="Y131" s="6">
        <f t="shared" si="16"/>
        <v>85014.906969629883</v>
      </c>
      <c r="Z131" s="6">
        <f t="shared" si="17"/>
        <v>-1502.093030370117</v>
      </c>
      <c r="AB131">
        <v>51010</v>
      </c>
      <c r="AC131">
        <v>16716</v>
      </c>
      <c r="AD131">
        <v>1123</v>
      </c>
      <c r="AE131">
        <v>128</v>
      </c>
      <c r="AG131">
        <v>9287</v>
      </c>
      <c r="AH131">
        <v>978</v>
      </c>
      <c r="AI131">
        <v>188</v>
      </c>
      <c r="AJ131">
        <v>21188</v>
      </c>
      <c r="AK131">
        <v>13844</v>
      </c>
      <c r="AL131">
        <v>12643</v>
      </c>
      <c r="AM131">
        <v>2478</v>
      </c>
      <c r="AN131">
        <v>239</v>
      </c>
      <c r="AO131">
        <v>114</v>
      </c>
      <c r="AQ131">
        <v>648</v>
      </c>
      <c r="AT131">
        <v>2370</v>
      </c>
      <c r="AU131">
        <v>1039</v>
      </c>
      <c r="AV131">
        <v>315</v>
      </c>
      <c r="AZ131">
        <v>137</v>
      </c>
      <c r="BB131">
        <v>226</v>
      </c>
      <c r="BC131">
        <v>862</v>
      </c>
      <c r="BF131">
        <v>1041</v>
      </c>
      <c r="BH131">
        <v>804</v>
      </c>
      <c r="BI131">
        <v>28</v>
      </c>
      <c r="BR131">
        <v>121</v>
      </c>
      <c r="BX131">
        <v>86517</v>
      </c>
    </row>
    <row r="132" spans="1:76">
      <c r="A132">
        <v>7</v>
      </c>
      <c r="B132">
        <v>5</v>
      </c>
      <c r="C132" t="s">
        <v>187</v>
      </c>
      <c r="D132">
        <v>37</v>
      </c>
      <c r="E132">
        <v>11</v>
      </c>
      <c r="F132" t="s">
        <v>198</v>
      </c>
      <c r="G132">
        <f t="shared" si="19"/>
        <v>0</v>
      </c>
      <c r="H132">
        <f t="shared" si="19"/>
        <v>0</v>
      </c>
      <c r="I132">
        <f t="shared" si="19"/>
        <v>0</v>
      </c>
      <c r="J132">
        <f t="shared" si="19"/>
        <v>1</v>
      </c>
      <c r="K132">
        <f t="shared" si="19"/>
        <v>0</v>
      </c>
      <c r="O132" s="6">
        <f t="shared" si="18"/>
        <v>19071.013045697564</v>
      </c>
      <c r="P132" s="6">
        <f t="shared" si="18"/>
        <v>4536.6501829371409</v>
      </c>
      <c r="Q132" s="6">
        <f t="shared" si="18"/>
        <v>18952.442285051278</v>
      </c>
      <c r="R132" s="6">
        <f t="shared" si="18"/>
        <v>0</v>
      </c>
      <c r="S132" s="6">
        <f t="shared" ref="S132:S195" si="20">(AC132+AD132+AE132+AF132)*$B$2</f>
        <v>19071.013045697564</v>
      </c>
      <c r="T132" s="6">
        <f t="shared" ref="T132:T195" si="21">(AG132+AH132+AI132)*$C$2</f>
        <v>4536.6501829371409</v>
      </c>
      <c r="U132" s="6">
        <f t="shared" ref="U132:U195" si="22">AJ132*$D$2</f>
        <v>18952.442285051278</v>
      </c>
      <c r="V132" s="6">
        <f t="shared" ref="V132:V195" si="23">(SUM(AK132:AS132))*$E$2</f>
        <v>36344.509688430444</v>
      </c>
      <c r="W132" s="6">
        <v>0</v>
      </c>
      <c r="X132" s="6">
        <f t="shared" ref="X132:X195" si="24">SUM(AT132:BW132)*$F$2</f>
        <v>7181.8984176473878</v>
      </c>
      <c r="Y132" s="6">
        <f t="shared" ref="Y132:Y195" si="25">SUM(S132:X132)</f>
        <v>86086.51361976382</v>
      </c>
      <c r="Z132" s="6">
        <f t="shared" ref="Z132:Z195" si="26">Y132-BX132</f>
        <v>-1819.4863802361797</v>
      </c>
      <c r="AB132">
        <v>51011</v>
      </c>
      <c r="AC132">
        <v>14846</v>
      </c>
      <c r="AD132">
        <v>1001</v>
      </c>
      <c r="AE132">
        <v>119</v>
      </c>
      <c r="AG132">
        <v>8987</v>
      </c>
      <c r="AH132">
        <v>1198</v>
      </c>
      <c r="AI132">
        <v>231</v>
      </c>
      <c r="AJ132">
        <v>22322</v>
      </c>
      <c r="AK132">
        <v>16630</v>
      </c>
      <c r="AL132">
        <v>11673</v>
      </c>
      <c r="AM132">
        <v>2229</v>
      </c>
      <c r="AN132">
        <v>338</v>
      </c>
      <c r="AO132">
        <v>105</v>
      </c>
      <c r="AQ132">
        <v>685</v>
      </c>
      <c r="AT132">
        <v>2647</v>
      </c>
      <c r="AU132">
        <v>1008</v>
      </c>
      <c r="AV132">
        <v>303</v>
      </c>
      <c r="AZ132">
        <v>104</v>
      </c>
      <c r="BB132">
        <v>376</v>
      </c>
      <c r="BC132">
        <v>972</v>
      </c>
      <c r="BF132">
        <v>1029</v>
      </c>
      <c r="BH132">
        <v>909</v>
      </c>
      <c r="BI132">
        <v>43</v>
      </c>
      <c r="BR132">
        <v>151</v>
      </c>
      <c r="BX132">
        <v>87906</v>
      </c>
    </row>
    <row r="133" spans="1:76">
      <c r="A133">
        <v>7</v>
      </c>
      <c r="B133">
        <v>5</v>
      </c>
      <c r="C133" t="s">
        <v>187</v>
      </c>
      <c r="D133">
        <v>37</v>
      </c>
      <c r="E133">
        <v>12</v>
      </c>
      <c r="F133" t="s">
        <v>199</v>
      </c>
      <c r="G133">
        <f t="shared" si="19"/>
        <v>0</v>
      </c>
      <c r="H133">
        <f t="shared" si="19"/>
        <v>0</v>
      </c>
      <c r="I133">
        <f t="shared" si="19"/>
        <v>0</v>
      </c>
      <c r="J133">
        <f t="shared" si="19"/>
        <v>1</v>
      </c>
      <c r="K133">
        <f t="shared" si="19"/>
        <v>0</v>
      </c>
      <c r="O133" s="6">
        <f t="shared" ref="O133:R196" si="27">IF(G133=1,0,S133)</f>
        <v>24170.233557540414</v>
      </c>
      <c r="P133" s="6">
        <f t="shared" si="27"/>
        <v>4440.3944522891852</v>
      </c>
      <c r="Q133" s="6">
        <f t="shared" si="27"/>
        <v>18219.71413829027</v>
      </c>
      <c r="R133" s="6">
        <f t="shared" si="27"/>
        <v>0</v>
      </c>
      <c r="S133" s="6">
        <f t="shared" si="20"/>
        <v>24170.233557540414</v>
      </c>
      <c r="T133" s="6">
        <f t="shared" si="21"/>
        <v>4440.3944522891852</v>
      </c>
      <c r="U133" s="6">
        <f t="shared" si="22"/>
        <v>18219.71413829027</v>
      </c>
      <c r="V133" s="6">
        <f t="shared" si="23"/>
        <v>29498.058147628195</v>
      </c>
      <c r="W133" s="6">
        <v>0</v>
      </c>
      <c r="X133" s="6">
        <f t="shared" si="24"/>
        <v>6453.4242344731301</v>
      </c>
      <c r="Y133" s="6">
        <f t="shared" si="25"/>
        <v>82781.824530221187</v>
      </c>
      <c r="Z133" s="6">
        <f t="shared" si="26"/>
        <v>-1580.1754697788128</v>
      </c>
      <c r="AB133">
        <v>51012</v>
      </c>
      <c r="AC133">
        <v>18831</v>
      </c>
      <c r="AD133">
        <v>1292</v>
      </c>
      <c r="AE133">
        <v>112</v>
      </c>
      <c r="AG133">
        <v>8994</v>
      </c>
      <c r="AH133">
        <v>1052</v>
      </c>
      <c r="AI133">
        <v>149</v>
      </c>
      <c r="AJ133">
        <v>21459</v>
      </c>
      <c r="AK133">
        <v>11303</v>
      </c>
      <c r="AL133">
        <v>10732</v>
      </c>
      <c r="AM133">
        <v>2671</v>
      </c>
      <c r="AN133">
        <v>284</v>
      </c>
      <c r="AO133">
        <v>80</v>
      </c>
      <c r="AQ133">
        <v>626</v>
      </c>
      <c r="AT133">
        <v>2078</v>
      </c>
      <c r="AU133">
        <v>1323</v>
      </c>
      <c r="AV133">
        <v>218</v>
      </c>
      <c r="AZ133">
        <v>141</v>
      </c>
      <c r="BB133">
        <v>299</v>
      </c>
      <c r="BC133">
        <v>1096</v>
      </c>
      <c r="BF133">
        <v>867</v>
      </c>
      <c r="BH133">
        <v>586</v>
      </c>
      <c r="BI133">
        <v>32</v>
      </c>
      <c r="BR133">
        <v>137</v>
      </c>
      <c r="BX133">
        <v>84362</v>
      </c>
    </row>
    <row r="134" spans="1:76">
      <c r="A134">
        <v>7</v>
      </c>
      <c r="B134">
        <v>5</v>
      </c>
      <c r="C134" t="s">
        <v>187</v>
      </c>
      <c r="D134">
        <v>38</v>
      </c>
      <c r="E134">
        <v>13</v>
      </c>
      <c r="F134" t="s">
        <v>200</v>
      </c>
      <c r="G134">
        <f t="shared" si="19"/>
        <v>0</v>
      </c>
      <c r="H134">
        <f t="shared" si="19"/>
        <v>0</v>
      </c>
      <c r="I134">
        <f t="shared" si="19"/>
        <v>0</v>
      </c>
      <c r="J134">
        <f t="shared" si="19"/>
        <v>1</v>
      </c>
      <c r="K134">
        <f t="shared" si="19"/>
        <v>0</v>
      </c>
      <c r="O134" s="6">
        <f t="shared" si="27"/>
        <v>18256.380019443917</v>
      </c>
      <c r="P134" s="6">
        <f t="shared" si="27"/>
        <v>4364.6093973898896</v>
      </c>
      <c r="Q134" s="6">
        <f t="shared" si="27"/>
        <v>19177.439919919954</v>
      </c>
      <c r="R134" s="6">
        <f t="shared" si="27"/>
        <v>0</v>
      </c>
      <c r="S134" s="6">
        <f t="shared" si="20"/>
        <v>18256.380019443917</v>
      </c>
      <c r="T134" s="6">
        <f t="shared" si="21"/>
        <v>4364.6093973898896</v>
      </c>
      <c r="U134" s="6">
        <f t="shared" si="22"/>
        <v>19177.439919919954</v>
      </c>
      <c r="V134" s="6">
        <f t="shared" si="23"/>
        <v>35645.400200109085</v>
      </c>
      <c r="W134" s="6">
        <v>0</v>
      </c>
      <c r="X134" s="6">
        <f t="shared" si="24"/>
        <v>6399.1457659228918</v>
      </c>
      <c r="Y134" s="6">
        <f t="shared" si="25"/>
        <v>83842.975302785737</v>
      </c>
      <c r="Z134" s="6">
        <f t="shared" si="26"/>
        <v>-1820.0246972142631</v>
      </c>
      <c r="AB134">
        <v>51013</v>
      </c>
      <c r="AC134">
        <v>14210</v>
      </c>
      <c r="AD134">
        <v>968</v>
      </c>
      <c r="AE134">
        <v>106</v>
      </c>
      <c r="AG134">
        <v>8657</v>
      </c>
      <c r="AH134">
        <v>1145</v>
      </c>
      <c r="AI134">
        <v>219</v>
      </c>
      <c r="AJ134">
        <v>22587</v>
      </c>
      <c r="AK134">
        <v>17179</v>
      </c>
      <c r="AL134">
        <v>10116</v>
      </c>
      <c r="AM134">
        <v>2454</v>
      </c>
      <c r="AN134">
        <v>410</v>
      </c>
      <c r="AO134">
        <v>163</v>
      </c>
      <c r="AQ134">
        <v>729</v>
      </c>
      <c r="AT134">
        <v>2454</v>
      </c>
      <c r="AU134">
        <v>917</v>
      </c>
      <c r="AV134">
        <v>315</v>
      </c>
      <c r="AZ134">
        <v>106</v>
      </c>
      <c r="BB134">
        <v>238</v>
      </c>
      <c r="BC134">
        <v>954</v>
      </c>
      <c r="BF134">
        <v>1031</v>
      </c>
      <c r="BH134">
        <v>578</v>
      </c>
      <c r="BI134">
        <v>46</v>
      </c>
      <c r="BR134">
        <v>81</v>
      </c>
      <c r="BX134">
        <v>85663</v>
      </c>
    </row>
    <row r="135" spans="1:76">
      <c r="A135">
        <v>7</v>
      </c>
      <c r="B135">
        <v>5</v>
      </c>
      <c r="C135" t="s">
        <v>187</v>
      </c>
      <c r="D135">
        <v>39</v>
      </c>
      <c r="E135">
        <v>14</v>
      </c>
      <c r="F135" t="s">
        <v>201</v>
      </c>
      <c r="G135">
        <f t="shared" si="19"/>
        <v>1</v>
      </c>
      <c r="H135">
        <f t="shared" si="19"/>
        <v>0</v>
      </c>
      <c r="I135">
        <f t="shared" si="19"/>
        <v>0</v>
      </c>
      <c r="J135">
        <f t="shared" si="19"/>
        <v>0</v>
      </c>
      <c r="K135">
        <f t="shared" si="19"/>
        <v>0</v>
      </c>
      <c r="O135" s="6">
        <f t="shared" si="27"/>
        <v>0</v>
      </c>
      <c r="P135" s="6">
        <f t="shared" si="27"/>
        <v>4125.9300290863612</v>
      </c>
      <c r="Q135" s="6">
        <f t="shared" si="27"/>
        <v>15570.68538059114</v>
      </c>
      <c r="R135" s="6">
        <f t="shared" si="27"/>
        <v>22403.646591263692</v>
      </c>
      <c r="S135" s="6">
        <f t="shared" si="20"/>
        <v>27065.644782817308</v>
      </c>
      <c r="T135" s="6">
        <f t="shared" si="21"/>
        <v>4125.9300290863612</v>
      </c>
      <c r="U135" s="6">
        <f t="shared" si="22"/>
        <v>15570.68538059114</v>
      </c>
      <c r="V135" s="6">
        <f t="shared" si="23"/>
        <v>22403.646591263692</v>
      </c>
      <c r="W135" s="6">
        <v>0</v>
      </c>
      <c r="X135" s="6">
        <f t="shared" si="24"/>
        <v>5045.9930675037804</v>
      </c>
      <c r="Y135" s="6">
        <f t="shared" si="25"/>
        <v>74211.899851262278</v>
      </c>
      <c r="Z135" s="6">
        <f t="shared" si="26"/>
        <v>-1074.1001487377216</v>
      </c>
      <c r="AB135">
        <v>51014</v>
      </c>
      <c r="AC135">
        <v>19980</v>
      </c>
      <c r="AD135">
        <v>2520</v>
      </c>
      <c r="AE135">
        <v>159</v>
      </c>
      <c r="AG135">
        <v>8255</v>
      </c>
      <c r="AH135">
        <v>1006</v>
      </c>
      <c r="AI135">
        <v>212</v>
      </c>
      <c r="AJ135">
        <v>18339</v>
      </c>
      <c r="AK135">
        <v>13003</v>
      </c>
      <c r="AL135">
        <v>4499</v>
      </c>
      <c r="AM135">
        <v>1006</v>
      </c>
      <c r="AN135">
        <v>262</v>
      </c>
      <c r="AO135">
        <v>201</v>
      </c>
      <c r="AQ135">
        <v>545</v>
      </c>
      <c r="AT135">
        <v>2181</v>
      </c>
      <c r="AU135">
        <v>1494</v>
      </c>
      <c r="AV135">
        <v>210</v>
      </c>
      <c r="AZ135">
        <v>150</v>
      </c>
      <c r="BB135">
        <v>302</v>
      </c>
      <c r="BC135">
        <v>335</v>
      </c>
      <c r="BF135">
        <v>374</v>
      </c>
      <c r="BH135">
        <v>118</v>
      </c>
      <c r="BI135">
        <v>34</v>
      </c>
      <c r="BR135">
        <v>101</v>
      </c>
      <c r="BX135">
        <v>75286</v>
      </c>
    </row>
    <row r="136" spans="1:76">
      <c r="A136">
        <v>7</v>
      </c>
      <c r="B136">
        <v>5</v>
      </c>
      <c r="C136" t="s">
        <v>187</v>
      </c>
      <c r="D136">
        <v>39</v>
      </c>
      <c r="E136">
        <v>15</v>
      </c>
      <c r="F136" t="s">
        <v>202</v>
      </c>
      <c r="G136">
        <f t="shared" si="19"/>
        <v>1</v>
      </c>
      <c r="H136">
        <f t="shared" si="19"/>
        <v>0</v>
      </c>
      <c r="I136">
        <f t="shared" si="19"/>
        <v>0</v>
      </c>
      <c r="J136">
        <f t="shared" si="19"/>
        <v>0</v>
      </c>
      <c r="K136">
        <f t="shared" si="19"/>
        <v>0</v>
      </c>
      <c r="O136" s="6">
        <f t="shared" si="27"/>
        <v>0</v>
      </c>
      <c r="P136" s="6">
        <f t="shared" si="27"/>
        <v>4896.846966855057</v>
      </c>
      <c r="Q136" s="6">
        <f t="shared" si="27"/>
        <v>13448.066183716835</v>
      </c>
      <c r="R136" s="6">
        <f t="shared" si="27"/>
        <v>21565.633575706073</v>
      </c>
      <c r="S136" s="6">
        <f t="shared" si="20"/>
        <v>27977.030411895801</v>
      </c>
      <c r="T136" s="6">
        <f t="shared" si="21"/>
        <v>4896.846966855057</v>
      </c>
      <c r="U136" s="6">
        <f t="shared" si="22"/>
        <v>13448.066183716835</v>
      </c>
      <c r="V136" s="6">
        <f t="shared" si="23"/>
        <v>21565.633575706073</v>
      </c>
      <c r="W136" s="6">
        <v>0</v>
      </c>
      <c r="X136" s="6">
        <f t="shared" si="24"/>
        <v>5445.939677873961</v>
      </c>
      <c r="Y136" s="6">
        <f t="shared" si="25"/>
        <v>73333.516816047733</v>
      </c>
      <c r="Z136" s="6">
        <f t="shared" si="26"/>
        <v>-1675.4831839522667</v>
      </c>
      <c r="AB136">
        <v>51015</v>
      </c>
      <c r="AC136">
        <v>20613</v>
      </c>
      <c r="AD136">
        <v>2626</v>
      </c>
      <c r="AE136">
        <v>183</v>
      </c>
      <c r="AG136">
        <v>10069</v>
      </c>
      <c r="AH136">
        <v>942</v>
      </c>
      <c r="AI136">
        <v>232</v>
      </c>
      <c r="AJ136">
        <v>15839</v>
      </c>
      <c r="AK136">
        <v>12611</v>
      </c>
      <c r="AL136">
        <v>4081</v>
      </c>
      <c r="AM136">
        <v>1039</v>
      </c>
      <c r="AN136">
        <v>294</v>
      </c>
      <c r="AO136">
        <v>262</v>
      </c>
      <c r="AQ136">
        <v>499</v>
      </c>
      <c r="AT136">
        <v>2808</v>
      </c>
      <c r="AU136">
        <v>1491</v>
      </c>
      <c r="AV136">
        <v>173</v>
      </c>
      <c r="AZ136">
        <v>144</v>
      </c>
      <c r="BB136">
        <v>310</v>
      </c>
      <c r="BC136">
        <v>281</v>
      </c>
      <c r="BF136">
        <v>328</v>
      </c>
      <c r="BH136">
        <v>79</v>
      </c>
      <c r="BI136">
        <v>30</v>
      </c>
      <c r="BR136">
        <v>75</v>
      </c>
      <c r="BX136">
        <v>75009</v>
      </c>
    </row>
    <row r="137" spans="1:76">
      <c r="A137">
        <v>7</v>
      </c>
      <c r="B137">
        <v>5</v>
      </c>
      <c r="C137" t="s">
        <v>187</v>
      </c>
      <c r="D137">
        <v>39</v>
      </c>
      <c r="E137">
        <v>16</v>
      </c>
      <c r="F137" t="s">
        <v>203</v>
      </c>
      <c r="G137">
        <f t="shared" si="19"/>
        <v>0</v>
      </c>
      <c r="H137">
        <f t="shared" si="19"/>
        <v>0</v>
      </c>
      <c r="I137">
        <f t="shared" si="19"/>
        <v>0</v>
      </c>
      <c r="J137">
        <f t="shared" si="19"/>
        <v>1</v>
      </c>
      <c r="K137">
        <f t="shared" si="19"/>
        <v>0</v>
      </c>
      <c r="O137" s="6">
        <f t="shared" si="27"/>
        <v>20175.903880425754</v>
      </c>
      <c r="P137" s="6">
        <f t="shared" si="27"/>
        <v>3400.3099057402324</v>
      </c>
      <c r="Q137" s="6">
        <f t="shared" si="27"/>
        <v>16904.53928390695</v>
      </c>
      <c r="R137" s="6">
        <f t="shared" si="27"/>
        <v>0</v>
      </c>
      <c r="S137" s="6">
        <f t="shared" si="20"/>
        <v>20175.903880425754</v>
      </c>
      <c r="T137" s="6">
        <f t="shared" si="21"/>
        <v>3400.3099057402324</v>
      </c>
      <c r="U137" s="6">
        <f t="shared" si="22"/>
        <v>16904.53928390695</v>
      </c>
      <c r="V137" s="6">
        <f t="shared" si="23"/>
        <v>27952.899902504148</v>
      </c>
      <c r="W137" s="6">
        <v>0</v>
      </c>
      <c r="X137" s="6">
        <f t="shared" si="24"/>
        <v>4216.579977902762</v>
      </c>
      <c r="Y137" s="6">
        <f t="shared" si="25"/>
        <v>72650.23295047984</v>
      </c>
      <c r="Z137" s="6">
        <f t="shared" si="26"/>
        <v>-735.76704952016007</v>
      </c>
      <c r="AB137">
        <v>51016</v>
      </c>
      <c r="AC137">
        <v>15751</v>
      </c>
      <c r="AD137">
        <v>1002</v>
      </c>
      <c r="AE137">
        <v>138</v>
      </c>
      <c r="AG137">
        <v>6085</v>
      </c>
      <c r="AH137">
        <v>1563</v>
      </c>
      <c r="AI137">
        <v>159</v>
      </c>
      <c r="AJ137">
        <v>19910</v>
      </c>
      <c r="AK137">
        <v>16846</v>
      </c>
      <c r="AL137">
        <v>5298</v>
      </c>
      <c r="AM137">
        <v>1031</v>
      </c>
      <c r="AN137">
        <v>394</v>
      </c>
      <c r="AO137">
        <v>164</v>
      </c>
      <c r="AQ137">
        <v>617</v>
      </c>
      <c r="AT137">
        <v>977</v>
      </c>
      <c r="AU137">
        <v>891</v>
      </c>
      <c r="AV137">
        <v>310</v>
      </c>
      <c r="AZ137">
        <v>109</v>
      </c>
      <c r="BB137">
        <v>265</v>
      </c>
      <c r="BC137">
        <v>957</v>
      </c>
      <c r="BF137">
        <v>566</v>
      </c>
      <c r="BH137">
        <v>176</v>
      </c>
      <c r="BI137">
        <v>38</v>
      </c>
      <c r="BR137">
        <v>139</v>
      </c>
      <c r="BX137">
        <v>73386</v>
      </c>
    </row>
    <row r="138" spans="1:76">
      <c r="A138">
        <v>7</v>
      </c>
      <c r="B138">
        <v>5</v>
      </c>
      <c r="C138" t="s">
        <v>187</v>
      </c>
      <c r="D138">
        <v>36</v>
      </c>
      <c r="E138">
        <v>17</v>
      </c>
      <c r="F138" t="s">
        <v>204</v>
      </c>
      <c r="G138">
        <f t="shared" si="19"/>
        <v>0</v>
      </c>
      <c r="H138">
        <f t="shared" si="19"/>
        <v>0</v>
      </c>
      <c r="I138">
        <f t="shared" si="19"/>
        <v>0</v>
      </c>
      <c r="J138">
        <f t="shared" si="19"/>
        <v>1</v>
      </c>
      <c r="K138">
        <f t="shared" si="19"/>
        <v>0</v>
      </c>
      <c r="O138" s="6">
        <f t="shared" si="27"/>
        <v>22836.003219819995</v>
      </c>
      <c r="P138" s="6">
        <f t="shared" si="27"/>
        <v>3816.2566151013084</v>
      </c>
      <c r="Q138" s="6">
        <f t="shared" si="27"/>
        <v>21044.495765490592</v>
      </c>
      <c r="R138" s="6">
        <f t="shared" si="27"/>
        <v>0</v>
      </c>
      <c r="S138" s="6">
        <f t="shared" si="20"/>
        <v>22836.003219819995</v>
      </c>
      <c r="T138" s="6">
        <f t="shared" si="21"/>
        <v>3816.2566151013084</v>
      </c>
      <c r="U138" s="6">
        <f t="shared" si="22"/>
        <v>21044.495765490592</v>
      </c>
      <c r="V138" s="6">
        <f t="shared" si="23"/>
        <v>31272.808999754332</v>
      </c>
      <c r="W138" s="6">
        <v>0</v>
      </c>
      <c r="X138" s="6">
        <f t="shared" si="24"/>
        <v>4716.5132408654881</v>
      </c>
      <c r="Y138" s="6">
        <f t="shared" si="25"/>
        <v>83686.077841031714</v>
      </c>
      <c r="Z138" s="6">
        <f t="shared" si="26"/>
        <v>-1174.9221589682857</v>
      </c>
      <c r="AB138">
        <v>51017</v>
      </c>
      <c r="AC138">
        <v>17786</v>
      </c>
      <c r="AD138">
        <v>1201</v>
      </c>
      <c r="AE138">
        <v>131</v>
      </c>
      <c r="AG138">
        <v>6938</v>
      </c>
      <c r="AH138">
        <v>1607</v>
      </c>
      <c r="AI138">
        <v>217</v>
      </c>
      <c r="AJ138">
        <v>24786</v>
      </c>
      <c r="AK138">
        <v>18118</v>
      </c>
      <c r="AL138">
        <v>6775</v>
      </c>
      <c r="AM138">
        <v>1002</v>
      </c>
      <c r="AN138">
        <v>350</v>
      </c>
      <c r="AO138">
        <v>232</v>
      </c>
      <c r="AQ138">
        <v>765</v>
      </c>
      <c r="AT138">
        <v>1330</v>
      </c>
      <c r="AU138">
        <v>1079</v>
      </c>
      <c r="AV138">
        <v>302</v>
      </c>
      <c r="AZ138">
        <v>135</v>
      </c>
      <c r="BB138">
        <v>232</v>
      </c>
      <c r="BC138">
        <v>784</v>
      </c>
      <c r="BF138">
        <v>734</v>
      </c>
      <c r="BH138">
        <v>215</v>
      </c>
      <c r="BI138">
        <v>44</v>
      </c>
      <c r="BR138">
        <v>98</v>
      </c>
      <c r="BX138">
        <v>84861</v>
      </c>
    </row>
    <row r="139" spans="1:76">
      <c r="A139">
        <v>7</v>
      </c>
      <c r="B139">
        <v>5</v>
      </c>
      <c r="C139" t="s">
        <v>187</v>
      </c>
      <c r="D139">
        <v>39</v>
      </c>
      <c r="E139">
        <v>18</v>
      </c>
      <c r="F139" t="s">
        <v>205</v>
      </c>
      <c r="G139">
        <f t="shared" si="19"/>
        <v>0</v>
      </c>
      <c r="H139">
        <f t="shared" si="19"/>
        <v>0</v>
      </c>
      <c r="I139">
        <f t="shared" si="19"/>
        <v>0</v>
      </c>
      <c r="J139">
        <f t="shared" si="19"/>
        <v>1</v>
      </c>
      <c r="K139">
        <f t="shared" si="19"/>
        <v>0</v>
      </c>
      <c r="O139" s="6">
        <f t="shared" si="27"/>
        <v>22488.410535597399</v>
      </c>
      <c r="P139" s="6">
        <f t="shared" si="27"/>
        <v>4279.2423240550506</v>
      </c>
      <c r="Q139" s="6">
        <f t="shared" si="27"/>
        <v>20172.52379941463</v>
      </c>
      <c r="R139" s="6">
        <f t="shared" si="27"/>
        <v>0</v>
      </c>
      <c r="S139" s="6">
        <f t="shared" si="20"/>
        <v>22488.410535597399</v>
      </c>
      <c r="T139" s="6">
        <f t="shared" si="21"/>
        <v>4279.2423240550506</v>
      </c>
      <c r="U139" s="6">
        <f t="shared" si="22"/>
        <v>20172.52379941463</v>
      </c>
      <c r="V139" s="6">
        <f t="shared" si="23"/>
        <v>29578.415560078927</v>
      </c>
      <c r="W139" s="6">
        <v>0</v>
      </c>
      <c r="X139" s="6">
        <f t="shared" si="24"/>
        <v>4761.2691710735799</v>
      </c>
      <c r="Y139" s="6">
        <f t="shared" si="25"/>
        <v>81279.861390219594</v>
      </c>
      <c r="Z139" s="6">
        <f t="shared" si="26"/>
        <v>-1897.1386097804061</v>
      </c>
      <c r="AB139">
        <v>51018</v>
      </c>
      <c r="AC139">
        <v>17379</v>
      </c>
      <c r="AD139">
        <v>1320</v>
      </c>
      <c r="AE139">
        <v>128</v>
      </c>
      <c r="AG139">
        <v>8136</v>
      </c>
      <c r="AH139">
        <v>1462</v>
      </c>
      <c r="AI139">
        <v>227</v>
      </c>
      <c r="AJ139">
        <v>23759</v>
      </c>
      <c r="AK139">
        <v>17031</v>
      </c>
      <c r="AL139">
        <v>6207</v>
      </c>
      <c r="AM139">
        <v>1096</v>
      </c>
      <c r="AN139">
        <v>272</v>
      </c>
      <c r="AO139">
        <v>528</v>
      </c>
      <c r="AQ139">
        <v>632</v>
      </c>
      <c r="AT139">
        <v>1783</v>
      </c>
      <c r="AU139">
        <v>1020</v>
      </c>
      <c r="AV139">
        <v>321</v>
      </c>
      <c r="AZ139">
        <v>145</v>
      </c>
      <c r="BB139">
        <v>251</v>
      </c>
      <c r="BC139">
        <v>532</v>
      </c>
      <c r="BF139">
        <v>624</v>
      </c>
      <c r="BH139">
        <v>200</v>
      </c>
      <c r="BI139">
        <v>51</v>
      </c>
      <c r="BR139">
        <v>73</v>
      </c>
      <c r="BX139">
        <v>83177</v>
      </c>
    </row>
    <row r="140" spans="1:76">
      <c r="A140">
        <v>7</v>
      </c>
      <c r="B140">
        <v>5</v>
      </c>
      <c r="C140" t="s">
        <v>187</v>
      </c>
      <c r="D140">
        <v>38</v>
      </c>
      <c r="E140">
        <v>19</v>
      </c>
      <c r="F140" t="s">
        <v>206</v>
      </c>
      <c r="G140">
        <f t="shared" si="19"/>
        <v>0</v>
      </c>
      <c r="H140">
        <f t="shared" si="19"/>
        <v>0</v>
      </c>
      <c r="I140">
        <f t="shared" si="19"/>
        <v>0</v>
      </c>
      <c r="J140">
        <f t="shared" si="19"/>
        <v>1</v>
      </c>
      <c r="K140">
        <f t="shared" si="19"/>
        <v>0</v>
      </c>
      <c r="O140" s="6">
        <f t="shared" si="27"/>
        <v>19490.274324605234</v>
      </c>
      <c r="P140" s="6">
        <f t="shared" si="27"/>
        <v>4294.4864442934149</v>
      </c>
      <c r="Q140" s="6">
        <f t="shared" si="27"/>
        <v>19780.263771832258</v>
      </c>
      <c r="R140" s="6">
        <f t="shared" si="27"/>
        <v>0</v>
      </c>
      <c r="S140" s="6">
        <f t="shared" si="20"/>
        <v>19490.274324605234</v>
      </c>
      <c r="T140" s="6">
        <f t="shared" si="21"/>
        <v>4294.4864442934149</v>
      </c>
      <c r="U140" s="6">
        <f t="shared" si="22"/>
        <v>19780.263771832258</v>
      </c>
      <c r="V140" s="6">
        <f t="shared" si="23"/>
        <v>36910.455464690589</v>
      </c>
      <c r="W140" s="6">
        <v>0</v>
      </c>
      <c r="X140" s="6">
        <f t="shared" si="24"/>
        <v>7290.4553547478654</v>
      </c>
      <c r="Y140" s="6">
        <f t="shared" si="25"/>
        <v>87765.935360169373</v>
      </c>
      <c r="Z140" s="6">
        <f t="shared" si="26"/>
        <v>-1517.0646398306271</v>
      </c>
      <c r="AB140">
        <v>51019</v>
      </c>
      <c r="AC140">
        <v>15154</v>
      </c>
      <c r="AD140">
        <v>1067</v>
      </c>
      <c r="AE140">
        <v>96</v>
      </c>
      <c r="AG140">
        <v>7700</v>
      </c>
      <c r="AH140">
        <v>2000</v>
      </c>
      <c r="AI140">
        <v>160</v>
      </c>
      <c r="AJ140">
        <v>23297</v>
      </c>
      <c r="AK140">
        <v>18823</v>
      </c>
      <c r="AL140">
        <v>10975</v>
      </c>
      <c r="AM140">
        <v>1298</v>
      </c>
      <c r="AN140">
        <v>195</v>
      </c>
      <c r="AO140">
        <v>210</v>
      </c>
      <c r="AQ140">
        <v>652</v>
      </c>
      <c r="AT140">
        <v>2295</v>
      </c>
      <c r="AU140">
        <v>821</v>
      </c>
      <c r="AV140">
        <v>357</v>
      </c>
      <c r="AZ140">
        <v>88</v>
      </c>
      <c r="BB140">
        <v>277</v>
      </c>
      <c r="BC140">
        <v>2402</v>
      </c>
      <c r="BF140">
        <v>923</v>
      </c>
      <c r="BH140">
        <v>357</v>
      </c>
      <c r="BI140">
        <v>32</v>
      </c>
      <c r="BR140">
        <v>104</v>
      </c>
      <c r="BX140">
        <v>89283</v>
      </c>
    </row>
    <row r="141" spans="1:76">
      <c r="A141">
        <v>7</v>
      </c>
      <c r="B141">
        <v>5</v>
      </c>
      <c r="C141" t="s">
        <v>187</v>
      </c>
      <c r="D141">
        <v>38</v>
      </c>
      <c r="E141">
        <v>20</v>
      </c>
      <c r="F141" t="s">
        <v>207</v>
      </c>
      <c r="G141">
        <f t="shared" si="19"/>
        <v>0</v>
      </c>
      <c r="H141">
        <f t="shared" si="19"/>
        <v>0</v>
      </c>
      <c r="I141">
        <f t="shared" si="19"/>
        <v>0</v>
      </c>
      <c r="J141">
        <f t="shared" si="19"/>
        <v>1</v>
      </c>
      <c r="K141">
        <f t="shared" si="19"/>
        <v>0</v>
      </c>
      <c r="O141" s="6">
        <f t="shared" si="27"/>
        <v>22600.691333937342</v>
      </c>
      <c r="P141" s="6">
        <f t="shared" si="27"/>
        <v>4757.0366069546326</v>
      </c>
      <c r="Q141" s="6">
        <f t="shared" si="27"/>
        <v>24645.306971068159</v>
      </c>
      <c r="R141" s="6">
        <f t="shared" si="27"/>
        <v>0</v>
      </c>
      <c r="S141" s="6">
        <f t="shared" si="20"/>
        <v>22600.691333937342</v>
      </c>
      <c r="T141" s="6">
        <f t="shared" si="21"/>
        <v>4757.0366069546326</v>
      </c>
      <c r="U141" s="6">
        <f t="shared" si="22"/>
        <v>24645.306971068159</v>
      </c>
      <c r="V141" s="6">
        <f t="shared" si="23"/>
        <v>36999.996581421401</v>
      </c>
      <c r="W141" s="6">
        <v>0</v>
      </c>
      <c r="X141" s="6">
        <f t="shared" si="24"/>
        <v>7390.4420073404108</v>
      </c>
      <c r="Y141" s="6">
        <f t="shared" si="25"/>
        <v>96393.473500721942</v>
      </c>
      <c r="Z141" s="6">
        <f t="shared" si="26"/>
        <v>-2468.5264992780576</v>
      </c>
      <c r="AB141">
        <v>51020</v>
      </c>
      <c r="AC141">
        <v>17505</v>
      </c>
      <c r="AD141">
        <v>1261</v>
      </c>
      <c r="AE141">
        <v>155</v>
      </c>
      <c r="AG141">
        <v>9043</v>
      </c>
      <c r="AH141">
        <v>1696</v>
      </c>
      <c r="AI141">
        <v>183</v>
      </c>
      <c r="AJ141">
        <v>29027</v>
      </c>
      <c r="AK141">
        <v>20965</v>
      </c>
      <c r="AL141">
        <v>9105</v>
      </c>
      <c r="AM141">
        <v>1045</v>
      </c>
      <c r="AN141">
        <v>222</v>
      </c>
      <c r="AO141">
        <v>154</v>
      </c>
      <c r="AQ141">
        <v>740</v>
      </c>
      <c r="AT141">
        <v>2157</v>
      </c>
      <c r="AU141">
        <v>1120</v>
      </c>
      <c r="AV141">
        <v>317</v>
      </c>
      <c r="AZ141">
        <v>115</v>
      </c>
      <c r="BB141">
        <v>338</v>
      </c>
      <c r="BC141">
        <v>2364</v>
      </c>
      <c r="BF141">
        <v>780</v>
      </c>
      <c r="BH141">
        <v>408</v>
      </c>
      <c r="BI141">
        <v>57</v>
      </c>
      <c r="BR141">
        <v>105</v>
      </c>
      <c r="BX141">
        <v>98862</v>
      </c>
    </row>
    <row r="142" spans="1:76">
      <c r="A142">
        <v>7</v>
      </c>
      <c r="B142">
        <v>5</v>
      </c>
      <c r="C142" t="s">
        <v>187</v>
      </c>
      <c r="D142">
        <v>36</v>
      </c>
      <c r="E142">
        <v>21</v>
      </c>
      <c r="F142" t="s">
        <v>208</v>
      </c>
      <c r="G142">
        <f t="shared" si="19"/>
        <v>1</v>
      </c>
      <c r="H142">
        <f t="shared" si="19"/>
        <v>0</v>
      </c>
      <c r="I142">
        <f t="shared" si="19"/>
        <v>0</v>
      </c>
      <c r="J142">
        <f t="shared" si="19"/>
        <v>0</v>
      </c>
      <c r="K142">
        <f t="shared" si="19"/>
        <v>0</v>
      </c>
      <c r="O142" s="6">
        <f t="shared" si="27"/>
        <v>0</v>
      </c>
      <c r="P142" s="6">
        <f t="shared" si="27"/>
        <v>3526.6183305723916</v>
      </c>
      <c r="Q142" s="6">
        <f t="shared" si="27"/>
        <v>14628.242457178949</v>
      </c>
      <c r="R142" s="6">
        <f t="shared" si="27"/>
        <v>22535.662340289895</v>
      </c>
      <c r="S142" s="6">
        <f t="shared" si="20"/>
        <v>23467.881329626711</v>
      </c>
      <c r="T142" s="6">
        <f t="shared" si="21"/>
        <v>3526.6183305723916</v>
      </c>
      <c r="U142" s="6">
        <f t="shared" si="22"/>
        <v>14628.242457178949</v>
      </c>
      <c r="V142" s="6">
        <f t="shared" si="23"/>
        <v>22535.662340289895</v>
      </c>
      <c r="W142" s="6">
        <v>0</v>
      </c>
      <c r="X142" s="6">
        <f t="shared" si="24"/>
        <v>3634.7528851975708</v>
      </c>
      <c r="Y142" s="6">
        <f t="shared" si="25"/>
        <v>67793.15734286551</v>
      </c>
      <c r="Z142" s="6">
        <f t="shared" si="26"/>
        <v>-627.84265713448985</v>
      </c>
      <c r="AB142">
        <v>51021</v>
      </c>
      <c r="AC142">
        <v>18180</v>
      </c>
      <c r="AD142">
        <v>1338</v>
      </c>
      <c r="AE142">
        <v>129</v>
      </c>
      <c r="AG142">
        <v>6748</v>
      </c>
      <c r="AH142">
        <v>1059</v>
      </c>
      <c r="AI142">
        <v>290</v>
      </c>
      <c r="AJ142">
        <v>17229</v>
      </c>
      <c r="AK142">
        <v>13480</v>
      </c>
      <c r="AL142">
        <v>4230</v>
      </c>
      <c r="AM142">
        <v>1050</v>
      </c>
      <c r="AN142">
        <v>242</v>
      </c>
      <c r="AO142">
        <v>61</v>
      </c>
      <c r="AQ142">
        <v>568</v>
      </c>
      <c r="AT142">
        <v>881</v>
      </c>
      <c r="AU142">
        <v>1359</v>
      </c>
      <c r="AV142">
        <v>252</v>
      </c>
      <c r="AZ142">
        <v>101</v>
      </c>
      <c r="BB142">
        <v>247</v>
      </c>
      <c r="BC142">
        <v>266</v>
      </c>
      <c r="BF142">
        <v>382</v>
      </c>
      <c r="BH142">
        <v>189</v>
      </c>
      <c r="BI142">
        <v>60</v>
      </c>
      <c r="BR142">
        <v>80</v>
      </c>
      <c r="BX142">
        <v>68421</v>
      </c>
    </row>
    <row r="143" spans="1:76">
      <c r="A143">
        <v>7</v>
      </c>
      <c r="B143">
        <v>5</v>
      </c>
      <c r="C143" t="s">
        <v>187</v>
      </c>
      <c r="D143">
        <v>36</v>
      </c>
      <c r="E143">
        <v>22</v>
      </c>
      <c r="F143" t="s">
        <v>209</v>
      </c>
      <c r="G143">
        <f t="shared" si="19"/>
        <v>0</v>
      </c>
      <c r="H143">
        <f t="shared" si="19"/>
        <v>0</v>
      </c>
      <c r="I143">
        <f t="shared" si="19"/>
        <v>0</v>
      </c>
      <c r="J143">
        <f t="shared" si="19"/>
        <v>1</v>
      </c>
      <c r="K143">
        <f t="shared" si="19"/>
        <v>0</v>
      </c>
      <c r="O143" s="6">
        <f t="shared" si="27"/>
        <v>25652.578990943312</v>
      </c>
      <c r="P143" s="6">
        <f t="shared" si="27"/>
        <v>2994.8163073997489</v>
      </c>
      <c r="Q143" s="6">
        <f t="shared" si="27"/>
        <v>17981.980788240347</v>
      </c>
      <c r="R143" s="6">
        <f t="shared" si="27"/>
        <v>0</v>
      </c>
      <c r="S143" s="6">
        <f t="shared" si="20"/>
        <v>25652.578990943312</v>
      </c>
      <c r="T143" s="6">
        <f t="shared" si="21"/>
        <v>2994.8163073997489</v>
      </c>
      <c r="U143" s="6">
        <f t="shared" si="22"/>
        <v>17981.980788240347</v>
      </c>
      <c r="V143" s="6">
        <f t="shared" si="23"/>
        <v>26445.624437535444</v>
      </c>
      <c r="W143" s="6">
        <v>0</v>
      </c>
      <c r="X143" s="6">
        <f t="shared" si="24"/>
        <v>3451.9201490283453</v>
      </c>
      <c r="Y143" s="6">
        <f t="shared" si="25"/>
        <v>76526.920673147193</v>
      </c>
      <c r="Z143" s="6">
        <f t="shared" si="26"/>
        <v>333.92067314719316</v>
      </c>
      <c r="AB143">
        <v>51022</v>
      </c>
      <c r="AC143">
        <v>20197</v>
      </c>
      <c r="AD143">
        <v>1175</v>
      </c>
      <c r="AE143">
        <v>104</v>
      </c>
      <c r="AG143">
        <v>5545</v>
      </c>
      <c r="AH143">
        <v>1104</v>
      </c>
      <c r="AI143">
        <v>227</v>
      </c>
      <c r="AJ143">
        <v>21179</v>
      </c>
      <c r="AK143">
        <v>16677</v>
      </c>
      <c r="AL143">
        <v>4221</v>
      </c>
      <c r="AM143">
        <v>1027</v>
      </c>
      <c r="AN143">
        <v>337</v>
      </c>
      <c r="AO143">
        <v>77</v>
      </c>
      <c r="AQ143">
        <v>698</v>
      </c>
      <c r="AT143">
        <v>618</v>
      </c>
      <c r="AU143">
        <v>1238</v>
      </c>
      <c r="AV143">
        <v>257</v>
      </c>
      <c r="AZ143">
        <v>118</v>
      </c>
      <c r="BB143">
        <v>215</v>
      </c>
      <c r="BC143">
        <v>475</v>
      </c>
      <c r="BF143">
        <v>387</v>
      </c>
      <c r="BH143">
        <v>164</v>
      </c>
      <c r="BI143">
        <v>50</v>
      </c>
      <c r="BR143">
        <v>103</v>
      </c>
      <c r="BX143">
        <v>76193</v>
      </c>
    </row>
    <row r="144" spans="1:76">
      <c r="A144">
        <v>8</v>
      </c>
      <c r="B144">
        <v>5</v>
      </c>
      <c r="C144" t="s">
        <v>187</v>
      </c>
      <c r="D144">
        <v>41</v>
      </c>
      <c r="E144">
        <v>1</v>
      </c>
      <c r="F144" t="s">
        <v>210</v>
      </c>
      <c r="G144">
        <f t="shared" si="19"/>
        <v>1</v>
      </c>
      <c r="H144">
        <f t="shared" si="19"/>
        <v>0</v>
      </c>
      <c r="I144">
        <f t="shared" si="19"/>
        <v>0</v>
      </c>
      <c r="J144">
        <f t="shared" si="19"/>
        <v>0</v>
      </c>
      <c r="K144">
        <f t="shared" si="19"/>
        <v>0</v>
      </c>
      <c r="O144" s="6">
        <f t="shared" si="27"/>
        <v>0</v>
      </c>
      <c r="P144" s="6">
        <f t="shared" si="27"/>
        <v>2643.3304493323262</v>
      </c>
      <c r="Q144" s="6">
        <f t="shared" si="27"/>
        <v>10320.174535202863</v>
      </c>
      <c r="R144" s="6">
        <f t="shared" si="27"/>
        <v>13187.799346199903</v>
      </c>
      <c r="S144" s="6">
        <f t="shared" si="20"/>
        <v>19324.242080251486</v>
      </c>
      <c r="T144" s="6">
        <f t="shared" si="21"/>
        <v>2643.3304493323262</v>
      </c>
      <c r="U144" s="6">
        <f t="shared" si="22"/>
        <v>10320.174535202863</v>
      </c>
      <c r="V144" s="6">
        <f t="shared" si="23"/>
        <v>13187.799346199903</v>
      </c>
      <c r="W144" s="6">
        <v>0</v>
      </c>
      <c r="X144" s="6">
        <f t="shared" si="24"/>
        <v>2453.0058769371085</v>
      </c>
      <c r="Y144" s="6">
        <f t="shared" si="25"/>
        <v>47928.552287923689</v>
      </c>
      <c r="Z144" s="6">
        <f t="shared" si="26"/>
        <v>-537.44771207631129</v>
      </c>
      <c r="AB144">
        <v>52001</v>
      </c>
      <c r="AC144">
        <v>13749</v>
      </c>
      <c r="AD144">
        <v>2287</v>
      </c>
      <c r="AE144">
        <v>142</v>
      </c>
      <c r="AG144">
        <v>5371</v>
      </c>
      <c r="AH144">
        <v>570</v>
      </c>
      <c r="AI144">
        <v>128</v>
      </c>
      <c r="AJ144">
        <v>12155</v>
      </c>
      <c r="AK144">
        <v>8142</v>
      </c>
      <c r="AL144">
        <v>2283</v>
      </c>
      <c r="AM144">
        <v>858</v>
      </c>
      <c r="AN144">
        <v>168</v>
      </c>
      <c r="AO144">
        <v>37</v>
      </c>
      <c r="AT144">
        <v>669</v>
      </c>
      <c r="AU144">
        <v>1244</v>
      </c>
      <c r="AV144">
        <v>117</v>
      </c>
      <c r="AW144">
        <v>213</v>
      </c>
      <c r="BC144">
        <v>270</v>
      </c>
      <c r="BH144">
        <v>63</v>
      </c>
      <c r="BX144">
        <v>48466</v>
      </c>
    </row>
    <row r="145" spans="1:76">
      <c r="A145">
        <v>8</v>
      </c>
      <c r="B145">
        <v>5</v>
      </c>
      <c r="C145" t="s">
        <v>187</v>
      </c>
      <c r="D145">
        <v>41</v>
      </c>
      <c r="E145">
        <v>2</v>
      </c>
      <c r="F145" t="s">
        <v>211</v>
      </c>
      <c r="G145">
        <f t="shared" si="19"/>
        <v>1</v>
      </c>
      <c r="H145">
        <f t="shared" si="19"/>
        <v>0</v>
      </c>
      <c r="I145">
        <f t="shared" si="19"/>
        <v>0</v>
      </c>
      <c r="J145">
        <f t="shared" si="19"/>
        <v>0</v>
      </c>
      <c r="K145">
        <f t="shared" si="19"/>
        <v>0</v>
      </c>
      <c r="O145" s="6">
        <f t="shared" si="27"/>
        <v>0</v>
      </c>
      <c r="P145" s="6">
        <f t="shared" si="27"/>
        <v>3276.6147586632214</v>
      </c>
      <c r="Q145" s="6">
        <f t="shared" si="27"/>
        <v>15266.726311598739</v>
      </c>
      <c r="R145" s="6">
        <f t="shared" si="27"/>
        <v>16413.575474579233</v>
      </c>
      <c r="S145" s="6">
        <f t="shared" si="20"/>
        <v>27394.125841790552</v>
      </c>
      <c r="T145" s="6">
        <f t="shared" si="21"/>
        <v>3276.6147586632214</v>
      </c>
      <c r="U145" s="6">
        <f t="shared" si="22"/>
        <v>15266.726311598739</v>
      </c>
      <c r="V145" s="6">
        <f t="shared" si="23"/>
        <v>16413.575474579233</v>
      </c>
      <c r="W145" s="6">
        <v>0</v>
      </c>
      <c r="X145" s="6">
        <f t="shared" si="24"/>
        <v>3740.4530607954043</v>
      </c>
      <c r="Y145" s="6">
        <f t="shared" si="25"/>
        <v>66091.495447427151</v>
      </c>
      <c r="Z145" s="6">
        <f t="shared" si="26"/>
        <v>-572.50455257284921</v>
      </c>
      <c r="AB145">
        <v>52002</v>
      </c>
      <c r="AC145">
        <v>20450</v>
      </c>
      <c r="AD145">
        <v>2325</v>
      </c>
      <c r="AE145">
        <v>159</v>
      </c>
      <c r="AG145">
        <v>6581</v>
      </c>
      <c r="AH145">
        <v>770</v>
      </c>
      <c r="AI145">
        <v>172</v>
      </c>
      <c r="AJ145">
        <v>17981</v>
      </c>
      <c r="AK145">
        <v>9783</v>
      </c>
      <c r="AL145">
        <v>3061</v>
      </c>
      <c r="AM145">
        <v>1138</v>
      </c>
      <c r="AN145">
        <v>241</v>
      </c>
      <c r="AO145">
        <v>75</v>
      </c>
      <c r="AT145">
        <v>1299</v>
      </c>
      <c r="AU145">
        <v>1677</v>
      </c>
      <c r="AV145">
        <v>164</v>
      </c>
      <c r="AW145">
        <v>336</v>
      </c>
      <c r="BC145">
        <v>316</v>
      </c>
      <c r="BH145">
        <v>136</v>
      </c>
      <c r="BX145">
        <v>66664</v>
      </c>
    </row>
    <row r="146" spans="1:76">
      <c r="A146">
        <v>8</v>
      </c>
      <c r="B146">
        <v>5</v>
      </c>
      <c r="C146" t="s">
        <v>187</v>
      </c>
      <c r="D146">
        <v>41</v>
      </c>
      <c r="E146">
        <v>3</v>
      </c>
      <c r="F146" t="s">
        <v>212</v>
      </c>
      <c r="G146">
        <f t="shared" si="19"/>
        <v>1</v>
      </c>
      <c r="H146">
        <f t="shared" si="19"/>
        <v>0</v>
      </c>
      <c r="I146">
        <f t="shared" si="19"/>
        <v>0</v>
      </c>
      <c r="J146">
        <f t="shared" si="19"/>
        <v>0</v>
      </c>
      <c r="K146">
        <f t="shared" si="19"/>
        <v>0</v>
      </c>
      <c r="O146" s="6">
        <f t="shared" si="27"/>
        <v>0</v>
      </c>
      <c r="P146" s="6">
        <f t="shared" si="27"/>
        <v>3046.6463162101863</v>
      </c>
      <c r="Q146" s="6">
        <f t="shared" si="27"/>
        <v>20647.990499514472</v>
      </c>
      <c r="R146" s="6">
        <f t="shared" si="27"/>
        <v>17141.38403877585</v>
      </c>
      <c r="S146" s="6">
        <f t="shared" si="20"/>
        <v>29886.998460252962</v>
      </c>
      <c r="T146" s="6">
        <f t="shared" si="21"/>
        <v>3046.6463162101863</v>
      </c>
      <c r="U146" s="6">
        <f t="shared" si="22"/>
        <v>20647.990499514472</v>
      </c>
      <c r="V146" s="6">
        <f t="shared" si="23"/>
        <v>17141.38403877585</v>
      </c>
      <c r="W146" s="6">
        <v>0</v>
      </c>
      <c r="X146" s="6">
        <f t="shared" si="24"/>
        <v>3667.1295155608714</v>
      </c>
      <c r="Y146" s="6">
        <f t="shared" si="25"/>
        <v>74390.148830314341</v>
      </c>
      <c r="Z146" s="6">
        <f t="shared" si="26"/>
        <v>-727.85116968565853</v>
      </c>
      <c r="AB146">
        <v>52003</v>
      </c>
      <c r="AC146">
        <v>22590</v>
      </c>
      <c r="AD146">
        <v>2271</v>
      </c>
      <c r="AE146">
        <v>160</v>
      </c>
      <c r="AG146">
        <v>5996</v>
      </c>
      <c r="AH146">
        <v>814</v>
      </c>
      <c r="AI146">
        <v>185</v>
      </c>
      <c r="AJ146">
        <v>24319</v>
      </c>
      <c r="AK146">
        <v>10203</v>
      </c>
      <c r="AL146">
        <v>3505</v>
      </c>
      <c r="AM146">
        <v>958</v>
      </c>
      <c r="AN146">
        <v>206</v>
      </c>
      <c r="AO146">
        <v>60</v>
      </c>
      <c r="AT146">
        <v>998</v>
      </c>
      <c r="AU146">
        <v>1567</v>
      </c>
      <c r="AV146">
        <v>192</v>
      </c>
      <c r="AW146">
        <v>469</v>
      </c>
      <c r="BC146">
        <v>471</v>
      </c>
      <c r="BH146">
        <v>154</v>
      </c>
      <c r="BX146">
        <v>75118</v>
      </c>
    </row>
    <row r="147" spans="1:76">
      <c r="A147">
        <v>8</v>
      </c>
      <c r="B147">
        <v>5</v>
      </c>
      <c r="C147" t="s">
        <v>187</v>
      </c>
      <c r="D147">
        <v>42</v>
      </c>
      <c r="E147">
        <v>4</v>
      </c>
      <c r="F147" t="s">
        <v>213</v>
      </c>
      <c r="G147">
        <f t="shared" si="19"/>
        <v>1</v>
      </c>
      <c r="H147">
        <f t="shared" si="19"/>
        <v>0</v>
      </c>
      <c r="I147">
        <f t="shared" si="19"/>
        <v>0</v>
      </c>
      <c r="J147">
        <f t="shared" si="19"/>
        <v>0</v>
      </c>
      <c r="K147">
        <f t="shared" si="19"/>
        <v>0</v>
      </c>
      <c r="O147" s="6">
        <f t="shared" si="27"/>
        <v>0</v>
      </c>
      <c r="P147" s="6">
        <f t="shared" si="27"/>
        <v>4594.1422935503997</v>
      </c>
      <c r="Q147" s="6">
        <f t="shared" si="27"/>
        <v>26634.625682378759</v>
      </c>
      <c r="R147" s="6">
        <f t="shared" si="27"/>
        <v>27031.085585390767</v>
      </c>
      <c r="S147" s="6">
        <f t="shared" si="20"/>
        <v>30956.054997638614</v>
      </c>
      <c r="T147" s="6">
        <f t="shared" si="21"/>
        <v>4594.1422935503997</v>
      </c>
      <c r="U147" s="6">
        <f t="shared" si="22"/>
        <v>26634.625682378759</v>
      </c>
      <c r="V147" s="6">
        <f t="shared" si="23"/>
        <v>27031.085585390767</v>
      </c>
      <c r="W147" s="6">
        <v>0</v>
      </c>
      <c r="X147" s="6">
        <f t="shared" si="24"/>
        <v>5645.9129830590509</v>
      </c>
      <c r="Y147" s="6">
        <f t="shared" si="25"/>
        <v>94861.821542017598</v>
      </c>
      <c r="Z147" s="6">
        <f t="shared" si="26"/>
        <v>-2448.1784579824016</v>
      </c>
      <c r="AB147">
        <v>52004</v>
      </c>
      <c r="AC147">
        <v>23863</v>
      </c>
      <c r="AD147">
        <v>1865</v>
      </c>
      <c r="AE147">
        <v>188</v>
      </c>
      <c r="AG147">
        <v>9136</v>
      </c>
      <c r="AH147">
        <v>1161</v>
      </c>
      <c r="AI147">
        <v>251</v>
      </c>
      <c r="AJ147">
        <v>31370</v>
      </c>
      <c r="AK147">
        <v>15373</v>
      </c>
      <c r="AL147">
        <v>6798</v>
      </c>
      <c r="AM147">
        <v>1050</v>
      </c>
      <c r="AN147">
        <v>227</v>
      </c>
      <c r="AO147">
        <v>99</v>
      </c>
      <c r="AT147">
        <v>1851</v>
      </c>
      <c r="AU147">
        <v>1675</v>
      </c>
      <c r="AV147">
        <v>269</v>
      </c>
      <c r="AW147">
        <v>351</v>
      </c>
      <c r="BC147">
        <v>1428</v>
      </c>
      <c r="BH147">
        <v>355</v>
      </c>
      <c r="BX147">
        <v>97310</v>
      </c>
    </row>
    <row r="148" spans="1:76">
      <c r="A148">
        <v>8</v>
      </c>
      <c r="B148">
        <v>5</v>
      </c>
      <c r="C148" t="s">
        <v>187</v>
      </c>
      <c r="D148">
        <v>36</v>
      </c>
      <c r="E148">
        <v>5</v>
      </c>
      <c r="F148" t="s">
        <v>214</v>
      </c>
      <c r="G148">
        <f t="shared" si="19"/>
        <v>0</v>
      </c>
      <c r="H148">
        <f t="shared" si="19"/>
        <v>0</v>
      </c>
      <c r="I148">
        <f t="shared" si="19"/>
        <v>0</v>
      </c>
      <c r="J148">
        <f t="shared" si="19"/>
        <v>1</v>
      </c>
      <c r="K148">
        <f t="shared" si="19"/>
        <v>0</v>
      </c>
      <c r="O148" s="6">
        <f t="shared" si="27"/>
        <v>23534.772017999443</v>
      </c>
      <c r="P148" s="6">
        <f t="shared" si="27"/>
        <v>3344.9955265895969</v>
      </c>
      <c r="Q148" s="6">
        <f t="shared" si="27"/>
        <v>21881.656776737818</v>
      </c>
      <c r="R148" s="6">
        <f t="shared" si="27"/>
        <v>0</v>
      </c>
      <c r="S148" s="6">
        <f t="shared" si="20"/>
        <v>23534.772017999443</v>
      </c>
      <c r="T148" s="6">
        <f t="shared" si="21"/>
        <v>3344.9955265895969</v>
      </c>
      <c r="U148" s="6">
        <f t="shared" si="22"/>
        <v>21881.656776737818</v>
      </c>
      <c r="V148" s="6">
        <f t="shared" si="23"/>
        <v>27406.469497839178</v>
      </c>
      <c r="W148" s="6">
        <v>0</v>
      </c>
      <c r="X148" s="6">
        <f t="shared" si="24"/>
        <v>3520.482425091805</v>
      </c>
      <c r="Y148" s="6">
        <f t="shared" si="25"/>
        <v>79688.376244257845</v>
      </c>
      <c r="Z148" s="6">
        <f t="shared" si="26"/>
        <v>-1037.6237557421555</v>
      </c>
      <c r="AB148">
        <v>52005</v>
      </c>
      <c r="AC148">
        <v>17981</v>
      </c>
      <c r="AD148">
        <v>1596</v>
      </c>
      <c r="AE148">
        <v>126</v>
      </c>
      <c r="AG148">
        <v>6199</v>
      </c>
      <c r="AH148">
        <v>1273</v>
      </c>
      <c r="AI148">
        <v>208</v>
      </c>
      <c r="AJ148">
        <v>25772</v>
      </c>
      <c r="AK148">
        <v>17024</v>
      </c>
      <c r="AL148">
        <v>5228</v>
      </c>
      <c r="AM148">
        <v>1241</v>
      </c>
      <c r="AN148">
        <v>266</v>
      </c>
      <c r="AO148">
        <v>115</v>
      </c>
      <c r="AT148">
        <v>931</v>
      </c>
      <c r="AU148">
        <v>1164</v>
      </c>
      <c r="AV148">
        <v>252</v>
      </c>
      <c r="AW148">
        <v>534</v>
      </c>
      <c r="BC148">
        <v>575</v>
      </c>
      <c r="BH148">
        <v>241</v>
      </c>
      <c r="BX148">
        <v>80726</v>
      </c>
    </row>
    <row r="149" spans="1:76">
      <c r="A149">
        <v>8</v>
      </c>
      <c r="B149">
        <v>5</v>
      </c>
      <c r="C149" t="s">
        <v>187</v>
      </c>
      <c r="D149">
        <v>41</v>
      </c>
      <c r="E149">
        <v>6</v>
      </c>
      <c r="F149" t="s">
        <v>215</v>
      </c>
      <c r="G149">
        <f t="shared" si="19"/>
        <v>0</v>
      </c>
      <c r="H149">
        <f t="shared" si="19"/>
        <v>0</v>
      </c>
      <c r="I149">
        <f t="shared" si="19"/>
        <v>0</v>
      </c>
      <c r="J149">
        <f t="shared" si="19"/>
        <v>1</v>
      </c>
      <c r="K149">
        <f t="shared" si="19"/>
        <v>0</v>
      </c>
      <c r="O149" s="6">
        <f t="shared" si="27"/>
        <v>22250.709696558577</v>
      </c>
      <c r="P149" s="6">
        <f t="shared" si="27"/>
        <v>3800.1414022778954</v>
      </c>
      <c r="Q149" s="6">
        <f t="shared" si="27"/>
        <v>18911.687996471293</v>
      </c>
      <c r="R149" s="6">
        <f t="shared" si="27"/>
        <v>0</v>
      </c>
      <c r="S149" s="6">
        <f t="shared" si="20"/>
        <v>22250.709696558577</v>
      </c>
      <c r="T149" s="6">
        <f t="shared" si="21"/>
        <v>3800.1414022778954</v>
      </c>
      <c r="U149" s="6">
        <f t="shared" si="22"/>
        <v>18911.687996471293</v>
      </c>
      <c r="V149" s="6">
        <f t="shared" si="23"/>
        <v>29542.828705993605</v>
      </c>
      <c r="W149" s="6">
        <v>0</v>
      </c>
      <c r="X149" s="6">
        <f t="shared" si="24"/>
        <v>3730.9305224532573</v>
      </c>
      <c r="Y149" s="6">
        <f t="shared" si="25"/>
        <v>78236.298323754629</v>
      </c>
      <c r="Z149" s="6">
        <f t="shared" si="26"/>
        <v>-1043.7016762453713</v>
      </c>
      <c r="AB149">
        <v>52006</v>
      </c>
      <c r="AC149">
        <v>17166</v>
      </c>
      <c r="AD149">
        <v>1317</v>
      </c>
      <c r="AE149">
        <v>145</v>
      </c>
      <c r="AG149">
        <v>7626</v>
      </c>
      <c r="AH149">
        <v>809</v>
      </c>
      <c r="AI149">
        <v>290</v>
      </c>
      <c r="AJ149">
        <v>22274</v>
      </c>
      <c r="AK149">
        <v>16652</v>
      </c>
      <c r="AL149">
        <v>7097</v>
      </c>
      <c r="AM149">
        <v>1293</v>
      </c>
      <c r="AN149">
        <v>339</v>
      </c>
      <c r="AO149">
        <v>354</v>
      </c>
      <c r="AT149">
        <v>1492</v>
      </c>
      <c r="AU149">
        <v>963</v>
      </c>
      <c r="AV149">
        <v>278</v>
      </c>
      <c r="AW149">
        <v>285</v>
      </c>
      <c r="BC149">
        <v>676</v>
      </c>
      <c r="BH149">
        <v>224</v>
      </c>
      <c r="BX149">
        <v>79280</v>
      </c>
    </row>
    <row r="150" spans="1:76">
      <c r="A150">
        <v>8</v>
      </c>
      <c r="B150">
        <v>5</v>
      </c>
      <c r="C150" t="s">
        <v>187</v>
      </c>
      <c r="D150">
        <v>40</v>
      </c>
      <c r="E150">
        <v>7</v>
      </c>
      <c r="F150" t="s">
        <v>216</v>
      </c>
      <c r="G150">
        <f t="shared" si="19"/>
        <v>0</v>
      </c>
      <c r="H150">
        <f t="shared" si="19"/>
        <v>0</v>
      </c>
      <c r="I150">
        <f t="shared" si="19"/>
        <v>0</v>
      </c>
      <c r="J150">
        <f t="shared" si="19"/>
        <v>1</v>
      </c>
      <c r="K150">
        <f t="shared" si="19"/>
        <v>0</v>
      </c>
      <c r="O150" s="6">
        <f t="shared" si="27"/>
        <v>21833.837370807076</v>
      </c>
      <c r="P150" s="6">
        <f t="shared" si="27"/>
        <v>3470.4328588367071</v>
      </c>
      <c r="Q150" s="6">
        <f t="shared" si="27"/>
        <v>15077.388679237551</v>
      </c>
      <c r="R150" s="6">
        <f t="shared" si="27"/>
        <v>0</v>
      </c>
      <c r="S150" s="6">
        <f t="shared" si="20"/>
        <v>21833.837370807076</v>
      </c>
      <c r="T150" s="6">
        <f t="shared" si="21"/>
        <v>3470.4328588367071</v>
      </c>
      <c r="U150" s="6">
        <f t="shared" si="22"/>
        <v>15077.388679237551</v>
      </c>
      <c r="V150" s="6">
        <f t="shared" si="23"/>
        <v>28744.99439666135</v>
      </c>
      <c r="W150" s="6">
        <v>0</v>
      </c>
      <c r="X150" s="6">
        <f t="shared" si="24"/>
        <v>3325.2703890777884</v>
      </c>
      <c r="Y150" s="6">
        <f t="shared" si="25"/>
        <v>72451.923694620476</v>
      </c>
      <c r="Z150" s="6">
        <f t="shared" si="26"/>
        <v>-85.076305379523546</v>
      </c>
      <c r="AB150">
        <v>52007</v>
      </c>
      <c r="AC150">
        <v>16882</v>
      </c>
      <c r="AD150">
        <v>1273</v>
      </c>
      <c r="AE150">
        <v>124</v>
      </c>
      <c r="AG150">
        <v>6552</v>
      </c>
      <c r="AH150">
        <v>1181</v>
      </c>
      <c r="AI150">
        <v>235</v>
      </c>
      <c r="AJ150">
        <v>17758</v>
      </c>
      <c r="AK150">
        <v>16723</v>
      </c>
      <c r="AL150">
        <v>6556</v>
      </c>
      <c r="AM150">
        <v>1288</v>
      </c>
      <c r="AN150">
        <v>357</v>
      </c>
      <c r="AO150">
        <v>116</v>
      </c>
      <c r="AT150">
        <v>1058</v>
      </c>
      <c r="AU150">
        <v>853</v>
      </c>
      <c r="AV150">
        <v>341</v>
      </c>
      <c r="AW150">
        <v>482</v>
      </c>
      <c r="BC150">
        <v>612</v>
      </c>
      <c r="BH150">
        <v>146</v>
      </c>
      <c r="BX150">
        <v>72537</v>
      </c>
    </row>
    <row r="151" spans="1:76">
      <c r="A151">
        <v>8</v>
      </c>
      <c r="B151">
        <v>5</v>
      </c>
      <c r="C151" t="s">
        <v>187</v>
      </c>
      <c r="D151">
        <v>42</v>
      </c>
      <c r="E151">
        <v>8</v>
      </c>
      <c r="F151" t="s">
        <v>217</v>
      </c>
      <c r="G151">
        <f t="shared" si="19"/>
        <v>1</v>
      </c>
      <c r="H151">
        <f t="shared" si="19"/>
        <v>0</v>
      </c>
      <c r="I151">
        <f t="shared" si="19"/>
        <v>0</v>
      </c>
      <c r="J151">
        <f t="shared" si="19"/>
        <v>0</v>
      </c>
      <c r="K151">
        <f t="shared" si="19"/>
        <v>0</v>
      </c>
      <c r="O151" s="6">
        <f t="shared" si="27"/>
        <v>0</v>
      </c>
      <c r="P151" s="6">
        <f t="shared" si="27"/>
        <v>5000.9425307684578</v>
      </c>
      <c r="Q151" s="6">
        <f t="shared" si="27"/>
        <v>18323.297955097736</v>
      </c>
      <c r="R151" s="6">
        <f t="shared" si="27"/>
        <v>24170.361702144757</v>
      </c>
      <c r="S151" s="6">
        <f t="shared" si="20"/>
        <v>28764.190476853506</v>
      </c>
      <c r="T151" s="6">
        <f t="shared" si="21"/>
        <v>5000.9425307684578</v>
      </c>
      <c r="U151" s="6">
        <f t="shared" si="22"/>
        <v>18323.297955097736</v>
      </c>
      <c r="V151" s="6">
        <f t="shared" si="23"/>
        <v>24170.361702144757</v>
      </c>
      <c r="W151" s="6">
        <v>0</v>
      </c>
      <c r="X151" s="6">
        <f t="shared" si="24"/>
        <v>5675.432851919707</v>
      </c>
      <c r="Y151" s="6">
        <f t="shared" si="25"/>
        <v>81934.22551678415</v>
      </c>
      <c r="Z151" s="6">
        <f t="shared" si="26"/>
        <v>-2224.7744832158496</v>
      </c>
      <c r="AB151">
        <v>52008</v>
      </c>
      <c r="AC151">
        <v>21726</v>
      </c>
      <c r="AD151">
        <v>2190</v>
      </c>
      <c r="AE151">
        <v>165</v>
      </c>
      <c r="AG151">
        <v>10336</v>
      </c>
      <c r="AH151">
        <v>928</v>
      </c>
      <c r="AI151">
        <v>218</v>
      </c>
      <c r="AJ151">
        <v>21581</v>
      </c>
      <c r="AK151">
        <v>12471</v>
      </c>
      <c r="AL151">
        <v>7002</v>
      </c>
      <c r="AM151">
        <v>1019</v>
      </c>
      <c r="AN151">
        <v>251</v>
      </c>
      <c r="AO151">
        <v>312</v>
      </c>
      <c r="AT151">
        <v>3025</v>
      </c>
      <c r="AU151">
        <v>1189</v>
      </c>
      <c r="AV151">
        <v>386</v>
      </c>
      <c r="AW151">
        <v>251</v>
      </c>
      <c r="BC151">
        <v>888</v>
      </c>
      <c r="BH151">
        <v>221</v>
      </c>
      <c r="BX151">
        <v>84159</v>
      </c>
    </row>
    <row r="152" spans="1:76">
      <c r="A152">
        <v>8</v>
      </c>
      <c r="B152">
        <v>5</v>
      </c>
      <c r="C152" t="s">
        <v>187</v>
      </c>
      <c r="D152">
        <v>43</v>
      </c>
      <c r="E152">
        <v>9</v>
      </c>
      <c r="F152" t="s">
        <v>218</v>
      </c>
      <c r="G152">
        <f t="shared" si="19"/>
        <v>0</v>
      </c>
      <c r="H152">
        <f t="shared" si="19"/>
        <v>0</v>
      </c>
      <c r="I152">
        <f t="shared" si="19"/>
        <v>0</v>
      </c>
      <c r="J152">
        <f t="shared" si="19"/>
        <v>1</v>
      </c>
      <c r="K152">
        <f t="shared" si="19"/>
        <v>0</v>
      </c>
      <c r="O152" s="6">
        <f t="shared" si="27"/>
        <v>17813.229208974557</v>
      </c>
      <c r="P152" s="6">
        <f t="shared" si="27"/>
        <v>3665.5575978877669</v>
      </c>
      <c r="Q152" s="6">
        <f t="shared" si="27"/>
        <v>15490.025851109916</v>
      </c>
      <c r="R152" s="6">
        <f t="shared" si="27"/>
        <v>0</v>
      </c>
      <c r="S152" s="6">
        <f t="shared" si="20"/>
        <v>17813.229208974557</v>
      </c>
      <c r="T152" s="6">
        <f t="shared" si="21"/>
        <v>3665.5575978877669</v>
      </c>
      <c r="U152" s="6">
        <f t="shared" si="22"/>
        <v>15490.025851109916</v>
      </c>
      <c r="V152" s="6">
        <f t="shared" si="23"/>
        <v>26770.497976443399</v>
      </c>
      <c r="W152" s="6">
        <v>0</v>
      </c>
      <c r="X152" s="6">
        <f t="shared" si="24"/>
        <v>4666.9960414863226</v>
      </c>
      <c r="Y152" s="6">
        <f t="shared" si="25"/>
        <v>68406.306675901957</v>
      </c>
      <c r="Z152" s="6">
        <f t="shared" si="26"/>
        <v>-1387.6933240980434</v>
      </c>
      <c r="AB152">
        <v>52009</v>
      </c>
      <c r="AC152">
        <v>13735</v>
      </c>
      <c r="AD152">
        <v>1072</v>
      </c>
      <c r="AE152">
        <v>106</v>
      </c>
      <c r="AG152">
        <v>7298</v>
      </c>
      <c r="AH152">
        <v>895</v>
      </c>
      <c r="AI152">
        <v>223</v>
      </c>
      <c r="AJ152">
        <v>18244</v>
      </c>
      <c r="AK152">
        <v>11482</v>
      </c>
      <c r="AL152">
        <v>10387</v>
      </c>
      <c r="AM152">
        <v>743</v>
      </c>
      <c r="AN152">
        <v>266</v>
      </c>
      <c r="AO152">
        <v>442</v>
      </c>
      <c r="AT152">
        <v>1879</v>
      </c>
      <c r="AU152">
        <v>763</v>
      </c>
      <c r="AV152">
        <v>303</v>
      </c>
      <c r="AW152">
        <v>277</v>
      </c>
      <c r="BC152">
        <v>1187</v>
      </c>
      <c r="BH152">
        <v>492</v>
      </c>
      <c r="BX152">
        <v>69794</v>
      </c>
    </row>
    <row r="153" spans="1:76">
      <c r="A153">
        <v>8</v>
      </c>
      <c r="B153">
        <v>5</v>
      </c>
      <c r="C153" t="s">
        <v>187</v>
      </c>
      <c r="D153">
        <v>42</v>
      </c>
      <c r="E153">
        <v>10</v>
      </c>
      <c r="F153" t="s">
        <v>219</v>
      </c>
      <c r="G153">
        <f t="shared" si="19"/>
        <v>0</v>
      </c>
      <c r="H153">
        <f t="shared" si="19"/>
        <v>0</v>
      </c>
      <c r="I153">
        <f t="shared" si="19"/>
        <v>0</v>
      </c>
      <c r="J153">
        <f t="shared" si="19"/>
        <v>1</v>
      </c>
      <c r="K153">
        <f t="shared" si="19"/>
        <v>0</v>
      </c>
      <c r="O153" s="6">
        <f t="shared" si="27"/>
        <v>20205.765794877865</v>
      </c>
      <c r="P153" s="6">
        <f t="shared" si="27"/>
        <v>4460.8651280378454</v>
      </c>
      <c r="Q153" s="6">
        <f t="shared" si="27"/>
        <v>20119.033795653395</v>
      </c>
      <c r="R153" s="6">
        <f t="shared" si="27"/>
        <v>0</v>
      </c>
      <c r="S153" s="6">
        <f t="shared" si="20"/>
        <v>20205.765794877865</v>
      </c>
      <c r="T153" s="6">
        <f t="shared" si="21"/>
        <v>4460.8651280378454</v>
      </c>
      <c r="U153" s="6">
        <f t="shared" si="22"/>
        <v>20119.033795653395</v>
      </c>
      <c r="V153" s="6">
        <f t="shared" si="23"/>
        <v>35180.475170929858</v>
      </c>
      <c r="W153" s="6">
        <v>0</v>
      </c>
      <c r="X153" s="6">
        <f t="shared" si="24"/>
        <v>7579.9405203491397</v>
      </c>
      <c r="Y153" s="6">
        <f t="shared" si="25"/>
        <v>87546.080409848102</v>
      </c>
      <c r="Z153" s="6">
        <f t="shared" si="26"/>
        <v>-1913.9195901518979</v>
      </c>
      <c r="AB153">
        <v>52010</v>
      </c>
      <c r="AC153">
        <v>15683</v>
      </c>
      <c r="AD153">
        <v>1096</v>
      </c>
      <c r="AE153">
        <v>137</v>
      </c>
      <c r="AG153">
        <v>9047</v>
      </c>
      <c r="AH153">
        <v>1045</v>
      </c>
      <c r="AI153">
        <v>150</v>
      </c>
      <c r="AJ153">
        <v>23696</v>
      </c>
      <c r="AK153">
        <v>16842</v>
      </c>
      <c r="AL153">
        <v>12537</v>
      </c>
      <c r="AM153">
        <v>715</v>
      </c>
      <c r="AN153">
        <v>196</v>
      </c>
      <c r="AO153">
        <v>356</v>
      </c>
      <c r="AT153">
        <v>2231</v>
      </c>
      <c r="AU153">
        <v>763</v>
      </c>
      <c r="AV153">
        <v>335</v>
      </c>
      <c r="AW153">
        <v>168</v>
      </c>
      <c r="BC153">
        <v>3882</v>
      </c>
      <c r="BH153">
        <v>581</v>
      </c>
      <c r="BX153">
        <v>89460</v>
      </c>
    </row>
    <row r="154" spans="1:76">
      <c r="A154">
        <v>8</v>
      </c>
      <c r="B154">
        <v>5</v>
      </c>
      <c r="C154" t="s">
        <v>187</v>
      </c>
      <c r="D154">
        <v>40</v>
      </c>
      <c r="E154">
        <v>11</v>
      </c>
      <c r="F154" t="s">
        <v>220</v>
      </c>
      <c r="G154">
        <f t="shared" si="19"/>
        <v>0</v>
      </c>
      <c r="H154">
        <f t="shared" si="19"/>
        <v>0</v>
      </c>
      <c r="I154">
        <f t="shared" si="19"/>
        <v>0</v>
      </c>
      <c r="J154">
        <f t="shared" si="19"/>
        <v>1</v>
      </c>
      <c r="K154">
        <f t="shared" si="19"/>
        <v>0</v>
      </c>
      <c r="O154" s="6">
        <f t="shared" si="27"/>
        <v>25109.092147914853</v>
      </c>
      <c r="P154" s="6">
        <f t="shared" si="27"/>
        <v>5140.7528906688822</v>
      </c>
      <c r="Q154" s="6">
        <f t="shared" si="27"/>
        <v>23209.567346302381</v>
      </c>
      <c r="R154" s="6">
        <f t="shared" si="27"/>
        <v>0</v>
      </c>
      <c r="S154" s="6">
        <f t="shared" si="20"/>
        <v>25109.092147914853</v>
      </c>
      <c r="T154" s="6">
        <f t="shared" si="21"/>
        <v>5140.7528906688822</v>
      </c>
      <c r="U154" s="6">
        <f t="shared" si="22"/>
        <v>23209.567346302381</v>
      </c>
      <c r="V154" s="6">
        <f t="shared" si="23"/>
        <v>35430.731112562135</v>
      </c>
      <c r="W154" s="6">
        <v>0</v>
      </c>
      <c r="X154" s="6">
        <f t="shared" si="24"/>
        <v>5253.5844033625881</v>
      </c>
      <c r="Y154" s="6">
        <f t="shared" si="25"/>
        <v>94143.727900810845</v>
      </c>
      <c r="Z154" s="6">
        <f t="shared" si="26"/>
        <v>-2397.2720991891547</v>
      </c>
      <c r="AB154">
        <v>52011</v>
      </c>
      <c r="AC154">
        <v>19589</v>
      </c>
      <c r="AD154">
        <v>1272</v>
      </c>
      <c r="AE154">
        <v>160</v>
      </c>
      <c r="AG154">
        <v>10462</v>
      </c>
      <c r="AH154">
        <v>1130</v>
      </c>
      <c r="AI154">
        <v>211</v>
      </c>
      <c r="AJ154">
        <v>27336</v>
      </c>
      <c r="AK154">
        <v>17370</v>
      </c>
      <c r="AL154">
        <v>11899</v>
      </c>
      <c r="AM154">
        <v>970</v>
      </c>
      <c r="AN154">
        <v>245</v>
      </c>
      <c r="AO154">
        <v>380</v>
      </c>
      <c r="AT154">
        <v>2274</v>
      </c>
      <c r="AU154">
        <v>1039</v>
      </c>
      <c r="AV154">
        <v>497</v>
      </c>
      <c r="AW154">
        <v>275</v>
      </c>
      <c r="BC154">
        <v>1116</v>
      </c>
      <c r="BH154">
        <v>316</v>
      </c>
      <c r="BX154">
        <v>96541</v>
      </c>
    </row>
    <row r="155" spans="1:76">
      <c r="A155">
        <v>8</v>
      </c>
      <c r="B155">
        <v>5</v>
      </c>
      <c r="C155" t="s">
        <v>187</v>
      </c>
      <c r="D155">
        <v>43</v>
      </c>
      <c r="E155">
        <v>12</v>
      </c>
      <c r="F155" t="s">
        <v>221</v>
      </c>
      <c r="G155">
        <f t="shared" si="19"/>
        <v>0</v>
      </c>
      <c r="H155">
        <f t="shared" si="19"/>
        <v>0</v>
      </c>
      <c r="I155">
        <f t="shared" si="19"/>
        <v>0</v>
      </c>
      <c r="J155">
        <f t="shared" si="19"/>
        <v>1</v>
      </c>
      <c r="K155">
        <f t="shared" si="19"/>
        <v>0</v>
      </c>
      <c r="O155" s="6">
        <f t="shared" si="27"/>
        <v>20095.873949694091</v>
      </c>
      <c r="P155" s="6">
        <f t="shared" si="27"/>
        <v>4522.2771552838267</v>
      </c>
      <c r="Q155" s="6">
        <f t="shared" si="27"/>
        <v>18404.806532257709</v>
      </c>
      <c r="R155" s="6">
        <f t="shared" si="27"/>
        <v>0</v>
      </c>
      <c r="S155" s="6">
        <f t="shared" si="20"/>
        <v>20095.873949694091</v>
      </c>
      <c r="T155" s="6">
        <f t="shared" si="21"/>
        <v>4522.2771552838267</v>
      </c>
      <c r="U155" s="6">
        <f t="shared" si="22"/>
        <v>18404.806532257709</v>
      </c>
      <c r="V155" s="6">
        <f t="shared" si="23"/>
        <v>33972.818058098877</v>
      </c>
      <c r="W155" s="6">
        <v>0</v>
      </c>
      <c r="X155" s="6">
        <f t="shared" si="24"/>
        <v>5119.3166127383129</v>
      </c>
      <c r="Y155" s="6">
        <f t="shared" si="25"/>
        <v>82115.092308072824</v>
      </c>
      <c r="Z155" s="6">
        <f t="shared" si="26"/>
        <v>-1738.9076919271756</v>
      </c>
      <c r="AB155">
        <v>52012</v>
      </c>
      <c r="AC155">
        <v>15655</v>
      </c>
      <c r="AD155">
        <v>1034</v>
      </c>
      <c r="AE155">
        <v>135</v>
      </c>
      <c r="AG155">
        <v>8966</v>
      </c>
      <c r="AH155">
        <v>1186</v>
      </c>
      <c r="AI155">
        <v>231</v>
      </c>
      <c r="AJ155">
        <v>21677</v>
      </c>
      <c r="AK155">
        <v>16088</v>
      </c>
      <c r="AL155">
        <v>11887</v>
      </c>
      <c r="AM155">
        <v>939</v>
      </c>
      <c r="AN155">
        <v>268</v>
      </c>
      <c r="AO155">
        <v>412</v>
      </c>
      <c r="AT155">
        <v>2241</v>
      </c>
      <c r="AU155">
        <v>843</v>
      </c>
      <c r="AV155">
        <v>374</v>
      </c>
      <c r="AW155">
        <v>292</v>
      </c>
      <c r="BC155">
        <v>1100</v>
      </c>
      <c r="BH155">
        <v>526</v>
      </c>
      <c r="BX155">
        <v>83854</v>
      </c>
    </row>
    <row r="156" spans="1:76">
      <c r="A156">
        <v>8</v>
      </c>
      <c r="B156">
        <v>5</v>
      </c>
      <c r="C156" t="s">
        <v>187</v>
      </c>
      <c r="D156">
        <v>43</v>
      </c>
      <c r="E156">
        <v>13</v>
      </c>
      <c r="F156" t="s">
        <v>222</v>
      </c>
      <c r="G156">
        <f t="shared" si="19"/>
        <v>0</v>
      </c>
      <c r="H156">
        <f t="shared" si="19"/>
        <v>0</v>
      </c>
      <c r="I156">
        <f t="shared" si="19"/>
        <v>0</v>
      </c>
      <c r="J156">
        <f t="shared" si="19"/>
        <v>1</v>
      </c>
      <c r="K156">
        <f t="shared" si="19"/>
        <v>0</v>
      </c>
      <c r="O156" s="6">
        <f t="shared" si="27"/>
        <v>18067.652720106562</v>
      </c>
      <c r="P156" s="6">
        <f t="shared" si="27"/>
        <v>3611.9854039072302</v>
      </c>
      <c r="Q156" s="6">
        <f t="shared" si="27"/>
        <v>11744.027492466144</v>
      </c>
      <c r="R156" s="6">
        <f t="shared" si="27"/>
        <v>0</v>
      </c>
      <c r="S156" s="6">
        <f t="shared" si="20"/>
        <v>18067.652720106562</v>
      </c>
      <c r="T156" s="6">
        <f t="shared" si="21"/>
        <v>3611.9854039072302</v>
      </c>
      <c r="U156" s="6">
        <f t="shared" si="22"/>
        <v>11744.027492466144</v>
      </c>
      <c r="V156" s="6">
        <f t="shared" si="23"/>
        <v>19366.136400626077</v>
      </c>
      <c r="W156" s="6">
        <v>0</v>
      </c>
      <c r="X156" s="6">
        <f t="shared" si="24"/>
        <v>2806.2920494307682</v>
      </c>
      <c r="Y156" s="6">
        <f t="shared" si="25"/>
        <v>55596.094066536782</v>
      </c>
      <c r="Z156" s="6">
        <f t="shared" si="26"/>
        <v>-1471.9059334632184</v>
      </c>
      <c r="AB156">
        <v>52013</v>
      </c>
      <c r="AC156">
        <v>13929</v>
      </c>
      <c r="AD156">
        <v>1040</v>
      </c>
      <c r="AE156">
        <v>157</v>
      </c>
      <c r="AG156">
        <v>7282</v>
      </c>
      <c r="AH156">
        <v>842</v>
      </c>
      <c r="AI156">
        <v>169</v>
      </c>
      <c r="AJ156">
        <v>13832</v>
      </c>
      <c r="AK156">
        <v>9870</v>
      </c>
      <c r="AL156">
        <v>5820</v>
      </c>
      <c r="AM156">
        <v>850</v>
      </c>
      <c r="AN156">
        <v>234</v>
      </c>
      <c r="AO156">
        <v>96</v>
      </c>
      <c r="AT156">
        <v>1023</v>
      </c>
      <c r="AU156">
        <v>823</v>
      </c>
      <c r="AV156">
        <v>195</v>
      </c>
      <c r="AW156">
        <v>195</v>
      </c>
      <c r="BC156">
        <v>508</v>
      </c>
      <c r="BH156">
        <v>203</v>
      </c>
      <c r="BX156">
        <v>57068</v>
      </c>
    </row>
    <row r="157" spans="1:76">
      <c r="A157">
        <v>8</v>
      </c>
      <c r="B157">
        <v>5</v>
      </c>
      <c r="C157" t="s">
        <v>187</v>
      </c>
      <c r="D157">
        <v>43</v>
      </c>
      <c r="E157">
        <v>14</v>
      </c>
      <c r="F157" t="s">
        <v>223</v>
      </c>
      <c r="G157">
        <f t="shared" ref="G157:K207" si="28">IF(S157=MAX($S157:$W157),1,0)</f>
        <v>1</v>
      </c>
      <c r="H157">
        <f t="shared" si="28"/>
        <v>0</v>
      </c>
      <c r="I157">
        <f t="shared" si="28"/>
        <v>0</v>
      </c>
      <c r="J157">
        <f t="shared" si="28"/>
        <v>0</v>
      </c>
      <c r="K157">
        <f t="shared" si="28"/>
        <v>0</v>
      </c>
      <c r="O157" s="6">
        <f t="shared" si="27"/>
        <v>0</v>
      </c>
      <c r="P157" s="6">
        <f t="shared" si="27"/>
        <v>4228.2834078296628</v>
      </c>
      <c r="Q157" s="6">
        <f t="shared" si="27"/>
        <v>13646.74334054427</v>
      </c>
      <c r="R157" s="6">
        <f t="shared" si="27"/>
        <v>18854.144887011422</v>
      </c>
      <c r="S157" s="6">
        <f t="shared" si="20"/>
        <v>19868.923399858031</v>
      </c>
      <c r="T157" s="6">
        <f t="shared" si="21"/>
        <v>4228.2834078296628</v>
      </c>
      <c r="U157" s="6">
        <f t="shared" si="22"/>
        <v>13646.74334054427</v>
      </c>
      <c r="V157" s="6">
        <f t="shared" si="23"/>
        <v>18854.144887011422</v>
      </c>
      <c r="W157" s="6">
        <v>0</v>
      </c>
      <c r="X157" s="6">
        <f t="shared" si="24"/>
        <v>3270.0396666933348</v>
      </c>
      <c r="Y157" s="6">
        <f t="shared" si="25"/>
        <v>59868.134701936724</v>
      </c>
      <c r="Z157" s="6">
        <f t="shared" si="26"/>
        <v>-2404.865298063276</v>
      </c>
      <c r="AB157">
        <v>52014</v>
      </c>
      <c r="AC157">
        <v>15199</v>
      </c>
      <c r="AD157">
        <v>1305</v>
      </c>
      <c r="AE157">
        <v>130</v>
      </c>
      <c r="AG157">
        <v>8531</v>
      </c>
      <c r="AH157">
        <v>971</v>
      </c>
      <c r="AI157">
        <v>206</v>
      </c>
      <c r="AJ157">
        <v>16073</v>
      </c>
      <c r="AK157">
        <v>8652</v>
      </c>
      <c r="AL157">
        <v>6894</v>
      </c>
      <c r="AM157">
        <v>590</v>
      </c>
      <c r="AN157">
        <v>218</v>
      </c>
      <c r="AO157">
        <v>70</v>
      </c>
      <c r="AT157">
        <v>975</v>
      </c>
      <c r="AU157">
        <v>968</v>
      </c>
      <c r="AV157">
        <v>245</v>
      </c>
      <c r="AW157">
        <v>314</v>
      </c>
      <c r="BC157">
        <v>708</v>
      </c>
      <c r="BH157">
        <v>224</v>
      </c>
      <c r="BX157">
        <v>62273</v>
      </c>
    </row>
    <row r="158" spans="1:76">
      <c r="A158">
        <v>8</v>
      </c>
      <c r="B158">
        <v>5</v>
      </c>
      <c r="C158" t="s">
        <v>187</v>
      </c>
      <c r="D158">
        <v>42</v>
      </c>
      <c r="E158">
        <v>15</v>
      </c>
      <c r="F158" t="s">
        <v>224</v>
      </c>
      <c r="G158">
        <f t="shared" si="28"/>
        <v>0</v>
      </c>
      <c r="H158">
        <f t="shared" si="28"/>
        <v>0</v>
      </c>
      <c r="I158">
        <f t="shared" si="28"/>
        <v>0</v>
      </c>
      <c r="J158">
        <f t="shared" si="28"/>
        <v>1</v>
      </c>
      <c r="K158">
        <f t="shared" si="28"/>
        <v>0</v>
      </c>
      <c r="O158" s="6">
        <f t="shared" si="27"/>
        <v>20970.230804851963</v>
      </c>
      <c r="P158" s="6">
        <f t="shared" si="27"/>
        <v>4524.019340453925</v>
      </c>
      <c r="Q158" s="6">
        <f t="shared" si="27"/>
        <v>20010.355692773432</v>
      </c>
      <c r="R158" s="6">
        <f t="shared" si="27"/>
        <v>0</v>
      </c>
      <c r="S158" s="6">
        <f t="shared" si="20"/>
        <v>20970.230804851963</v>
      </c>
      <c r="T158" s="6">
        <f t="shared" si="21"/>
        <v>4524.019340453925</v>
      </c>
      <c r="U158" s="6">
        <f t="shared" si="22"/>
        <v>20010.355692773432</v>
      </c>
      <c r="V158" s="6">
        <f t="shared" si="23"/>
        <v>39952.557507468249</v>
      </c>
      <c r="W158" s="6">
        <v>0</v>
      </c>
      <c r="X158" s="6">
        <f t="shared" si="24"/>
        <v>7047.6306270231134</v>
      </c>
      <c r="Y158" s="6">
        <f t="shared" si="25"/>
        <v>92504.793972570682</v>
      </c>
      <c r="Z158" s="6">
        <f t="shared" si="26"/>
        <v>-1210.2060274293181</v>
      </c>
      <c r="AB158">
        <v>52015</v>
      </c>
      <c r="AC158">
        <v>16198</v>
      </c>
      <c r="AD158">
        <v>1140</v>
      </c>
      <c r="AE158">
        <v>218</v>
      </c>
      <c r="AG158">
        <v>8842</v>
      </c>
      <c r="AH158">
        <v>1353</v>
      </c>
      <c r="AI158">
        <v>192</v>
      </c>
      <c r="AJ158">
        <v>23568</v>
      </c>
      <c r="AK158">
        <v>18116</v>
      </c>
      <c r="AL158">
        <v>15022</v>
      </c>
      <c r="AM158">
        <v>839</v>
      </c>
      <c r="AN158">
        <v>229</v>
      </c>
      <c r="AO158">
        <v>597</v>
      </c>
      <c r="AT158">
        <v>2868</v>
      </c>
      <c r="AU158">
        <v>887</v>
      </c>
      <c r="AV158">
        <v>530</v>
      </c>
      <c r="AW158">
        <v>216</v>
      </c>
      <c r="BC158">
        <v>2237</v>
      </c>
      <c r="BH158">
        <v>663</v>
      </c>
      <c r="BX158">
        <v>93715</v>
      </c>
    </row>
    <row r="159" spans="1:76">
      <c r="A159">
        <v>9</v>
      </c>
      <c r="B159">
        <v>6</v>
      </c>
      <c r="C159" t="s">
        <v>225</v>
      </c>
      <c r="D159">
        <v>44</v>
      </c>
      <c r="E159">
        <v>1</v>
      </c>
      <c r="F159" t="s">
        <v>226</v>
      </c>
      <c r="G159">
        <f t="shared" si="28"/>
        <v>1</v>
      </c>
      <c r="H159">
        <f t="shared" si="28"/>
        <v>0</v>
      </c>
      <c r="I159">
        <f t="shared" si="28"/>
        <v>0</v>
      </c>
      <c r="J159">
        <f t="shared" si="28"/>
        <v>0</v>
      </c>
      <c r="K159">
        <f t="shared" si="28"/>
        <v>0</v>
      </c>
      <c r="O159" s="6">
        <f t="shared" si="27"/>
        <v>0</v>
      </c>
      <c r="P159" s="6">
        <f t="shared" si="27"/>
        <v>3475.2238680544788</v>
      </c>
      <c r="Q159" s="6">
        <f t="shared" si="27"/>
        <v>14926.2581924201</v>
      </c>
      <c r="R159" s="6">
        <f t="shared" si="27"/>
        <v>18627.996169114365</v>
      </c>
      <c r="S159" s="6">
        <f t="shared" si="20"/>
        <v>21971.202177286799</v>
      </c>
      <c r="T159" s="6">
        <f t="shared" si="21"/>
        <v>3475.2238680544788</v>
      </c>
      <c r="U159" s="6">
        <f t="shared" si="22"/>
        <v>14926.2581924201</v>
      </c>
      <c r="V159" s="6">
        <f t="shared" si="23"/>
        <v>18627.996169114365</v>
      </c>
      <c r="W159" s="6">
        <v>0</v>
      </c>
      <c r="X159" s="6">
        <f t="shared" si="24"/>
        <v>3091.9681996951826</v>
      </c>
      <c r="Y159" s="6">
        <f t="shared" si="25"/>
        <v>62092.648606570932</v>
      </c>
      <c r="Z159" s="6">
        <f t="shared" si="26"/>
        <v>-1334.3513934290677</v>
      </c>
      <c r="AB159">
        <v>60001</v>
      </c>
      <c r="AC159">
        <v>15564</v>
      </c>
      <c r="AD159">
        <v>2618</v>
      </c>
      <c r="AE159">
        <v>212</v>
      </c>
      <c r="AG159">
        <v>6715</v>
      </c>
      <c r="AH159">
        <v>712</v>
      </c>
      <c r="AI159">
        <v>552</v>
      </c>
      <c r="AJ159">
        <v>17580</v>
      </c>
      <c r="AK159">
        <v>12591</v>
      </c>
      <c r="AL159">
        <v>1860</v>
      </c>
      <c r="AM159">
        <v>1087</v>
      </c>
      <c r="AN159">
        <v>544</v>
      </c>
      <c r="AO159">
        <v>119</v>
      </c>
      <c r="AP159">
        <v>26</v>
      </c>
      <c r="AT159">
        <v>977</v>
      </c>
      <c r="AU159">
        <v>1823</v>
      </c>
      <c r="AV159">
        <v>447</v>
      </c>
      <c r="BX159">
        <v>63427</v>
      </c>
    </row>
    <row r="160" spans="1:76">
      <c r="A160">
        <v>9</v>
      </c>
      <c r="B160">
        <v>6</v>
      </c>
      <c r="C160" t="s">
        <v>225</v>
      </c>
      <c r="D160">
        <v>44</v>
      </c>
      <c r="E160">
        <v>2</v>
      </c>
      <c r="F160" t="s">
        <v>227</v>
      </c>
      <c r="G160">
        <f t="shared" si="28"/>
        <v>1</v>
      </c>
      <c r="H160">
        <f t="shared" si="28"/>
        <v>0</v>
      </c>
      <c r="I160">
        <f t="shared" si="28"/>
        <v>0</v>
      </c>
      <c r="J160">
        <f t="shared" si="28"/>
        <v>0</v>
      </c>
      <c r="K160">
        <f t="shared" si="28"/>
        <v>0</v>
      </c>
      <c r="O160" s="6">
        <f t="shared" si="27"/>
        <v>0</v>
      </c>
      <c r="P160" s="6">
        <f t="shared" si="27"/>
        <v>3313.200647235295</v>
      </c>
      <c r="Q160" s="6">
        <f t="shared" si="27"/>
        <v>18267.260808300252</v>
      </c>
      <c r="R160" s="6">
        <f t="shared" si="27"/>
        <v>20120.348114627934</v>
      </c>
      <c r="S160" s="6">
        <f t="shared" si="20"/>
        <v>25294.236017517953</v>
      </c>
      <c r="T160" s="6">
        <f t="shared" si="21"/>
        <v>3313.200647235295</v>
      </c>
      <c r="U160" s="6">
        <f t="shared" si="22"/>
        <v>18267.260808300252</v>
      </c>
      <c r="V160" s="6">
        <f t="shared" si="23"/>
        <v>20120.348114627934</v>
      </c>
      <c r="W160" s="6">
        <v>0</v>
      </c>
      <c r="X160" s="6">
        <f t="shared" si="24"/>
        <v>3290.9892510460586</v>
      </c>
      <c r="Y160" s="6">
        <f t="shared" si="25"/>
        <v>70286.034838727501</v>
      </c>
      <c r="Z160" s="6">
        <f t="shared" si="26"/>
        <v>-994.96516127249924</v>
      </c>
      <c r="AB160">
        <v>60002</v>
      </c>
      <c r="AC160">
        <v>18754</v>
      </c>
      <c r="AD160">
        <v>2211</v>
      </c>
      <c r="AE160">
        <v>211</v>
      </c>
      <c r="AG160">
        <v>6325</v>
      </c>
      <c r="AH160">
        <v>726</v>
      </c>
      <c r="AI160">
        <v>556</v>
      </c>
      <c r="AJ160">
        <v>21515</v>
      </c>
      <c r="AK160">
        <v>13468</v>
      </c>
      <c r="AL160">
        <v>2106</v>
      </c>
      <c r="AM160">
        <v>1295</v>
      </c>
      <c r="AN160">
        <v>480</v>
      </c>
      <c r="AO160">
        <v>132</v>
      </c>
      <c r="AP160">
        <v>46</v>
      </c>
      <c r="AT160">
        <v>726</v>
      </c>
      <c r="AU160">
        <v>2282</v>
      </c>
      <c r="AV160">
        <v>448</v>
      </c>
      <c r="BX160">
        <v>71281</v>
      </c>
    </row>
    <row r="161" spans="1:76">
      <c r="A161">
        <v>9</v>
      </c>
      <c r="B161">
        <v>6</v>
      </c>
      <c r="C161" t="s">
        <v>225</v>
      </c>
      <c r="D161">
        <v>44</v>
      </c>
      <c r="E161">
        <v>3</v>
      </c>
      <c r="F161" t="s">
        <v>228</v>
      </c>
      <c r="G161">
        <f t="shared" si="28"/>
        <v>1</v>
      </c>
      <c r="H161">
        <f t="shared" si="28"/>
        <v>0</v>
      </c>
      <c r="I161">
        <f t="shared" si="28"/>
        <v>0</v>
      </c>
      <c r="J161">
        <f t="shared" si="28"/>
        <v>0</v>
      </c>
      <c r="K161">
        <f t="shared" si="28"/>
        <v>0</v>
      </c>
      <c r="O161" s="6">
        <f t="shared" si="27"/>
        <v>0</v>
      </c>
      <c r="P161" s="6">
        <f t="shared" si="27"/>
        <v>4118.090195820917</v>
      </c>
      <c r="Q161" s="6">
        <f t="shared" si="27"/>
        <v>18274.902237409002</v>
      </c>
      <c r="R161" s="6">
        <f t="shared" si="27"/>
        <v>20384.379612680335</v>
      </c>
      <c r="S161" s="6">
        <f t="shared" si="20"/>
        <v>32886.329147823213</v>
      </c>
      <c r="T161" s="6">
        <f t="shared" si="21"/>
        <v>4118.090195820917</v>
      </c>
      <c r="U161" s="6">
        <f t="shared" si="22"/>
        <v>18274.902237409002</v>
      </c>
      <c r="V161" s="6">
        <f t="shared" si="23"/>
        <v>20384.379612680335</v>
      </c>
      <c r="W161" s="6">
        <v>0</v>
      </c>
      <c r="X161" s="6">
        <f t="shared" si="24"/>
        <v>3259.5648745169728</v>
      </c>
      <c r="Y161" s="6">
        <f t="shared" si="25"/>
        <v>78923.266068250436</v>
      </c>
      <c r="Z161" s="6">
        <f t="shared" si="26"/>
        <v>-767.73393174956436</v>
      </c>
      <c r="AB161">
        <v>60003</v>
      </c>
      <c r="AC161">
        <v>24697</v>
      </c>
      <c r="AD161">
        <v>2577</v>
      </c>
      <c r="AE161">
        <v>258</v>
      </c>
      <c r="AG161">
        <v>7812</v>
      </c>
      <c r="AH161">
        <v>1221</v>
      </c>
      <c r="AI161">
        <v>422</v>
      </c>
      <c r="AJ161">
        <v>21524</v>
      </c>
      <c r="AK161">
        <v>12652</v>
      </c>
      <c r="AL161">
        <v>3582</v>
      </c>
      <c r="AM161">
        <v>946</v>
      </c>
      <c r="AN161">
        <v>444</v>
      </c>
      <c r="AO161">
        <v>97</v>
      </c>
      <c r="AP161">
        <v>36</v>
      </c>
      <c r="AT161">
        <v>790</v>
      </c>
      <c r="AU161">
        <v>2266</v>
      </c>
      <c r="AV161">
        <v>367</v>
      </c>
      <c r="BX161">
        <v>79691</v>
      </c>
    </row>
    <row r="162" spans="1:76">
      <c r="A162">
        <v>9</v>
      </c>
      <c r="B162">
        <v>6</v>
      </c>
      <c r="C162" t="s">
        <v>225</v>
      </c>
      <c r="D162">
        <v>44</v>
      </c>
      <c r="E162">
        <v>4</v>
      </c>
      <c r="F162" t="s">
        <v>229</v>
      </c>
      <c r="G162">
        <f t="shared" si="28"/>
        <v>1</v>
      </c>
      <c r="H162">
        <f t="shared" si="28"/>
        <v>0</v>
      </c>
      <c r="I162">
        <f t="shared" si="28"/>
        <v>0</v>
      </c>
      <c r="J162">
        <f t="shared" si="28"/>
        <v>0</v>
      </c>
      <c r="K162">
        <f t="shared" si="28"/>
        <v>0</v>
      </c>
      <c r="O162" s="6">
        <f t="shared" si="27"/>
        <v>0</v>
      </c>
      <c r="P162" s="6">
        <f t="shared" si="27"/>
        <v>3699.094662412168</v>
      </c>
      <c r="Q162" s="6">
        <f t="shared" si="27"/>
        <v>17769.718868552918</v>
      </c>
      <c r="R162" s="6">
        <f t="shared" si="27"/>
        <v>23721.508155455675</v>
      </c>
      <c r="S162" s="6">
        <f t="shared" si="20"/>
        <v>24038.841133951115</v>
      </c>
      <c r="T162" s="6">
        <f t="shared" si="21"/>
        <v>3699.094662412168</v>
      </c>
      <c r="U162" s="6">
        <f t="shared" si="22"/>
        <v>17769.718868552918</v>
      </c>
      <c r="V162" s="6">
        <f t="shared" si="23"/>
        <v>23721.508155455675</v>
      </c>
      <c r="W162" s="6">
        <v>0</v>
      </c>
      <c r="X162" s="6">
        <f t="shared" si="24"/>
        <v>2656.7881974590578</v>
      </c>
      <c r="Y162" s="6">
        <f t="shared" si="25"/>
        <v>71885.951017830943</v>
      </c>
      <c r="Z162" s="6">
        <f t="shared" si="26"/>
        <v>-1115.0489821690571</v>
      </c>
      <c r="AB162">
        <v>60004</v>
      </c>
      <c r="AC162">
        <v>18393</v>
      </c>
      <c r="AD162">
        <v>1525</v>
      </c>
      <c r="AE162">
        <v>207</v>
      </c>
      <c r="AG162">
        <v>6900</v>
      </c>
      <c r="AH162">
        <v>1276</v>
      </c>
      <c r="AI162">
        <v>317</v>
      </c>
      <c r="AJ162">
        <v>20929</v>
      </c>
      <c r="AK162">
        <v>14353</v>
      </c>
      <c r="AL162">
        <v>4615</v>
      </c>
      <c r="AM162">
        <v>963</v>
      </c>
      <c r="AN162">
        <v>505</v>
      </c>
      <c r="AO162">
        <v>188</v>
      </c>
      <c r="AP162">
        <v>40</v>
      </c>
      <c r="AT162">
        <v>1079</v>
      </c>
      <c r="AU162">
        <v>1319</v>
      </c>
      <c r="AV162">
        <v>392</v>
      </c>
      <c r="BX162">
        <v>73001</v>
      </c>
    </row>
    <row r="163" spans="1:76">
      <c r="A163">
        <v>9</v>
      </c>
      <c r="B163">
        <v>6</v>
      </c>
      <c r="C163" t="s">
        <v>225</v>
      </c>
      <c r="D163">
        <v>45</v>
      </c>
      <c r="E163">
        <v>5</v>
      </c>
      <c r="F163" t="s">
        <v>230</v>
      </c>
      <c r="G163">
        <f t="shared" si="28"/>
        <v>1</v>
      </c>
      <c r="H163">
        <f t="shared" si="28"/>
        <v>0</v>
      </c>
      <c r="I163">
        <f t="shared" si="28"/>
        <v>0</v>
      </c>
      <c r="J163">
        <f t="shared" si="28"/>
        <v>0</v>
      </c>
      <c r="K163">
        <f t="shared" si="28"/>
        <v>0</v>
      </c>
      <c r="O163" s="6">
        <f t="shared" si="27"/>
        <v>0</v>
      </c>
      <c r="P163" s="6">
        <f t="shared" si="27"/>
        <v>4191.6975192575892</v>
      </c>
      <c r="Q163" s="6">
        <f t="shared" si="27"/>
        <v>13976.173839899162</v>
      </c>
      <c r="R163" s="6">
        <f t="shared" si="27"/>
        <v>17691.258332545847</v>
      </c>
      <c r="S163" s="6">
        <f t="shared" si="20"/>
        <v>24387.628294751798</v>
      </c>
      <c r="T163" s="6">
        <f t="shared" si="21"/>
        <v>4191.6975192575892</v>
      </c>
      <c r="U163" s="6">
        <f t="shared" si="22"/>
        <v>13976.173839899162</v>
      </c>
      <c r="V163" s="6">
        <f t="shared" si="23"/>
        <v>17691.258332545847</v>
      </c>
      <c r="W163" s="6">
        <v>0</v>
      </c>
      <c r="X163" s="6">
        <f t="shared" si="24"/>
        <v>3405.2597111518244</v>
      </c>
      <c r="Y163" s="6">
        <f t="shared" si="25"/>
        <v>63652.017697606221</v>
      </c>
      <c r="Z163" s="6">
        <f t="shared" si="26"/>
        <v>-1836.9823023937788</v>
      </c>
      <c r="AB163">
        <v>60005</v>
      </c>
      <c r="AC163">
        <v>18006</v>
      </c>
      <c r="AD163">
        <v>2112</v>
      </c>
      <c r="AE163">
        <v>299</v>
      </c>
      <c r="AG163">
        <v>8167</v>
      </c>
      <c r="AH163">
        <v>1133</v>
      </c>
      <c r="AI163">
        <v>324</v>
      </c>
      <c r="AJ163">
        <v>16461</v>
      </c>
      <c r="AK163">
        <v>10636</v>
      </c>
      <c r="AL163">
        <v>3195</v>
      </c>
      <c r="AM163">
        <v>1065</v>
      </c>
      <c r="AN163">
        <v>415</v>
      </c>
      <c r="AO163">
        <v>81</v>
      </c>
      <c r="AP163">
        <v>19</v>
      </c>
      <c r="AT163">
        <v>1839</v>
      </c>
      <c r="AU163">
        <v>1396</v>
      </c>
      <c r="AV163">
        <v>341</v>
      </c>
      <c r="BX163">
        <v>65489</v>
      </c>
    </row>
    <row r="164" spans="1:76">
      <c r="A164">
        <v>9</v>
      </c>
      <c r="B164">
        <v>6</v>
      </c>
      <c r="C164" t="s">
        <v>225</v>
      </c>
      <c r="D164">
        <v>45</v>
      </c>
      <c r="E164">
        <v>6</v>
      </c>
      <c r="F164" t="s">
        <v>231</v>
      </c>
      <c r="G164">
        <f t="shared" si="28"/>
        <v>0</v>
      </c>
      <c r="H164">
        <f t="shared" si="28"/>
        <v>0</v>
      </c>
      <c r="I164">
        <f t="shared" si="28"/>
        <v>0</v>
      </c>
      <c r="J164">
        <f t="shared" si="28"/>
        <v>1</v>
      </c>
      <c r="K164">
        <f t="shared" si="28"/>
        <v>0</v>
      </c>
      <c r="O164" s="6">
        <f t="shared" si="27"/>
        <v>19768.587367298929</v>
      </c>
      <c r="P164" s="6">
        <f t="shared" si="27"/>
        <v>3911.2057068716904</v>
      </c>
      <c r="Q164" s="6">
        <f t="shared" si="27"/>
        <v>13036.278059523222</v>
      </c>
      <c r="R164" s="6">
        <f t="shared" si="27"/>
        <v>0</v>
      </c>
      <c r="S164" s="6">
        <f t="shared" si="20"/>
        <v>19768.587367298929</v>
      </c>
      <c r="T164" s="6">
        <f t="shared" si="21"/>
        <v>3911.2057068716904</v>
      </c>
      <c r="U164" s="6">
        <f t="shared" si="22"/>
        <v>13036.278059523222</v>
      </c>
      <c r="V164" s="6">
        <f t="shared" si="23"/>
        <v>20421.114429800669</v>
      </c>
      <c r="W164" s="6">
        <v>0</v>
      </c>
      <c r="X164" s="6">
        <f t="shared" si="24"/>
        <v>2198.7541032017793</v>
      </c>
      <c r="Y164" s="6">
        <f t="shared" si="25"/>
        <v>59335.939666696286</v>
      </c>
      <c r="Z164" s="6">
        <f t="shared" si="26"/>
        <v>-1646.0603333037143</v>
      </c>
      <c r="AB164">
        <v>60006</v>
      </c>
      <c r="AC164">
        <v>15114</v>
      </c>
      <c r="AD164">
        <v>1214</v>
      </c>
      <c r="AE164">
        <v>222</v>
      </c>
      <c r="AG164">
        <v>7577</v>
      </c>
      <c r="AH164">
        <v>1112</v>
      </c>
      <c r="AI164">
        <v>291</v>
      </c>
      <c r="AJ164">
        <v>15354</v>
      </c>
      <c r="AK164">
        <v>10692</v>
      </c>
      <c r="AL164">
        <v>5491</v>
      </c>
      <c r="AM164">
        <v>842</v>
      </c>
      <c r="AN164">
        <v>666</v>
      </c>
      <c r="AO164">
        <v>74</v>
      </c>
      <c r="AP164">
        <v>24</v>
      </c>
      <c r="AT164">
        <v>847</v>
      </c>
      <c r="AU164">
        <v>1080</v>
      </c>
      <c r="AV164">
        <v>382</v>
      </c>
      <c r="BX164">
        <v>60982</v>
      </c>
    </row>
    <row r="165" spans="1:76">
      <c r="A165">
        <v>9</v>
      </c>
      <c r="B165">
        <v>6</v>
      </c>
      <c r="C165" t="s">
        <v>225</v>
      </c>
      <c r="D165">
        <v>45</v>
      </c>
      <c r="E165">
        <v>7</v>
      </c>
      <c r="F165" t="s">
        <v>232</v>
      </c>
      <c r="G165">
        <f t="shared" si="28"/>
        <v>0</v>
      </c>
      <c r="H165">
        <f t="shared" si="28"/>
        <v>0</v>
      </c>
      <c r="I165">
        <f t="shared" si="28"/>
        <v>0</v>
      </c>
      <c r="J165">
        <f t="shared" si="28"/>
        <v>1</v>
      </c>
      <c r="K165">
        <f t="shared" si="28"/>
        <v>0</v>
      </c>
      <c r="O165" s="6">
        <f t="shared" si="27"/>
        <v>20328.796882420571</v>
      </c>
      <c r="P165" s="6">
        <f t="shared" si="27"/>
        <v>4223.056852319366</v>
      </c>
      <c r="Q165" s="6">
        <f t="shared" si="27"/>
        <v>17357.081696680554</v>
      </c>
      <c r="R165" s="6">
        <f t="shared" si="27"/>
        <v>0</v>
      </c>
      <c r="S165" s="6">
        <f t="shared" si="20"/>
        <v>20328.796882420571</v>
      </c>
      <c r="T165" s="6">
        <f t="shared" si="21"/>
        <v>4223.056852319366</v>
      </c>
      <c r="U165" s="6">
        <f t="shared" si="22"/>
        <v>17357.081696680554</v>
      </c>
      <c r="V165" s="6">
        <f t="shared" si="23"/>
        <v>24620.363211868847</v>
      </c>
      <c r="W165" s="6">
        <v>0</v>
      </c>
      <c r="X165" s="6">
        <f t="shared" si="24"/>
        <v>2892.9471483443072</v>
      </c>
      <c r="Y165" s="6">
        <f t="shared" si="25"/>
        <v>69422.245791633643</v>
      </c>
      <c r="Z165" s="6">
        <f t="shared" si="26"/>
        <v>-2220.7542083663575</v>
      </c>
      <c r="AB165">
        <v>60007</v>
      </c>
      <c r="AC165">
        <v>15551</v>
      </c>
      <c r="AD165">
        <v>1214</v>
      </c>
      <c r="AE165">
        <v>254</v>
      </c>
      <c r="AG165">
        <v>7973</v>
      </c>
      <c r="AH165">
        <v>1340</v>
      </c>
      <c r="AI165">
        <v>383</v>
      </c>
      <c r="AJ165">
        <v>20443</v>
      </c>
      <c r="AK165">
        <v>13528</v>
      </c>
      <c r="AL165">
        <v>6256</v>
      </c>
      <c r="AM165">
        <v>1007</v>
      </c>
      <c r="AN165">
        <v>520</v>
      </c>
      <c r="AO165">
        <v>95</v>
      </c>
      <c r="AP165">
        <v>41</v>
      </c>
      <c r="AT165">
        <v>1486</v>
      </c>
      <c r="AU165">
        <v>1084</v>
      </c>
      <c r="AV165">
        <v>468</v>
      </c>
      <c r="BX165">
        <v>71643</v>
      </c>
    </row>
    <row r="166" spans="1:76">
      <c r="A166">
        <v>9</v>
      </c>
      <c r="B166">
        <v>6</v>
      </c>
      <c r="C166" t="s">
        <v>225</v>
      </c>
      <c r="D166">
        <v>45</v>
      </c>
      <c r="E166">
        <v>8</v>
      </c>
      <c r="F166" t="s">
        <v>233</v>
      </c>
      <c r="G166">
        <f t="shared" si="28"/>
        <v>0</v>
      </c>
      <c r="H166">
        <f t="shared" si="28"/>
        <v>0</v>
      </c>
      <c r="I166">
        <f t="shared" si="28"/>
        <v>0</v>
      </c>
      <c r="J166">
        <f t="shared" si="28"/>
        <v>1</v>
      </c>
      <c r="K166">
        <f t="shared" si="28"/>
        <v>0</v>
      </c>
      <c r="O166" s="6">
        <f t="shared" si="27"/>
        <v>19874.895782748452</v>
      </c>
      <c r="P166" s="6">
        <f t="shared" si="27"/>
        <v>4243.0919817755021</v>
      </c>
      <c r="Q166" s="6">
        <f t="shared" si="27"/>
        <v>16291.526859849653</v>
      </c>
      <c r="R166" s="6">
        <f t="shared" si="27"/>
        <v>0</v>
      </c>
      <c r="S166" s="6">
        <f t="shared" si="20"/>
        <v>19874.895782748452</v>
      </c>
      <c r="T166" s="6">
        <f t="shared" si="21"/>
        <v>4243.0919817755021</v>
      </c>
      <c r="U166" s="6">
        <f t="shared" si="22"/>
        <v>16291.526859849653</v>
      </c>
      <c r="V166" s="6">
        <f t="shared" si="23"/>
        <v>23248.547385031376</v>
      </c>
      <c r="W166" s="6">
        <v>0</v>
      </c>
      <c r="X166" s="6">
        <f t="shared" si="24"/>
        <v>2821.5281107782034</v>
      </c>
      <c r="Y166" s="6">
        <f t="shared" si="25"/>
        <v>66479.590120183188</v>
      </c>
      <c r="Z166" s="6">
        <f t="shared" si="26"/>
        <v>-2304.4098798168125</v>
      </c>
      <c r="AB166">
        <v>60008</v>
      </c>
      <c r="AC166">
        <v>15038</v>
      </c>
      <c r="AD166">
        <v>1373</v>
      </c>
      <c r="AE166">
        <v>228</v>
      </c>
      <c r="AG166">
        <v>7816</v>
      </c>
      <c r="AH166">
        <v>1633</v>
      </c>
      <c r="AI166">
        <v>293</v>
      </c>
      <c r="AJ166">
        <v>19188</v>
      </c>
      <c r="AK166">
        <v>12544</v>
      </c>
      <c r="AL166">
        <v>6099</v>
      </c>
      <c r="AM166">
        <v>957</v>
      </c>
      <c r="AN166">
        <v>520</v>
      </c>
      <c r="AO166">
        <v>90</v>
      </c>
      <c r="AP166">
        <v>42</v>
      </c>
      <c r="AT166">
        <v>1354</v>
      </c>
      <c r="AU166">
        <v>1130</v>
      </c>
      <c r="AV166">
        <v>479</v>
      </c>
      <c r="BX166">
        <v>68784</v>
      </c>
    </row>
    <row r="167" spans="1:76">
      <c r="A167">
        <v>9</v>
      </c>
      <c r="B167">
        <v>6</v>
      </c>
      <c r="C167" t="s">
        <v>225</v>
      </c>
      <c r="D167">
        <v>40</v>
      </c>
      <c r="E167">
        <v>9</v>
      </c>
      <c r="F167" t="s">
        <v>234</v>
      </c>
      <c r="G167">
        <f t="shared" si="28"/>
        <v>0</v>
      </c>
      <c r="H167">
        <f t="shared" si="28"/>
        <v>0</v>
      </c>
      <c r="I167">
        <f t="shared" si="28"/>
        <v>0</v>
      </c>
      <c r="J167">
        <f t="shared" si="28"/>
        <v>1</v>
      </c>
      <c r="K167">
        <f t="shared" si="28"/>
        <v>0</v>
      </c>
      <c r="O167" s="6">
        <f t="shared" si="27"/>
        <v>20785.086935248863</v>
      </c>
      <c r="P167" s="6">
        <f t="shared" si="27"/>
        <v>4392.919906403994</v>
      </c>
      <c r="Q167" s="6">
        <f t="shared" si="27"/>
        <v>18169.620325244035</v>
      </c>
      <c r="R167" s="6">
        <f t="shared" si="27"/>
        <v>0</v>
      </c>
      <c r="S167" s="6">
        <f t="shared" si="20"/>
        <v>20785.086935248863</v>
      </c>
      <c r="T167" s="6">
        <f t="shared" si="21"/>
        <v>4392.919906403994</v>
      </c>
      <c r="U167" s="6">
        <f t="shared" si="22"/>
        <v>18169.620325244035</v>
      </c>
      <c r="V167" s="6">
        <f t="shared" si="23"/>
        <v>32480.466112585313</v>
      </c>
      <c r="W167" s="6">
        <v>0</v>
      </c>
      <c r="X167" s="6">
        <f t="shared" si="24"/>
        <v>2903.4219405206691</v>
      </c>
      <c r="Y167" s="6">
        <f t="shared" si="25"/>
        <v>78731.515220002868</v>
      </c>
      <c r="Z167" s="6">
        <f t="shared" si="26"/>
        <v>-1498.4847799971321</v>
      </c>
      <c r="AB167">
        <v>60009</v>
      </c>
      <c r="AC167">
        <v>16030</v>
      </c>
      <c r="AD167">
        <v>1155</v>
      </c>
      <c r="AE167">
        <v>216</v>
      </c>
      <c r="AG167">
        <v>8660</v>
      </c>
      <c r="AH167">
        <v>1173</v>
      </c>
      <c r="AI167">
        <v>253</v>
      </c>
      <c r="AJ167">
        <v>21400</v>
      </c>
      <c r="AK167">
        <v>17104</v>
      </c>
      <c r="AL167">
        <v>8526</v>
      </c>
      <c r="AM167">
        <v>2183</v>
      </c>
      <c r="AN167">
        <v>325</v>
      </c>
      <c r="AO167">
        <v>105</v>
      </c>
      <c r="AP167">
        <v>51</v>
      </c>
      <c r="AT167">
        <v>1476</v>
      </c>
      <c r="AU167">
        <v>1177</v>
      </c>
      <c r="AV167">
        <v>396</v>
      </c>
      <c r="BX167">
        <v>80230</v>
      </c>
    </row>
    <row r="168" spans="1:76">
      <c r="A168">
        <v>9</v>
      </c>
      <c r="B168">
        <v>6</v>
      </c>
      <c r="C168" t="s">
        <v>225</v>
      </c>
      <c r="D168">
        <v>40</v>
      </c>
      <c r="E168">
        <v>10</v>
      </c>
      <c r="F168" t="s">
        <v>235</v>
      </c>
      <c r="G168">
        <f t="shared" si="28"/>
        <v>0</v>
      </c>
      <c r="H168">
        <f t="shared" si="28"/>
        <v>0</v>
      </c>
      <c r="I168">
        <f t="shared" si="28"/>
        <v>0</v>
      </c>
      <c r="J168">
        <f t="shared" si="28"/>
        <v>1</v>
      </c>
      <c r="K168">
        <f t="shared" si="28"/>
        <v>0</v>
      </c>
      <c r="O168" s="6">
        <f t="shared" si="27"/>
        <v>27437.126998601594</v>
      </c>
      <c r="P168" s="6">
        <f t="shared" si="27"/>
        <v>4952.1613460056924</v>
      </c>
      <c r="Q168" s="6">
        <f t="shared" si="27"/>
        <v>18375.089863501467</v>
      </c>
      <c r="R168" s="6">
        <f t="shared" si="27"/>
        <v>0</v>
      </c>
      <c r="S168" s="6">
        <f t="shared" si="20"/>
        <v>27437.126998601594</v>
      </c>
      <c r="T168" s="6">
        <f t="shared" si="21"/>
        <v>4952.1613460056924</v>
      </c>
      <c r="U168" s="6">
        <f t="shared" si="22"/>
        <v>18375.089863501467</v>
      </c>
      <c r="V168" s="6">
        <f t="shared" si="23"/>
        <v>30175.356338284353</v>
      </c>
      <c r="W168" s="6">
        <v>0</v>
      </c>
      <c r="X168" s="6">
        <f t="shared" si="24"/>
        <v>3733.7872839559013</v>
      </c>
      <c r="Y168" s="6">
        <f t="shared" si="25"/>
        <v>84673.521830349011</v>
      </c>
      <c r="Z168" s="6">
        <f t="shared" si="26"/>
        <v>-1515.478169650989</v>
      </c>
      <c r="AB168">
        <v>60010</v>
      </c>
      <c r="AC168">
        <v>20850</v>
      </c>
      <c r="AD168">
        <v>1881</v>
      </c>
      <c r="AE168">
        <v>239</v>
      </c>
      <c r="AG168">
        <v>9612</v>
      </c>
      <c r="AH168">
        <v>1307</v>
      </c>
      <c r="AI168">
        <v>451</v>
      </c>
      <c r="AJ168">
        <v>21642</v>
      </c>
      <c r="AK168">
        <v>16549</v>
      </c>
      <c r="AL168">
        <v>6580</v>
      </c>
      <c r="AM168">
        <v>2575</v>
      </c>
      <c r="AN168">
        <v>394</v>
      </c>
      <c r="AO168">
        <v>115</v>
      </c>
      <c r="AP168">
        <v>73</v>
      </c>
      <c r="AT168">
        <v>1929</v>
      </c>
      <c r="AU168">
        <v>1570</v>
      </c>
      <c r="AV168">
        <v>422</v>
      </c>
      <c r="BX168">
        <v>86189</v>
      </c>
    </row>
    <row r="169" spans="1:76">
      <c r="A169">
        <v>10</v>
      </c>
      <c r="B169">
        <v>7</v>
      </c>
      <c r="C169" t="s">
        <v>236</v>
      </c>
      <c r="D169">
        <v>1</v>
      </c>
      <c r="E169">
        <v>1</v>
      </c>
      <c r="F169" t="s">
        <v>237</v>
      </c>
      <c r="G169">
        <f t="shared" si="28"/>
        <v>0</v>
      </c>
      <c r="H169">
        <f t="shared" si="28"/>
        <v>0</v>
      </c>
      <c r="I169">
        <f t="shared" si="28"/>
        <v>0</v>
      </c>
      <c r="J169">
        <f t="shared" si="28"/>
        <v>1</v>
      </c>
      <c r="K169">
        <f t="shared" si="28"/>
        <v>0</v>
      </c>
      <c r="O169" s="6">
        <f t="shared" si="27"/>
        <v>15682.282993671761</v>
      </c>
      <c r="P169" s="6">
        <f t="shared" si="27"/>
        <v>2824.0821607300713</v>
      </c>
      <c r="Q169" s="6">
        <f t="shared" si="27"/>
        <v>18221.41223364777</v>
      </c>
      <c r="R169" s="6">
        <f t="shared" si="27"/>
        <v>0</v>
      </c>
      <c r="S169" s="6">
        <f t="shared" si="20"/>
        <v>15682.282993671761</v>
      </c>
      <c r="T169" s="6">
        <f t="shared" si="21"/>
        <v>2824.0821607300713</v>
      </c>
      <c r="U169" s="6">
        <f t="shared" si="22"/>
        <v>18221.41223364777</v>
      </c>
      <c r="V169" s="6">
        <f t="shared" si="23"/>
        <v>24416.025791636992</v>
      </c>
      <c r="W169" s="6">
        <v>0</v>
      </c>
      <c r="X169" s="6">
        <f t="shared" si="24"/>
        <v>1912.1256991031496</v>
      </c>
      <c r="Y169" s="6">
        <f t="shared" si="25"/>
        <v>63055.928878789746</v>
      </c>
      <c r="Z169" s="6">
        <f t="shared" si="26"/>
        <v>-1295.0711212102542</v>
      </c>
      <c r="AB169">
        <v>70001</v>
      </c>
      <c r="AC169">
        <v>11483</v>
      </c>
      <c r="AD169">
        <v>1483</v>
      </c>
      <c r="AE169">
        <v>163</v>
      </c>
      <c r="AG169">
        <v>5068</v>
      </c>
      <c r="AH169">
        <v>1122</v>
      </c>
      <c r="AI169">
        <v>294</v>
      </c>
      <c r="AJ169">
        <v>21461</v>
      </c>
      <c r="AK169">
        <v>17456</v>
      </c>
      <c r="AL169">
        <v>1992</v>
      </c>
      <c r="AM169">
        <v>1308</v>
      </c>
      <c r="AN169">
        <v>513</v>
      </c>
      <c r="AT169">
        <v>650</v>
      </c>
      <c r="AU169">
        <v>975</v>
      </c>
      <c r="AW169">
        <v>383</v>
      </c>
      <c r="BX169">
        <v>64351</v>
      </c>
    </row>
    <row r="170" spans="1:76">
      <c r="A170">
        <v>10</v>
      </c>
      <c r="B170">
        <v>7</v>
      </c>
      <c r="C170" t="s">
        <v>236</v>
      </c>
      <c r="D170">
        <v>1</v>
      </c>
      <c r="E170">
        <v>2</v>
      </c>
      <c r="F170" t="s">
        <v>238</v>
      </c>
      <c r="G170">
        <f t="shared" si="28"/>
        <v>0</v>
      </c>
      <c r="H170">
        <f t="shared" si="28"/>
        <v>0</v>
      </c>
      <c r="I170">
        <f t="shared" si="28"/>
        <v>0</v>
      </c>
      <c r="J170">
        <f t="shared" si="28"/>
        <v>1</v>
      </c>
      <c r="K170">
        <f t="shared" si="28"/>
        <v>0</v>
      </c>
      <c r="O170" s="6">
        <f t="shared" si="27"/>
        <v>18017.484703827013</v>
      </c>
      <c r="P170" s="6">
        <f t="shared" si="27"/>
        <v>3143.3375931506671</v>
      </c>
      <c r="Q170" s="6">
        <f t="shared" si="27"/>
        <v>20016.299026524681</v>
      </c>
      <c r="R170" s="6">
        <f t="shared" si="27"/>
        <v>0</v>
      </c>
      <c r="S170" s="6">
        <f t="shared" si="20"/>
        <v>18017.484703827013</v>
      </c>
      <c r="T170" s="6">
        <f t="shared" si="21"/>
        <v>3143.3375931506671</v>
      </c>
      <c r="U170" s="6">
        <f t="shared" si="22"/>
        <v>20016.299026524681</v>
      </c>
      <c r="V170" s="6">
        <f t="shared" si="23"/>
        <v>21872.139706053862</v>
      </c>
      <c r="W170" s="6">
        <v>0</v>
      </c>
      <c r="X170" s="6">
        <f t="shared" si="24"/>
        <v>2635.8386131063339</v>
      </c>
      <c r="Y170" s="6">
        <f t="shared" si="25"/>
        <v>65685.09964266255</v>
      </c>
      <c r="Z170" s="6">
        <f t="shared" si="26"/>
        <v>-2011.9003573374503</v>
      </c>
      <c r="AB170">
        <v>70002</v>
      </c>
      <c r="AC170">
        <v>12975</v>
      </c>
      <c r="AD170">
        <v>1931</v>
      </c>
      <c r="AE170">
        <v>178</v>
      </c>
      <c r="AG170">
        <v>5595</v>
      </c>
      <c r="AH170">
        <v>911</v>
      </c>
      <c r="AI170">
        <v>711</v>
      </c>
      <c r="AJ170">
        <v>23575</v>
      </c>
      <c r="AK170">
        <v>14882</v>
      </c>
      <c r="AL170">
        <v>2485</v>
      </c>
      <c r="AM170">
        <v>1155</v>
      </c>
      <c r="AN170">
        <v>531</v>
      </c>
      <c r="AT170">
        <v>1040</v>
      </c>
      <c r="AU170">
        <v>1370</v>
      </c>
      <c r="AW170">
        <v>358</v>
      </c>
      <c r="BX170">
        <v>67697</v>
      </c>
    </row>
    <row r="171" spans="1:76">
      <c r="A171">
        <v>10</v>
      </c>
      <c r="B171">
        <v>7</v>
      </c>
      <c r="C171" t="s">
        <v>236</v>
      </c>
      <c r="D171">
        <v>1</v>
      </c>
      <c r="E171">
        <v>3</v>
      </c>
      <c r="F171" t="s">
        <v>239</v>
      </c>
      <c r="G171">
        <f t="shared" si="28"/>
        <v>0</v>
      </c>
      <c r="H171">
        <f t="shared" si="28"/>
        <v>0</v>
      </c>
      <c r="I171">
        <f t="shared" si="28"/>
        <v>0</v>
      </c>
      <c r="J171">
        <f t="shared" si="28"/>
        <v>1</v>
      </c>
      <c r="K171">
        <f t="shared" si="28"/>
        <v>0</v>
      </c>
      <c r="O171" s="6">
        <f t="shared" si="27"/>
        <v>21249.738324123744</v>
      </c>
      <c r="P171" s="6">
        <f t="shared" si="27"/>
        <v>3051.4373254279581</v>
      </c>
      <c r="Q171" s="6">
        <f t="shared" si="27"/>
        <v>21192.230061593044</v>
      </c>
      <c r="R171" s="6">
        <f t="shared" si="27"/>
        <v>0</v>
      </c>
      <c r="S171" s="6">
        <f t="shared" si="20"/>
        <v>21249.738324123744</v>
      </c>
      <c r="T171" s="6">
        <f t="shared" si="21"/>
        <v>3051.4373254279581</v>
      </c>
      <c r="U171" s="6">
        <f t="shared" si="22"/>
        <v>21192.230061593044</v>
      </c>
      <c r="V171" s="6">
        <f t="shared" si="23"/>
        <v>26228.659423918471</v>
      </c>
      <c r="W171" s="6">
        <v>0</v>
      </c>
      <c r="X171" s="6">
        <f t="shared" si="24"/>
        <v>2527.2816760058563</v>
      </c>
      <c r="Y171" s="6">
        <f t="shared" si="25"/>
        <v>74249.346811069088</v>
      </c>
      <c r="Z171" s="6">
        <f t="shared" si="26"/>
        <v>-1008.6531889309117</v>
      </c>
      <c r="AB171">
        <v>70003</v>
      </c>
      <c r="AC171">
        <v>16156</v>
      </c>
      <c r="AD171">
        <v>1462</v>
      </c>
      <c r="AE171">
        <v>172</v>
      </c>
      <c r="AG171">
        <v>5873</v>
      </c>
      <c r="AH171">
        <v>833</v>
      </c>
      <c r="AI171">
        <v>300</v>
      </c>
      <c r="AJ171">
        <v>24960</v>
      </c>
      <c r="AK171">
        <v>18463</v>
      </c>
      <c r="AL171">
        <v>2740</v>
      </c>
      <c r="AM171">
        <v>1161</v>
      </c>
      <c r="AN171">
        <v>484</v>
      </c>
      <c r="AT171">
        <v>1008</v>
      </c>
      <c r="AU171">
        <v>1043</v>
      </c>
      <c r="AW171">
        <v>603</v>
      </c>
      <c r="BX171">
        <v>75258</v>
      </c>
    </row>
    <row r="172" spans="1:76">
      <c r="A172">
        <v>10</v>
      </c>
      <c r="B172">
        <v>7</v>
      </c>
      <c r="C172" t="s">
        <v>236</v>
      </c>
      <c r="D172">
        <v>1</v>
      </c>
      <c r="E172">
        <v>4</v>
      </c>
      <c r="F172" t="s">
        <v>240</v>
      </c>
      <c r="G172">
        <f t="shared" si="28"/>
        <v>1</v>
      </c>
      <c r="H172">
        <f t="shared" si="28"/>
        <v>0</v>
      </c>
      <c r="I172">
        <f t="shared" si="28"/>
        <v>0</v>
      </c>
      <c r="J172">
        <f t="shared" si="28"/>
        <v>0</v>
      </c>
      <c r="K172">
        <f t="shared" si="28"/>
        <v>0</v>
      </c>
      <c r="O172" s="6">
        <f t="shared" si="27"/>
        <v>0</v>
      </c>
      <c r="P172" s="6">
        <f t="shared" si="27"/>
        <v>3081.0544733196366</v>
      </c>
      <c r="Q172" s="6">
        <f t="shared" si="27"/>
        <v>21145.532439261809</v>
      </c>
      <c r="R172" s="6">
        <f t="shared" si="27"/>
        <v>17155.159595195975</v>
      </c>
      <c r="S172" s="6">
        <f t="shared" si="20"/>
        <v>30591.739641322834</v>
      </c>
      <c r="T172" s="6">
        <f t="shared" si="21"/>
        <v>3081.0544733196366</v>
      </c>
      <c r="U172" s="6">
        <f t="shared" si="22"/>
        <v>21145.532439261809</v>
      </c>
      <c r="V172" s="6">
        <f t="shared" si="23"/>
        <v>17155.159595195975</v>
      </c>
      <c r="W172" s="6">
        <v>0</v>
      </c>
      <c r="X172" s="6">
        <f t="shared" si="24"/>
        <v>3035.7852234765146</v>
      </c>
      <c r="Y172" s="6">
        <f t="shared" si="25"/>
        <v>75009.271372576768</v>
      </c>
      <c r="Z172" s="6">
        <f t="shared" si="26"/>
        <v>-712.72862742323196</v>
      </c>
      <c r="AB172">
        <v>70004</v>
      </c>
      <c r="AC172">
        <v>22733</v>
      </c>
      <c r="AD172">
        <v>2700</v>
      </c>
      <c r="AE172">
        <v>178</v>
      </c>
      <c r="AG172">
        <v>6000</v>
      </c>
      <c r="AH172">
        <v>816</v>
      </c>
      <c r="AI172">
        <v>258</v>
      </c>
      <c r="AJ172">
        <v>24905</v>
      </c>
      <c r="AK172">
        <v>11943</v>
      </c>
      <c r="AL172">
        <v>1718</v>
      </c>
      <c r="AM172">
        <v>939</v>
      </c>
      <c r="AN172">
        <v>344</v>
      </c>
      <c r="AT172">
        <v>806</v>
      </c>
      <c r="AU172">
        <v>1804</v>
      </c>
      <c r="AW172">
        <v>578</v>
      </c>
      <c r="BX172">
        <v>75722</v>
      </c>
    </row>
    <row r="173" spans="1:76">
      <c r="A173">
        <v>10</v>
      </c>
      <c r="B173">
        <v>7</v>
      </c>
      <c r="C173" t="s">
        <v>236</v>
      </c>
      <c r="D173">
        <v>2</v>
      </c>
      <c r="E173">
        <v>5</v>
      </c>
      <c r="F173" t="s">
        <v>241</v>
      </c>
      <c r="G173">
        <f t="shared" si="28"/>
        <v>1</v>
      </c>
      <c r="H173">
        <f t="shared" si="28"/>
        <v>0</v>
      </c>
      <c r="I173">
        <f t="shared" si="28"/>
        <v>0</v>
      </c>
      <c r="J173">
        <f t="shared" si="28"/>
        <v>0</v>
      </c>
      <c r="K173">
        <f t="shared" si="28"/>
        <v>0</v>
      </c>
      <c r="O173" s="6">
        <f t="shared" si="27"/>
        <v>0</v>
      </c>
      <c r="P173" s="6">
        <f t="shared" si="27"/>
        <v>2785.754086987899</v>
      </c>
      <c r="Q173" s="6">
        <f t="shared" si="27"/>
        <v>18489.71130013268</v>
      </c>
      <c r="R173" s="6">
        <f t="shared" si="27"/>
        <v>14162.419962923765</v>
      </c>
      <c r="S173" s="6">
        <f t="shared" si="20"/>
        <v>29306.482843303882</v>
      </c>
      <c r="T173" s="6">
        <f t="shared" si="21"/>
        <v>2785.754086987899</v>
      </c>
      <c r="U173" s="6">
        <f t="shared" si="22"/>
        <v>18489.71130013268</v>
      </c>
      <c r="V173" s="6">
        <f t="shared" si="23"/>
        <v>14162.419962923765</v>
      </c>
      <c r="W173" s="6">
        <v>0</v>
      </c>
      <c r="X173" s="6">
        <f t="shared" si="24"/>
        <v>2462.5284152792556</v>
      </c>
      <c r="Y173" s="6">
        <f t="shared" si="25"/>
        <v>67206.896608627474</v>
      </c>
      <c r="Z173" s="6">
        <f t="shared" si="26"/>
        <v>-424.10339137252595</v>
      </c>
      <c r="AB173">
        <v>70005</v>
      </c>
      <c r="AC173">
        <v>22249</v>
      </c>
      <c r="AD173">
        <v>2111</v>
      </c>
      <c r="AE173">
        <v>175</v>
      </c>
      <c r="AG173">
        <v>5478</v>
      </c>
      <c r="AH173">
        <v>731</v>
      </c>
      <c r="AI173">
        <v>187</v>
      </c>
      <c r="AJ173">
        <v>21777</v>
      </c>
      <c r="AK173">
        <v>9734</v>
      </c>
      <c r="AL173">
        <v>1592</v>
      </c>
      <c r="AM173">
        <v>745</v>
      </c>
      <c r="AN173">
        <v>266</v>
      </c>
      <c r="AT173">
        <v>698</v>
      </c>
      <c r="AU173">
        <v>1430</v>
      </c>
      <c r="AW173">
        <v>458</v>
      </c>
      <c r="BX173">
        <v>67631</v>
      </c>
    </row>
    <row r="174" spans="1:76">
      <c r="A174">
        <v>10</v>
      </c>
      <c r="B174">
        <v>7</v>
      </c>
      <c r="C174" t="s">
        <v>236</v>
      </c>
      <c r="D174">
        <v>2</v>
      </c>
      <c r="E174">
        <v>6</v>
      </c>
      <c r="F174" t="s">
        <v>242</v>
      </c>
      <c r="G174">
        <f t="shared" si="28"/>
        <v>1</v>
      </c>
      <c r="H174">
        <f t="shared" si="28"/>
        <v>0</v>
      </c>
      <c r="I174">
        <f t="shared" si="28"/>
        <v>0</v>
      </c>
      <c r="J174">
        <f t="shared" si="28"/>
        <v>0</v>
      </c>
      <c r="K174">
        <f t="shared" si="28"/>
        <v>0</v>
      </c>
      <c r="O174" s="6">
        <f t="shared" si="27"/>
        <v>0</v>
      </c>
      <c r="P174" s="6">
        <f t="shared" si="27"/>
        <v>2021.8058898995976</v>
      </c>
      <c r="Q174" s="6">
        <f t="shared" si="27"/>
        <v>17177.93263646436</v>
      </c>
      <c r="R174" s="6">
        <f t="shared" si="27"/>
        <v>10471.718805365208</v>
      </c>
      <c r="S174" s="6">
        <f t="shared" si="20"/>
        <v>27898.194957742224</v>
      </c>
      <c r="T174" s="6">
        <f t="shared" si="21"/>
        <v>2021.8058898995976</v>
      </c>
      <c r="U174" s="6">
        <f t="shared" si="22"/>
        <v>17177.93263646436</v>
      </c>
      <c r="V174" s="6">
        <f t="shared" si="23"/>
        <v>10471.718805365208</v>
      </c>
      <c r="W174" s="6">
        <v>0</v>
      </c>
      <c r="X174" s="6">
        <f t="shared" si="24"/>
        <v>2075.9133585880809</v>
      </c>
      <c r="Y174" s="6">
        <f t="shared" si="25"/>
        <v>59645.565648059463</v>
      </c>
      <c r="Z174" s="6">
        <f t="shared" si="26"/>
        <v>113.56564805946255</v>
      </c>
      <c r="AB174">
        <v>70006</v>
      </c>
      <c r="AC174">
        <v>20820</v>
      </c>
      <c r="AD174">
        <v>2398</v>
      </c>
      <c r="AE174">
        <v>138</v>
      </c>
      <c r="AG174">
        <v>4060</v>
      </c>
      <c r="AH174">
        <v>437</v>
      </c>
      <c r="AI174">
        <v>145</v>
      </c>
      <c r="AJ174">
        <v>20232</v>
      </c>
      <c r="AK174">
        <v>7504</v>
      </c>
      <c r="AL174">
        <v>894</v>
      </c>
      <c r="AM174">
        <v>477</v>
      </c>
      <c r="AN174">
        <v>247</v>
      </c>
      <c r="AT174">
        <v>336</v>
      </c>
      <c r="AU174">
        <v>1411</v>
      </c>
      <c r="AW174">
        <v>433</v>
      </c>
      <c r="BX174">
        <v>59532</v>
      </c>
    </row>
    <row r="175" spans="1:76">
      <c r="A175">
        <v>10</v>
      </c>
      <c r="B175">
        <v>7</v>
      </c>
      <c r="C175" t="s">
        <v>236</v>
      </c>
      <c r="D175">
        <v>2</v>
      </c>
      <c r="E175">
        <v>7</v>
      </c>
      <c r="F175" t="s">
        <v>243</v>
      </c>
      <c r="G175">
        <f t="shared" si="28"/>
        <v>1</v>
      </c>
      <c r="H175">
        <f t="shared" si="28"/>
        <v>0</v>
      </c>
      <c r="I175">
        <f t="shared" si="28"/>
        <v>0</v>
      </c>
      <c r="J175">
        <f t="shared" si="28"/>
        <v>0</v>
      </c>
      <c r="K175">
        <f t="shared" si="28"/>
        <v>0</v>
      </c>
      <c r="O175" s="6">
        <f t="shared" si="27"/>
        <v>0</v>
      </c>
      <c r="P175" s="6">
        <f t="shared" si="27"/>
        <v>2309.7019892584158</v>
      </c>
      <c r="Q175" s="6">
        <f t="shared" si="27"/>
        <v>19381.211362819889</v>
      </c>
      <c r="R175" s="6">
        <f t="shared" si="27"/>
        <v>11281.032745047567</v>
      </c>
      <c r="S175" s="6">
        <f t="shared" si="20"/>
        <v>29760.383942976001</v>
      </c>
      <c r="T175" s="6">
        <f t="shared" si="21"/>
        <v>2309.7019892584158</v>
      </c>
      <c r="U175" s="6">
        <f t="shared" si="22"/>
        <v>19381.211362819889</v>
      </c>
      <c r="V175" s="6">
        <f t="shared" si="23"/>
        <v>11281.032745047567</v>
      </c>
      <c r="W175" s="6">
        <v>0</v>
      </c>
      <c r="X175" s="6">
        <f t="shared" si="24"/>
        <v>2503.4753301504884</v>
      </c>
      <c r="Y175" s="6">
        <f t="shared" si="25"/>
        <v>65235.805370252361</v>
      </c>
      <c r="Z175" s="6">
        <f t="shared" si="26"/>
        <v>-265.19462974763883</v>
      </c>
      <c r="AB175">
        <v>70007</v>
      </c>
      <c r="AC175">
        <v>22095</v>
      </c>
      <c r="AD175">
        <v>2642</v>
      </c>
      <c r="AE175">
        <v>178</v>
      </c>
      <c r="AG175">
        <v>4595</v>
      </c>
      <c r="AH175">
        <v>541</v>
      </c>
      <c r="AI175">
        <v>167</v>
      </c>
      <c r="AJ175">
        <v>22827</v>
      </c>
      <c r="AK175">
        <v>8027</v>
      </c>
      <c r="AL175">
        <v>985</v>
      </c>
      <c r="AM175">
        <v>565</v>
      </c>
      <c r="AN175">
        <v>250</v>
      </c>
      <c r="AT175">
        <v>397</v>
      </c>
      <c r="AU175">
        <v>1670</v>
      </c>
      <c r="AW175">
        <v>562</v>
      </c>
      <c r="BX175">
        <v>65501</v>
      </c>
    </row>
    <row r="176" spans="1:76">
      <c r="A176">
        <v>10</v>
      </c>
      <c r="B176">
        <v>7</v>
      </c>
      <c r="C176" t="s">
        <v>236</v>
      </c>
      <c r="D176">
        <v>3</v>
      </c>
      <c r="E176">
        <v>8</v>
      </c>
      <c r="F176" t="s">
        <v>244</v>
      </c>
      <c r="G176">
        <f t="shared" si="28"/>
        <v>1</v>
      </c>
      <c r="H176">
        <f t="shared" si="28"/>
        <v>0</v>
      </c>
      <c r="I176">
        <f t="shared" si="28"/>
        <v>0</v>
      </c>
      <c r="J176">
        <f t="shared" si="28"/>
        <v>0</v>
      </c>
      <c r="K176">
        <f t="shared" si="28"/>
        <v>0</v>
      </c>
      <c r="O176" s="6">
        <f t="shared" si="27"/>
        <v>0</v>
      </c>
      <c r="P176" s="6">
        <f t="shared" si="27"/>
        <v>3915.1256235044125</v>
      </c>
      <c r="Q176" s="6">
        <f t="shared" si="27"/>
        <v>16075.868749447223</v>
      </c>
      <c r="R176" s="6">
        <f t="shared" si="27"/>
        <v>16622.50474695113</v>
      </c>
      <c r="S176" s="6">
        <f t="shared" si="20"/>
        <v>26670.273035471328</v>
      </c>
      <c r="T176" s="6">
        <f t="shared" si="21"/>
        <v>3915.1256235044125</v>
      </c>
      <c r="U176" s="6">
        <f t="shared" si="22"/>
        <v>16075.868749447223</v>
      </c>
      <c r="V176" s="6">
        <f t="shared" si="23"/>
        <v>16622.50474695113</v>
      </c>
      <c r="W176" s="6">
        <v>0</v>
      </c>
      <c r="X176" s="6">
        <f t="shared" si="24"/>
        <v>2945.3211092261167</v>
      </c>
      <c r="Y176" s="6">
        <f t="shared" si="25"/>
        <v>66229.093264600218</v>
      </c>
      <c r="Z176" s="6">
        <f t="shared" si="26"/>
        <v>-1594.9067353997816</v>
      </c>
      <c r="AB176">
        <v>70008</v>
      </c>
      <c r="AC176">
        <v>18754</v>
      </c>
      <c r="AD176">
        <v>3379</v>
      </c>
      <c r="AE176">
        <v>195</v>
      </c>
      <c r="AG176">
        <v>8138</v>
      </c>
      <c r="AH176">
        <v>609</v>
      </c>
      <c r="AI176">
        <v>242</v>
      </c>
      <c r="AJ176">
        <v>18934</v>
      </c>
      <c r="AK176">
        <v>11811</v>
      </c>
      <c r="AL176">
        <v>1198</v>
      </c>
      <c r="AM176">
        <v>1139</v>
      </c>
      <c r="AN176">
        <v>332</v>
      </c>
      <c r="AT176">
        <v>1306</v>
      </c>
      <c r="AU176">
        <v>1448</v>
      </c>
      <c r="AW176">
        <v>339</v>
      </c>
      <c r="BX176">
        <v>67824</v>
      </c>
    </row>
    <row r="177" spans="1:76">
      <c r="A177">
        <v>10</v>
      </c>
      <c r="B177">
        <v>7</v>
      </c>
      <c r="C177" t="s">
        <v>236</v>
      </c>
      <c r="D177">
        <v>3</v>
      </c>
      <c r="E177">
        <v>9</v>
      </c>
      <c r="F177" t="s">
        <v>245</v>
      </c>
      <c r="G177">
        <f t="shared" si="28"/>
        <v>1</v>
      </c>
      <c r="H177">
        <f t="shared" si="28"/>
        <v>0</v>
      </c>
      <c r="I177">
        <f t="shared" si="28"/>
        <v>0</v>
      </c>
      <c r="J177">
        <f t="shared" si="28"/>
        <v>0</v>
      </c>
      <c r="K177">
        <f t="shared" si="28"/>
        <v>0</v>
      </c>
      <c r="O177" s="6">
        <f t="shared" si="27"/>
        <v>0</v>
      </c>
      <c r="P177" s="6">
        <f t="shared" si="27"/>
        <v>1954.7317608507958</v>
      </c>
      <c r="Q177" s="6">
        <f t="shared" si="27"/>
        <v>17809.624109454155</v>
      </c>
      <c r="R177" s="6">
        <f t="shared" si="27"/>
        <v>10956.159206139613</v>
      </c>
      <c r="S177" s="6">
        <f t="shared" si="20"/>
        <v>23485.79847829798</v>
      </c>
      <c r="T177" s="6">
        <f t="shared" si="21"/>
        <v>1954.7317608507958</v>
      </c>
      <c r="U177" s="6">
        <f t="shared" si="22"/>
        <v>17809.624109454155</v>
      </c>
      <c r="V177" s="6">
        <f t="shared" si="23"/>
        <v>10956.159206139613</v>
      </c>
      <c r="W177" s="6">
        <v>0</v>
      </c>
      <c r="X177" s="6">
        <f t="shared" si="24"/>
        <v>1940.6933141295913</v>
      </c>
      <c r="Y177" s="6">
        <f t="shared" si="25"/>
        <v>56147.006868872129</v>
      </c>
      <c r="Z177" s="6">
        <f t="shared" si="26"/>
        <v>-560.99313112787058</v>
      </c>
      <c r="AB177">
        <v>70009</v>
      </c>
      <c r="AC177">
        <v>17567</v>
      </c>
      <c r="AD177">
        <v>1923</v>
      </c>
      <c r="AE177">
        <v>172</v>
      </c>
      <c r="AG177">
        <v>3885</v>
      </c>
      <c r="AH177">
        <v>427</v>
      </c>
      <c r="AI177">
        <v>176</v>
      </c>
      <c r="AJ177">
        <v>20976</v>
      </c>
      <c r="AK177">
        <v>7990</v>
      </c>
      <c r="AL177">
        <v>824</v>
      </c>
      <c r="AM177">
        <v>492</v>
      </c>
      <c r="AN177">
        <v>238</v>
      </c>
      <c r="AT177">
        <v>342</v>
      </c>
      <c r="AU177">
        <v>1219</v>
      </c>
      <c r="AW177">
        <v>477</v>
      </c>
      <c r="BX177">
        <v>56708</v>
      </c>
    </row>
    <row r="178" spans="1:76">
      <c r="A178">
        <v>10</v>
      </c>
      <c r="B178">
        <v>7</v>
      </c>
      <c r="C178" t="s">
        <v>236</v>
      </c>
      <c r="D178">
        <v>3</v>
      </c>
      <c r="E178">
        <v>10</v>
      </c>
      <c r="F178" t="s">
        <v>246</v>
      </c>
      <c r="G178">
        <f t="shared" si="28"/>
        <v>1</v>
      </c>
      <c r="H178">
        <f t="shared" si="28"/>
        <v>0</v>
      </c>
      <c r="I178">
        <f t="shared" si="28"/>
        <v>0</v>
      </c>
      <c r="J178">
        <f t="shared" si="28"/>
        <v>0</v>
      </c>
      <c r="K178">
        <f t="shared" si="28"/>
        <v>0</v>
      </c>
      <c r="O178" s="6">
        <f t="shared" si="27"/>
        <v>0</v>
      </c>
      <c r="P178" s="6">
        <f t="shared" si="27"/>
        <v>4117.2191032358678</v>
      </c>
      <c r="Q178" s="6">
        <f t="shared" si="27"/>
        <v>16553.882592583315</v>
      </c>
      <c r="R178" s="6">
        <f t="shared" si="27"/>
        <v>19214.6052800047</v>
      </c>
      <c r="S178" s="6">
        <f t="shared" si="20"/>
        <v>24287.292262192695</v>
      </c>
      <c r="T178" s="6">
        <f t="shared" si="21"/>
        <v>4117.2191032358678</v>
      </c>
      <c r="U178" s="6">
        <f t="shared" si="22"/>
        <v>16553.882592583315</v>
      </c>
      <c r="V178" s="6">
        <f t="shared" si="23"/>
        <v>19214.6052800047</v>
      </c>
      <c r="W178" s="6">
        <v>0</v>
      </c>
      <c r="X178" s="6">
        <f t="shared" si="24"/>
        <v>2692.021589325002</v>
      </c>
      <c r="Y178" s="6">
        <f t="shared" si="25"/>
        <v>66865.020827341577</v>
      </c>
      <c r="Z178" s="6">
        <f t="shared" si="26"/>
        <v>-1982.9791726584226</v>
      </c>
      <c r="AB178">
        <v>70010</v>
      </c>
      <c r="AC178">
        <v>18079</v>
      </c>
      <c r="AD178">
        <v>2077</v>
      </c>
      <c r="AE178">
        <v>177</v>
      </c>
      <c r="AG178">
        <v>8638</v>
      </c>
      <c r="AH178">
        <v>607</v>
      </c>
      <c r="AI178">
        <v>208</v>
      </c>
      <c r="AJ178">
        <v>19497</v>
      </c>
      <c r="AK178">
        <v>13754</v>
      </c>
      <c r="AL178">
        <v>1351</v>
      </c>
      <c r="AM178">
        <v>1293</v>
      </c>
      <c r="AN178">
        <v>340</v>
      </c>
      <c r="AT178">
        <v>1430</v>
      </c>
      <c r="AU178">
        <v>1112</v>
      </c>
      <c r="AW178">
        <v>285</v>
      </c>
      <c r="BX178">
        <v>68848</v>
      </c>
    </row>
    <row r="179" spans="1:76">
      <c r="A179">
        <v>10</v>
      </c>
      <c r="B179">
        <v>7</v>
      </c>
      <c r="C179" t="s">
        <v>236</v>
      </c>
      <c r="D179">
        <v>3</v>
      </c>
      <c r="E179">
        <v>11</v>
      </c>
      <c r="F179" t="s">
        <v>247</v>
      </c>
      <c r="G179">
        <f t="shared" si="28"/>
        <v>1</v>
      </c>
      <c r="H179">
        <f t="shared" si="28"/>
        <v>0</v>
      </c>
      <c r="I179">
        <f t="shared" si="28"/>
        <v>0</v>
      </c>
      <c r="J179">
        <f t="shared" si="28"/>
        <v>0</v>
      </c>
      <c r="K179">
        <f t="shared" si="28"/>
        <v>0</v>
      </c>
      <c r="O179" s="6">
        <f t="shared" si="27"/>
        <v>0</v>
      </c>
      <c r="P179" s="6">
        <f t="shared" si="27"/>
        <v>3258.3218143771842</v>
      </c>
      <c r="Q179" s="6">
        <f t="shared" si="27"/>
        <v>20110.543318865901</v>
      </c>
      <c r="R179" s="6">
        <f t="shared" si="27"/>
        <v>21124.815770262067</v>
      </c>
      <c r="S179" s="6">
        <f t="shared" si="20"/>
        <v>24632.495993259126</v>
      </c>
      <c r="T179" s="6">
        <f t="shared" si="21"/>
        <v>3258.3218143771842</v>
      </c>
      <c r="U179" s="6">
        <f t="shared" si="22"/>
        <v>20110.543318865901</v>
      </c>
      <c r="V179" s="6">
        <f t="shared" si="23"/>
        <v>21124.815770262067</v>
      </c>
      <c r="W179" s="6">
        <v>0</v>
      </c>
      <c r="X179" s="6">
        <f t="shared" si="24"/>
        <v>2380.6345855367899</v>
      </c>
      <c r="Y179" s="6">
        <f t="shared" si="25"/>
        <v>71506.811482301069</v>
      </c>
      <c r="Z179" s="6">
        <f t="shared" si="26"/>
        <v>-1184.1885176989308</v>
      </c>
      <c r="AB179">
        <v>70011</v>
      </c>
      <c r="AC179">
        <v>18605</v>
      </c>
      <c r="AD179">
        <v>1866</v>
      </c>
      <c r="AE179">
        <v>151</v>
      </c>
      <c r="AG179">
        <v>6407</v>
      </c>
      <c r="AH179">
        <v>786</v>
      </c>
      <c r="AI179">
        <v>288</v>
      </c>
      <c r="AJ179">
        <v>23686</v>
      </c>
      <c r="AK179">
        <v>14638</v>
      </c>
      <c r="AL179">
        <v>2077</v>
      </c>
      <c r="AM179">
        <v>1222</v>
      </c>
      <c r="AN179">
        <v>465</v>
      </c>
      <c r="AT179">
        <v>731</v>
      </c>
      <c r="AU179">
        <v>1280</v>
      </c>
      <c r="AW179">
        <v>489</v>
      </c>
      <c r="BX179">
        <v>72691</v>
      </c>
    </row>
    <row r="180" spans="1:76">
      <c r="A180">
        <v>10</v>
      </c>
      <c r="B180">
        <v>7</v>
      </c>
      <c r="C180" t="s">
        <v>236</v>
      </c>
      <c r="D180">
        <v>4</v>
      </c>
      <c r="E180">
        <v>12</v>
      </c>
      <c r="F180" t="s">
        <v>248</v>
      </c>
      <c r="G180">
        <f t="shared" si="28"/>
        <v>1</v>
      </c>
      <c r="H180">
        <f t="shared" si="28"/>
        <v>0</v>
      </c>
      <c r="I180">
        <f t="shared" si="28"/>
        <v>0</v>
      </c>
      <c r="J180">
        <f t="shared" si="28"/>
        <v>0</v>
      </c>
      <c r="K180">
        <f t="shared" si="28"/>
        <v>0</v>
      </c>
      <c r="O180" s="6">
        <f t="shared" si="27"/>
        <v>0</v>
      </c>
      <c r="P180" s="6">
        <f t="shared" si="27"/>
        <v>3186.4566761106112</v>
      </c>
      <c r="Q180" s="6">
        <f t="shared" si="27"/>
        <v>16451.147823454601</v>
      </c>
      <c r="R180" s="6">
        <f t="shared" si="27"/>
        <v>20014.735515406974</v>
      </c>
      <c r="S180" s="6">
        <f t="shared" si="20"/>
        <v>20683.556426111678</v>
      </c>
      <c r="T180" s="6">
        <f t="shared" si="21"/>
        <v>3186.4566761106112</v>
      </c>
      <c r="U180" s="6">
        <f t="shared" si="22"/>
        <v>16451.147823454601</v>
      </c>
      <c r="V180" s="6">
        <f t="shared" si="23"/>
        <v>20014.735515406974</v>
      </c>
      <c r="W180" s="6">
        <v>0</v>
      </c>
      <c r="X180" s="6">
        <f t="shared" si="24"/>
        <v>2213.0379107150002</v>
      </c>
      <c r="Y180" s="6">
        <f t="shared" si="25"/>
        <v>62548.93435179886</v>
      </c>
      <c r="Z180" s="6">
        <f t="shared" si="26"/>
        <v>-1218.06564820114</v>
      </c>
      <c r="AB180">
        <v>70012</v>
      </c>
      <c r="AC180">
        <v>15686</v>
      </c>
      <c r="AD180">
        <v>1480</v>
      </c>
      <c r="AE180">
        <v>150</v>
      </c>
      <c r="AG180">
        <v>5728</v>
      </c>
      <c r="AH180">
        <v>1402</v>
      </c>
      <c r="AI180">
        <v>186</v>
      </c>
      <c r="AJ180">
        <v>19376</v>
      </c>
      <c r="AK180">
        <v>14232</v>
      </c>
      <c r="AL180">
        <v>1887</v>
      </c>
      <c r="AM180">
        <v>927</v>
      </c>
      <c r="AN180">
        <v>389</v>
      </c>
      <c r="AT180">
        <v>742</v>
      </c>
      <c r="AU180">
        <v>1261</v>
      </c>
      <c r="AW180">
        <v>321</v>
      </c>
      <c r="BX180">
        <v>63767</v>
      </c>
    </row>
    <row r="181" spans="1:76">
      <c r="A181">
        <v>10</v>
      </c>
      <c r="B181">
        <v>7</v>
      </c>
      <c r="C181" t="s">
        <v>236</v>
      </c>
      <c r="D181">
        <v>4</v>
      </c>
      <c r="E181">
        <v>13</v>
      </c>
      <c r="F181" t="s">
        <v>249</v>
      </c>
      <c r="G181">
        <f t="shared" si="28"/>
        <v>1</v>
      </c>
      <c r="H181">
        <f t="shared" si="28"/>
        <v>0</v>
      </c>
      <c r="I181">
        <f t="shared" si="28"/>
        <v>0</v>
      </c>
      <c r="J181">
        <f t="shared" si="28"/>
        <v>0</v>
      </c>
      <c r="K181">
        <f t="shared" si="28"/>
        <v>0</v>
      </c>
      <c r="O181" s="6">
        <f t="shared" si="27"/>
        <v>0</v>
      </c>
      <c r="P181" s="6">
        <f t="shared" si="27"/>
        <v>2380.6960349399396</v>
      </c>
      <c r="Q181" s="6">
        <f t="shared" si="27"/>
        <v>18369.146529750222</v>
      </c>
      <c r="R181" s="6">
        <f t="shared" si="27"/>
        <v>18336.413558221713</v>
      </c>
      <c r="S181" s="6">
        <f t="shared" si="20"/>
        <v>29700.660114071776</v>
      </c>
      <c r="T181" s="6">
        <f t="shared" si="21"/>
        <v>2380.6960349399396</v>
      </c>
      <c r="U181" s="6">
        <f t="shared" si="22"/>
        <v>18369.146529750222</v>
      </c>
      <c r="V181" s="6">
        <f t="shared" si="23"/>
        <v>18336.413558221713</v>
      </c>
      <c r="W181" s="6">
        <v>0</v>
      </c>
      <c r="X181" s="6">
        <f t="shared" si="24"/>
        <v>2745.3478040410264</v>
      </c>
      <c r="Y181" s="6">
        <f t="shared" si="25"/>
        <v>71532.264041024668</v>
      </c>
      <c r="Z181" s="6">
        <f t="shared" si="26"/>
        <v>710.26404102466768</v>
      </c>
      <c r="AB181">
        <v>70013</v>
      </c>
      <c r="AC181">
        <v>22762</v>
      </c>
      <c r="AD181">
        <v>1947</v>
      </c>
      <c r="AE181">
        <v>156</v>
      </c>
      <c r="AG181">
        <v>4514</v>
      </c>
      <c r="AH181">
        <v>714</v>
      </c>
      <c r="AI181">
        <v>238</v>
      </c>
      <c r="AJ181">
        <v>21635</v>
      </c>
      <c r="AK181">
        <v>13283</v>
      </c>
      <c r="AL181">
        <v>1176</v>
      </c>
      <c r="AM181">
        <v>1053</v>
      </c>
      <c r="AN181">
        <v>461</v>
      </c>
      <c r="AT181">
        <v>548</v>
      </c>
      <c r="AU181">
        <v>1889</v>
      </c>
      <c r="AW181">
        <v>446</v>
      </c>
      <c r="BX181">
        <v>70822</v>
      </c>
    </row>
    <row r="182" spans="1:76">
      <c r="A182">
        <v>10</v>
      </c>
      <c r="B182">
        <v>7</v>
      </c>
      <c r="C182" t="s">
        <v>236</v>
      </c>
      <c r="D182">
        <v>4</v>
      </c>
      <c r="E182">
        <v>14</v>
      </c>
      <c r="F182" t="s">
        <v>250</v>
      </c>
      <c r="G182">
        <f t="shared" si="28"/>
        <v>1</v>
      </c>
      <c r="H182">
        <f t="shared" si="28"/>
        <v>0</v>
      </c>
      <c r="I182">
        <f t="shared" si="28"/>
        <v>0</v>
      </c>
      <c r="J182">
        <f t="shared" si="28"/>
        <v>0</v>
      </c>
      <c r="K182">
        <f t="shared" si="28"/>
        <v>0</v>
      </c>
      <c r="O182" s="6">
        <f t="shared" si="27"/>
        <v>0</v>
      </c>
      <c r="P182" s="6">
        <f t="shared" si="27"/>
        <v>2294.8934153125765</v>
      </c>
      <c r="Q182" s="6">
        <f t="shared" si="27"/>
        <v>13786.836207537975</v>
      </c>
      <c r="R182" s="6">
        <f t="shared" si="27"/>
        <v>15170.331507662928</v>
      </c>
      <c r="S182" s="6">
        <f t="shared" si="20"/>
        <v>25031.451170339358</v>
      </c>
      <c r="T182" s="6">
        <f t="shared" si="21"/>
        <v>2294.8934153125765</v>
      </c>
      <c r="U182" s="6">
        <f t="shared" si="22"/>
        <v>13786.836207537975</v>
      </c>
      <c r="V182" s="6">
        <f t="shared" si="23"/>
        <v>15170.331507662928</v>
      </c>
      <c r="W182" s="6">
        <v>0</v>
      </c>
      <c r="X182" s="6">
        <f t="shared" si="24"/>
        <v>2264.4596177625945</v>
      </c>
      <c r="Y182" s="6">
        <f t="shared" si="25"/>
        <v>58547.971918615433</v>
      </c>
      <c r="Z182" s="6">
        <f t="shared" si="26"/>
        <v>491.97191861543251</v>
      </c>
      <c r="AB182">
        <v>70014</v>
      </c>
      <c r="AC182">
        <v>18799</v>
      </c>
      <c r="AD182">
        <v>1987</v>
      </c>
      <c r="AE182">
        <v>170</v>
      </c>
      <c r="AG182">
        <v>4430</v>
      </c>
      <c r="AH182">
        <v>620</v>
      </c>
      <c r="AI182">
        <v>219</v>
      </c>
      <c r="AJ182">
        <v>16238</v>
      </c>
      <c r="AK182">
        <v>10851</v>
      </c>
      <c r="AL182">
        <v>943</v>
      </c>
      <c r="AM182">
        <v>935</v>
      </c>
      <c r="AN182">
        <v>486</v>
      </c>
      <c r="AT182">
        <v>467</v>
      </c>
      <c r="AU182">
        <v>1597</v>
      </c>
      <c r="AW182">
        <v>314</v>
      </c>
      <c r="BX182">
        <v>58056</v>
      </c>
    </row>
    <row r="183" spans="1:76">
      <c r="A183">
        <v>11</v>
      </c>
      <c r="B183">
        <v>8</v>
      </c>
      <c r="C183" t="s">
        <v>251</v>
      </c>
      <c r="D183">
        <v>46</v>
      </c>
      <c r="E183">
        <v>1</v>
      </c>
      <c r="F183" t="s">
        <v>252</v>
      </c>
      <c r="G183">
        <f t="shared" si="28"/>
        <v>1</v>
      </c>
      <c r="H183">
        <f t="shared" si="28"/>
        <v>0</v>
      </c>
      <c r="I183">
        <f t="shared" si="28"/>
        <v>0</v>
      </c>
      <c r="J183">
        <f t="shared" si="28"/>
        <v>0</v>
      </c>
      <c r="K183">
        <f t="shared" si="28"/>
        <v>0</v>
      </c>
      <c r="O183" s="6">
        <f t="shared" si="27"/>
        <v>0</v>
      </c>
      <c r="P183" s="6">
        <f t="shared" si="27"/>
        <v>4026.6254743907325</v>
      </c>
      <c r="Q183" s="6">
        <f t="shared" si="27"/>
        <v>24876.247939688084</v>
      </c>
      <c r="R183" s="6">
        <f t="shared" si="27"/>
        <v>27928.792678768928</v>
      </c>
      <c r="S183" s="6">
        <f t="shared" si="20"/>
        <v>39696.040119483099</v>
      </c>
      <c r="T183" s="6">
        <f t="shared" si="21"/>
        <v>4026.6254743907325</v>
      </c>
      <c r="U183" s="6">
        <f t="shared" si="22"/>
        <v>24876.247939688084</v>
      </c>
      <c r="V183" s="6">
        <f t="shared" si="23"/>
        <v>27928.792678768928</v>
      </c>
      <c r="W183" s="6">
        <v>0</v>
      </c>
      <c r="X183" s="6">
        <f t="shared" si="24"/>
        <v>4553.6778352147721</v>
      </c>
      <c r="Y183" s="6">
        <f t="shared" si="25"/>
        <v>101081.38404754561</v>
      </c>
      <c r="Z183" s="6">
        <f t="shared" si="26"/>
        <v>193.38404754560906</v>
      </c>
      <c r="AB183">
        <v>80001</v>
      </c>
      <c r="AC183">
        <v>30626</v>
      </c>
      <c r="AD183">
        <v>2402</v>
      </c>
      <c r="AE183">
        <v>205</v>
      </c>
      <c r="AG183">
        <v>7862</v>
      </c>
      <c r="AH183">
        <v>1035</v>
      </c>
      <c r="AI183">
        <v>348</v>
      </c>
      <c r="AJ183">
        <v>29299</v>
      </c>
      <c r="AK183">
        <v>20174</v>
      </c>
      <c r="AL183">
        <v>1668</v>
      </c>
      <c r="AM183">
        <v>1551</v>
      </c>
      <c r="AN183">
        <v>491</v>
      </c>
      <c r="AO183">
        <v>282</v>
      </c>
      <c r="AP183">
        <v>36</v>
      </c>
      <c r="AR183">
        <v>127</v>
      </c>
      <c r="AT183">
        <v>1263</v>
      </c>
      <c r="AU183">
        <v>1761</v>
      </c>
      <c r="AV183">
        <v>344</v>
      </c>
      <c r="AW183">
        <v>511</v>
      </c>
      <c r="AX183">
        <v>261</v>
      </c>
      <c r="AZ183">
        <v>85</v>
      </c>
      <c r="BA183">
        <v>114</v>
      </c>
      <c r="BB183">
        <v>302</v>
      </c>
      <c r="BK183">
        <v>141</v>
      </c>
      <c r="BX183">
        <v>100888</v>
      </c>
    </row>
    <row r="184" spans="1:76">
      <c r="A184">
        <v>11</v>
      </c>
      <c r="B184">
        <v>8</v>
      </c>
      <c r="C184" t="s">
        <v>251</v>
      </c>
      <c r="D184">
        <v>46</v>
      </c>
      <c r="E184">
        <v>2</v>
      </c>
      <c r="F184" t="s">
        <v>253</v>
      </c>
      <c r="G184">
        <f t="shared" si="28"/>
        <v>1</v>
      </c>
      <c r="H184">
        <f t="shared" si="28"/>
        <v>0</v>
      </c>
      <c r="I184">
        <f t="shared" si="28"/>
        <v>0</v>
      </c>
      <c r="J184">
        <f t="shared" si="28"/>
        <v>0</v>
      </c>
      <c r="K184">
        <f t="shared" si="28"/>
        <v>0</v>
      </c>
      <c r="O184" s="6">
        <f t="shared" si="27"/>
        <v>0</v>
      </c>
      <c r="P184" s="6">
        <f t="shared" si="27"/>
        <v>3484.8058864900217</v>
      </c>
      <c r="Q184" s="6">
        <f t="shared" si="27"/>
        <v>27000.565231919889</v>
      </c>
      <c r="R184" s="6">
        <f t="shared" si="27"/>
        <v>26329.680170999389</v>
      </c>
      <c r="S184" s="6">
        <f t="shared" si="20"/>
        <v>37164.944250521985</v>
      </c>
      <c r="T184" s="6">
        <f t="shared" si="21"/>
        <v>3484.8058864900217</v>
      </c>
      <c r="U184" s="6">
        <f t="shared" si="22"/>
        <v>27000.565231919889</v>
      </c>
      <c r="V184" s="6">
        <f t="shared" si="23"/>
        <v>26329.680170999389</v>
      </c>
      <c r="W184" s="6">
        <v>0</v>
      </c>
      <c r="X184" s="6">
        <f t="shared" si="24"/>
        <v>4131.8293866576523</v>
      </c>
      <c r="Y184" s="6">
        <f t="shared" si="25"/>
        <v>98111.824926588946</v>
      </c>
      <c r="Z184" s="6">
        <f t="shared" si="26"/>
        <v>-79.175073411053745</v>
      </c>
      <c r="AB184">
        <v>80002</v>
      </c>
      <c r="AC184">
        <v>29084</v>
      </c>
      <c r="AD184">
        <v>1873</v>
      </c>
      <c r="AE184">
        <v>157</v>
      </c>
      <c r="AG184">
        <v>7029</v>
      </c>
      <c r="AH184">
        <v>729</v>
      </c>
      <c r="AI184">
        <v>243</v>
      </c>
      <c r="AJ184">
        <v>31801</v>
      </c>
      <c r="AK184">
        <v>19364</v>
      </c>
      <c r="AL184">
        <v>1502</v>
      </c>
      <c r="AM184">
        <v>1310</v>
      </c>
      <c r="AN184">
        <v>439</v>
      </c>
      <c r="AO184">
        <v>214</v>
      </c>
      <c r="AP184">
        <v>37</v>
      </c>
      <c r="AR184">
        <v>70</v>
      </c>
      <c r="AT184">
        <v>1124</v>
      </c>
      <c r="AU184">
        <v>1464</v>
      </c>
      <c r="AV184">
        <v>239</v>
      </c>
      <c r="AW184">
        <v>564</v>
      </c>
      <c r="AX184">
        <v>275</v>
      </c>
      <c r="AZ184">
        <v>83</v>
      </c>
      <c r="BA184">
        <v>147</v>
      </c>
      <c r="BB184">
        <v>292</v>
      </c>
      <c r="BK184">
        <v>151</v>
      </c>
      <c r="BX184">
        <v>98191</v>
      </c>
    </row>
    <row r="185" spans="1:76">
      <c r="A185">
        <v>11</v>
      </c>
      <c r="B185">
        <v>8</v>
      </c>
      <c r="C185" t="s">
        <v>251</v>
      </c>
      <c r="D185">
        <v>47</v>
      </c>
      <c r="E185">
        <v>3</v>
      </c>
      <c r="F185" t="s">
        <v>254</v>
      </c>
      <c r="G185">
        <f t="shared" si="28"/>
        <v>1</v>
      </c>
      <c r="H185">
        <f t="shared" si="28"/>
        <v>0</v>
      </c>
      <c r="I185">
        <f t="shared" si="28"/>
        <v>0</v>
      </c>
      <c r="J185">
        <f t="shared" si="28"/>
        <v>0</v>
      </c>
      <c r="K185">
        <f t="shared" si="28"/>
        <v>0</v>
      </c>
      <c r="O185" s="6">
        <f t="shared" si="27"/>
        <v>0</v>
      </c>
      <c r="P185" s="6">
        <f t="shared" si="27"/>
        <v>3125.4801951571549</v>
      </c>
      <c r="Q185" s="6">
        <f t="shared" si="27"/>
        <v>15232.76440444875</v>
      </c>
      <c r="R185" s="6">
        <f t="shared" si="27"/>
        <v>19158.355091289188</v>
      </c>
      <c r="S185" s="6">
        <f t="shared" si="20"/>
        <v>39363.975630775603</v>
      </c>
      <c r="T185" s="6">
        <f t="shared" si="21"/>
        <v>3125.4801951571549</v>
      </c>
      <c r="U185" s="6">
        <f t="shared" si="22"/>
        <v>15232.76440444875</v>
      </c>
      <c r="V185" s="6">
        <f t="shared" si="23"/>
        <v>19158.355091289188</v>
      </c>
      <c r="W185" s="6">
        <v>0</v>
      </c>
      <c r="X185" s="6">
        <f t="shared" si="24"/>
        <v>4716.5132408654881</v>
      </c>
      <c r="Y185" s="6">
        <f t="shared" si="25"/>
        <v>81597.088562536199</v>
      </c>
      <c r="Z185" s="6">
        <f t="shared" si="26"/>
        <v>1883.0885625361989</v>
      </c>
      <c r="AB185">
        <v>80003</v>
      </c>
      <c r="AC185">
        <v>30635</v>
      </c>
      <c r="AD185">
        <v>2156</v>
      </c>
      <c r="AE185">
        <v>164</v>
      </c>
      <c r="AG185">
        <v>6076</v>
      </c>
      <c r="AH185">
        <v>855</v>
      </c>
      <c r="AI185">
        <v>245</v>
      </c>
      <c r="AJ185">
        <v>17941</v>
      </c>
      <c r="AK185">
        <v>13417</v>
      </c>
      <c r="AL185">
        <v>1789</v>
      </c>
      <c r="AM185">
        <v>937</v>
      </c>
      <c r="AN185">
        <v>301</v>
      </c>
      <c r="AO185">
        <v>201</v>
      </c>
      <c r="AP185">
        <v>20</v>
      </c>
      <c r="AR185">
        <v>24</v>
      </c>
      <c r="AT185">
        <v>1228</v>
      </c>
      <c r="AU185">
        <v>1733</v>
      </c>
      <c r="AV185">
        <v>220</v>
      </c>
      <c r="AW185">
        <v>477</v>
      </c>
      <c r="AX185">
        <v>196</v>
      </c>
      <c r="AZ185">
        <v>100</v>
      </c>
      <c r="BA185">
        <v>111</v>
      </c>
      <c r="BB185">
        <v>238</v>
      </c>
      <c r="BK185">
        <v>650</v>
      </c>
      <c r="BX185">
        <v>79714</v>
      </c>
    </row>
    <row r="186" spans="1:76">
      <c r="A186">
        <v>11</v>
      </c>
      <c r="B186">
        <v>8</v>
      </c>
      <c r="C186" t="s">
        <v>251</v>
      </c>
      <c r="D186">
        <v>46</v>
      </c>
      <c r="E186">
        <v>4</v>
      </c>
      <c r="F186" t="s">
        <v>255</v>
      </c>
      <c r="G186">
        <f t="shared" si="28"/>
        <v>1</v>
      </c>
      <c r="H186">
        <f t="shared" si="28"/>
        <v>0</v>
      </c>
      <c r="I186">
        <f t="shared" si="28"/>
        <v>0</v>
      </c>
      <c r="J186">
        <f t="shared" si="28"/>
        <v>0</v>
      </c>
      <c r="K186">
        <f t="shared" si="28"/>
        <v>0</v>
      </c>
      <c r="O186" s="6">
        <f t="shared" si="27"/>
        <v>0</v>
      </c>
      <c r="P186" s="6">
        <f t="shared" si="27"/>
        <v>3563.6397654369903</v>
      </c>
      <c r="Q186" s="6">
        <f t="shared" si="27"/>
        <v>18963.479904875025</v>
      </c>
      <c r="R186" s="6">
        <f t="shared" si="27"/>
        <v>18034.49928001397</v>
      </c>
      <c r="S186" s="6">
        <f t="shared" si="20"/>
        <v>37958.076698370111</v>
      </c>
      <c r="T186" s="6">
        <f t="shared" si="21"/>
        <v>3563.6397654369903</v>
      </c>
      <c r="U186" s="6">
        <f t="shared" si="22"/>
        <v>18963.479904875025</v>
      </c>
      <c r="V186" s="6">
        <f t="shared" si="23"/>
        <v>18034.49928001397</v>
      </c>
      <c r="W186" s="6">
        <v>0</v>
      </c>
      <c r="X186" s="6">
        <f t="shared" si="24"/>
        <v>4309.9008536558049</v>
      </c>
      <c r="Y186" s="6">
        <f t="shared" si="25"/>
        <v>82829.596502351909</v>
      </c>
      <c r="Z186" s="6">
        <f t="shared" si="26"/>
        <v>298.59650235190929</v>
      </c>
      <c r="AB186">
        <v>80004</v>
      </c>
      <c r="AC186">
        <v>29617</v>
      </c>
      <c r="AD186">
        <v>1965</v>
      </c>
      <c r="AE186">
        <v>196</v>
      </c>
      <c r="AG186">
        <v>6943</v>
      </c>
      <c r="AH186">
        <v>1054</v>
      </c>
      <c r="AI186">
        <v>185</v>
      </c>
      <c r="AJ186">
        <v>22335</v>
      </c>
      <c r="AK186">
        <v>12902</v>
      </c>
      <c r="AL186">
        <v>1611</v>
      </c>
      <c r="AM186">
        <v>741</v>
      </c>
      <c r="AN186">
        <v>282</v>
      </c>
      <c r="AO186">
        <v>103</v>
      </c>
      <c r="AP186">
        <v>21</v>
      </c>
      <c r="AR186">
        <v>50</v>
      </c>
      <c r="AT186">
        <v>932</v>
      </c>
      <c r="AU186">
        <v>1386</v>
      </c>
      <c r="AV186">
        <v>236</v>
      </c>
      <c r="AW186">
        <v>493</v>
      </c>
      <c r="AX186">
        <v>185</v>
      </c>
      <c r="AZ186">
        <v>72</v>
      </c>
      <c r="BA186">
        <v>92</v>
      </c>
      <c r="BB186">
        <v>202</v>
      </c>
      <c r="BK186">
        <v>928</v>
      </c>
      <c r="BX186">
        <v>82531</v>
      </c>
    </row>
    <row r="187" spans="1:76">
      <c r="A187">
        <v>11</v>
      </c>
      <c r="B187">
        <v>8</v>
      </c>
      <c r="C187" t="s">
        <v>251</v>
      </c>
      <c r="D187">
        <v>46</v>
      </c>
      <c r="E187">
        <v>5</v>
      </c>
      <c r="F187" t="s">
        <v>256</v>
      </c>
      <c r="G187">
        <f t="shared" si="28"/>
        <v>1</v>
      </c>
      <c r="H187">
        <f t="shared" si="28"/>
        <v>0</v>
      </c>
      <c r="I187">
        <f t="shared" si="28"/>
        <v>0</v>
      </c>
      <c r="J187">
        <f t="shared" si="28"/>
        <v>0</v>
      </c>
      <c r="K187">
        <f t="shared" si="28"/>
        <v>0</v>
      </c>
      <c r="O187" s="6">
        <f t="shared" si="27"/>
        <v>0</v>
      </c>
      <c r="P187" s="6">
        <f t="shared" si="27"/>
        <v>3000.9139554950943</v>
      </c>
      <c r="Q187" s="6">
        <f t="shared" si="27"/>
        <v>18615.370356587639</v>
      </c>
      <c r="R187" s="6">
        <f t="shared" si="27"/>
        <v>20983.616316955784</v>
      </c>
      <c r="S187" s="6">
        <f t="shared" si="20"/>
        <v>33747.546760622157</v>
      </c>
      <c r="T187" s="6">
        <f t="shared" si="21"/>
        <v>3000.9139554950943</v>
      </c>
      <c r="U187" s="6">
        <f t="shared" si="22"/>
        <v>18615.370356587639</v>
      </c>
      <c r="V187" s="6">
        <f t="shared" si="23"/>
        <v>20983.616316955784</v>
      </c>
      <c r="W187" s="6">
        <v>0</v>
      </c>
      <c r="X187" s="6">
        <f t="shared" si="24"/>
        <v>3953.7579196595007</v>
      </c>
      <c r="Y187" s="6">
        <f t="shared" si="25"/>
        <v>80301.205309320183</v>
      </c>
      <c r="Z187" s="6">
        <f t="shared" si="26"/>
        <v>802.20530932018301</v>
      </c>
      <c r="AB187">
        <v>80005</v>
      </c>
      <c r="AC187">
        <v>26523</v>
      </c>
      <c r="AD187">
        <v>1564</v>
      </c>
      <c r="AE187">
        <v>166</v>
      </c>
      <c r="AG187">
        <v>5696</v>
      </c>
      <c r="AH187">
        <v>941</v>
      </c>
      <c r="AI187">
        <v>253</v>
      </c>
      <c r="AJ187">
        <v>21925</v>
      </c>
      <c r="AK187">
        <v>14773</v>
      </c>
      <c r="AL187">
        <v>2025</v>
      </c>
      <c r="AM187">
        <v>920</v>
      </c>
      <c r="AN187">
        <v>317</v>
      </c>
      <c r="AO187">
        <v>144</v>
      </c>
      <c r="AP187">
        <v>25</v>
      </c>
      <c r="AR187">
        <v>75</v>
      </c>
      <c r="AT187">
        <v>792</v>
      </c>
      <c r="AU187">
        <v>1487</v>
      </c>
      <c r="AV187">
        <v>244</v>
      </c>
      <c r="AW187">
        <v>628</v>
      </c>
      <c r="AX187">
        <v>183</v>
      </c>
      <c r="AZ187">
        <v>89</v>
      </c>
      <c r="BA187">
        <v>179</v>
      </c>
      <c r="BB187">
        <v>173</v>
      </c>
      <c r="BK187">
        <v>377</v>
      </c>
      <c r="BX187">
        <v>79499</v>
      </c>
    </row>
    <row r="188" spans="1:76">
      <c r="A188">
        <v>11</v>
      </c>
      <c r="B188">
        <v>8</v>
      </c>
      <c r="C188" t="s">
        <v>251</v>
      </c>
      <c r="D188">
        <v>47</v>
      </c>
      <c r="E188">
        <v>6</v>
      </c>
      <c r="F188" t="s">
        <v>257</v>
      </c>
      <c r="G188">
        <f t="shared" si="28"/>
        <v>1</v>
      </c>
      <c r="H188">
        <f t="shared" si="28"/>
        <v>0</v>
      </c>
      <c r="I188">
        <f t="shared" si="28"/>
        <v>0</v>
      </c>
      <c r="J188">
        <f t="shared" si="28"/>
        <v>0</v>
      </c>
      <c r="K188">
        <f t="shared" si="28"/>
        <v>0</v>
      </c>
      <c r="O188" s="6">
        <f t="shared" si="27"/>
        <v>0</v>
      </c>
      <c r="P188" s="6">
        <f t="shared" si="27"/>
        <v>3106.7517045785935</v>
      </c>
      <c r="Q188" s="6">
        <f t="shared" si="27"/>
        <v>16887.558330331958</v>
      </c>
      <c r="R188" s="6">
        <f t="shared" si="27"/>
        <v>19157.207128254176</v>
      </c>
      <c r="S188" s="6">
        <f t="shared" si="20"/>
        <v>38008.244714649663</v>
      </c>
      <c r="T188" s="6">
        <f t="shared" si="21"/>
        <v>3106.7517045785935</v>
      </c>
      <c r="U188" s="6">
        <f t="shared" si="22"/>
        <v>16887.558330331958</v>
      </c>
      <c r="V188" s="6">
        <f t="shared" si="23"/>
        <v>19157.207128254176</v>
      </c>
      <c r="W188" s="6">
        <v>0</v>
      </c>
      <c r="X188" s="6">
        <f t="shared" si="24"/>
        <v>4507.0173973382507</v>
      </c>
      <c r="Y188" s="6">
        <f t="shared" si="25"/>
        <v>81666.779275152643</v>
      </c>
      <c r="Z188" s="6">
        <f t="shared" si="26"/>
        <v>1402.7792751526431</v>
      </c>
      <c r="AB188">
        <v>80006</v>
      </c>
      <c r="AC188">
        <v>29433</v>
      </c>
      <c r="AD188">
        <v>2243</v>
      </c>
      <c r="AE188">
        <v>144</v>
      </c>
      <c r="AG188">
        <v>5869</v>
      </c>
      <c r="AH188">
        <v>1027</v>
      </c>
      <c r="AI188">
        <v>237</v>
      </c>
      <c r="AJ188">
        <v>19890</v>
      </c>
      <c r="AK188">
        <v>13779</v>
      </c>
      <c r="AL188">
        <v>1652</v>
      </c>
      <c r="AM188">
        <v>793</v>
      </c>
      <c r="AN188">
        <v>268</v>
      </c>
      <c r="AO188">
        <v>137</v>
      </c>
      <c r="AP188">
        <v>32</v>
      </c>
      <c r="AR188">
        <v>27</v>
      </c>
      <c r="AT188">
        <v>879</v>
      </c>
      <c r="AU188">
        <v>1722</v>
      </c>
      <c r="AV188">
        <v>243</v>
      </c>
      <c r="AW188">
        <v>417</v>
      </c>
      <c r="AX188">
        <v>213</v>
      </c>
      <c r="AZ188">
        <v>76</v>
      </c>
      <c r="BA188">
        <v>130</v>
      </c>
      <c r="BB188">
        <v>200</v>
      </c>
      <c r="BK188">
        <v>853</v>
      </c>
      <c r="BX188">
        <v>80264</v>
      </c>
    </row>
    <row r="189" spans="1:76">
      <c r="A189">
        <v>11</v>
      </c>
      <c r="B189">
        <v>8</v>
      </c>
      <c r="C189" t="s">
        <v>251</v>
      </c>
      <c r="D189">
        <v>47</v>
      </c>
      <c r="E189">
        <v>7</v>
      </c>
      <c r="F189" t="s">
        <v>258</v>
      </c>
      <c r="G189">
        <f t="shared" si="28"/>
        <v>1</v>
      </c>
      <c r="H189">
        <f t="shared" si="28"/>
        <v>0</v>
      </c>
      <c r="I189">
        <f t="shared" si="28"/>
        <v>0</v>
      </c>
      <c r="J189">
        <f t="shared" si="28"/>
        <v>0</v>
      </c>
      <c r="K189">
        <f t="shared" si="28"/>
        <v>0</v>
      </c>
      <c r="O189" s="6">
        <f t="shared" si="27"/>
        <v>0</v>
      </c>
      <c r="P189" s="6">
        <f t="shared" si="27"/>
        <v>3741.778199079587</v>
      </c>
      <c r="Q189" s="6">
        <f t="shared" si="27"/>
        <v>15683.608721864852</v>
      </c>
      <c r="R189" s="6">
        <f t="shared" si="27"/>
        <v>16985.261066014431</v>
      </c>
      <c r="S189" s="6">
        <f t="shared" si="20"/>
        <v>38604.288527113844</v>
      </c>
      <c r="T189" s="6">
        <f t="shared" si="21"/>
        <v>3741.778199079587</v>
      </c>
      <c r="U189" s="6">
        <f t="shared" si="22"/>
        <v>15683.608721864852</v>
      </c>
      <c r="V189" s="6">
        <f t="shared" si="23"/>
        <v>16985.261066014431</v>
      </c>
      <c r="W189" s="6">
        <v>0</v>
      </c>
      <c r="X189" s="6">
        <f t="shared" si="24"/>
        <v>4263.2404157792835</v>
      </c>
      <c r="Y189" s="6">
        <f t="shared" si="25"/>
        <v>79278.176929851994</v>
      </c>
      <c r="Z189" s="6">
        <f t="shared" si="26"/>
        <v>623.17692985199392</v>
      </c>
      <c r="AB189">
        <v>80007</v>
      </c>
      <c r="AC189">
        <v>30092</v>
      </c>
      <c r="AD189">
        <v>2027</v>
      </c>
      <c r="AE189">
        <v>200</v>
      </c>
      <c r="AG189">
        <v>7266</v>
      </c>
      <c r="AH189">
        <v>1134</v>
      </c>
      <c r="AI189">
        <v>191</v>
      </c>
      <c r="AJ189">
        <v>18472</v>
      </c>
      <c r="AK189">
        <v>11362</v>
      </c>
      <c r="AL189">
        <v>2174</v>
      </c>
      <c r="AM189">
        <v>829</v>
      </c>
      <c r="AN189">
        <v>247</v>
      </c>
      <c r="AO189">
        <v>122</v>
      </c>
      <c r="AP189">
        <v>23</v>
      </c>
      <c r="AR189">
        <v>39</v>
      </c>
      <c r="AT189">
        <v>976</v>
      </c>
      <c r="AU189">
        <v>1584</v>
      </c>
      <c r="AV189">
        <v>516</v>
      </c>
      <c r="AW189">
        <v>551</v>
      </c>
      <c r="AX189">
        <v>150</v>
      </c>
      <c r="AZ189">
        <v>62</v>
      </c>
      <c r="BA189">
        <v>112</v>
      </c>
      <c r="BB189">
        <v>219</v>
      </c>
      <c r="BK189">
        <v>307</v>
      </c>
      <c r="BX189">
        <v>78655</v>
      </c>
    </row>
    <row r="190" spans="1:76">
      <c r="A190">
        <v>11</v>
      </c>
      <c r="B190">
        <v>8</v>
      </c>
      <c r="C190" t="s">
        <v>251</v>
      </c>
      <c r="D190">
        <v>47</v>
      </c>
      <c r="E190">
        <v>8</v>
      </c>
      <c r="F190" t="s">
        <v>259</v>
      </c>
      <c r="G190">
        <f t="shared" si="28"/>
        <v>1</v>
      </c>
      <c r="H190">
        <f t="shared" si="28"/>
        <v>0</v>
      </c>
      <c r="I190">
        <f t="shared" si="28"/>
        <v>0</v>
      </c>
      <c r="J190">
        <f t="shared" si="28"/>
        <v>0</v>
      </c>
      <c r="K190">
        <f t="shared" si="28"/>
        <v>0</v>
      </c>
      <c r="O190" s="6">
        <f t="shared" si="27"/>
        <v>0</v>
      </c>
      <c r="P190" s="6">
        <f t="shared" si="27"/>
        <v>2982.185464916533</v>
      </c>
      <c r="Q190" s="6">
        <f t="shared" si="27"/>
        <v>15520.591567544905</v>
      </c>
      <c r="R190" s="6">
        <f t="shared" si="27"/>
        <v>15592.78190454677</v>
      </c>
      <c r="S190" s="6">
        <f t="shared" si="20"/>
        <v>46041.099702268111</v>
      </c>
      <c r="T190" s="6">
        <f t="shared" si="21"/>
        <v>2982.185464916533</v>
      </c>
      <c r="U190" s="6">
        <f t="shared" si="22"/>
        <v>15520.591567544905</v>
      </c>
      <c r="V190" s="6">
        <f t="shared" si="23"/>
        <v>15592.78190454677</v>
      </c>
      <c r="W190" s="6">
        <v>0</v>
      </c>
      <c r="X190" s="6">
        <f t="shared" si="24"/>
        <v>4598.4337654228639</v>
      </c>
      <c r="Y190" s="6">
        <f t="shared" si="25"/>
        <v>84735.092404699171</v>
      </c>
      <c r="Z190" s="6">
        <f t="shared" si="26"/>
        <v>2651.0924046991713</v>
      </c>
      <c r="AB190">
        <v>80008</v>
      </c>
      <c r="AC190">
        <v>36341</v>
      </c>
      <c r="AD190">
        <v>2021</v>
      </c>
      <c r="AE190">
        <v>183</v>
      </c>
      <c r="AG190">
        <v>5614</v>
      </c>
      <c r="AH190">
        <v>1087</v>
      </c>
      <c r="AI190">
        <v>146</v>
      </c>
      <c r="AJ190">
        <v>18280</v>
      </c>
      <c r="AK190">
        <v>10853</v>
      </c>
      <c r="AL190">
        <v>1716</v>
      </c>
      <c r="AM190">
        <v>655</v>
      </c>
      <c r="AN190">
        <v>218</v>
      </c>
      <c r="AO190">
        <v>85</v>
      </c>
      <c r="AP190">
        <v>23</v>
      </c>
      <c r="AR190">
        <v>33</v>
      </c>
      <c r="AT190">
        <v>818</v>
      </c>
      <c r="AU190">
        <v>1841</v>
      </c>
      <c r="AV190">
        <v>296</v>
      </c>
      <c r="AW190">
        <v>540</v>
      </c>
      <c r="AX190">
        <v>174</v>
      </c>
      <c r="AZ190">
        <v>62</v>
      </c>
      <c r="BA190">
        <v>128</v>
      </c>
      <c r="BB190">
        <v>232</v>
      </c>
      <c r="BK190">
        <v>738</v>
      </c>
      <c r="BX190">
        <v>82084</v>
      </c>
    </row>
    <row r="191" spans="1:76">
      <c r="A191">
        <v>11</v>
      </c>
      <c r="B191">
        <v>8</v>
      </c>
      <c r="C191" t="s">
        <v>251</v>
      </c>
      <c r="D191">
        <v>48</v>
      </c>
      <c r="E191">
        <v>9</v>
      </c>
      <c r="F191" t="s">
        <v>260</v>
      </c>
      <c r="G191">
        <f t="shared" si="28"/>
        <v>1</v>
      </c>
      <c r="H191">
        <f t="shared" si="28"/>
        <v>0</v>
      </c>
      <c r="I191">
        <f t="shared" si="28"/>
        <v>0</v>
      </c>
      <c r="J191">
        <f t="shared" si="28"/>
        <v>0</v>
      </c>
      <c r="K191">
        <f t="shared" si="28"/>
        <v>0</v>
      </c>
      <c r="O191" s="6">
        <f t="shared" si="27"/>
        <v>0</v>
      </c>
      <c r="P191" s="6">
        <f t="shared" si="27"/>
        <v>3284.8901382211902</v>
      </c>
      <c r="Q191" s="6">
        <f t="shared" si="27"/>
        <v>14415.980537491518</v>
      </c>
      <c r="R191" s="6">
        <f t="shared" si="27"/>
        <v>19604.912711908248</v>
      </c>
      <c r="S191" s="6">
        <f t="shared" si="20"/>
        <v>39335.308192901575</v>
      </c>
      <c r="T191" s="6">
        <f t="shared" si="21"/>
        <v>3284.8901382211902</v>
      </c>
      <c r="U191" s="6">
        <f t="shared" si="22"/>
        <v>14415.980537491518</v>
      </c>
      <c r="V191" s="6">
        <f t="shared" si="23"/>
        <v>19604.912711908248</v>
      </c>
      <c r="W191" s="6">
        <v>0</v>
      </c>
      <c r="X191" s="6">
        <f t="shared" si="24"/>
        <v>3989.9435653596602</v>
      </c>
      <c r="Y191" s="6">
        <f t="shared" si="25"/>
        <v>80631.035145882197</v>
      </c>
      <c r="Z191" s="6">
        <f t="shared" si="26"/>
        <v>1911.035145882197</v>
      </c>
      <c r="AB191">
        <v>80009</v>
      </c>
      <c r="AC191">
        <v>29669</v>
      </c>
      <c r="AD191">
        <v>3058</v>
      </c>
      <c r="AE191">
        <v>204</v>
      </c>
      <c r="AG191">
        <v>6596</v>
      </c>
      <c r="AH191">
        <v>720</v>
      </c>
      <c r="AI191">
        <v>226</v>
      </c>
      <c r="AJ191">
        <v>16979</v>
      </c>
      <c r="AK191">
        <v>13375</v>
      </c>
      <c r="AL191">
        <v>1996</v>
      </c>
      <c r="AM191">
        <v>1302</v>
      </c>
      <c r="AN191">
        <v>266</v>
      </c>
      <c r="AO191">
        <v>95</v>
      </c>
      <c r="AP191">
        <v>15</v>
      </c>
      <c r="AR191">
        <v>29</v>
      </c>
      <c r="AT191">
        <v>1301</v>
      </c>
      <c r="AU191">
        <v>1634</v>
      </c>
      <c r="AV191">
        <v>168</v>
      </c>
      <c r="AW191">
        <v>331</v>
      </c>
      <c r="AX191">
        <v>258</v>
      </c>
      <c r="AZ191">
        <v>42</v>
      </c>
      <c r="BA191">
        <v>147</v>
      </c>
      <c r="BB191">
        <v>229</v>
      </c>
      <c r="BK191">
        <v>80</v>
      </c>
      <c r="BX191">
        <v>78720</v>
      </c>
    </row>
    <row r="192" spans="1:76">
      <c r="A192">
        <v>11</v>
      </c>
      <c r="B192">
        <v>8</v>
      </c>
      <c r="C192" t="s">
        <v>251</v>
      </c>
      <c r="D192">
        <v>48</v>
      </c>
      <c r="E192">
        <v>10</v>
      </c>
      <c r="F192" t="s">
        <v>261</v>
      </c>
      <c r="G192">
        <f t="shared" si="28"/>
        <v>1</v>
      </c>
      <c r="H192">
        <f t="shared" si="28"/>
        <v>0</v>
      </c>
      <c r="I192">
        <f t="shared" si="28"/>
        <v>0</v>
      </c>
      <c r="J192">
        <f t="shared" si="28"/>
        <v>0</v>
      </c>
      <c r="K192">
        <f t="shared" si="28"/>
        <v>0</v>
      </c>
      <c r="O192" s="6">
        <f t="shared" si="27"/>
        <v>0</v>
      </c>
      <c r="P192" s="6">
        <f t="shared" si="27"/>
        <v>2093.6710281661713</v>
      </c>
      <c r="Q192" s="6">
        <f t="shared" si="27"/>
        <v>16581.901165982057</v>
      </c>
      <c r="R192" s="6">
        <f t="shared" si="27"/>
        <v>20592.160922017225</v>
      </c>
      <c r="S192" s="6">
        <f t="shared" si="20"/>
        <v>28137.090273359128</v>
      </c>
      <c r="T192" s="6">
        <f t="shared" si="21"/>
        <v>2093.6710281661713</v>
      </c>
      <c r="U192" s="6">
        <f t="shared" si="22"/>
        <v>16581.901165982057</v>
      </c>
      <c r="V192" s="6">
        <f t="shared" si="23"/>
        <v>20592.160922017225</v>
      </c>
      <c r="W192" s="6">
        <v>0</v>
      </c>
      <c r="X192" s="6">
        <f t="shared" si="24"/>
        <v>2648.2179129511251</v>
      </c>
      <c r="Y192" s="6">
        <f t="shared" si="25"/>
        <v>70053.0413024757</v>
      </c>
      <c r="Z192" s="6">
        <f t="shared" si="26"/>
        <v>1441.0413024756999</v>
      </c>
      <c r="AB192">
        <v>80010</v>
      </c>
      <c r="AC192">
        <v>22246</v>
      </c>
      <c r="AD192">
        <v>1222</v>
      </c>
      <c r="AE192">
        <v>88</v>
      </c>
      <c r="AG192">
        <v>3952</v>
      </c>
      <c r="AH192">
        <v>702</v>
      </c>
      <c r="AI192">
        <v>153</v>
      </c>
      <c r="AJ192">
        <v>19530</v>
      </c>
      <c r="AK192">
        <v>15102</v>
      </c>
      <c r="AL192">
        <v>1647</v>
      </c>
      <c r="AM192">
        <v>780</v>
      </c>
      <c r="AN192">
        <v>238</v>
      </c>
      <c r="AO192">
        <v>120</v>
      </c>
      <c r="AP192">
        <v>10</v>
      </c>
      <c r="AR192">
        <v>41</v>
      </c>
      <c r="AT192">
        <v>378</v>
      </c>
      <c r="AU192">
        <v>1154</v>
      </c>
      <c r="AV192">
        <v>176</v>
      </c>
      <c r="AW192">
        <v>464</v>
      </c>
      <c r="AX192">
        <v>198</v>
      </c>
      <c r="AZ192">
        <v>65</v>
      </c>
      <c r="BA192">
        <v>146</v>
      </c>
      <c r="BB192">
        <v>131</v>
      </c>
      <c r="BK192">
        <v>69</v>
      </c>
      <c r="BX192">
        <v>68612</v>
      </c>
    </row>
    <row r="193" spans="1:76">
      <c r="A193">
        <v>11</v>
      </c>
      <c r="B193">
        <v>8</v>
      </c>
      <c r="C193" t="s">
        <v>251</v>
      </c>
      <c r="D193">
        <v>48</v>
      </c>
      <c r="E193">
        <v>11</v>
      </c>
      <c r="F193" t="s">
        <v>262</v>
      </c>
      <c r="G193">
        <f t="shared" si="28"/>
        <v>1</v>
      </c>
      <c r="H193">
        <f t="shared" si="28"/>
        <v>0</v>
      </c>
      <c r="I193">
        <f t="shared" si="28"/>
        <v>0</v>
      </c>
      <c r="J193">
        <f t="shared" si="28"/>
        <v>0</v>
      </c>
      <c r="K193">
        <f t="shared" si="28"/>
        <v>0</v>
      </c>
      <c r="O193" s="6">
        <f t="shared" si="27"/>
        <v>0</v>
      </c>
      <c r="P193" s="6">
        <f t="shared" si="27"/>
        <v>3032.2732885568716</v>
      </c>
      <c r="Q193" s="6">
        <f t="shared" si="27"/>
        <v>17029.34929268316</v>
      </c>
      <c r="R193" s="6">
        <f t="shared" si="27"/>
        <v>24324.188748836157</v>
      </c>
      <c r="S193" s="6">
        <f t="shared" si="20"/>
        <v>34974.274206314964</v>
      </c>
      <c r="T193" s="6">
        <f t="shared" si="21"/>
        <v>3032.2732885568716</v>
      </c>
      <c r="U193" s="6">
        <f t="shared" si="22"/>
        <v>17029.34929268316</v>
      </c>
      <c r="V193" s="6">
        <f t="shared" si="23"/>
        <v>24324.188748836157</v>
      </c>
      <c r="W193" s="6">
        <v>0</v>
      </c>
      <c r="X193" s="6">
        <f t="shared" si="24"/>
        <v>3608.0897778395588</v>
      </c>
      <c r="Y193" s="6">
        <f t="shared" si="25"/>
        <v>82968.175314230713</v>
      </c>
      <c r="Z193" s="6">
        <f t="shared" si="26"/>
        <v>1691.1753142307134</v>
      </c>
      <c r="AB193">
        <v>80011</v>
      </c>
      <c r="AC193">
        <v>27473</v>
      </c>
      <c r="AD193">
        <v>1635</v>
      </c>
      <c r="AE193">
        <v>172</v>
      </c>
      <c r="AG193">
        <v>5641</v>
      </c>
      <c r="AH193">
        <v>977</v>
      </c>
      <c r="AI193">
        <v>344</v>
      </c>
      <c r="AJ193">
        <v>20057</v>
      </c>
      <c r="AK193">
        <v>16510</v>
      </c>
      <c r="AL193">
        <v>2883</v>
      </c>
      <c r="AM193">
        <v>1266</v>
      </c>
      <c r="AN193">
        <v>349</v>
      </c>
      <c r="AO193">
        <v>111</v>
      </c>
      <c r="AP193">
        <v>27</v>
      </c>
      <c r="AR193">
        <v>43</v>
      </c>
      <c r="AT193">
        <v>1067</v>
      </c>
      <c r="AU193">
        <v>1212</v>
      </c>
      <c r="AV193">
        <v>295</v>
      </c>
      <c r="AW193">
        <v>451</v>
      </c>
      <c r="AX193">
        <v>180</v>
      </c>
      <c r="AZ193">
        <v>83</v>
      </c>
      <c r="BA193">
        <v>252</v>
      </c>
      <c r="BB193">
        <v>176</v>
      </c>
      <c r="BK193">
        <v>73</v>
      </c>
      <c r="BX193">
        <v>81277</v>
      </c>
    </row>
    <row r="194" spans="1:76">
      <c r="A194">
        <v>11</v>
      </c>
      <c r="B194">
        <v>8</v>
      </c>
      <c r="C194" t="s">
        <v>251</v>
      </c>
      <c r="D194">
        <v>49</v>
      </c>
      <c r="E194">
        <v>12</v>
      </c>
      <c r="F194" t="s">
        <v>263</v>
      </c>
      <c r="G194">
        <f t="shared" si="28"/>
        <v>1</v>
      </c>
      <c r="H194">
        <f t="shared" si="28"/>
        <v>0</v>
      </c>
      <c r="I194">
        <f t="shared" si="28"/>
        <v>0</v>
      </c>
      <c r="J194">
        <f t="shared" si="28"/>
        <v>0</v>
      </c>
      <c r="K194">
        <f t="shared" si="28"/>
        <v>0</v>
      </c>
      <c r="O194" s="6">
        <f t="shared" si="27"/>
        <v>0</v>
      </c>
      <c r="P194" s="6">
        <f t="shared" si="27"/>
        <v>3523.1339602321941</v>
      </c>
      <c r="Q194" s="6">
        <f t="shared" si="27"/>
        <v>10596.964078475272</v>
      </c>
      <c r="R194" s="6">
        <f t="shared" si="27"/>
        <v>15273.648180813869</v>
      </c>
      <c r="S194" s="6">
        <f t="shared" si="20"/>
        <v>37787.266547704028</v>
      </c>
      <c r="T194" s="6">
        <f t="shared" si="21"/>
        <v>3523.1339602321941</v>
      </c>
      <c r="U194" s="6">
        <f t="shared" si="22"/>
        <v>10596.964078475272</v>
      </c>
      <c r="V194" s="6">
        <f t="shared" si="23"/>
        <v>15273.648180813869</v>
      </c>
      <c r="W194" s="6">
        <v>0</v>
      </c>
      <c r="X194" s="6">
        <f t="shared" si="24"/>
        <v>3657.6069772187243</v>
      </c>
      <c r="Y194" s="6">
        <f t="shared" si="25"/>
        <v>70838.619744444077</v>
      </c>
      <c r="Z194" s="6">
        <f t="shared" si="26"/>
        <v>1487.6197444440768</v>
      </c>
      <c r="AB194">
        <v>80012</v>
      </c>
      <c r="AC194">
        <v>27259</v>
      </c>
      <c r="AD194">
        <v>4140</v>
      </c>
      <c r="AE194">
        <v>236</v>
      </c>
      <c r="AG194">
        <v>6874</v>
      </c>
      <c r="AH194">
        <v>931</v>
      </c>
      <c r="AI194">
        <v>284</v>
      </c>
      <c r="AJ194">
        <v>12481</v>
      </c>
      <c r="AK194">
        <v>10348</v>
      </c>
      <c r="AL194">
        <v>1344</v>
      </c>
      <c r="AM194">
        <v>1045</v>
      </c>
      <c r="AN194">
        <v>236</v>
      </c>
      <c r="AO194">
        <v>279</v>
      </c>
      <c r="AP194">
        <v>34</v>
      </c>
      <c r="AR194">
        <v>19</v>
      </c>
      <c r="AT194">
        <v>1176</v>
      </c>
      <c r="AU194">
        <v>1654</v>
      </c>
      <c r="AV194">
        <v>129</v>
      </c>
      <c r="AW194">
        <v>243</v>
      </c>
      <c r="AX194">
        <v>236</v>
      </c>
      <c r="AZ194">
        <v>79</v>
      </c>
      <c r="BA194">
        <v>82</v>
      </c>
      <c r="BB194">
        <v>195</v>
      </c>
      <c r="BK194">
        <v>47</v>
      </c>
      <c r="BX194">
        <v>69351</v>
      </c>
    </row>
    <row r="195" spans="1:76">
      <c r="A195">
        <v>11</v>
      </c>
      <c r="B195">
        <v>8</v>
      </c>
      <c r="C195" t="s">
        <v>251</v>
      </c>
      <c r="D195">
        <v>49</v>
      </c>
      <c r="E195">
        <v>13</v>
      </c>
      <c r="F195" t="s">
        <v>264</v>
      </c>
      <c r="G195">
        <f t="shared" si="28"/>
        <v>1</v>
      </c>
      <c r="H195">
        <f t="shared" si="28"/>
        <v>0</v>
      </c>
      <c r="I195">
        <f t="shared" si="28"/>
        <v>0</v>
      </c>
      <c r="J195">
        <f t="shared" si="28"/>
        <v>0</v>
      </c>
      <c r="K195">
        <f t="shared" si="28"/>
        <v>0</v>
      </c>
      <c r="O195" s="6">
        <f t="shared" si="27"/>
        <v>0</v>
      </c>
      <c r="P195" s="6">
        <f t="shared" si="27"/>
        <v>2482.1783210981921</v>
      </c>
      <c r="Q195" s="6">
        <f t="shared" si="27"/>
        <v>10222.534052146644</v>
      </c>
      <c r="R195" s="6">
        <f t="shared" si="27"/>
        <v>12710.246723635562</v>
      </c>
      <c r="S195" s="6">
        <f t="shared" si="20"/>
        <v>33206.44887074986</v>
      </c>
      <c r="T195" s="6">
        <f t="shared" si="21"/>
        <v>2482.1783210981921</v>
      </c>
      <c r="U195" s="6">
        <f t="shared" si="22"/>
        <v>10222.534052146644</v>
      </c>
      <c r="V195" s="6">
        <f t="shared" si="23"/>
        <v>12710.246723635562</v>
      </c>
      <c r="W195" s="6">
        <v>0</v>
      </c>
      <c r="X195" s="6">
        <f t="shared" si="24"/>
        <v>3574.7608936420438</v>
      </c>
      <c r="Y195" s="6">
        <f t="shared" si="25"/>
        <v>62196.168861272294</v>
      </c>
      <c r="Z195" s="6">
        <f t="shared" si="26"/>
        <v>1831.1688612722937</v>
      </c>
      <c r="AB195">
        <v>80013</v>
      </c>
      <c r="AC195">
        <v>23093</v>
      </c>
      <c r="AD195">
        <v>4532</v>
      </c>
      <c r="AE195">
        <v>175</v>
      </c>
      <c r="AG195">
        <v>4857</v>
      </c>
      <c r="AH195">
        <v>655</v>
      </c>
      <c r="AI195">
        <v>187</v>
      </c>
      <c r="AJ195">
        <v>12040</v>
      </c>
      <c r="AK195">
        <v>8640</v>
      </c>
      <c r="AL195">
        <v>1135</v>
      </c>
      <c r="AM195">
        <v>788</v>
      </c>
      <c r="AN195">
        <v>206</v>
      </c>
      <c r="AO195">
        <v>255</v>
      </c>
      <c r="AP195">
        <v>27</v>
      </c>
      <c r="AR195">
        <v>21</v>
      </c>
      <c r="AT195">
        <v>940</v>
      </c>
      <c r="AU195">
        <v>1910</v>
      </c>
      <c r="AV195">
        <v>122</v>
      </c>
      <c r="AW195">
        <v>263</v>
      </c>
      <c r="AX195">
        <v>180</v>
      </c>
      <c r="AZ195">
        <v>76</v>
      </c>
      <c r="BA195">
        <v>78</v>
      </c>
      <c r="BB195">
        <v>134</v>
      </c>
      <c r="BK195">
        <v>51</v>
      </c>
      <c r="BX195">
        <v>60365</v>
      </c>
    </row>
    <row r="196" spans="1:76">
      <c r="A196">
        <v>11</v>
      </c>
      <c r="B196">
        <v>8</v>
      </c>
      <c r="C196" t="s">
        <v>251</v>
      </c>
      <c r="D196">
        <v>50</v>
      </c>
      <c r="E196">
        <v>14</v>
      </c>
      <c r="F196" t="s">
        <v>265</v>
      </c>
      <c r="G196">
        <f t="shared" si="28"/>
        <v>1</v>
      </c>
      <c r="H196">
        <f t="shared" si="28"/>
        <v>0</v>
      </c>
      <c r="I196">
        <f t="shared" si="28"/>
        <v>0</v>
      </c>
      <c r="J196">
        <f t="shared" si="28"/>
        <v>0</v>
      </c>
      <c r="K196">
        <f t="shared" si="28"/>
        <v>0</v>
      </c>
      <c r="O196" s="6">
        <f t="shared" si="27"/>
        <v>0</v>
      </c>
      <c r="P196" s="6">
        <f t="shared" si="27"/>
        <v>2264.8407211283729</v>
      </c>
      <c r="Q196" s="6">
        <f t="shared" si="27"/>
        <v>11316.956510055035</v>
      </c>
      <c r="R196" s="6">
        <f t="shared" ref="R196:R259" si="29">IF(J196=1,0,V196)</f>
        <v>11268.405151662453</v>
      </c>
      <c r="S196" s="6">
        <f t="shared" ref="S196:S259" si="30">(AC196+AD196+AE196+AF196)*$B$2</f>
        <v>40628.926326967114</v>
      </c>
      <c r="T196" s="6">
        <f t="shared" ref="T196:T259" si="31">(AG196+AH196+AI196)*$C$2</f>
        <v>2264.8407211283729</v>
      </c>
      <c r="U196" s="6">
        <f t="shared" ref="U196:U259" si="32">AJ196*$D$2</f>
        <v>11316.956510055035</v>
      </c>
      <c r="V196" s="6">
        <f t="shared" ref="V196:V259" si="33">(SUM(AK196:AS196))*$E$2</f>
        <v>11268.405151662453</v>
      </c>
      <c r="W196" s="6">
        <v>0</v>
      </c>
      <c r="X196" s="6">
        <f t="shared" ref="X196:X259" si="34">SUM(AT196:BW196)*$F$2</f>
        <v>3035.7852234765146</v>
      </c>
      <c r="Y196" s="6">
        <f t="shared" ref="Y196:Y259" si="35">SUM(S196:X196)</f>
        <v>68514.913933289485</v>
      </c>
      <c r="Z196" s="6">
        <f t="shared" ref="Z196:Z259" si="36">Y196-BX196</f>
        <v>2967.9139332894847</v>
      </c>
      <c r="AB196">
        <v>80014</v>
      </c>
      <c r="AC196">
        <v>30453</v>
      </c>
      <c r="AD196">
        <v>3399</v>
      </c>
      <c r="AE196">
        <v>162</v>
      </c>
      <c r="AG196">
        <v>4474</v>
      </c>
      <c r="AH196">
        <v>539</v>
      </c>
      <c r="AI196">
        <v>187</v>
      </c>
      <c r="AJ196">
        <v>13329</v>
      </c>
      <c r="AK196">
        <v>7623</v>
      </c>
      <c r="AL196">
        <v>1129</v>
      </c>
      <c r="AM196">
        <v>662</v>
      </c>
      <c r="AN196">
        <v>178</v>
      </c>
      <c r="AO196">
        <v>160</v>
      </c>
      <c r="AP196">
        <v>36</v>
      </c>
      <c r="AR196">
        <v>28</v>
      </c>
      <c r="AT196">
        <v>694</v>
      </c>
      <c r="AU196">
        <v>1571</v>
      </c>
      <c r="AV196">
        <v>121</v>
      </c>
      <c r="AW196">
        <v>269</v>
      </c>
      <c r="AX196">
        <v>176</v>
      </c>
      <c r="AZ196">
        <v>66</v>
      </c>
      <c r="BA196">
        <v>85</v>
      </c>
      <c r="BB196">
        <v>153</v>
      </c>
      <c r="BK196">
        <v>53</v>
      </c>
      <c r="BX196">
        <v>65547</v>
      </c>
    </row>
    <row r="197" spans="1:76">
      <c r="A197">
        <v>11</v>
      </c>
      <c r="B197">
        <v>8</v>
      </c>
      <c r="C197" t="s">
        <v>251</v>
      </c>
      <c r="D197">
        <v>49</v>
      </c>
      <c r="E197">
        <v>15</v>
      </c>
      <c r="F197" t="s">
        <v>266</v>
      </c>
      <c r="G197">
        <f t="shared" si="28"/>
        <v>1</v>
      </c>
      <c r="H197">
        <f t="shared" si="28"/>
        <v>0</v>
      </c>
      <c r="I197">
        <f t="shared" si="28"/>
        <v>0</v>
      </c>
      <c r="J197">
        <f t="shared" si="28"/>
        <v>0</v>
      </c>
      <c r="K197">
        <f t="shared" si="28"/>
        <v>0</v>
      </c>
      <c r="O197" s="6">
        <f t="shared" ref="O197:R260" si="37">IF(G197=1,0,S197)</f>
        <v>0</v>
      </c>
      <c r="P197" s="6">
        <f t="shared" si="37"/>
        <v>3212.1539073695676</v>
      </c>
      <c r="Q197" s="6">
        <f t="shared" si="37"/>
        <v>18516.880825852673</v>
      </c>
      <c r="R197" s="6">
        <f t="shared" si="29"/>
        <v>15933.726925944869</v>
      </c>
      <c r="S197" s="6">
        <f t="shared" si="30"/>
        <v>43662.896835301814</v>
      </c>
      <c r="T197" s="6">
        <f t="shared" si="31"/>
        <v>3212.1539073695676</v>
      </c>
      <c r="U197" s="6">
        <f t="shared" si="32"/>
        <v>18516.880825852673</v>
      </c>
      <c r="V197" s="6">
        <f t="shared" si="33"/>
        <v>15933.726925944869</v>
      </c>
      <c r="W197" s="6">
        <v>0</v>
      </c>
      <c r="X197" s="6">
        <f t="shared" si="34"/>
        <v>3453.824656696775</v>
      </c>
      <c r="Y197" s="6">
        <f t="shared" si="35"/>
        <v>84779.483151165696</v>
      </c>
      <c r="Z197" s="6">
        <f t="shared" si="36"/>
        <v>1534.4831511656957</v>
      </c>
      <c r="AB197">
        <v>80015</v>
      </c>
      <c r="AC197">
        <v>34109</v>
      </c>
      <c r="AD197">
        <v>2263</v>
      </c>
      <c r="AE197">
        <v>182</v>
      </c>
      <c r="AG197">
        <v>6230</v>
      </c>
      <c r="AH197">
        <v>930</v>
      </c>
      <c r="AI197">
        <v>215</v>
      </c>
      <c r="AJ197">
        <v>21809</v>
      </c>
      <c r="AK197">
        <v>11165</v>
      </c>
      <c r="AL197">
        <v>1485</v>
      </c>
      <c r="AM197">
        <v>867</v>
      </c>
      <c r="AN197">
        <v>222</v>
      </c>
      <c r="AO197">
        <v>75</v>
      </c>
      <c r="AP197">
        <v>31</v>
      </c>
      <c r="AR197">
        <v>35</v>
      </c>
      <c r="AT197">
        <v>742</v>
      </c>
      <c r="AU197">
        <v>1718</v>
      </c>
      <c r="AV197">
        <v>200</v>
      </c>
      <c r="AW197">
        <v>375</v>
      </c>
      <c r="AX197">
        <v>170</v>
      </c>
      <c r="AZ197">
        <v>71</v>
      </c>
      <c r="BA197">
        <v>106</v>
      </c>
      <c r="BB197">
        <v>184</v>
      </c>
      <c r="BK197">
        <v>61</v>
      </c>
      <c r="BX197">
        <v>83245</v>
      </c>
    </row>
    <row r="198" spans="1:76">
      <c r="A198">
        <v>11</v>
      </c>
      <c r="B198">
        <v>8</v>
      </c>
      <c r="C198" t="s">
        <v>251</v>
      </c>
      <c r="D198">
        <v>50</v>
      </c>
      <c r="E198">
        <v>16</v>
      </c>
      <c r="F198" t="s">
        <v>267</v>
      </c>
      <c r="G198">
        <f t="shared" si="28"/>
        <v>1</v>
      </c>
      <c r="H198">
        <f t="shared" si="28"/>
        <v>0</v>
      </c>
      <c r="I198">
        <f t="shared" si="28"/>
        <v>0</v>
      </c>
      <c r="J198">
        <f t="shared" si="28"/>
        <v>0</v>
      </c>
      <c r="K198">
        <f t="shared" si="28"/>
        <v>0</v>
      </c>
      <c r="O198" s="6">
        <f t="shared" si="37"/>
        <v>0</v>
      </c>
      <c r="P198" s="6">
        <f t="shared" si="37"/>
        <v>3398.5677205701336</v>
      </c>
      <c r="Q198" s="6">
        <f t="shared" si="37"/>
        <v>12839.298998053286</v>
      </c>
      <c r="R198" s="6">
        <f t="shared" si="29"/>
        <v>17156.307558230987</v>
      </c>
      <c r="S198" s="6">
        <f t="shared" si="30"/>
        <v>37843.406946873998</v>
      </c>
      <c r="T198" s="6">
        <f t="shared" si="31"/>
        <v>3398.5677205701336</v>
      </c>
      <c r="U198" s="6">
        <f t="shared" si="32"/>
        <v>12839.298998053286</v>
      </c>
      <c r="V198" s="6">
        <f t="shared" si="33"/>
        <v>17156.307558230987</v>
      </c>
      <c r="W198" s="6">
        <v>0</v>
      </c>
      <c r="X198" s="6">
        <f t="shared" si="34"/>
        <v>3637.6096467002149</v>
      </c>
      <c r="Y198" s="6">
        <f t="shared" si="35"/>
        <v>74875.190870428632</v>
      </c>
      <c r="Z198" s="6">
        <f t="shared" si="36"/>
        <v>1503.1908704286325</v>
      </c>
      <c r="AB198">
        <v>80016</v>
      </c>
      <c r="AC198">
        <v>28181</v>
      </c>
      <c r="AD198">
        <v>3285</v>
      </c>
      <c r="AE198">
        <v>216</v>
      </c>
      <c r="AG198">
        <v>6753</v>
      </c>
      <c r="AH198">
        <v>819</v>
      </c>
      <c r="AI198">
        <v>231</v>
      </c>
      <c r="AJ198">
        <v>15122</v>
      </c>
      <c r="AK198">
        <v>11750</v>
      </c>
      <c r="AL198">
        <v>1677</v>
      </c>
      <c r="AM198">
        <v>1076</v>
      </c>
      <c r="AN198">
        <v>198</v>
      </c>
      <c r="AO198">
        <v>206</v>
      </c>
      <c r="AP198">
        <v>21</v>
      </c>
      <c r="AR198">
        <v>17</v>
      </c>
      <c r="AT198">
        <v>1127</v>
      </c>
      <c r="AU198">
        <v>1548</v>
      </c>
      <c r="AV198">
        <v>168</v>
      </c>
      <c r="AW198">
        <v>293</v>
      </c>
      <c r="AX198">
        <v>189</v>
      </c>
      <c r="AZ198">
        <v>76</v>
      </c>
      <c r="BA198">
        <v>104</v>
      </c>
      <c r="BB198">
        <v>263</v>
      </c>
      <c r="BK198">
        <v>52</v>
      </c>
      <c r="BX198">
        <v>73372</v>
      </c>
    </row>
    <row r="199" spans="1:76">
      <c r="A199">
        <v>11</v>
      </c>
      <c r="B199">
        <v>8</v>
      </c>
      <c r="C199" t="s">
        <v>251</v>
      </c>
      <c r="D199">
        <v>50</v>
      </c>
      <c r="E199">
        <v>17</v>
      </c>
      <c r="F199" t="s">
        <v>268</v>
      </c>
      <c r="G199">
        <f t="shared" si="28"/>
        <v>1</v>
      </c>
      <c r="H199">
        <f t="shared" si="28"/>
        <v>0</v>
      </c>
      <c r="I199">
        <f t="shared" si="28"/>
        <v>0</v>
      </c>
      <c r="J199">
        <f t="shared" si="28"/>
        <v>0</v>
      </c>
      <c r="K199">
        <f t="shared" si="28"/>
        <v>0</v>
      </c>
      <c r="O199" s="6">
        <f t="shared" si="37"/>
        <v>0</v>
      </c>
      <c r="P199" s="6">
        <f t="shared" si="37"/>
        <v>3091.0720380477046</v>
      </c>
      <c r="Q199" s="6">
        <f t="shared" si="37"/>
        <v>16558.976878655816</v>
      </c>
      <c r="R199" s="6">
        <f t="shared" si="29"/>
        <v>17032.32755044986</v>
      </c>
      <c r="S199" s="6">
        <f t="shared" si="30"/>
        <v>46287.161877353523</v>
      </c>
      <c r="T199" s="6">
        <f t="shared" si="31"/>
        <v>3091.0720380477046</v>
      </c>
      <c r="U199" s="6">
        <f t="shared" si="32"/>
        <v>16558.976878655816</v>
      </c>
      <c r="V199" s="6">
        <f t="shared" si="33"/>
        <v>17032.32755044986</v>
      </c>
      <c r="W199" s="6">
        <v>0</v>
      </c>
      <c r="X199" s="6">
        <f t="shared" si="34"/>
        <v>3750.9278529717662</v>
      </c>
      <c r="Y199" s="6">
        <f t="shared" si="35"/>
        <v>86720.466197478672</v>
      </c>
      <c r="Z199" s="6">
        <f t="shared" si="36"/>
        <v>2593.4661974786723</v>
      </c>
      <c r="AB199">
        <v>80017</v>
      </c>
      <c r="AC199">
        <v>35497</v>
      </c>
      <c r="AD199">
        <v>3022</v>
      </c>
      <c r="AE199">
        <v>232</v>
      </c>
      <c r="AG199">
        <v>5970</v>
      </c>
      <c r="AH199">
        <v>909</v>
      </c>
      <c r="AI199">
        <v>218</v>
      </c>
      <c r="AJ199">
        <v>19503</v>
      </c>
      <c r="AK199">
        <v>11689</v>
      </c>
      <c r="AL199">
        <v>1831</v>
      </c>
      <c r="AM199">
        <v>828</v>
      </c>
      <c r="AN199">
        <v>235</v>
      </c>
      <c r="AO199">
        <v>192</v>
      </c>
      <c r="AP199">
        <v>32</v>
      </c>
      <c r="AR199">
        <v>30</v>
      </c>
      <c r="AT199">
        <v>1001</v>
      </c>
      <c r="AU199">
        <v>1711</v>
      </c>
      <c r="AV199">
        <v>199</v>
      </c>
      <c r="AW199">
        <v>425</v>
      </c>
      <c r="AX199">
        <v>149</v>
      </c>
      <c r="AZ199">
        <v>73</v>
      </c>
      <c r="BA199">
        <v>133</v>
      </c>
      <c r="BB199">
        <v>181</v>
      </c>
      <c r="BK199">
        <v>67</v>
      </c>
      <c r="BX199">
        <v>84127</v>
      </c>
    </row>
    <row r="200" spans="1:76">
      <c r="A200">
        <v>11</v>
      </c>
      <c r="B200">
        <v>8</v>
      </c>
      <c r="C200" t="s">
        <v>251</v>
      </c>
      <c r="D200">
        <v>48</v>
      </c>
      <c r="E200">
        <v>18</v>
      </c>
      <c r="F200" t="s">
        <v>269</v>
      </c>
      <c r="G200">
        <f t="shared" si="28"/>
        <v>1</v>
      </c>
      <c r="H200">
        <f t="shared" si="28"/>
        <v>0</v>
      </c>
      <c r="I200">
        <f t="shared" si="28"/>
        <v>0</v>
      </c>
      <c r="J200">
        <f t="shared" si="28"/>
        <v>0</v>
      </c>
      <c r="K200">
        <f t="shared" si="28"/>
        <v>0</v>
      </c>
      <c r="O200" s="6">
        <f t="shared" si="37"/>
        <v>0</v>
      </c>
      <c r="P200" s="6">
        <f t="shared" si="37"/>
        <v>3469.1262199591329</v>
      </c>
      <c r="Q200" s="6">
        <f t="shared" si="37"/>
        <v>18635.747500877635</v>
      </c>
      <c r="R200" s="6">
        <f t="shared" si="29"/>
        <v>18522.383569893405</v>
      </c>
      <c r="S200" s="6">
        <f t="shared" si="30"/>
        <v>47740.839872882396</v>
      </c>
      <c r="T200" s="6">
        <f t="shared" si="31"/>
        <v>3469.1262199591329</v>
      </c>
      <c r="U200" s="6">
        <f t="shared" si="32"/>
        <v>18635.747500877635</v>
      </c>
      <c r="V200" s="6">
        <f t="shared" si="33"/>
        <v>18522.383569893405</v>
      </c>
      <c r="W200" s="6">
        <v>0</v>
      </c>
      <c r="X200" s="6">
        <f t="shared" si="34"/>
        <v>3914.7155124566975</v>
      </c>
      <c r="Y200" s="6">
        <f t="shared" si="35"/>
        <v>92282.812676069268</v>
      </c>
      <c r="Z200" s="6">
        <f t="shared" si="36"/>
        <v>2154.8126760692685</v>
      </c>
      <c r="AB200">
        <v>80018</v>
      </c>
      <c r="AC200">
        <v>36934</v>
      </c>
      <c r="AD200">
        <v>2854</v>
      </c>
      <c r="AE200">
        <v>180</v>
      </c>
      <c r="AG200">
        <v>6600</v>
      </c>
      <c r="AH200">
        <v>1038</v>
      </c>
      <c r="AI200">
        <v>327</v>
      </c>
      <c r="AJ200">
        <v>21949</v>
      </c>
      <c r="AK200">
        <v>12665</v>
      </c>
      <c r="AL200">
        <v>2102</v>
      </c>
      <c r="AM200">
        <v>910</v>
      </c>
      <c r="AN200">
        <v>248</v>
      </c>
      <c r="AO200">
        <v>146</v>
      </c>
      <c r="AP200">
        <v>34</v>
      </c>
      <c r="AR200">
        <v>30</v>
      </c>
      <c r="AT200">
        <v>1167</v>
      </c>
      <c r="AU200">
        <v>1614</v>
      </c>
      <c r="AV200">
        <v>244</v>
      </c>
      <c r="AW200">
        <v>424</v>
      </c>
      <c r="AX200">
        <v>198</v>
      </c>
      <c r="AZ200">
        <v>63</v>
      </c>
      <c r="BA200">
        <v>162</v>
      </c>
      <c r="BB200">
        <v>174</v>
      </c>
      <c r="BK200">
        <v>65</v>
      </c>
      <c r="BX200">
        <v>90128</v>
      </c>
    </row>
    <row r="201" spans="1:76">
      <c r="A201">
        <v>11</v>
      </c>
      <c r="B201">
        <v>8</v>
      </c>
      <c r="C201" t="s">
        <v>251</v>
      </c>
      <c r="D201">
        <v>49</v>
      </c>
      <c r="E201">
        <v>19</v>
      </c>
      <c r="F201" t="s">
        <v>270</v>
      </c>
      <c r="G201">
        <f t="shared" si="28"/>
        <v>1</v>
      </c>
      <c r="H201">
        <f t="shared" si="28"/>
        <v>0</v>
      </c>
      <c r="I201">
        <f t="shared" si="28"/>
        <v>0</v>
      </c>
      <c r="J201">
        <f t="shared" si="28"/>
        <v>0</v>
      </c>
      <c r="K201">
        <f t="shared" si="28"/>
        <v>0</v>
      </c>
      <c r="O201" s="6">
        <f t="shared" si="37"/>
        <v>0</v>
      </c>
      <c r="P201" s="6">
        <f t="shared" si="37"/>
        <v>3494.3879049255647</v>
      </c>
      <c r="Q201" s="6">
        <f t="shared" si="37"/>
        <v>18772.44417715634</v>
      </c>
      <c r="R201" s="6">
        <f t="shared" si="29"/>
        <v>19071.109900628395</v>
      </c>
      <c r="S201" s="6">
        <f t="shared" si="30"/>
        <v>46037.51627253386</v>
      </c>
      <c r="T201" s="6">
        <f t="shared" si="31"/>
        <v>3494.3879049255647</v>
      </c>
      <c r="U201" s="6">
        <f t="shared" si="32"/>
        <v>18772.44417715634</v>
      </c>
      <c r="V201" s="6">
        <f t="shared" si="33"/>
        <v>19071.109900628395</v>
      </c>
      <c r="W201" s="6">
        <v>0</v>
      </c>
      <c r="X201" s="6">
        <f t="shared" si="34"/>
        <v>3599.5194933316266</v>
      </c>
      <c r="Y201" s="6">
        <f t="shared" si="35"/>
        <v>90974.97774857578</v>
      </c>
      <c r="Z201" s="6">
        <f t="shared" si="36"/>
        <v>1906.9777485757804</v>
      </c>
      <c r="AB201">
        <v>80019</v>
      </c>
      <c r="AC201">
        <v>35578</v>
      </c>
      <c r="AD201">
        <v>2749</v>
      </c>
      <c r="AE201">
        <v>215</v>
      </c>
      <c r="AG201">
        <v>6803</v>
      </c>
      <c r="AH201">
        <v>915</v>
      </c>
      <c r="AI201">
        <v>305</v>
      </c>
      <c r="AJ201">
        <v>22110</v>
      </c>
      <c r="AK201">
        <v>13329</v>
      </c>
      <c r="AL201">
        <v>1706</v>
      </c>
      <c r="AM201">
        <v>1038</v>
      </c>
      <c r="AN201">
        <v>244</v>
      </c>
      <c r="AO201">
        <v>239</v>
      </c>
      <c r="AP201">
        <v>30</v>
      </c>
      <c r="AR201">
        <v>27</v>
      </c>
      <c r="AT201">
        <v>958</v>
      </c>
      <c r="AU201">
        <v>1602</v>
      </c>
      <c r="AV201">
        <v>213</v>
      </c>
      <c r="AW201">
        <v>335</v>
      </c>
      <c r="AX201">
        <v>179</v>
      </c>
      <c r="AZ201">
        <v>91</v>
      </c>
      <c r="BA201">
        <v>147</v>
      </c>
      <c r="BB201">
        <v>188</v>
      </c>
      <c r="BK201">
        <v>67</v>
      </c>
      <c r="BX201">
        <v>89068</v>
      </c>
    </row>
    <row r="202" spans="1:76">
      <c r="A202">
        <v>11</v>
      </c>
      <c r="B202">
        <v>8</v>
      </c>
      <c r="C202" t="s">
        <v>251</v>
      </c>
      <c r="D202">
        <v>51</v>
      </c>
      <c r="E202">
        <v>20</v>
      </c>
      <c r="F202" t="s">
        <v>271</v>
      </c>
      <c r="G202">
        <f t="shared" si="28"/>
        <v>1</v>
      </c>
      <c r="H202">
        <f t="shared" si="28"/>
        <v>0</v>
      </c>
      <c r="I202">
        <f t="shared" si="28"/>
        <v>0</v>
      </c>
      <c r="J202">
        <f t="shared" si="28"/>
        <v>0</v>
      </c>
      <c r="K202">
        <f t="shared" si="28"/>
        <v>0</v>
      </c>
      <c r="O202" s="6">
        <f t="shared" si="37"/>
        <v>0</v>
      </c>
      <c r="P202" s="6">
        <f t="shared" si="37"/>
        <v>3338.4623322017269</v>
      </c>
      <c r="Q202" s="6">
        <f t="shared" si="37"/>
        <v>12957.316625399497</v>
      </c>
      <c r="R202" s="6">
        <f t="shared" si="29"/>
        <v>16266.636206097895</v>
      </c>
      <c r="S202" s="6">
        <f t="shared" si="30"/>
        <v>41763.679076147419</v>
      </c>
      <c r="T202" s="6">
        <f t="shared" si="31"/>
        <v>3338.4623322017269</v>
      </c>
      <c r="U202" s="6">
        <f t="shared" si="32"/>
        <v>12957.316625399497</v>
      </c>
      <c r="V202" s="6">
        <f t="shared" si="33"/>
        <v>16266.636206097895</v>
      </c>
      <c r="W202" s="6">
        <v>0</v>
      </c>
      <c r="X202" s="6">
        <f t="shared" si="34"/>
        <v>4188.9646167105357</v>
      </c>
      <c r="Y202" s="6">
        <f t="shared" si="35"/>
        <v>78515.05885655708</v>
      </c>
      <c r="Z202" s="6">
        <f t="shared" si="36"/>
        <v>2056.0588565570797</v>
      </c>
      <c r="AB202">
        <v>80020</v>
      </c>
      <c r="AC202">
        <v>31960</v>
      </c>
      <c r="AD202">
        <v>2815</v>
      </c>
      <c r="AE202">
        <v>189</v>
      </c>
      <c r="AG202">
        <v>6676</v>
      </c>
      <c r="AH202">
        <v>799</v>
      </c>
      <c r="AI202">
        <v>190</v>
      </c>
      <c r="AJ202">
        <v>15261</v>
      </c>
      <c r="AK202">
        <v>10697</v>
      </c>
      <c r="AL202">
        <v>1646</v>
      </c>
      <c r="AM202">
        <v>1150</v>
      </c>
      <c r="AN202">
        <v>240</v>
      </c>
      <c r="AO202">
        <v>319</v>
      </c>
      <c r="AP202">
        <v>92</v>
      </c>
      <c r="AR202">
        <v>26</v>
      </c>
      <c r="AT202">
        <v>1646</v>
      </c>
      <c r="AU202">
        <v>1575</v>
      </c>
      <c r="AV202">
        <v>160</v>
      </c>
      <c r="AW202">
        <v>307</v>
      </c>
      <c r="AX202">
        <v>208</v>
      </c>
      <c r="AZ202">
        <v>82</v>
      </c>
      <c r="BA202">
        <v>83</v>
      </c>
      <c r="BB202">
        <v>286</v>
      </c>
      <c r="BK202">
        <v>52</v>
      </c>
      <c r="BX202">
        <v>76459</v>
      </c>
    </row>
    <row r="203" spans="1:76">
      <c r="A203">
        <v>11</v>
      </c>
      <c r="B203">
        <v>8</v>
      </c>
      <c r="C203" t="s">
        <v>251</v>
      </c>
      <c r="D203">
        <v>51</v>
      </c>
      <c r="E203">
        <v>21</v>
      </c>
      <c r="F203" t="s">
        <v>272</v>
      </c>
      <c r="G203">
        <f t="shared" si="28"/>
        <v>1</v>
      </c>
      <c r="H203">
        <f t="shared" si="28"/>
        <v>0</v>
      </c>
      <c r="I203">
        <f t="shared" si="28"/>
        <v>0</v>
      </c>
      <c r="J203">
        <f t="shared" si="28"/>
        <v>0</v>
      </c>
      <c r="K203">
        <f t="shared" si="28"/>
        <v>0</v>
      </c>
      <c r="O203" s="6">
        <f t="shared" si="37"/>
        <v>0</v>
      </c>
      <c r="P203" s="6">
        <f t="shared" si="37"/>
        <v>3533.1515249602621</v>
      </c>
      <c r="Q203" s="6">
        <f t="shared" si="37"/>
        <v>18406.50462761521</v>
      </c>
      <c r="R203" s="6">
        <f t="shared" si="29"/>
        <v>20745.987968708621</v>
      </c>
      <c r="S203" s="6">
        <f t="shared" si="30"/>
        <v>45464.167515053283</v>
      </c>
      <c r="T203" s="6">
        <f t="shared" si="31"/>
        <v>3533.1515249602621</v>
      </c>
      <c r="U203" s="6">
        <f t="shared" si="32"/>
        <v>18406.50462761521</v>
      </c>
      <c r="V203" s="6">
        <f t="shared" si="33"/>
        <v>20745.987968708621</v>
      </c>
      <c r="W203" s="6">
        <v>0</v>
      </c>
      <c r="X203" s="6">
        <f t="shared" si="34"/>
        <v>4144.2086865024439</v>
      </c>
      <c r="Y203" s="6">
        <f t="shared" si="35"/>
        <v>92294.020322839817</v>
      </c>
      <c r="Z203" s="6">
        <f t="shared" si="36"/>
        <v>2017.0203228398168</v>
      </c>
      <c r="AB203">
        <v>80021</v>
      </c>
      <c r="AC203">
        <v>35741</v>
      </c>
      <c r="AD203">
        <v>2140</v>
      </c>
      <c r="AE203">
        <v>181</v>
      </c>
      <c r="AG203">
        <v>6787</v>
      </c>
      <c r="AH203">
        <v>1123</v>
      </c>
      <c r="AI203">
        <v>202</v>
      </c>
      <c r="AJ203">
        <v>21679</v>
      </c>
      <c r="AK203">
        <v>13427</v>
      </c>
      <c r="AL203">
        <v>2971</v>
      </c>
      <c r="AM203">
        <v>885</v>
      </c>
      <c r="AN203">
        <v>294</v>
      </c>
      <c r="AO203">
        <v>387</v>
      </c>
      <c r="AP203">
        <v>73</v>
      </c>
      <c r="AR203">
        <v>35</v>
      </c>
      <c r="AT203">
        <v>1368</v>
      </c>
      <c r="AU203">
        <v>1510</v>
      </c>
      <c r="AV203">
        <v>255</v>
      </c>
      <c r="AW203">
        <v>518</v>
      </c>
      <c r="AX203">
        <v>183</v>
      </c>
      <c r="AZ203">
        <v>79</v>
      </c>
      <c r="BA203">
        <v>145</v>
      </c>
      <c r="BB203">
        <v>235</v>
      </c>
      <c r="BK203">
        <v>59</v>
      </c>
      <c r="BX203">
        <v>90277</v>
      </c>
    </row>
    <row r="204" spans="1:76">
      <c r="A204">
        <v>11</v>
      </c>
      <c r="B204">
        <v>8</v>
      </c>
      <c r="C204" t="s">
        <v>251</v>
      </c>
      <c r="D204">
        <v>50</v>
      </c>
      <c r="E204">
        <v>22</v>
      </c>
      <c r="F204" t="s">
        <v>273</v>
      </c>
      <c r="G204">
        <f t="shared" si="28"/>
        <v>1</v>
      </c>
      <c r="H204">
        <f t="shared" si="28"/>
        <v>0</v>
      </c>
      <c r="I204">
        <f t="shared" si="28"/>
        <v>0</v>
      </c>
      <c r="J204">
        <f t="shared" si="28"/>
        <v>0</v>
      </c>
      <c r="K204">
        <f t="shared" si="28"/>
        <v>0</v>
      </c>
      <c r="O204" s="6">
        <f t="shared" si="37"/>
        <v>0</v>
      </c>
      <c r="P204" s="6">
        <f t="shared" si="37"/>
        <v>3795.7859393526483</v>
      </c>
      <c r="Q204" s="6">
        <f t="shared" si="37"/>
        <v>19709.792814496031</v>
      </c>
      <c r="R204" s="6">
        <f t="shared" si="29"/>
        <v>24373.551159341605</v>
      </c>
      <c r="S204" s="6">
        <f t="shared" si="30"/>
        <v>42223.552558709962</v>
      </c>
      <c r="T204" s="6">
        <f t="shared" si="31"/>
        <v>3795.7859393526483</v>
      </c>
      <c r="U204" s="6">
        <f t="shared" si="32"/>
        <v>19709.792814496031</v>
      </c>
      <c r="V204" s="6">
        <f t="shared" si="33"/>
        <v>24373.551159341605</v>
      </c>
      <c r="W204" s="6">
        <v>0</v>
      </c>
      <c r="X204" s="6">
        <f t="shared" si="34"/>
        <v>4073.741902770555</v>
      </c>
      <c r="Y204" s="6">
        <f t="shared" si="35"/>
        <v>94176.424374670794</v>
      </c>
      <c r="Z204" s="6">
        <f t="shared" si="36"/>
        <v>1388.4243746707944</v>
      </c>
      <c r="AB204">
        <v>80022</v>
      </c>
      <c r="AC204">
        <v>33237</v>
      </c>
      <c r="AD204">
        <v>1925</v>
      </c>
      <c r="AE204">
        <v>187</v>
      </c>
      <c r="AG204">
        <v>7309</v>
      </c>
      <c r="AH204">
        <v>1160</v>
      </c>
      <c r="AI204">
        <v>246</v>
      </c>
      <c r="AJ204">
        <v>23214</v>
      </c>
      <c r="AK204">
        <v>15919</v>
      </c>
      <c r="AL204">
        <v>2988</v>
      </c>
      <c r="AM204">
        <v>1186</v>
      </c>
      <c r="AN204">
        <v>290</v>
      </c>
      <c r="AO204">
        <v>743</v>
      </c>
      <c r="AP204">
        <v>49</v>
      </c>
      <c r="AR204">
        <v>57</v>
      </c>
      <c r="AT204">
        <v>1228</v>
      </c>
      <c r="AU204">
        <v>1411</v>
      </c>
      <c r="AV204">
        <v>265</v>
      </c>
      <c r="AW204">
        <v>520</v>
      </c>
      <c r="AX204">
        <v>208</v>
      </c>
      <c r="AZ204">
        <v>86</v>
      </c>
      <c r="BA204">
        <v>190</v>
      </c>
      <c r="BB204">
        <v>306</v>
      </c>
      <c r="BK204">
        <v>64</v>
      </c>
      <c r="BX204">
        <v>92788</v>
      </c>
    </row>
    <row r="205" spans="1:76">
      <c r="A205">
        <v>11</v>
      </c>
      <c r="B205">
        <v>8</v>
      </c>
      <c r="C205" t="s">
        <v>251</v>
      </c>
      <c r="D205">
        <v>51</v>
      </c>
      <c r="E205">
        <v>23</v>
      </c>
      <c r="F205" t="s">
        <v>274</v>
      </c>
      <c r="G205">
        <f t="shared" si="28"/>
        <v>1</v>
      </c>
      <c r="H205">
        <f t="shared" si="28"/>
        <v>0</v>
      </c>
      <c r="I205">
        <f t="shared" si="28"/>
        <v>0</v>
      </c>
      <c r="J205">
        <f t="shared" si="28"/>
        <v>0</v>
      </c>
      <c r="K205">
        <f t="shared" si="28"/>
        <v>0</v>
      </c>
      <c r="O205" s="6">
        <f t="shared" si="37"/>
        <v>0</v>
      </c>
      <c r="P205" s="6">
        <f t="shared" si="37"/>
        <v>3927.3209196951038</v>
      </c>
      <c r="Q205" s="6">
        <f t="shared" si="37"/>
        <v>18519.427968888922</v>
      </c>
      <c r="R205" s="6">
        <f t="shared" si="29"/>
        <v>20897.519089329999</v>
      </c>
      <c r="S205" s="6">
        <f t="shared" si="30"/>
        <v>41315.750359365717</v>
      </c>
      <c r="T205" s="6">
        <f t="shared" si="31"/>
        <v>3927.3209196951038</v>
      </c>
      <c r="U205" s="6">
        <f t="shared" si="32"/>
        <v>18519.427968888922</v>
      </c>
      <c r="V205" s="6">
        <f t="shared" si="33"/>
        <v>20897.519089329999</v>
      </c>
      <c r="W205" s="6">
        <v>0</v>
      </c>
      <c r="X205" s="6">
        <f t="shared" si="34"/>
        <v>4309.9008536558049</v>
      </c>
      <c r="Y205" s="6">
        <f t="shared" si="35"/>
        <v>88969.919190935558</v>
      </c>
      <c r="Z205" s="6">
        <f t="shared" si="36"/>
        <v>821.91919093555771</v>
      </c>
      <c r="AB205">
        <v>80023</v>
      </c>
      <c r="AC205">
        <v>32242</v>
      </c>
      <c r="AD205">
        <v>2155</v>
      </c>
      <c r="AE205">
        <v>192</v>
      </c>
      <c r="AG205">
        <v>7753</v>
      </c>
      <c r="AH205">
        <v>1075</v>
      </c>
      <c r="AI205">
        <v>189</v>
      </c>
      <c r="AJ205">
        <v>21812</v>
      </c>
      <c r="AK205">
        <v>13940</v>
      </c>
      <c r="AL205">
        <v>2479</v>
      </c>
      <c r="AM205">
        <v>1174</v>
      </c>
      <c r="AN205">
        <v>221</v>
      </c>
      <c r="AO205">
        <v>289</v>
      </c>
      <c r="AP205">
        <v>61</v>
      </c>
      <c r="AR205">
        <v>40</v>
      </c>
      <c r="AT205">
        <v>1638</v>
      </c>
      <c r="AU205">
        <v>1455</v>
      </c>
      <c r="AV205">
        <v>214</v>
      </c>
      <c r="AW205">
        <v>448</v>
      </c>
      <c r="AX205">
        <v>179</v>
      </c>
      <c r="AZ205">
        <v>92</v>
      </c>
      <c r="BA205">
        <v>118</v>
      </c>
      <c r="BB205">
        <v>326</v>
      </c>
      <c r="BK205">
        <v>56</v>
      </c>
      <c r="BX205">
        <v>88148</v>
      </c>
    </row>
    <row r="206" spans="1:76">
      <c r="A206">
        <v>11</v>
      </c>
      <c r="B206">
        <v>8</v>
      </c>
      <c r="C206" t="s">
        <v>251</v>
      </c>
      <c r="D206">
        <v>51</v>
      </c>
      <c r="E206">
        <v>24</v>
      </c>
      <c r="F206" t="s">
        <v>275</v>
      </c>
      <c r="G206">
        <f t="shared" si="28"/>
        <v>1</v>
      </c>
      <c r="H206">
        <f t="shared" si="28"/>
        <v>0</v>
      </c>
      <c r="I206">
        <f t="shared" si="28"/>
        <v>0</v>
      </c>
      <c r="J206">
        <f t="shared" si="28"/>
        <v>0</v>
      </c>
      <c r="K206">
        <f t="shared" si="28"/>
        <v>0</v>
      </c>
      <c r="O206" s="6">
        <f t="shared" si="37"/>
        <v>0</v>
      </c>
      <c r="P206" s="6">
        <f t="shared" si="37"/>
        <v>3861.1178832313512</v>
      </c>
      <c r="Q206" s="6">
        <f t="shared" si="37"/>
        <v>18462.54177441269</v>
      </c>
      <c r="R206" s="6">
        <f t="shared" si="29"/>
        <v>18065.494281959251</v>
      </c>
      <c r="S206" s="6">
        <f t="shared" si="30"/>
        <v>54306.877622613043</v>
      </c>
      <c r="T206" s="6">
        <f t="shared" si="31"/>
        <v>3861.1178832313512</v>
      </c>
      <c r="U206" s="6">
        <f t="shared" si="32"/>
        <v>18462.54177441269</v>
      </c>
      <c r="V206" s="6">
        <f t="shared" si="33"/>
        <v>18065.494281959251</v>
      </c>
      <c r="W206" s="6">
        <v>0</v>
      </c>
      <c r="X206" s="6">
        <f t="shared" si="34"/>
        <v>4486.0678129855269</v>
      </c>
      <c r="Y206" s="6">
        <f t="shared" si="35"/>
        <v>99182.099375201869</v>
      </c>
      <c r="Z206" s="6">
        <f t="shared" si="36"/>
        <v>2659.0993752018694</v>
      </c>
      <c r="AB206">
        <v>80024</v>
      </c>
      <c r="AC206">
        <v>42791</v>
      </c>
      <c r="AD206">
        <v>2450</v>
      </c>
      <c r="AE206">
        <v>224</v>
      </c>
      <c r="AG206">
        <v>7523</v>
      </c>
      <c r="AH206">
        <v>1152</v>
      </c>
      <c r="AI206">
        <v>190</v>
      </c>
      <c r="AJ206">
        <v>21745</v>
      </c>
      <c r="AK206">
        <v>11860</v>
      </c>
      <c r="AL206">
        <v>2414</v>
      </c>
      <c r="AM206">
        <v>972</v>
      </c>
      <c r="AN206">
        <v>203</v>
      </c>
      <c r="AO206">
        <v>185</v>
      </c>
      <c r="AP206">
        <v>57</v>
      </c>
      <c r="AR206">
        <v>46</v>
      </c>
      <c r="AT206">
        <v>1741</v>
      </c>
      <c r="AU206">
        <v>1610</v>
      </c>
      <c r="AV206">
        <v>193</v>
      </c>
      <c r="AW206">
        <v>401</v>
      </c>
      <c r="AX206">
        <v>175</v>
      </c>
      <c r="AZ206">
        <v>58</v>
      </c>
      <c r="BA206">
        <v>123</v>
      </c>
      <c r="BB206">
        <v>347</v>
      </c>
      <c r="BK206">
        <v>63</v>
      </c>
      <c r="BX206">
        <v>96523</v>
      </c>
    </row>
    <row r="207" spans="1:76">
      <c r="A207">
        <v>11</v>
      </c>
      <c r="B207">
        <v>8</v>
      </c>
      <c r="C207" t="s">
        <v>251</v>
      </c>
      <c r="D207">
        <v>52</v>
      </c>
      <c r="E207">
        <v>25</v>
      </c>
      <c r="F207" t="s">
        <v>276</v>
      </c>
      <c r="G207">
        <f t="shared" si="28"/>
        <v>1</v>
      </c>
      <c r="H207">
        <f t="shared" si="28"/>
        <v>0</v>
      </c>
      <c r="I207">
        <f t="shared" si="28"/>
        <v>0</v>
      </c>
      <c r="J207">
        <f t="shared" si="28"/>
        <v>0</v>
      </c>
      <c r="K207">
        <f t="shared" si="28"/>
        <v>0</v>
      </c>
      <c r="O207" s="6">
        <f t="shared" si="37"/>
        <v>0</v>
      </c>
      <c r="P207" s="6">
        <f t="shared" si="37"/>
        <v>4144.658519664923</v>
      </c>
      <c r="Q207" s="6">
        <f t="shared" si="37"/>
        <v>18320.750812061488</v>
      </c>
      <c r="R207" s="6">
        <f t="shared" si="29"/>
        <v>18833.481552381236</v>
      </c>
      <c r="S207" s="6">
        <f t="shared" si="30"/>
        <v>51379.215529727866</v>
      </c>
      <c r="T207" s="6">
        <f t="shared" si="31"/>
        <v>4144.658519664923</v>
      </c>
      <c r="U207" s="6">
        <f t="shared" si="32"/>
        <v>18320.750812061488</v>
      </c>
      <c r="V207" s="6">
        <f t="shared" si="33"/>
        <v>18833.481552381236</v>
      </c>
      <c r="W207" s="6">
        <v>0</v>
      </c>
      <c r="X207" s="6">
        <f t="shared" si="34"/>
        <v>4095.6437409574933</v>
      </c>
      <c r="Y207" s="6">
        <f t="shared" si="35"/>
        <v>96773.750154793001</v>
      </c>
      <c r="Z207" s="6">
        <f t="shared" si="36"/>
        <v>1958.7501547930005</v>
      </c>
      <c r="AB207">
        <v>80025</v>
      </c>
      <c r="AC207">
        <v>39263</v>
      </c>
      <c r="AD207">
        <v>3476</v>
      </c>
      <c r="AE207">
        <v>275</v>
      </c>
      <c r="AG207">
        <v>8249</v>
      </c>
      <c r="AH207">
        <v>1022</v>
      </c>
      <c r="AI207">
        <v>245</v>
      </c>
      <c r="AJ207">
        <v>21578</v>
      </c>
      <c r="AK207">
        <v>12811</v>
      </c>
      <c r="AL207">
        <v>1970</v>
      </c>
      <c r="AM207">
        <v>1107</v>
      </c>
      <c r="AN207">
        <v>216</v>
      </c>
      <c r="AO207">
        <v>218</v>
      </c>
      <c r="AP207">
        <v>51</v>
      </c>
      <c r="AR207">
        <v>33</v>
      </c>
      <c r="AT207">
        <v>1146</v>
      </c>
      <c r="AU207">
        <v>1946</v>
      </c>
      <c r="AV207">
        <v>136</v>
      </c>
      <c r="AW207">
        <v>356</v>
      </c>
      <c r="AX207">
        <v>204</v>
      </c>
      <c r="AZ207">
        <v>123</v>
      </c>
      <c r="BA207">
        <v>105</v>
      </c>
      <c r="BB207">
        <v>233</v>
      </c>
      <c r="BK207">
        <v>52</v>
      </c>
      <c r="BX207">
        <v>94815</v>
      </c>
    </row>
    <row r="208" spans="1:76">
      <c r="A208">
        <v>11</v>
      </c>
      <c r="B208">
        <v>8</v>
      </c>
      <c r="C208" t="s">
        <v>251</v>
      </c>
      <c r="D208">
        <v>52</v>
      </c>
      <c r="E208">
        <v>26</v>
      </c>
      <c r="F208" t="s">
        <v>277</v>
      </c>
      <c r="G208">
        <f t="shared" ref="G208:K258" si="38">IF(S208=MAX($S208:$W208),1,0)</f>
        <v>1</v>
      </c>
      <c r="H208">
        <f t="shared" si="38"/>
        <v>0</v>
      </c>
      <c r="I208">
        <f t="shared" si="38"/>
        <v>0</v>
      </c>
      <c r="J208">
        <f t="shared" si="38"/>
        <v>0</v>
      </c>
      <c r="K208">
        <f t="shared" si="38"/>
        <v>0</v>
      </c>
      <c r="O208" s="6">
        <f t="shared" si="37"/>
        <v>0</v>
      </c>
      <c r="P208" s="6">
        <f t="shared" si="37"/>
        <v>3747.0047545898833</v>
      </c>
      <c r="Q208" s="6">
        <f t="shared" si="37"/>
        <v>18140.752704166545</v>
      </c>
      <c r="R208" s="6">
        <f t="shared" si="29"/>
        <v>19123.916200238873</v>
      </c>
      <c r="S208" s="6">
        <f t="shared" si="30"/>
        <v>48261.631660927247</v>
      </c>
      <c r="T208" s="6">
        <f t="shared" si="31"/>
        <v>3747.0047545898833</v>
      </c>
      <c r="U208" s="6">
        <f t="shared" si="32"/>
        <v>18140.752704166545</v>
      </c>
      <c r="V208" s="6">
        <f t="shared" si="33"/>
        <v>19123.916200238873</v>
      </c>
      <c r="W208" s="6">
        <v>0</v>
      </c>
      <c r="X208" s="6">
        <f t="shared" si="34"/>
        <v>4340.3729763506753</v>
      </c>
      <c r="Y208" s="6">
        <f t="shared" si="35"/>
        <v>93613.678296273225</v>
      </c>
      <c r="Z208" s="6">
        <f t="shared" si="36"/>
        <v>2023.678296273225</v>
      </c>
      <c r="AB208">
        <v>80026</v>
      </c>
      <c r="AC208">
        <v>37795</v>
      </c>
      <c r="AD208">
        <v>2430</v>
      </c>
      <c r="AE208">
        <v>179</v>
      </c>
      <c r="AG208">
        <v>7383</v>
      </c>
      <c r="AH208">
        <v>1041</v>
      </c>
      <c r="AI208">
        <v>179</v>
      </c>
      <c r="AJ208">
        <v>21366</v>
      </c>
      <c r="AK208">
        <v>12943</v>
      </c>
      <c r="AL208">
        <v>2520</v>
      </c>
      <c r="AM208">
        <v>776</v>
      </c>
      <c r="AN208">
        <v>229</v>
      </c>
      <c r="AO208">
        <v>103</v>
      </c>
      <c r="AP208">
        <v>47</v>
      </c>
      <c r="AR208">
        <v>41</v>
      </c>
      <c r="AT208">
        <v>1089</v>
      </c>
      <c r="AU208">
        <v>1958</v>
      </c>
      <c r="AV208">
        <v>241</v>
      </c>
      <c r="AW208">
        <v>588</v>
      </c>
      <c r="AX208">
        <v>189</v>
      </c>
      <c r="AZ208">
        <v>83</v>
      </c>
      <c r="BA208">
        <v>125</v>
      </c>
      <c r="BB208">
        <v>237</v>
      </c>
      <c r="BK208">
        <v>48</v>
      </c>
      <c r="BX208">
        <v>91590</v>
      </c>
    </row>
    <row r="209" spans="1:76">
      <c r="A209">
        <v>11</v>
      </c>
      <c r="B209">
        <v>8</v>
      </c>
      <c r="C209" t="s">
        <v>251</v>
      </c>
      <c r="D209">
        <v>52</v>
      </c>
      <c r="E209">
        <v>27</v>
      </c>
      <c r="F209" t="s">
        <v>278</v>
      </c>
      <c r="G209">
        <f t="shared" si="38"/>
        <v>1</v>
      </c>
      <c r="H209">
        <f t="shared" si="38"/>
        <v>0</v>
      </c>
      <c r="I209">
        <f t="shared" si="38"/>
        <v>0</v>
      </c>
      <c r="J209">
        <f t="shared" si="38"/>
        <v>0</v>
      </c>
      <c r="K209">
        <f t="shared" si="38"/>
        <v>0</v>
      </c>
      <c r="O209" s="6">
        <f t="shared" si="37"/>
        <v>0</v>
      </c>
      <c r="P209" s="6">
        <f t="shared" si="37"/>
        <v>3858.9401517687279</v>
      </c>
      <c r="Q209" s="6">
        <f t="shared" si="37"/>
        <v>22315.520140578927</v>
      </c>
      <c r="R209" s="6">
        <f t="shared" si="29"/>
        <v>19710.525311129208</v>
      </c>
      <c r="S209" s="6">
        <f t="shared" si="30"/>
        <v>48820.646699470803</v>
      </c>
      <c r="T209" s="6">
        <f t="shared" si="31"/>
        <v>3858.9401517687279</v>
      </c>
      <c r="U209" s="6">
        <f t="shared" si="32"/>
        <v>22315.520140578927</v>
      </c>
      <c r="V209" s="6">
        <f t="shared" si="33"/>
        <v>19710.525311129208</v>
      </c>
      <c r="W209" s="6">
        <v>0</v>
      </c>
      <c r="X209" s="6">
        <f t="shared" si="34"/>
        <v>4071.8373951021254</v>
      </c>
      <c r="Y209" s="6">
        <f t="shared" si="35"/>
        <v>98777.469698049797</v>
      </c>
      <c r="Z209" s="6">
        <f t="shared" si="36"/>
        <v>1316.4696980497974</v>
      </c>
      <c r="AB209">
        <v>80027</v>
      </c>
      <c r="AC209">
        <v>38351</v>
      </c>
      <c r="AD209">
        <v>2290</v>
      </c>
      <c r="AE209">
        <v>231</v>
      </c>
      <c r="AG209">
        <v>7539</v>
      </c>
      <c r="AH209">
        <v>1127</v>
      </c>
      <c r="AI209">
        <v>194</v>
      </c>
      <c r="AJ209">
        <v>26283</v>
      </c>
      <c r="AK209">
        <v>13087</v>
      </c>
      <c r="AL209">
        <v>2577</v>
      </c>
      <c r="AM209">
        <v>1062</v>
      </c>
      <c r="AN209">
        <v>218</v>
      </c>
      <c r="AO209">
        <v>156</v>
      </c>
      <c r="AP209">
        <v>31</v>
      </c>
      <c r="AR209">
        <v>39</v>
      </c>
      <c r="AT209">
        <v>864</v>
      </c>
      <c r="AU209">
        <v>1999</v>
      </c>
      <c r="AV209">
        <v>185</v>
      </c>
      <c r="AW209">
        <v>570</v>
      </c>
      <c r="AX209">
        <v>199</v>
      </c>
      <c r="AZ209">
        <v>116</v>
      </c>
      <c r="BA209">
        <v>105</v>
      </c>
      <c r="BB209">
        <v>182</v>
      </c>
      <c r="BK209">
        <v>56</v>
      </c>
      <c r="BX209">
        <v>97461</v>
      </c>
    </row>
    <row r="210" spans="1:76">
      <c r="A210">
        <v>11</v>
      </c>
      <c r="B210">
        <v>8</v>
      </c>
      <c r="C210" t="s">
        <v>251</v>
      </c>
      <c r="D210">
        <v>53</v>
      </c>
      <c r="E210">
        <v>28</v>
      </c>
      <c r="F210" t="s">
        <v>279</v>
      </c>
      <c r="G210">
        <f t="shared" si="38"/>
        <v>1</v>
      </c>
      <c r="H210">
        <f t="shared" si="38"/>
        <v>0</v>
      </c>
      <c r="I210">
        <f t="shared" si="38"/>
        <v>0</v>
      </c>
      <c r="J210">
        <f t="shared" si="38"/>
        <v>0</v>
      </c>
      <c r="K210">
        <f t="shared" si="38"/>
        <v>0</v>
      </c>
      <c r="O210" s="6">
        <f t="shared" si="37"/>
        <v>0</v>
      </c>
      <c r="P210" s="6">
        <f t="shared" si="37"/>
        <v>3646.3935610166805</v>
      </c>
      <c r="Q210" s="6">
        <f t="shared" si="37"/>
        <v>19028.007528460006</v>
      </c>
      <c r="R210" s="6">
        <f t="shared" si="29"/>
        <v>17209.113857841465</v>
      </c>
      <c r="S210" s="6">
        <f t="shared" si="30"/>
        <v>34019.887420425424</v>
      </c>
      <c r="T210" s="6">
        <f t="shared" si="31"/>
        <v>3646.3935610166805</v>
      </c>
      <c r="U210" s="6">
        <f t="shared" si="32"/>
        <v>19028.007528460006</v>
      </c>
      <c r="V210" s="6">
        <f t="shared" si="33"/>
        <v>17209.113857841465</v>
      </c>
      <c r="W210" s="6">
        <v>0</v>
      </c>
      <c r="X210" s="6">
        <f t="shared" si="34"/>
        <v>4094.6914871232789</v>
      </c>
      <c r="Y210" s="6">
        <f t="shared" si="35"/>
        <v>77998.093854866849</v>
      </c>
      <c r="Z210" s="6">
        <f t="shared" si="36"/>
        <v>-556.90614513315086</v>
      </c>
      <c r="AB210">
        <v>80028</v>
      </c>
      <c r="AC210">
        <v>25933</v>
      </c>
      <c r="AD210">
        <v>2401</v>
      </c>
      <c r="AE210">
        <v>147</v>
      </c>
      <c r="AG210">
        <v>7589</v>
      </c>
      <c r="AH210">
        <v>611</v>
      </c>
      <c r="AI210">
        <v>172</v>
      </c>
      <c r="AJ210">
        <v>22411</v>
      </c>
      <c r="AK210">
        <v>11307</v>
      </c>
      <c r="AL210">
        <v>2076</v>
      </c>
      <c r="AM210">
        <v>1076</v>
      </c>
      <c r="AN210">
        <v>307</v>
      </c>
      <c r="AO210">
        <v>143</v>
      </c>
      <c r="AP210">
        <v>40</v>
      </c>
      <c r="AR210">
        <v>42</v>
      </c>
      <c r="AT210">
        <v>1326</v>
      </c>
      <c r="AU210">
        <v>1811</v>
      </c>
      <c r="AV210">
        <v>107</v>
      </c>
      <c r="AW210">
        <v>419</v>
      </c>
      <c r="AX210">
        <v>171</v>
      </c>
      <c r="AZ210">
        <v>147</v>
      </c>
      <c r="BA210">
        <v>111</v>
      </c>
      <c r="BB210">
        <v>159</v>
      </c>
      <c r="BK210">
        <v>49</v>
      </c>
      <c r="BX210">
        <v>78555</v>
      </c>
    </row>
    <row r="211" spans="1:76">
      <c r="A211">
        <v>11</v>
      </c>
      <c r="B211">
        <v>8</v>
      </c>
      <c r="C211" t="s">
        <v>251</v>
      </c>
      <c r="D211">
        <v>52</v>
      </c>
      <c r="E211">
        <v>29</v>
      </c>
      <c r="F211" t="s">
        <v>280</v>
      </c>
      <c r="G211">
        <f t="shared" si="38"/>
        <v>1</v>
      </c>
      <c r="H211">
        <f t="shared" si="38"/>
        <v>0</v>
      </c>
      <c r="I211">
        <f t="shared" si="38"/>
        <v>0</v>
      </c>
      <c r="J211">
        <f t="shared" si="38"/>
        <v>0</v>
      </c>
      <c r="K211">
        <f t="shared" si="38"/>
        <v>0</v>
      </c>
      <c r="O211" s="6">
        <f t="shared" si="37"/>
        <v>0</v>
      </c>
      <c r="P211" s="6">
        <f t="shared" si="37"/>
        <v>4008.7680763972203</v>
      </c>
      <c r="Q211" s="6">
        <f t="shared" si="37"/>
        <v>21302.606259830507</v>
      </c>
      <c r="R211" s="6">
        <f t="shared" si="29"/>
        <v>22485.151966749436</v>
      </c>
      <c r="S211" s="6">
        <f t="shared" si="30"/>
        <v>35593.013073762748</v>
      </c>
      <c r="T211" s="6">
        <f t="shared" si="31"/>
        <v>4008.7680763972203</v>
      </c>
      <c r="U211" s="6">
        <f t="shared" si="32"/>
        <v>21302.606259830507</v>
      </c>
      <c r="V211" s="6">
        <f t="shared" si="33"/>
        <v>22485.151966749436</v>
      </c>
      <c r="W211" s="6">
        <v>0</v>
      </c>
      <c r="X211" s="6">
        <f t="shared" si="34"/>
        <v>4140.3996711655855</v>
      </c>
      <c r="Y211" s="6">
        <f t="shared" si="35"/>
        <v>87529.9390479055</v>
      </c>
      <c r="Z211" s="6">
        <f t="shared" si="36"/>
        <v>-497.06095209449995</v>
      </c>
      <c r="AB211">
        <v>80029</v>
      </c>
      <c r="AC211">
        <v>27600</v>
      </c>
      <c r="AD211">
        <v>2046</v>
      </c>
      <c r="AE211">
        <v>152</v>
      </c>
      <c r="AG211">
        <v>8008</v>
      </c>
      <c r="AH211">
        <v>979</v>
      </c>
      <c r="AI211">
        <v>217</v>
      </c>
      <c r="AJ211">
        <v>25090</v>
      </c>
      <c r="AK211">
        <v>14733</v>
      </c>
      <c r="AL211">
        <v>3135</v>
      </c>
      <c r="AM211">
        <v>1137</v>
      </c>
      <c r="AN211">
        <v>345</v>
      </c>
      <c r="AO211">
        <v>160</v>
      </c>
      <c r="AP211">
        <v>29</v>
      </c>
      <c r="AR211">
        <v>48</v>
      </c>
      <c r="AT211">
        <v>1157</v>
      </c>
      <c r="AU211">
        <v>1726</v>
      </c>
      <c r="AV211">
        <v>168</v>
      </c>
      <c r="AW211">
        <v>548</v>
      </c>
      <c r="AX211">
        <v>178</v>
      </c>
      <c r="AZ211">
        <v>180</v>
      </c>
      <c r="BA211">
        <v>144</v>
      </c>
      <c r="BB211">
        <v>166</v>
      </c>
      <c r="BK211">
        <v>81</v>
      </c>
      <c r="BX211">
        <v>88027</v>
      </c>
    </row>
    <row r="212" spans="1:76">
      <c r="A212">
        <v>11</v>
      </c>
      <c r="B212">
        <v>8</v>
      </c>
      <c r="C212" t="s">
        <v>251</v>
      </c>
      <c r="D212">
        <v>53</v>
      </c>
      <c r="E212">
        <v>30</v>
      </c>
      <c r="F212" t="s">
        <v>281</v>
      </c>
      <c r="G212">
        <f t="shared" si="38"/>
        <v>1</v>
      </c>
      <c r="H212">
        <f t="shared" si="38"/>
        <v>0</v>
      </c>
      <c r="I212">
        <f t="shared" si="38"/>
        <v>0</v>
      </c>
      <c r="J212">
        <f t="shared" si="38"/>
        <v>0</v>
      </c>
      <c r="K212">
        <f t="shared" si="38"/>
        <v>0</v>
      </c>
      <c r="O212" s="6">
        <f t="shared" si="37"/>
        <v>0</v>
      </c>
      <c r="P212" s="6">
        <f t="shared" si="37"/>
        <v>3499.614460435861</v>
      </c>
      <c r="Q212" s="6">
        <f t="shared" si="37"/>
        <v>22046.372026415265</v>
      </c>
      <c r="R212" s="6">
        <f t="shared" si="29"/>
        <v>26004.806632091437</v>
      </c>
      <c r="S212" s="6">
        <f t="shared" si="30"/>
        <v>31842.356618577334</v>
      </c>
      <c r="T212" s="6">
        <f t="shared" si="31"/>
        <v>3499.614460435861</v>
      </c>
      <c r="U212" s="6">
        <f t="shared" si="32"/>
        <v>22046.372026415265</v>
      </c>
      <c r="V212" s="6">
        <f t="shared" si="33"/>
        <v>26004.806632091437</v>
      </c>
      <c r="W212" s="6">
        <v>0</v>
      </c>
      <c r="X212" s="6">
        <f t="shared" si="34"/>
        <v>3951.8534119910714</v>
      </c>
      <c r="Y212" s="6">
        <f t="shared" si="35"/>
        <v>87345.003149510972</v>
      </c>
      <c r="Z212" s="6">
        <f t="shared" si="36"/>
        <v>-116.99685048902757</v>
      </c>
      <c r="AB212">
        <v>80030</v>
      </c>
      <c r="AC212">
        <v>24872</v>
      </c>
      <c r="AD212">
        <v>1614</v>
      </c>
      <c r="AE212">
        <v>172</v>
      </c>
      <c r="AG212">
        <v>6780</v>
      </c>
      <c r="AH212">
        <v>1064</v>
      </c>
      <c r="AI212">
        <v>191</v>
      </c>
      <c r="AJ212">
        <v>25966</v>
      </c>
      <c r="AK212">
        <v>17314</v>
      </c>
      <c r="AL212">
        <v>3575</v>
      </c>
      <c r="AM212">
        <v>1116</v>
      </c>
      <c r="AN212">
        <v>354</v>
      </c>
      <c r="AO212">
        <v>178</v>
      </c>
      <c r="AP212">
        <v>63</v>
      </c>
      <c r="AR212">
        <v>53</v>
      </c>
      <c r="AT212">
        <v>1020</v>
      </c>
      <c r="AU212">
        <v>1570</v>
      </c>
      <c r="AV212">
        <v>230</v>
      </c>
      <c r="AW212">
        <v>557</v>
      </c>
      <c r="AX212">
        <v>212</v>
      </c>
      <c r="AZ212">
        <v>166</v>
      </c>
      <c r="BA212">
        <v>158</v>
      </c>
      <c r="BB212">
        <v>180</v>
      </c>
      <c r="BK212">
        <v>57</v>
      </c>
      <c r="BX212">
        <v>87462</v>
      </c>
    </row>
    <row r="213" spans="1:76">
      <c r="A213">
        <v>11</v>
      </c>
      <c r="B213">
        <v>8</v>
      </c>
      <c r="C213" t="s">
        <v>251</v>
      </c>
      <c r="D213">
        <v>53</v>
      </c>
      <c r="E213">
        <v>31</v>
      </c>
      <c r="F213" t="s">
        <v>282</v>
      </c>
      <c r="G213">
        <f t="shared" si="38"/>
        <v>1</v>
      </c>
      <c r="H213">
        <f t="shared" si="38"/>
        <v>0</v>
      </c>
      <c r="I213">
        <f t="shared" si="38"/>
        <v>0</v>
      </c>
      <c r="J213">
        <f t="shared" si="38"/>
        <v>0</v>
      </c>
      <c r="K213">
        <f t="shared" si="38"/>
        <v>0</v>
      </c>
      <c r="O213" s="6">
        <f t="shared" si="37"/>
        <v>0</v>
      </c>
      <c r="P213" s="6">
        <f t="shared" si="37"/>
        <v>3537.0714415929842</v>
      </c>
      <c r="Q213" s="6">
        <f t="shared" si="37"/>
        <v>15731.155391874836</v>
      </c>
      <c r="R213" s="6">
        <f t="shared" si="29"/>
        <v>27927.644715733917</v>
      </c>
      <c r="S213" s="6">
        <f t="shared" si="30"/>
        <v>32071.696121569563</v>
      </c>
      <c r="T213" s="6">
        <f t="shared" si="31"/>
        <v>3537.0714415929842</v>
      </c>
      <c r="U213" s="6">
        <f t="shared" si="32"/>
        <v>15731.155391874836</v>
      </c>
      <c r="V213" s="6">
        <f t="shared" si="33"/>
        <v>27927.644715733917</v>
      </c>
      <c r="W213" s="6">
        <v>0</v>
      </c>
      <c r="X213" s="6">
        <f t="shared" si="34"/>
        <v>4314.6621228268777</v>
      </c>
      <c r="Y213" s="6">
        <f t="shared" si="35"/>
        <v>83582.229793598177</v>
      </c>
      <c r="Z213" s="6">
        <f t="shared" si="36"/>
        <v>1224.2297935981769</v>
      </c>
      <c r="AB213">
        <v>80031</v>
      </c>
      <c r="AC213">
        <v>24732</v>
      </c>
      <c r="AD213">
        <v>1868</v>
      </c>
      <c r="AE213">
        <v>250</v>
      </c>
      <c r="AG213">
        <v>7267</v>
      </c>
      <c r="AH213">
        <v>598</v>
      </c>
      <c r="AI213">
        <v>256</v>
      </c>
      <c r="AJ213">
        <v>18528</v>
      </c>
      <c r="AK213">
        <v>17637</v>
      </c>
      <c r="AL213">
        <v>3338</v>
      </c>
      <c r="AM213">
        <v>2901</v>
      </c>
      <c r="AN213">
        <v>245</v>
      </c>
      <c r="AO213">
        <v>136</v>
      </c>
      <c r="AP213">
        <v>41</v>
      </c>
      <c r="AR213">
        <v>30</v>
      </c>
      <c r="AT213">
        <v>1766</v>
      </c>
      <c r="AU213">
        <v>1485</v>
      </c>
      <c r="AV213">
        <v>204</v>
      </c>
      <c r="AW213">
        <v>346</v>
      </c>
      <c r="AX213">
        <v>213</v>
      </c>
      <c r="AZ213">
        <v>99</v>
      </c>
      <c r="BA213">
        <v>153</v>
      </c>
      <c r="BB213">
        <v>210</v>
      </c>
      <c r="BK213">
        <v>55</v>
      </c>
      <c r="BX213">
        <v>82358</v>
      </c>
    </row>
    <row r="214" spans="1:76">
      <c r="A214">
        <v>11</v>
      </c>
      <c r="B214">
        <v>8</v>
      </c>
      <c r="C214" t="s">
        <v>251</v>
      </c>
      <c r="D214">
        <v>53</v>
      </c>
      <c r="E214">
        <v>32</v>
      </c>
      <c r="F214" t="s">
        <v>283</v>
      </c>
      <c r="G214">
        <f t="shared" si="38"/>
        <v>0</v>
      </c>
      <c r="H214">
        <f t="shared" si="38"/>
        <v>0</v>
      </c>
      <c r="I214">
        <f t="shared" si="38"/>
        <v>0</v>
      </c>
      <c r="J214">
        <f t="shared" si="38"/>
        <v>1</v>
      </c>
      <c r="K214">
        <f t="shared" si="38"/>
        <v>0</v>
      </c>
      <c r="O214" s="6">
        <f t="shared" si="37"/>
        <v>28600.547185655927</v>
      </c>
      <c r="P214" s="6">
        <f t="shared" si="37"/>
        <v>2970.8612613108908</v>
      </c>
      <c r="Q214" s="6">
        <f t="shared" si="37"/>
        <v>15868.701115832291</v>
      </c>
      <c r="R214" s="6">
        <f t="shared" si="29"/>
        <v>0</v>
      </c>
      <c r="S214" s="6">
        <f t="shared" si="30"/>
        <v>28600.547185655927</v>
      </c>
      <c r="T214" s="6">
        <f t="shared" si="31"/>
        <v>2970.8612613108908</v>
      </c>
      <c r="U214" s="6">
        <f t="shared" si="32"/>
        <v>15868.701115832291</v>
      </c>
      <c r="V214" s="6">
        <f t="shared" si="33"/>
        <v>32152.148684572327</v>
      </c>
      <c r="W214" s="6">
        <v>0</v>
      </c>
      <c r="X214" s="6">
        <f t="shared" si="34"/>
        <v>3809.9675906930788</v>
      </c>
      <c r="Y214" s="6">
        <f t="shared" si="35"/>
        <v>83402.225838064522</v>
      </c>
      <c r="Z214" s="6">
        <f t="shared" si="36"/>
        <v>1938.2258380645217</v>
      </c>
      <c r="AB214">
        <v>80032</v>
      </c>
      <c r="AC214">
        <v>22446</v>
      </c>
      <c r="AD214">
        <v>1292</v>
      </c>
      <c r="AE214">
        <v>206</v>
      </c>
      <c r="AG214">
        <v>5807</v>
      </c>
      <c r="AH214">
        <v>820</v>
      </c>
      <c r="AI214">
        <v>194</v>
      </c>
      <c r="AJ214">
        <v>18690</v>
      </c>
      <c r="AK214">
        <v>20034</v>
      </c>
      <c r="AL214">
        <v>4347</v>
      </c>
      <c r="AM214">
        <v>3150</v>
      </c>
      <c r="AN214">
        <v>314</v>
      </c>
      <c r="AO214">
        <v>97</v>
      </c>
      <c r="AP214">
        <v>22</v>
      </c>
      <c r="AR214">
        <v>44</v>
      </c>
      <c r="AT214">
        <v>1128</v>
      </c>
      <c r="AU214">
        <v>1268</v>
      </c>
      <c r="AV214">
        <v>360</v>
      </c>
      <c r="AW214">
        <v>526</v>
      </c>
      <c r="AX214">
        <v>195</v>
      </c>
      <c r="AZ214">
        <v>92</v>
      </c>
      <c r="BA214">
        <v>207</v>
      </c>
      <c r="BB214">
        <v>167</v>
      </c>
      <c r="BK214">
        <v>58</v>
      </c>
      <c r="BX214">
        <v>81464</v>
      </c>
    </row>
    <row r="215" spans="1:76">
      <c r="A215">
        <v>12</v>
      </c>
      <c r="B215">
        <v>9</v>
      </c>
      <c r="C215" t="s">
        <v>284</v>
      </c>
      <c r="D215">
        <v>54</v>
      </c>
      <c r="E215">
        <v>1</v>
      </c>
      <c r="F215" t="s">
        <v>285</v>
      </c>
      <c r="G215">
        <f t="shared" si="38"/>
        <v>1</v>
      </c>
      <c r="H215">
        <f t="shared" si="38"/>
        <v>0</v>
      </c>
      <c r="I215">
        <f t="shared" si="38"/>
        <v>0</v>
      </c>
      <c r="J215">
        <f t="shared" si="38"/>
        <v>0</v>
      </c>
      <c r="K215">
        <f t="shared" si="38"/>
        <v>0</v>
      </c>
      <c r="O215" s="6">
        <f t="shared" si="37"/>
        <v>0</v>
      </c>
      <c r="P215" s="6">
        <f t="shared" si="37"/>
        <v>3073.2146400541924</v>
      </c>
      <c r="Q215" s="6">
        <f t="shared" si="37"/>
        <v>7972.5577034598828</v>
      </c>
      <c r="R215" s="6">
        <f t="shared" si="29"/>
        <v>13387.54491429172</v>
      </c>
      <c r="S215" s="6">
        <f t="shared" si="30"/>
        <v>30248.924863412572</v>
      </c>
      <c r="T215" s="6">
        <f t="shared" si="31"/>
        <v>3073.2146400541924</v>
      </c>
      <c r="U215" s="6">
        <f t="shared" si="32"/>
        <v>7972.5577034598828</v>
      </c>
      <c r="V215" s="6">
        <f t="shared" si="33"/>
        <v>13387.54491429172</v>
      </c>
      <c r="W215" s="6">
        <v>0</v>
      </c>
      <c r="X215" s="6">
        <f t="shared" si="34"/>
        <v>3268.1351590249051</v>
      </c>
      <c r="Y215" s="6">
        <f t="shared" si="35"/>
        <v>57950.377280243272</v>
      </c>
      <c r="Z215" s="6">
        <f t="shared" si="36"/>
        <v>1086.3772802432723</v>
      </c>
      <c r="AB215">
        <v>90001</v>
      </c>
      <c r="AC215">
        <v>21208</v>
      </c>
      <c r="AD215">
        <v>3888</v>
      </c>
      <c r="AE215">
        <v>228</v>
      </c>
      <c r="AG215">
        <v>6084</v>
      </c>
      <c r="AH215">
        <v>726</v>
      </c>
      <c r="AI215">
        <v>246</v>
      </c>
      <c r="AJ215">
        <v>9390</v>
      </c>
      <c r="AK215">
        <v>9178</v>
      </c>
      <c r="AL215">
        <v>381</v>
      </c>
      <c r="AM215">
        <v>1808</v>
      </c>
      <c r="AN215">
        <v>225</v>
      </c>
      <c r="AO215">
        <v>70</v>
      </c>
      <c r="AT215">
        <v>1068</v>
      </c>
      <c r="AU215">
        <v>1567</v>
      </c>
      <c r="AV215">
        <v>81</v>
      </c>
      <c r="AW215">
        <v>251</v>
      </c>
      <c r="AX215">
        <v>284</v>
      </c>
      <c r="AZ215">
        <v>67</v>
      </c>
      <c r="BB215">
        <v>114</v>
      </c>
      <c r="BX215">
        <v>56864</v>
      </c>
    </row>
    <row r="216" spans="1:76">
      <c r="A216">
        <v>12</v>
      </c>
      <c r="B216">
        <v>9</v>
      </c>
      <c r="C216" t="s">
        <v>284</v>
      </c>
      <c r="D216">
        <v>54</v>
      </c>
      <c r="E216">
        <v>2</v>
      </c>
      <c r="F216" t="s">
        <v>286</v>
      </c>
      <c r="G216">
        <f t="shared" si="38"/>
        <v>1</v>
      </c>
      <c r="H216">
        <f t="shared" si="38"/>
        <v>0</v>
      </c>
      <c r="I216">
        <f t="shared" si="38"/>
        <v>0</v>
      </c>
      <c r="J216">
        <f t="shared" si="38"/>
        <v>0</v>
      </c>
      <c r="K216">
        <f t="shared" si="38"/>
        <v>0</v>
      </c>
      <c r="O216" s="6">
        <f t="shared" si="37"/>
        <v>0</v>
      </c>
      <c r="P216" s="6">
        <f t="shared" si="37"/>
        <v>3001.3495017876189</v>
      </c>
      <c r="Q216" s="6">
        <f t="shared" si="37"/>
        <v>11922.327505003586</v>
      </c>
      <c r="R216" s="6">
        <f t="shared" si="29"/>
        <v>14532.064060197126</v>
      </c>
      <c r="S216" s="6">
        <f t="shared" si="30"/>
        <v>44143.076419691795</v>
      </c>
      <c r="T216" s="6">
        <f t="shared" si="31"/>
        <v>3001.3495017876189</v>
      </c>
      <c r="U216" s="6">
        <f t="shared" si="32"/>
        <v>11922.327505003586</v>
      </c>
      <c r="V216" s="6">
        <f t="shared" si="33"/>
        <v>14532.064060197126</v>
      </c>
      <c r="W216" s="6">
        <v>0</v>
      </c>
      <c r="X216" s="6">
        <f t="shared" si="34"/>
        <v>3756.6413759770544</v>
      </c>
      <c r="Y216" s="6">
        <f t="shared" si="35"/>
        <v>77355.458862657179</v>
      </c>
      <c r="Z216" s="6">
        <f t="shared" si="36"/>
        <v>2862.4588626571785</v>
      </c>
      <c r="AB216">
        <v>90002</v>
      </c>
      <c r="AC216">
        <v>32497</v>
      </c>
      <c r="AD216">
        <v>4249</v>
      </c>
      <c r="AE216">
        <v>210</v>
      </c>
      <c r="AG216">
        <v>5643</v>
      </c>
      <c r="AH216">
        <v>942</v>
      </c>
      <c r="AI216">
        <v>306</v>
      </c>
      <c r="AJ216">
        <v>14042</v>
      </c>
      <c r="AK216">
        <v>10134</v>
      </c>
      <c r="AL216">
        <v>406</v>
      </c>
      <c r="AM216">
        <v>1806</v>
      </c>
      <c r="AN216">
        <v>262</v>
      </c>
      <c r="AO216">
        <v>51</v>
      </c>
      <c r="AT216">
        <v>791</v>
      </c>
      <c r="AU216">
        <v>1977</v>
      </c>
      <c r="AV216">
        <v>136</v>
      </c>
      <c r="AW216">
        <v>450</v>
      </c>
      <c r="AX216">
        <v>310</v>
      </c>
      <c r="AZ216">
        <v>137</v>
      </c>
      <c r="BB216">
        <v>144</v>
      </c>
      <c r="BX216">
        <v>74493</v>
      </c>
    </row>
    <row r="217" spans="1:76">
      <c r="A217">
        <v>12</v>
      </c>
      <c r="B217">
        <v>9</v>
      </c>
      <c r="C217" t="s">
        <v>284</v>
      </c>
      <c r="D217">
        <v>54</v>
      </c>
      <c r="E217">
        <v>3</v>
      </c>
      <c r="F217" t="s">
        <v>287</v>
      </c>
      <c r="G217">
        <f t="shared" si="38"/>
        <v>1</v>
      </c>
      <c r="H217">
        <f t="shared" si="38"/>
        <v>0</v>
      </c>
      <c r="I217">
        <f t="shared" si="38"/>
        <v>0</v>
      </c>
      <c r="J217">
        <f t="shared" si="38"/>
        <v>0</v>
      </c>
      <c r="K217">
        <f t="shared" si="38"/>
        <v>0</v>
      </c>
      <c r="O217" s="6">
        <f t="shared" si="37"/>
        <v>0</v>
      </c>
      <c r="P217" s="6">
        <f t="shared" si="37"/>
        <v>2897.6894841667436</v>
      </c>
      <c r="Q217" s="6">
        <f t="shared" si="37"/>
        <v>11107.241733403855</v>
      </c>
      <c r="R217" s="6">
        <f t="shared" si="29"/>
        <v>13751.449196390029</v>
      </c>
      <c r="S217" s="6">
        <f t="shared" si="30"/>
        <v>42032.436306216434</v>
      </c>
      <c r="T217" s="6">
        <f t="shared" si="31"/>
        <v>2897.6894841667436</v>
      </c>
      <c r="U217" s="6">
        <f t="shared" si="32"/>
        <v>11107.241733403855</v>
      </c>
      <c r="V217" s="6">
        <f t="shared" si="33"/>
        <v>13751.449196390029</v>
      </c>
      <c r="W217" s="6">
        <v>0</v>
      </c>
      <c r="X217" s="6">
        <f t="shared" si="34"/>
        <v>3636.6573928660005</v>
      </c>
      <c r="Y217" s="6">
        <f t="shared" si="35"/>
        <v>73425.474113043078</v>
      </c>
      <c r="Z217" s="6">
        <f t="shared" si="36"/>
        <v>2703.4741130430775</v>
      </c>
      <c r="AB217">
        <v>90003</v>
      </c>
      <c r="AC217">
        <v>30811</v>
      </c>
      <c r="AD217">
        <v>4145</v>
      </c>
      <c r="AE217">
        <v>233</v>
      </c>
      <c r="AG217">
        <v>5418</v>
      </c>
      <c r="AH217">
        <v>948</v>
      </c>
      <c r="AI217">
        <v>287</v>
      </c>
      <c r="AJ217">
        <v>13082</v>
      </c>
      <c r="AK217">
        <v>9620</v>
      </c>
      <c r="AL217">
        <v>440</v>
      </c>
      <c r="AM217">
        <v>1611</v>
      </c>
      <c r="AN217">
        <v>244</v>
      </c>
      <c r="AO217">
        <v>64</v>
      </c>
      <c r="AT217">
        <v>736</v>
      </c>
      <c r="AU217">
        <v>2036</v>
      </c>
      <c r="AV217">
        <v>144</v>
      </c>
      <c r="AW217">
        <v>392</v>
      </c>
      <c r="AX217">
        <v>291</v>
      </c>
      <c r="AZ217">
        <v>114</v>
      </c>
      <c r="BB217">
        <v>106</v>
      </c>
      <c r="BX217">
        <v>70722</v>
      </c>
    </row>
    <row r="218" spans="1:76">
      <c r="A218">
        <v>12</v>
      </c>
      <c r="B218">
        <v>9</v>
      </c>
      <c r="C218" t="s">
        <v>284</v>
      </c>
      <c r="D218">
        <v>55</v>
      </c>
      <c r="E218">
        <v>4</v>
      </c>
      <c r="F218" t="s">
        <v>288</v>
      </c>
      <c r="G218">
        <f t="shared" si="38"/>
        <v>1</v>
      </c>
      <c r="H218">
        <f t="shared" si="38"/>
        <v>0</v>
      </c>
      <c r="I218">
        <f t="shared" si="38"/>
        <v>0</v>
      </c>
      <c r="J218">
        <f t="shared" si="38"/>
        <v>0</v>
      </c>
      <c r="K218">
        <f t="shared" si="38"/>
        <v>0</v>
      </c>
      <c r="O218" s="6">
        <f t="shared" si="37"/>
        <v>0</v>
      </c>
      <c r="P218" s="6">
        <f t="shared" si="37"/>
        <v>2654.2191066454434</v>
      </c>
      <c r="Q218" s="6">
        <f t="shared" si="37"/>
        <v>13863.25049862545</v>
      </c>
      <c r="R218" s="6">
        <f t="shared" si="29"/>
        <v>14243.925338409506</v>
      </c>
      <c r="S218" s="6">
        <f t="shared" si="30"/>
        <v>44580.254847270735</v>
      </c>
      <c r="T218" s="6">
        <f t="shared" si="31"/>
        <v>2654.2191066454434</v>
      </c>
      <c r="U218" s="6">
        <f t="shared" si="32"/>
        <v>13863.25049862545</v>
      </c>
      <c r="V218" s="6">
        <f t="shared" si="33"/>
        <v>14243.925338409506</v>
      </c>
      <c r="W218" s="6">
        <v>0</v>
      </c>
      <c r="X218" s="6">
        <f t="shared" si="34"/>
        <v>3563.3338476314671</v>
      </c>
      <c r="Y218" s="6">
        <f t="shared" si="35"/>
        <v>78904.983638582606</v>
      </c>
      <c r="Z218" s="6">
        <f t="shared" si="36"/>
        <v>3010.9836385826056</v>
      </c>
      <c r="AB218">
        <v>90004</v>
      </c>
      <c r="AC218">
        <v>34312</v>
      </c>
      <c r="AD218">
        <v>2823</v>
      </c>
      <c r="AE218">
        <v>187</v>
      </c>
      <c r="AG218">
        <v>4887</v>
      </c>
      <c r="AH218">
        <v>925</v>
      </c>
      <c r="AI218">
        <v>282</v>
      </c>
      <c r="AJ218">
        <v>16328</v>
      </c>
      <c r="AK218">
        <v>10163</v>
      </c>
      <c r="AL218">
        <v>447</v>
      </c>
      <c r="AM218">
        <v>1457</v>
      </c>
      <c r="AN218">
        <v>285</v>
      </c>
      <c r="AO218">
        <v>56</v>
      </c>
      <c r="AT218">
        <v>620</v>
      </c>
      <c r="AU218">
        <v>1895</v>
      </c>
      <c r="AV218">
        <v>218</v>
      </c>
      <c r="AW218">
        <v>564</v>
      </c>
      <c r="AX218">
        <v>155</v>
      </c>
      <c r="AZ218">
        <v>123</v>
      </c>
      <c r="BB218">
        <v>167</v>
      </c>
      <c r="BX218">
        <v>75894</v>
      </c>
    </row>
    <row r="219" spans="1:76">
      <c r="A219">
        <v>12</v>
      </c>
      <c r="B219">
        <v>9</v>
      </c>
      <c r="C219" t="s">
        <v>284</v>
      </c>
      <c r="D219">
        <v>55</v>
      </c>
      <c r="E219">
        <v>5</v>
      </c>
      <c r="F219" t="s">
        <v>289</v>
      </c>
      <c r="G219">
        <f t="shared" si="38"/>
        <v>1</v>
      </c>
      <c r="H219">
        <f t="shared" si="38"/>
        <v>0</v>
      </c>
      <c r="I219">
        <f t="shared" si="38"/>
        <v>0</v>
      </c>
      <c r="J219">
        <f t="shared" si="38"/>
        <v>0</v>
      </c>
      <c r="K219">
        <f t="shared" si="38"/>
        <v>0</v>
      </c>
      <c r="O219" s="6">
        <f t="shared" si="37"/>
        <v>0</v>
      </c>
      <c r="P219" s="6">
        <f t="shared" si="37"/>
        <v>2506.5689134795743</v>
      </c>
      <c r="Q219" s="6">
        <f t="shared" si="37"/>
        <v>13752.874300387986</v>
      </c>
      <c r="R219" s="6">
        <f t="shared" si="29"/>
        <v>13481.677883162576</v>
      </c>
      <c r="S219" s="6">
        <f t="shared" si="30"/>
        <v>45981.375873363882</v>
      </c>
      <c r="T219" s="6">
        <f t="shared" si="31"/>
        <v>2506.5689134795743</v>
      </c>
      <c r="U219" s="6">
        <f t="shared" si="32"/>
        <v>13752.874300387986</v>
      </c>
      <c r="V219" s="6">
        <f t="shared" si="33"/>
        <v>13481.677883162576</v>
      </c>
      <c r="W219" s="6">
        <v>0</v>
      </c>
      <c r="X219" s="6">
        <f t="shared" si="34"/>
        <v>3441.4453568519834</v>
      </c>
      <c r="Y219" s="6">
        <f t="shared" si="35"/>
        <v>79163.942327245997</v>
      </c>
      <c r="Z219" s="6">
        <f t="shared" si="36"/>
        <v>3357.9423272459971</v>
      </c>
      <c r="AB219">
        <v>90005</v>
      </c>
      <c r="AC219">
        <v>35046</v>
      </c>
      <c r="AD219">
        <v>3282</v>
      </c>
      <c r="AE219">
        <v>167</v>
      </c>
      <c r="AG219">
        <v>4761</v>
      </c>
      <c r="AH219">
        <v>752</v>
      </c>
      <c r="AI219">
        <v>242</v>
      </c>
      <c r="AJ219">
        <v>16198</v>
      </c>
      <c r="AK219">
        <v>9777</v>
      </c>
      <c r="AL219">
        <v>469</v>
      </c>
      <c r="AM219">
        <v>1174</v>
      </c>
      <c r="AN219">
        <v>264</v>
      </c>
      <c r="AO219">
        <v>60</v>
      </c>
      <c r="AT219">
        <v>668</v>
      </c>
      <c r="AU219">
        <v>1871</v>
      </c>
      <c r="AV219">
        <v>181</v>
      </c>
      <c r="AW219">
        <v>523</v>
      </c>
      <c r="AX219">
        <v>167</v>
      </c>
      <c r="AZ219">
        <v>99</v>
      </c>
      <c r="BB219">
        <v>105</v>
      </c>
      <c r="BX219">
        <v>75806</v>
      </c>
    </row>
    <row r="220" spans="1:76">
      <c r="A220">
        <v>12</v>
      </c>
      <c r="B220">
        <v>9</v>
      </c>
      <c r="C220" t="s">
        <v>284</v>
      </c>
      <c r="D220">
        <v>54</v>
      </c>
      <c r="E220">
        <v>6</v>
      </c>
      <c r="F220" t="s">
        <v>290</v>
      </c>
      <c r="G220">
        <f t="shared" si="38"/>
        <v>1</v>
      </c>
      <c r="H220">
        <f t="shared" si="38"/>
        <v>0</v>
      </c>
      <c r="I220">
        <f t="shared" si="38"/>
        <v>0</v>
      </c>
      <c r="J220">
        <f t="shared" si="38"/>
        <v>0</v>
      </c>
      <c r="K220">
        <f t="shared" si="38"/>
        <v>0</v>
      </c>
      <c r="O220" s="6">
        <f t="shared" si="37"/>
        <v>0</v>
      </c>
      <c r="P220" s="6">
        <f t="shared" si="37"/>
        <v>3091.9431306327538</v>
      </c>
      <c r="Q220" s="6">
        <f t="shared" si="37"/>
        <v>12797.695661794549</v>
      </c>
      <c r="R220" s="6">
        <f t="shared" si="29"/>
        <v>14890.228527120382</v>
      </c>
      <c r="S220" s="6">
        <f t="shared" si="30"/>
        <v>49391.606503795207</v>
      </c>
      <c r="T220" s="6">
        <f t="shared" si="31"/>
        <v>3091.9431306327538</v>
      </c>
      <c r="U220" s="6">
        <f t="shared" si="32"/>
        <v>12797.695661794549</v>
      </c>
      <c r="V220" s="6">
        <f t="shared" si="33"/>
        <v>14890.228527120382</v>
      </c>
      <c r="W220" s="6">
        <v>0</v>
      </c>
      <c r="X220" s="6">
        <f t="shared" si="34"/>
        <v>3748.0710914691222</v>
      </c>
      <c r="Y220" s="6">
        <f t="shared" si="35"/>
        <v>83919.54491481201</v>
      </c>
      <c r="Z220" s="6">
        <f t="shared" si="36"/>
        <v>3490.5449148120097</v>
      </c>
      <c r="AB220">
        <v>90006</v>
      </c>
      <c r="AC220">
        <v>37430</v>
      </c>
      <c r="AD220">
        <v>3717</v>
      </c>
      <c r="AE220">
        <v>203</v>
      </c>
      <c r="AG220">
        <v>5731</v>
      </c>
      <c r="AH220">
        <v>1085</v>
      </c>
      <c r="AI220">
        <v>283</v>
      </c>
      <c r="AJ220">
        <v>15073</v>
      </c>
      <c r="AK220">
        <v>10442</v>
      </c>
      <c r="AL220">
        <v>525</v>
      </c>
      <c r="AM220">
        <v>1655</v>
      </c>
      <c r="AN220">
        <v>279</v>
      </c>
      <c r="AO220">
        <v>70</v>
      </c>
      <c r="AT220">
        <v>600</v>
      </c>
      <c r="AU220">
        <v>2041</v>
      </c>
      <c r="AV220">
        <v>197</v>
      </c>
      <c r="AW220">
        <v>636</v>
      </c>
      <c r="AX220">
        <v>190</v>
      </c>
      <c r="AZ220">
        <v>129</v>
      </c>
      <c r="BB220">
        <v>143</v>
      </c>
      <c r="BX220">
        <v>80429</v>
      </c>
    </row>
    <row r="221" spans="1:76">
      <c r="A221">
        <v>12</v>
      </c>
      <c r="B221">
        <v>9</v>
      </c>
      <c r="C221" t="s">
        <v>284</v>
      </c>
      <c r="D221">
        <v>55</v>
      </c>
      <c r="E221">
        <v>7</v>
      </c>
      <c r="F221" t="s">
        <v>291</v>
      </c>
      <c r="G221">
        <f t="shared" si="38"/>
        <v>1</v>
      </c>
      <c r="H221">
        <f t="shared" si="38"/>
        <v>0</v>
      </c>
      <c r="I221">
        <f t="shared" si="38"/>
        <v>0</v>
      </c>
      <c r="J221">
        <f t="shared" si="38"/>
        <v>0</v>
      </c>
      <c r="K221">
        <f t="shared" si="38"/>
        <v>0</v>
      </c>
      <c r="O221" s="6">
        <f t="shared" si="37"/>
        <v>0</v>
      </c>
      <c r="P221" s="6">
        <f t="shared" si="37"/>
        <v>2794.4650128383928</v>
      </c>
      <c r="Q221" s="6">
        <f t="shared" si="37"/>
        <v>15169.08582854252</v>
      </c>
      <c r="R221" s="6">
        <f t="shared" si="29"/>
        <v>16077.222305321175</v>
      </c>
      <c r="S221" s="6">
        <f t="shared" si="30"/>
        <v>48068.126455277554</v>
      </c>
      <c r="T221" s="6">
        <f t="shared" si="31"/>
        <v>2794.4650128383928</v>
      </c>
      <c r="U221" s="6">
        <f t="shared" si="32"/>
        <v>15169.08582854252</v>
      </c>
      <c r="V221" s="6">
        <f t="shared" si="33"/>
        <v>16077.222305321175</v>
      </c>
      <c r="W221" s="6">
        <v>0</v>
      </c>
      <c r="X221" s="6">
        <f t="shared" si="34"/>
        <v>3805.2063215220051</v>
      </c>
      <c r="Y221" s="6">
        <f t="shared" si="35"/>
        <v>85914.105923501658</v>
      </c>
      <c r="Z221" s="6">
        <f t="shared" si="36"/>
        <v>3389.1059235016583</v>
      </c>
      <c r="AB221">
        <v>90007</v>
      </c>
      <c r="AC221">
        <v>37245</v>
      </c>
      <c r="AD221">
        <v>2824</v>
      </c>
      <c r="AE221">
        <v>173</v>
      </c>
      <c r="AG221">
        <v>5254</v>
      </c>
      <c r="AH221">
        <v>926</v>
      </c>
      <c r="AI221">
        <v>236</v>
      </c>
      <c r="AJ221">
        <v>17866</v>
      </c>
      <c r="AK221">
        <v>11886</v>
      </c>
      <c r="AL221">
        <v>552</v>
      </c>
      <c r="AM221">
        <v>1205</v>
      </c>
      <c r="AN221">
        <v>291</v>
      </c>
      <c r="AO221">
        <v>71</v>
      </c>
      <c r="AT221">
        <v>567</v>
      </c>
      <c r="AU221">
        <v>2090</v>
      </c>
      <c r="AV221">
        <v>250</v>
      </c>
      <c r="AW221">
        <v>643</v>
      </c>
      <c r="AX221">
        <v>158</v>
      </c>
      <c r="AZ221">
        <v>146</v>
      </c>
      <c r="BB221">
        <v>142</v>
      </c>
      <c r="BX221">
        <v>82525</v>
      </c>
    </row>
    <row r="222" spans="1:76">
      <c r="A222">
        <v>12</v>
      </c>
      <c r="B222">
        <v>9</v>
      </c>
      <c r="C222" t="s">
        <v>284</v>
      </c>
      <c r="D222">
        <v>55</v>
      </c>
      <c r="E222">
        <v>8</v>
      </c>
      <c r="F222" t="s">
        <v>292</v>
      </c>
      <c r="G222">
        <f t="shared" si="38"/>
        <v>1</v>
      </c>
      <c r="H222">
        <f t="shared" si="38"/>
        <v>0</v>
      </c>
      <c r="I222">
        <f t="shared" si="38"/>
        <v>0</v>
      </c>
      <c r="J222">
        <f t="shared" si="38"/>
        <v>0</v>
      </c>
      <c r="K222">
        <f t="shared" si="38"/>
        <v>0</v>
      </c>
      <c r="O222" s="6">
        <f t="shared" si="37"/>
        <v>0</v>
      </c>
      <c r="P222" s="6">
        <f t="shared" si="37"/>
        <v>3177.7457502601173</v>
      </c>
      <c r="Q222" s="6">
        <f t="shared" si="37"/>
        <v>14033.909082054144</v>
      </c>
      <c r="R222" s="6">
        <f t="shared" si="29"/>
        <v>16053.115081585955</v>
      </c>
      <c r="S222" s="6">
        <f t="shared" si="30"/>
        <v>49028.485624057517</v>
      </c>
      <c r="T222" s="6">
        <f t="shared" si="31"/>
        <v>3177.7457502601173</v>
      </c>
      <c r="U222" s="6">
        <f t="shared" si="32"/>
        <v>14033.909082054144</v>
      </c>
      <c r="V222" s="6">
        <f t="shared" si="33"/>
        <v>16053.115081585955</v>
      </c>
      <c r="W222" s="6">
        <v>0</v>
      </c>
      <c r="X222" s="6">
        <f t="shared" si="34"/>
        <v>3656.6547233845095</v>
      </c>
      <c r="Y222" s="6">
        <f t="shared" si="35"/>
        <v>85949.910261342244</v>
      </c>
      <c r="Z222" s="6">
        <f t="shared" si="36"/>
        <v>3254.9102613422438</v>
      </c>
      <c r="AB222">
        <v>90008</v>
      </c>
      <c r="AC222">
        <v>37238</v>
      </c>
      <c r="AD222">
        <v>3582</v>
      </c>
      <c r="AE222">
        <v>226</v>
      </c>
      <c r="AG222">
        <v>5986</v>
      </c>
      <c r="AH222">
        <v>1023</v>
      </c>
      <c r="AI222">
        <v>287</v>
      </c>
      <c r="AJ222">
        <v>16529</v>
      </c>
      <c r="AK222">
        <v>11392</v>
      </c>
      <c r="AL222">
        <v>526</v>
      </c>
      <c r="AM222">
        <v>1595</v>
      </c>
      <c r="AN222">
        <v>352</v>
      </c>
      <c r="AO222">
        <v>119</v>
      </c>
      <c r="AT222">
        <v>762</v>
      </c>
      <c r="AU222">
        <v>1844</v>
      </c>
      <c r="AV222">
        <v>163</v>
      </c>
      <c r="AW222">
        <v>602</v>
      </c>
      <c r="AX222">
        <v>201</v>
      </c>
      <c r="AZ222">
        <v>145</v>
      </c>
      <c r="BB222">
        <v>123</v>
      </c>
      <c r="BX222">
        <v>82695</v>
      </c>
    </row>
    <row r="223" spans="1:76">
      <c r="A223">
        <v>12</v>
      </c>
      <c r="B223">
        <v>9</v>
      </c>
      <c r="C223" t="s">
        <v>284</v>
      </c>
      <c r="D223">
        <v>56</v>
      </c>
      <c r="E223">
        <v>9</v>
      </c>
      <c r="F223" t="s">
        <v>293</v>
      </c>
      <c r="G223">
        <f t="shared" si="38"/>
        <v>1</v>
      </c>
      <c r="H223">
        <f t="shared" si="38"/>
        <v>0</v>
      </c>
      <c r="I223">
        <f t="shared" si="38"/>
        <v>0</v>
      </c>
      <c r="J223">
        <f t="shared" si="38"/>
        <v>0</v>
      </c>
      <c r="K223">
        <f t="shared" si="38"/>
        <v>0</v>
      </c>
      <c r="O223" s="6">
        <f t="shared" si="37"/>
        <v>0</v>
      </c>
      <c r="P223" s="6">
        <f t="shared" si="37"/>
        <v>2755.7013928036954</v>
      </c>
      <c r="Q223" s="6">
        <f t="shared" si="37"/>
        <v>15493.422041824915</v>
      </c>
      <c r="R223" s="6">
        <f t="shared" si="29"/>
        <v>19278.891209965284</v>
      </c>
      <c r="S223" s="6">
        <f t="shared" si="30"/>
        <v>37946.131932589269</v>
      </c>
      <c r="T223" s="6">
        <f t="shared" si="31"/>
        <v>2755.7013928036954</v>
      </c>
      <c r="U223" s="6">
        <f t="shared" si="32"/>
        <v>15493.422041824915</v>
      </c>
      <c r="V223" s="6">
        <f t="shared" si="33"/>
        <v>19278.891209965284</v>
      </c>
      <c r="W223" s="6">
        <v>0</v>
      </c>
      <c r="X223" s="6">
        <f t="shared" si="34"/>
        <v>3609.0420316737736</v>
      </c>
      <c r="Y223" s="6">
        <f t="shared" si="35"/>
        <v>79083.188608856944</v>
      </c>
      <c r="Z223" s="6">
        <f t="shared" si="36"/>
        <v>2156.1886088569445</v>
      </c>
      <c r="AB223">
        <v>90009</v>
      </c>
      <c r="AC223">
        <v>29560</v>
      </c>
      <c r="AD223">
        <v>2024</v>
      </c>
      <c r="AE223">
        <v>184</v>
      </c>
      <c r="AG223">
        <v>5377</v>
      </c>
      <c r="AH223">
        <v>702</v>
      </c>
      <c r="AI223">
        <v>248</v>
      </c>
      <c r="AJ223">
        <v>18248</v>
      </c>
      <c r="AK223">
        <v>14259</v>
      </c>
      <c r="AL223">
        <v>728</v>
      </c>
      <c r="AM223">
        <v>1309</v>
      </c>
      <c r="AN223">
        <v>422</v>
      </c>
      <c r="AO223">
        <v>76</v>
      </c>
      <c r="AT223">
        <v>1050</v>
      </c>
      <c r="AU223">
        <v>1482</v>
      </c>
      <c r="AV223">
        <v>199</v>
      </c>
      <c r="AW223">
        <v>517</v>
      </c>
      <c r="AX223">
        <v>173</v>
      </c>
      <c r="AZ223">
        <v>220</v>
      </c>
      <c r="BB223">
        <v>149</v>
      </c>
      <c r="BX223">
        <v>76927</v>
      </c>
    </row>
    <row r="224" spans="1:76">
      <c r="A224">
        <v>12</v>
      </c>
      <c r="B224">
        <v>9</v>
      </c>
      <c r="C224" t="s">
        <v>284</v>
      </c>
      <c r="D224">
        <v>56</v>
      </c>
      <c r="E224">
        <v>10</v>
      </c>
      <c r="F224" t="s">
        <v>294</v>
      </c>
      <c r="G224">
        <f t="shared" si="38"/>
        <v>1</v>
      </c>
      <c r="H224">
        <f t="shared" si="38"/>
        <v>0</v>
      </c>
      <c r="I224">
        <f t="shared" si="38"/>
        <v>0</v>
      </c>
      <c r="J224">
        <f t="shared" si="38"/>
        <v>0</v>
      </c>
      <c r="K224">
        <f t="shared" si="38"/>
        <v>0</v>
      </c>
      <c r="O224" s="6">
        <f t="shared" si="37"/>
        <v>0</v>
      </c>
      <c r="P224" s="6">
        <f t="shared" si="37"/>
        <v>3079.7478344420629</v>
      </c>
      <c r="Q224" s="6">
        <f t="shared" si="37"/>
        <v>16266.90447716591</v>
      </c>
      <c r="R224" s="6">
        <f t="shared" si="29"/>
        <v>20177.746266378457</v>
      </c>
      <c r="S224" s="6">
        <f t="shared" si="30"/>
        <v>37620.03982677219</v>
      </c>
      <c r="T224" s="6">
        <f t="shared" si="31"/>
        <v>3079.7478344420629</v>
      </c>
      <c r="U224" s="6">
        <f t="shared" si="32"/>
        <v>16266.90447716591</v>
      </c>
      <c r="V224" s="6">
        <f t="shared" si="33"/>
        <v>20177.746266378457</v>
      </c>
      <c r="W224" s="6">
        <v>0</v>
      </c>
      <c r="X224" s="6">
        <f t="shared" si="34"/>
        <v>3810.9198445272932</v>
      </c>
      <c r="Y224" s="6">
        <f t="shared" si="35"/>
        <v>80955.358249285913</v>
      </c>
      <c r="Z224" s="6">
        <f t="shared" si="36"/>
        <v>1651.3582492859132</v>
      </c>
      <c r="AB224">
        <v>90010</v>
      </c>
      <c r="AC224">
        <v>28979</v>
      </c>
      <c r="AD224">
        <v>2309</v>
      </c>
      <c r="AE224">
        <v>207</v>
      </c>
      <c r="AG224">
        <v>5828</v>
      </c>
      <c r="AH224">
        <v>966</v>
      </c>
      <c r="AI224">
        <v>277</v>
      </c>
      <c r="AJ224">
        <v>19159</v>
      </c>
      <c r="AK224">
        <v>14989</v>
      </c>
      <c r="AL224">
        <v>618</v>
      </c>
      <c r="AM224">
        <v>1452</v>
      </c>
      <c r="AN224">
        <v>428</v>
      </c>
      <c r="AO224">
        <v>90</v>
      </c>
      <c r="AT224">
        <v>1103</v>
      </c>
      <c r="AU224">
        <v>1645</v>
      </c>
      <c r="AV224">
        <v>235</v>
      </c>
      <c r="AW224">
        <v>441</v>
      </c>
      <c r="AX224">
        <v>204</v>
      </c>
      <c r="AZ224">
        <v>235</v>
      </c>
      <c r="BB224">
        <v>139</v>
      </c>
      <c r="BX224">
        <v>79304</v>
      </c>
    </row>
    <row r="225" spans="1:76">
      <c r="A225">
        <v>12</v>
      </c>
      <c r="B225">
        <v>9</v>
      </c>
      <c r="C225" t="s">
        <v>284</v>
      </c>
      <c r="D225">
        <v>56</v>
      </c>
      <c r="E225">
        <v>11</v>
      </c>
      <c r="F225" t="s">
        <v>295</v>
      </c>
      <c r="G225">
        <f t="shared" si="38"/>
        <v>1</v>
      </c>
      <c r="H225">
        <f t="shared" si="38"/>
        <v>0</v>
      </c>
      <c r="I225">
        <f t="shared" si="38"/>
        <v>0</v>
      </c>
      <c r="J225">
        <f t="shared" si="38"/>
        <v>0</v>
      </c>
      <c r="K225">
        <f t="shared" si="38"/>
        <v>0</v>
      </c>
      <c r="O225" s="6">
        <f t="shared" si="37"/>
        <v>0</v>
      </c>
      <c r="P225" s="6">
        <f t="shared" si="37"/>
        <v>3134.1911210076487</v>
      </c>
      <c r="Q225" s="6">
        <f t="shared" si="37"/>
        <v>16748.314511017004</v>
      </c>
      <c r="R225" s="6">
        <f t="shared" si="29"/>
        <v>20448.66554264092</v>
      </c>
      <c r="S225" s="6">
        <f t="shared" si="30"/>
        <v>39322.16895054264</v>
      </c>
      <c r="T225" s="6">
        <f t="shared" si="31"/>
        <v>3134.1911210076487</v>
      </c>
      <c r="U225" s="6">
        <f t="shared" si="32"/>
        <v>16748.314511017004</v>
      </c>
      <c r="V225" s="6">
        <f t="shared" si="33"/>
        <v>20448.66554264092</v>
      </c>
      <c r="W225" s="6">
        <v>0</v>
      </c>
      <c r="X225" s="6">
        <f t="shared" si="34"/>
        <v>4390.8424295640552</v>
      </c>
      <c r="Y225" s="6">
        <f t="shared" si="35"/>
        <v>84044.182554772284</v>
      </c>
      <c r="Z225" s="6">
        <f t="shared" si="36"/>
        <v>1778.1825547722838</v>
      </c>
      <c r="AB225">
        <v>90011</v>
      </c>
      <c r="AC225">
        <v>29892</v>
      </c>
      <c r="AD225">
        <v>2788</v>
      </c>
      <c r="AE225">
        <v>240</v>
      </c>
      <c r="AG225">
        <v>5914</v>
      </c>
      <c r="AH225">
        <v>967</v>
      </c>
      <c r="AI225">
        <v>315</v>
      </c>
      <c r="AJ225">
        <v>19726</v>
      </c>
      <c r="AK225">
        <v>15297</v>
      </c>
      <c r="AL225">
        <v>718</v>
      </c>
      <c r="AM225">
        <v>1313</v>
      </c>
      <c r="AN225">
        <v>408</v>
      </c>
      <c r="AO225">
        <v>77</v>
      </c>
      <c r="AT225">
        <v>995</v>
      </c>
      <c r="AU225">
        <v>2076</v>
      </c>
      <c r="AV225">
        <v>316</v>
      </c>
      <c r="AW225">
        <v>579</v>
      </c>
      <c r="AX225">
        <v>217</v>
      </c>
      <c r="AZ225">
        <v>282</v>
      </c>
      <c r="BB225">
        <v>146</v>
      </c>
      <c r="BX225">
        <v>82266</v>
      </c>
    </row>
    <row r="226" spans="1:76">
      <c r="A226">
        <v>12</v>
      </c>
      <c r="B226">
        <v>9</v>
      </c>
      <c r="C226" t="s">
        <v>284</v>
      </c>
      <c r="D226">
        <v>56</v>
      </c>
      <c r="E226">
        <v>12</v>
      </c>
      <c r="F226" t="s">
        <v>296</v>
      </c>
      <c r="G226">
        <f t="shared" si="38"/>
        <v>1</v>
      </c>
      <c r="H226">
        <f t="shared" si="38"/>
        <v>0</v>
      </c>
      <c r="I226">
        <f t="shared" si="38"/>
        <v>0</v>
      </c>
      <c r="J226">
        <f t="shared" si="38"/>
        <v>0</v>
      </c>
      <c r="K226">
        <f t="shared" si="38"/>
        <v>0</v>
      </c>
      <c r="O226" s="6">
        <f t="shared" si="37"/>
        <v>0</v>
      </c>
      <c r="P226" s="6">
        <f t="shared" si="37"/>
        <v>2327.1238409594034</v>
      </c>
      <c r="Q226" s="6">
        <f t="shared" si="37"/>
        <v>14920.314858668853</v>
      </c>
      <c r="R226" s="6">
        <f t="shared" si="29"/>
        <v>22781.326429782126</v>
      </c>
      <c r="S226" s="6">
        <f t="shared" si="30"/>
        <v>30374.344904111447</v>
      </c>
      <c r="T226" s="6">
        <f t="shared" si="31"/>
        <v>2327.1238409594034</v>
      </c>
      <c r="U226" s="6">
        <f t="shared" si="32"/>
        <v>14920.314858668853</v>
      </c>
      <c r="V226" s="6">
        <f t="shared" si="33"/>
        <v>22781.326429782126</v>
      </c>
      <c r="W226" s="6">
        <v>0</v>
      </c>
      <c r="X226" s="6">
        <f t="shared" si="34"/>
        <v>3305.273058559279</v>
      </c>
      <c r="Y226" s="6">
        <f t="shared" si="35"/>
        <v>73708.383092081116</v>
      </c>
      <c r="Z226" s="6">
        <f t="shared" si="36"/>
        <v>2047.383092081116</v>
      </c>
      <c r="AB226">
        <v>90012</v>
      </c>
      <c r="AC226">
        <v>23640</v>
      </c>
      <c r="AD226">
        <v>1630</v>
      </c>
      <c r="AE226">
        <v>159</v>
      </c>
      <c r="AG226">
        <v>4461</v>
      </c>
      <c r="AH226">
        <v>644</v>
      </c>
      <c r="AI226">
        <v>238</v>
      </c>
      <c r="AJ226">
        <v>17573</v>
      </c>
      <c r="AK226">
        <v>17151</v>
      </c>
      <c r="AL226">
        <v>698</v>
      </c>
      <c r="AM226">
        <v>1156</v>
      </c>
      <c r="AN226">
        <v>723</v>
      </c>
      <c r="AO226">
        <v>117</v>
      </c>
      <c r="AT226">
        <v>683</v>
      </c>
      <c r="AU226">
        <v>1452</v>
      </c>
      <c r="AV226">
        <v>276</v>
      </c>
      <c r="AW226">
        <v>529</v>
      </c>
      <c r="AX226">
        <v>188</v>
      </c>
      <c r="AZ226">
        <v>207</v>
      </c>
      <c r="BB226">
        <v>136</v>
      </c>
      <c r="BX226">
        <v>71661</v>
      </c>
    </row>
    <row r="227" spans="1:76">
      <c r="A227">
        <v>12</v>
      </c>
      <c r="B227">
        <v>9</v>
      </c>
      <c r="C227" t="s">
        <v>284</v>
      </c>
      <c r="D227">
        <v>58</v>
      </c>
      <c r="E227">
        <v>13</v>
      </c>
      <c r="F227" t="s">
        <v>297</v>
      </c>
      <c r="G227">
        <f t="shared" si="38"/>
        <v>1</v>
      </c>
      <c r="H227">
        <f t="shared" si="38"/>
        <v>0</v>
      </c>
      <c r="I227">
        <f t="shared" si="38"/>
        <v>0</v>
      </c>
      <c r="J227">
        <f t="shared" si="38"/>
        <v>0</v>
      </c>
      <c r="K227">
        <f t="shared" si="38"/>
        <v>0</v>
      </c>
      <c r="O227" s="6">
        <f t="shared" si="37"/>
        <v>0</v>
      </c>
      <c r="P227" s="6">
        <f t="shared" si="37"/>
        <v>3043.1619458699888</v>
      </c>
      <c r="Q227" s="6">
        <f t="shared" si="37"/>
        <v>15910.304452091028</v>
      </c>
      <c r="R227" s="6">
        <f t="shared" si="29"/>
        <v>17878.376307252551</v>
      </c>
      <c r="S227" s="6">
        <f t="shared" si="30"/>
        <v>41068.493707702226</v>
      </c>
      <c r="T227" s="6">
        <f t="shared" si="31"/>
        <v>3043.1619458699888</v>
      </c>
      <c r="U227" s="6">
        <f t="shared" si="32"/>
        <v>15910.304452091028</v>
      </c>
      <c r="V227" s="6">
        <f t="shared" si="33"/>
        <v>17878.376307252551</v>
      </c>
      <c r="W227" s="6">
        <v>0</v>
      </c>
      <c r="X227" s="6">
        <f t="shared" si="34"/>
        <v>3425.2570416703334</v>
      </c>
      <c r="Y227" s="6">
        <f t="shared" si="35"/>
        <v>81325.593454586124</v>
      </c>
      <c r="Z227" s="6">
        <f t="shared" si="36"/>
        <v>2046.5934545861237</v>
      </c>
      <c r="AB227">
        <v>90013</v>
      </c>
      <c r="AC227">
        <v>31907</v>
      </c>
      <c r="AD227">
        <v>2304</v>
      </c>
      <c r="AE227">
        <v>171</v>
      </c>
      <c r="AG227">
        <v>5663</v>
      </c>
      <c r="AH227">
        <v>1078</v>
      </c>
      <c r="AI227">
        <v>246</v>
      </c>
      <c r="AJ227">
        <v>18739</v>
      </c>
      <c r="AK227">
        <v>13231</v>
      </c>
      <c r="AL227">
        <v>612</v>
      </c>
      <c r="AM227">
        <v>1288</v>
      </c>
      <c r="AN227">
        <v>384</v>
      </c>
      <c r="AO227">
        <v>59</v>
      </c>
      <c r="AT227">
        <v>625</v>
      </c>
      <c r="AU227">
        <v>1416</v>
      </c>
      <c r="AV227">
        <v>235</v>
      </c>
      <c r="AW227">
        <v>777</v>
      </c>
      <c r="AX227">
        <v>246</v>
      </c>
      <c r="AZ227">
        <v>182</v>
      </c>
      <c r="BB227">
        <v>116</v>
      </c>
      <c r="BX227">
        <v>79279</v>
      </c>
    </row>
    <row r="228" spans="1:76">
      <c r="A228">
        <v>12</v>
      </c>
      <c r="B228">
        <v>9</v>
      </c>
      <c r="C228" t="s">
        <v>284</v>
      </c>
      <c r="D228">
        <v>58</v>
      </c>
      <c r="E228">
        <v>14</v>
      </c>
      <c r="F228" t="s">
        <v>298</v>
      </c>
      <c r="G228">
        <f t="shared" si="38"/>
        <v>1</v>
      </c>
      <c r="H228">
        <f t="shared" si="38"/>
        <v>0</v>
      </c>
      <c r="I228">
        <f t="shared" si="38"/>
        <v>0</v>
      </c>
      <c r="J228">
        <f t="shared" si="38"/>
        <v>0</v>
      </c>
      <c r="K228">
        <f t="shared" si="38"/>
        <v>0</v>
      </c>
      <c r="O228" s="6">
        <f t="shared" si="37"/>
        <v>0</v>
      </c>
      <c r="P228" s="6">
        <f t="shared" si="37"/>
        <v>3466.0773959114604</v>
      </c>
      <c r="Q228" s="6">
        <f t="shared" si="37"/>
        <v>18690.086552317614</v>
      </c>
      <c r="R228" s="6">
        <f t="shared" si="29"/>
        <v>23815.641124326532</v>
      </c>
      <c r="S228" s="6">
        <f t="shared" si="30"/>
        <v>36172.334214133742</v>
      </c>
      <c r="T228" s="6">
        <f t="shared" si="31"/>
        <v>3466.0773959114604</v>
      </c>
      <c r="U228" s="6">
        <f t="shared" si="32"/>
        <v>18690.086552317614</v>
      </c>
      <c r="V228" s="6">
        <f t="shared" si="33"/>
        <v>23815.641124326532</v>
      </c>
      <c r="W228" s="6">
        <v>0</v>
      </c>
      <c r="X228" s="6">
        <f t="shared" si="34"/>
        <v>3969.9462348411512</v>
      </c>
      <c r="Y228" s="6">
        <f t="shared" si="35"/>
        <v>86114.085521530491</v>
      </c>
      <c r="Z228" s="6">
        <f t="shared" si="36"/>
        <v>945.08552153049095</v>
      </c>
      <c r="AB228">
        <v>90014</v>
      </c>
      <c r="AC228">
        <v>27665</v>
      </c>
      <c r="AD228">
        <v>2428</v>
      </c>
      <c r="AE228">
        <v>190</v>
      </c>
      <c r="AG228">
        <v>6360</v>
      </c>
      <c r="AH228">
        <v>1280</v>
      </c>
      <c r="AI228">
        <v>318</v>
      </c>
      <c r="AJ228">
        <v>22013</v>
      </c>
      <c r="AK228">
        <v>17426</v>
      </c>
      <c r="AL228">
        <v>803</v>
      </c>
      <c r="AM228">
        <v>1574</v>
      </c>
      <c r="AN228">
        <v>641</v>
      </c>
      <c r="AO228">
        <v>302</v>
      </c>
      <c r="AT228">
        <v>806</v>
      </c>
      <c r="AU228">
        <v>1641</v>
      </c>
      <c r="AV228">
        <v>391</v>
      </c>
      <c r="AW228">
        <v>657</v>
      </c>
      <c r="AX228">
        <v>253</v>
      </c>
      <c r="AZ228">
        <v>303</v>
      </c>
      <c r="BB228">
        <v>118</v>
      </c>
      <c r="BX228">
        <v>85169</v>
      </c>
    </row>
    <row r="229" spans="1:76">
      <c r="A229">
        <v>12</v>
      </c>
      <c r="B229">
        <v>9</v>
      </c>
      <c r="C229" t="s">
        <v>284</v>
      </c>
      <c r="D229">
        <v>58</v>
      </c>
      <c r="E229">
        <v>15</v>
      </c>
      <c r="F229" t="s">
        <v>299</v>
      </c>
      <c r="G229">
        <f t="shared" si="38"/>
        <v>1</v>
      </c>
      <c r="H229">
        <f t="shared" si="38"/>
        <v>0</v>
      </c>
      <c r="I229">
        <f t="shared" si="38"/>
        <v>0</v>
      </c>
      <c r="J229">
        <f t="shared" si="38"/>
        <v>0</v>
      </c>
      <c r="K229">
        <f t="shared" si="38"/>
        <v>0</v>
      </c>
      <c r="O229" s="6">
        <f t="shared" si="37"/>
        <v>0</v>
      </c>
      <c r="P229" s="6">
        <f t="shared" si="37"/>
        <v>2810.5802256618063</v>
      </c>
      <c r="Q229" s="6">
        <f t="shared" si="37"/>
        <v>16177.754470897189</v>
      </c>
      <c r="R229" s="6">
        <f t="shared" si="29"/>
        <v>21594.332651581335</v>
      </c>
      <c r="S229" s="6">
        <f t="shared" si="30"/>
        <v>41448.337259533102</v>
      </c>
      <c r="T229" s="6">
        <f t="shared" si="31"/>
        <v>2810.5802256618063</v>
      </c>
      <c r="U229" s="6">
        <f t="shared" si="32"/>
        <v>16177.754470897189</v>
      </c>
      <c r="V229" s="6">
        <f t="shared" si="33"/>
        <v>21594.332651581335</v>
      </c>
      <c r="W229" s="6">
        <v>0</v>
      </c>
      <c r="X229" s="6">
        <f t="shared" si="34"/>
        <v>3613.8033008448474</v>
      </c>
      <c r="Y229" s="6">
        <f t="shared" si="35"/>
        <v>85644.807908518269</v>
      </c>
      <c r="Z229" s="6">
        <f t="shared" si="36"/>
        <v>2831.807908518269</v>
      </c>
      <c r="AB229">
        <v>90015</v>
      </c>
      <c r="AC229">
        <v>32284</v>
      </c>
      <c r="AD229">
        <v>2241</v>
      </c>
      <c r="AE229">
        <v>175</v>
      </c>
      <c r="AG229">
        <v>5256</v>
      </c>
      <c r="AH229">
        <v>912</v>
      </c>
      <c r="AI229">
        <v>285</v>
      </c>
      <c r="AJ229">
        <v>19054</v>
      </c>
      <c r="AK229">
        <v>16253</v>
      </c>
      <c r="AL229">
        <v>575</v>
      </c>
      <c r="AM229">
        <v>1365</v>
      </c>
      <c r="AN229">
        <v>534</v>
      </c>
      <c r="AO229">
        <v>84</v>
      </c>
      <c r="AT229">
        <v>647</v>
      </c>
      <c r="AU229">
        <v>1549</v>
      </c>
      <c r="AV229">
        <v>268</v>
      </c>
      <c r="AW229">
        <v>671</v>
      </c>
      <c r="AX229">
        <v>191</v>
      </c>
      <c r="AZ229">
        <v>306</v>
      </c>
      <c r="BB229">
        <v>163</v>
      </c>
      <c r="BX229">
        <v>82813</v>
      </c>
    </row>
    <row r="230" spans="1:76">
      <c r="A230">
        <v>12</v>
      </c>
      <c r="B230">
        <v>9</v>
      </c>
      <c r="C230" t="s">
        <v>284</v>
      </c>
      <c r="D230">
        <v>58</v>
      </c>
      <c r="E230">
        <v>16</v>
      </c>
      <c r="F230" t="s">
        <v>300</v>
      </c>
      <c r="G230">
        <f t="shared" si="38"/>
        <v>1</v>
      </c>
      <c r="H230">
        <f t="shared" si="38"/>
        <v>0</v>
      </c>
      <c r="I230">
        <f t="shared" si="38"/>
        <v>0</v>
      </c>
      <c r="J230">
        <f t="shared" si="38"/>
        <v>0</v>
      </c>
      <c r="K230">
        <f t="shared" si="38"/>
        <v>0</v>
      </c>
      <c r="O230" s="6">
        <f t="shared" si="37"/>
        <v>0</v>
      </c>
      <c r="P230" s="6">
        <f t="shared" si="37"/>
        <v>3950.8404194914369</v>
      </c>
      <c r="Q230" s="6">
        <f t="shared" si="37"/>
        <v>16157.377326607197</v>
      </c>
      <c r="R230" s="6">
        <f t="shared" si="29"/>
        <v>18109.116877289649</v>
      </c>
      <c r="S230" s="6">
        <f t="shared" si="30"/>
        <v>45976.597967051544</v>
      </c>
      <c r="T230" s="6">
        <f t="shared" si="31"/>
        <v>3950.8404194914369</v>
      </c>
      <c r="U230" s="6">
        <f t="shared" si="32"/>
        <v>16157.377326607197</v>
      </c>
      <c r="V230" s="6">
        <f t="shared" si="33"/>
        <v>18109.116877289649</v>
      </c>
      <c r="W230" s="6">
        <v>0</v>
      </c>
      <c r="X230" s="6">
        <f t="shared" si="34"/>
        <v>4707.9429563575559</v>
      </c>
      <c r="Y230" s="6">
        <f t="shared" si="35"/>
        <v>88901.875546797382</v>
      </c>
      <c r="Z230" s="6">
        <f t="shared" si="36"/>
        <v>1590.8755467973824</v>
      </c>
      <c r="AB230">
        <v>90016</v>
      </c>
      <c r="AC230">
        <v>34396</v>
      </c>
      <c r="AD230">
        <v>3785</v>
      </c>
      <c r="AE230">
        <v>310</v>
      </c>
      <c r="AG230">
        <v>7677</v>
      </c>
      <c r="AH230">
        <v>1054</v>
      </c>
      <c r="AI230">
        <v>340</v>
      </c>
      <c r="AJ230">
        <v>19030</v>
      </c>
      <c r="AK230">
        <v>12663</v>
      </c>
      <c r="AL230">
        <v>716</v>
      </c>
      <c r="AM230">
        <v>1716</v>
      </c>
      <c r="AN230">
        <v>474</v>
      </c>
      <c r="AO230">
        <v>206</v>
      </c>
      <c r="AT230">
        <v>1159</v>
      </c>
      <c r="AU230">
        <v>2413</v>
      </c>
      <c r="AV230">
        <v>200</v>
      </c>
      <c r="AW230">
        <v>481</v>
      </c>
      <c r="AX230">
        <v>247</v>
      </c>
      <c r="AZ230">
        <v>250</v>
      </c>
      <c r="BB230">
        <v>194</v>
      </c>
      <c r="BX230">
        <v>87311</v>
      </c>
    </row>
    <row r="231" spans="1:76">
      <c r="A231">
        <v>12</v>
      </c>
      <c r="B231">
        <v>9</v>
      </c>
      <c r="C231" t="s">
        <v>284</v>
      </c>
      <c r="D231">
        <v>59</v>
      </c>
      <c r="E231">
        <v>17</v>
      </c>
      <c r="F231" t="s">
        <v>301</v>
      </c>
      <c r="G231">
        <f t="shared" si="38"/>
        <v>1</v>
      </c>
      <c r="H231">
        <f t="shared" si="38"/>
        <v>0</v>
      </c>
      <c r="I231">
        <f t="shared" si="38"/>
        <v>0</v>
      </c>
      <c r="J231">
        <f t="shared" si="38"/>
        <v>0</v>
      </c>
      <c r="K231">
        <f t="shared" si="38"/>
        <v>0</v>
      </c>
      <c r="O231" s="6">
        <f t="shared" si="37"/>
        <v>0</v>
      </c>
      <c r="P231" s="6">
        <f t="shared" si="37"/>
        <v>2650.7347363052459</v>
      </c>
      <c r="Q231" s="6">
        <f t="shared" si="37"/>
        <v>15667.476815968608</v>
      </c>
      <c r="R231" s="6">
        <f t="shared" si="29"/>
        <v>17109.241073795558</v>
      </c>
      <c r="S231" s="6">
        <f t="shared" si="30"/>
        <v>35100.888723591925</v>
      </c>
      <c r="T231" s="6">
        <f t="shared" si="31"/>
        <v>2650.7347363052459</v>
      </c>
      <c r="U231" s="6">
        <f t="shared" si="32"/>
        <v>15667.476815968608</v>
      </c>
      <c r="V231" s="6">
        <f t="shared" si="33"/>
        <v>17109.241073795558</v>
      </c>
      <c r="W231" s="6">
        <v>0</v>
      </c>
      <c r="X231" s="6">
        <f t="shared" si="34"/>
        <v>3911.8587509540534</v>
      </c>
      <c r="Y231" s="6">
        <f t="shared" si="35"/>
        <v>74440.200100615388</v>
      </c>
      <c r="Z231" s="6">
        <f t="shared" si="36"/>
        <v>1503.2001006153878</v>
      </c>
      <c r="AB231">
        <v>90017</v>
      </c>
      <c r="AC231">
        <v>26886</v>
      </c>
      <c r="AD231">
        <v>2324</v>
      </c>
      <c r="AE231">
        <v>176</v>
      </c>
      <c r="AG231">
        <v>4870</v>
      </c>
      <c r="AH231">
        <v>939</v>
      </c>
      <c r="AI231">
        <v>277</v>
      </c>
      <c r="AJ231">
        <v>18453</v>
      </c>
      <c r="AK231">
        <v>12693</v>
      </c>
      <c r="AL231">
        <v>497</v>
      </c>
      <c r="AM231">
        <v>1187</v>
      </c>
      <c r="AN231">
        <v>449</v>
      </c>
      <c r="AO231">
        <v>78</v>
      </c>
      <c r="AT231">
        <v>616</v>
      </c>
      <c r="AU231">
        <v>2225</v>
      </c>
      <c r="AV231">
        <v>352</v>
      </c>
      <c r="AW231">
        <v>514</v>
      </c>
      <c r="AX231">
        <v>164</v>
      </c>
      <c r="AZ231">
        <v>99</v>
      </c>
      <c r="BB231">
        <v>138</v>
      </c>
      <c r="BX231">
        <v>72937</v>
      </c>
    </row>
    <row r="232" spans="1:76">
      <c r="A232">
        <v>12</v>
      </c>
      <c r="B232">
        <v>9</v>
      </c>
      <c r="C232" t="s">
        <v>284</v>
      </c>
      <c r="D232">
        <v>60</v>
      </c>
      <c r="E232">
        <v>18</v>
      </c>
      <c r="F232" t="s">
        <v>302</v>
      </c>
      <c r="G232">
        <f t="shared" si="38"/>
        <v>1</v>
      </c>
      <c r="H232">
        <f t="shared" si="38"/>
        <v>0</v>
      </c>
      <c r="I232">
        <f t="shared" si="38"/>
        <v>0</v>
      </c>
      <c r="J232">
        <f t="shared" si="38"/>
        <v>0</v>
      </c>
      <c r="K232">
        <f t="shared" si="38"/>
        <v>0</v>
      </c>
      <c r="O232" s="6">
        <f t="shared" si="37"/>
        <v>0</v>
      </c>
      <c r="P232" s="6">
        <f t="shared" si="37"/>
        <v>2371.5495627969212</v>
      </c>
      <c r="Q232" s="6">
        <f t="shared" si="37"/>
        <v>14385.414821056529</v>
      </c>
      <c r="R232" s="6">
        <f t="shared" si="29"/>
        <v>16361.917138003762</v>
      </c>
      <c r="S232" s="6">
        <f t="shared" si="30"/>
        <v>36900.964926765308</v>
      </c>
      <c r="T232" s="6">
        <f t="shared" si="31"/>
        <v>2371.5495627969212</v>
      </c>
      <c r="U232" s="6">
        <f t="shared" si="32"/>
        <v>14385.414821056529</v>
      </c>
      <c r="V232" s="6">
        <f t="shared" si="33"/>
        <v>16361.917138003762</v>
      </c>
      <c r="W232" s="6">
        <v>0</v>
      </c>
      <c r="X232" s="6">
        <f t="shared" si="34"/>
        <v>3344.3154657620826</v>
      </c>
      <c r="Y232" s="6">
        <f t="shared" si="35"/>
        <v>73364.161914384589</v>
      </c>
      <c r="Z232" s="6">
        <f t="shared" si="36"/>
        <v>2318.1619143845892</v>
      </c>
      <c r="AB232">
        <v>90018</v>
      </c>
      <c r="AC232">
        <v>27744</v>
      </c>
      <c r="AD232">
        <v>2893</v>
      </c>
      <c r="AE232">
        <v>256</v>
      </c>
      <c r="AG232">
        <v>4437</v>
      </c>
      <c r="AH232">
        <v>753</v>
      </c>
      <c r="AI232">
        <v>255</v>
      </c>
      <c r="AJ232">
        <v>16943</v>
      </c>
      <c r="AK232">
        <v>11901</v>
      </c>
      <c r="AL232">
        <v>424</v>
      </c>
      <c r="AM232">
        <v>1373</v>
      </c>
      <c r="AN232">
        <v>492</v>
      </c>
      <c r="AO232">
        <v>63</v>
      </c>
      <c r="AT232">
        <v>457</v>
      </c>
      <c r="AU232">
        <v>1879</v>
      </c>
      <c r="AV232">
        <v>241</v>
      </c>
      <c r="AW232">
        <v>548</v>
      </c>
      <c r="AX232">
        <v>173</v>
      </c>
      <c r="AZ232">
        <v>126</v>
      </c>
      <c r="BB232">
        <v>88</v>
      </c>
      <c r="BX232">
        <v>71046</v>
      </c>
    </row>
    <row r="233" spans="1:76">
      <c r="A233">
        <v>12</v>
      </c>
      <c r="B233">
        <v>9</v>
      </c>
      <c r="C233" t="s">
        <v>284</v>
      </c>
      <c r="D233">
        <v>60</v>
      </c>
      <c r="E233">
        <v>19</v>
      </c>
      <c r="F233" t="s">
        <v>303</v>
      </c>
      <c r="G233">
        <f t="shared" si="38"/>
        <v>1</v>
      </c>
      <c r="H233">
        <f t="shared" si="38"/>
        <v>0</v>
      </c>
      <c r="I233">
        <f t="shared" si="38"/>
        <v>0</v>
      </c>
      <c r="J233">
        <f t="shared" si="38"/>
        <v>0</v>
      </c>
      <c r="K233">
        <f t="shared" si="38"/>
        <v>0</v>
      </c>
      <c r="O233" s="6">
        <f t="shared" si="37"/>
        <v>0</v>
      </c>
      <c r="P233" s="6">
        <f t="shared" si="37"/>
        <v>2821.0333366823984</v>
      </c>
      <c r="Q233" s="6">
        <f t="shared" si="37"/>
        <v>21174.4000603393</v>
      </c>
      <c r="R233" s="6">
        <f t="shared" si="29"/>
        <v>23356.455910322358</v>
      </c>
      <c r="S233" s="6">
        <f t="shared" si="30"/>
        <v>31644.073506615303</v>
      </c>
      <c r="T233" s="6">
        <f t="shared" si="31"/>
        <v>2821.0333366823984</v>
      </c>
      <c r="U233" s="6">
        <f t="shared" si="32"/>
        <v>21174.4000603393</v>
      </c>
      <c r="V233" s="6">
        <f t="shared" si="33"/>
        <v>23356.455910322358</v>
      </c>
      <c r="W233" s="6">
        <v>0</v>
      </c>
      <c r="X233" s="6">
        <f t="shared" si="34"/>
        <v>3289.0847433776289</v>
      </c>
      <c r="Y233" s="6">
        <f t="shared" si="35"/>
        <v>82285.047557337006</v>
      </c>
      <c r="Z233" s="6">
        <f t="shared" si="36"/>
        <v>577.04755733700586</v>
      </c>
      <c r="AB233">
        <v>90019</v>
      </c>
      <c r="AC233">
        <v>23136</v>
      </c>
      <c r="AD233">
        <v>2376</v>
      </c>
      <c r="AE233">
        <v>980</v>
      </c>
      <c r="AG233">
        <v>5150</v>
      </c>
      <c r="AH233">
        <v>939</v>
      </c>
      <c r="AI233">
        <v>388</v>
      </c>
      <c r="AJ233">
        <v>24939</v>
      </c>
      <c r="AK233">
        <v>16769</v>
      </c>
      <c r="AL233">
        <v>410</v>
      </c>
      <c r="AM233">
        <v>2329</v>
      </c>
      <c r="AN233">
        <v>771</v>
      </c>
      <c r="AO233">
        <v>67</v>
      </c>
      <c r="AT233">
        <v>616</v>
      </c>
      <c r="AU233">
        <v>1707</v>
      </c>
      <c r="AV233">
        <v>233</v>
      </c>
      <c r="AW233">
        <v>432</v>
      </c>
      <c r="AX233">
        <v>193</v>
      </c>
      <c r="AZ233">
        <v>122</v>
      </c>
      <c r="BB233">
        <v>151</v>
      </c>
      <c r="BX233">
        <v>81708</v>
      </c>
    </row>
    <row r="234" spans="1:76">
      <c r="A234">
        <v>12</v>
      </c>
      <c r="B234">
        <v>9</v>
      </c>
      <c r="C234" t="s">
        <v>284</v>
      </c>
      <c r="D234">
        <v>4</v>
      </c>
      <c r="E234">
        <v>20</v>
      </c>
      <c r="F234" t="s">
        <v>304</v>
      </c>
      <c r="G234">
        <f t="shared" si="38"/>
        <v>1</v>
      </c>
      <c r="H234">
        <f t="shared" si="38"/>
        <v>0</v>
      </c>
      <c r="I234">
        <f t="shared" si="38"/>
        <v>0</v>
      </c>
      <c r="J234">
        <f t="shared" si="38"/>
        <v>0</v>
      </c>
      <c r="K234">
        <f t="shared" si="38"/>
        <v>0</v>
      </c>
      <c r="O234" s="6">
        <f t="shared" si="37"/>
        <v>0</v>
      </c>
      <c r="P234" s="6">
        <f t="shared" si="37"/>
        <v>2101.94640772414</v>
      </c>
      <c r="Q234" s="6">
        <f t="shared" si="37"/>
        <v>17142.272633956873</v>
      </c>
      <c r="R234" s="6">
        <f t="shared" si="29"/>
        <v>19501.596038757307</v>
      </c>
      <c r="S234" s="6">
        <f t="shared" si="30"/>
        <v>27678.411267374671</v>
      </c>
      <c r="T234" s="6">
        <f t="shared" si="31"/>
        <v>2101.94640772414</v>
      </c>
      <c r="U234" s="6">
        <f t="shared" si="32"/>
        <v>17142.272633956873</v>
      </c>
      <c r="V234" s="6">
        <f t="shared" si="33"/>
        <v>19501.596038757307</v>
      </c>
      <c r="W234" s="6">
        <v>0</v>
      </c>
      <c r="X234" s="6">
        <f t="shared" si="34"/>
        <v>3437.6363415151245</v>
      </c>
      <c r="Y234" s="6">
        <f t="shared" si="35"/>
        <v>69861.862689328118</v>
      </c>
      <c r="Z234" s="6">
        <f t="shared" si="36"/>
        <v>1075.862689328118</v>
      </c>
      <c r="AB234">
        <v>90020</v>
      </c>
      <c r="AC234">
        <v>20876</v>
      </c>
      <c r="AD234">
        <v>2042</v>
      </c>
      <c r="AE234">
        <v>254</v>
      </c>
      <c r="AG234">
        <v>4055</v>
      </c>
      <c r="AH234">
        <v>581</v>
      </c>
      <c r="AI234">
        <v>190</v>
      </c>
      <c r="AJ234">
        <v>20190</v>
      </c>
      <c r="AK234">
        <v>14842</v>
      </c>
      <c r="AL234">
        <v>734</v>
      </c>
      <c r="AM234">
        <v>814</v>
      </c>
      <c r="AN234">
        <v>534</v>
      </c>
      <c r="AO234">
        <v>64</v>
      </c>
      <c r="AT234">
        <v>458</v>
      </c>
      <c r="AU234">
        <v>2138</v>
      </c>
      <c r="AV234">
        <v>197</v>
      </c>
      <c r="AW234">
        <v>465</v>
      </c>
      <c r="AX234">
        <v>159</v>
      </c>
      <c r="AZ234">
        <v>76</v>
      </c>
      <c r="BB234">
        <v>117</v>
      </c>
      <c r="BX234">
        <v>68786</v>
      </c>
    </row>
    <row r="235" spans="1:76">
      <c r="A235">
        <v>12</v>
      </c>
      <c r="B235">
        <v>9</v>
      </c>
      <c r="C235" t="s">
        <v>284</v>
      </c>
      <c r="D235">
        <v>57</v>
      </c>
      <c r="E235">
        <v>21</v>
      </c>
      <c r="F235" t="s">
        <v>305</v>
      </c>
      <c r="G235">
        <f t="shared" si="38"/>
        <v>1</v>
      </c>
      <c r="H235">
        <f t="shared" si="38"/>
        <v>0</v>
      </c>
      <c r="I235">
        <f t="shared" si="38"/>
        <v>0</v>
      </c>
      <c r="J235">
        <f t="shared" si="38"/>
        <v>0</v>
      </c>
      <c r="K235">
        <f t="shared" si="38"/>
        <v>0</v>
      </c>
      <c r="O235" s="6">
        <f t="shared" si="37"/>
        <v>0</v>
      </c>
      <c r="P235" s="6">
        <f t="shared" si="37"/>
        <v>2057.0851395940972</v>
      </c>
      <c r="Q235" s="6">
        <f t="shared" si="37"/>
        <v>16311.054956460895</v>
      </c>
      <c r="R235" s="6">
        <f t="shared" si="29"/>
        <v>19500.448075722299</v>
      </c>
      <c r="S235" s="6">
        <f t="shared" si="30"/>
        <v>26271.317858391096</v>
      </c>
      <c r="T235" s="6">
        <f t="shared" si="31"/>
        <v>2057.0851395940972</v>
      </c>
      <c r="U235" s="6">
        <f t="shared" si="32"/>
        <v>16311.054956460895</v>
      </c>
      <c r="V235" s="6">
        <f t="shared" si="33"/>
        <v>19500.448075722299</v>
      </c>
      <c r="W235" s="6">
        <v>0</v>
      </c>
      <c r="X235" s="6">
        <f t="shared" si="34"/>
        <v>3954.7101734937155</v>
      </c>
      <c r="Y235" s="6">
        <f t="shared" si="35"/>
        <v>68094.616203662095</v>
      </c>
      <c r="Z235" s="6">
        <f t="shared" si="36"/>
        <v>1026.6162036620954</v>
      </c>
      <c r="AB235">
        <v>90021</v>
      </c>
      <c r="AC235">
        <v>18706</v>
      </c>
      <c r="AD235">
        <v>3079</v>
      </c>
      <c r="AE235">
        <v>209</v>
      </c>
      <c r="AG235">
        <v>3772</v>
      </c>
      <c r="AH235">
        <v>699</v>
      </c>
      <c r="AI235">
        <v>252</v>
      </c>
      <c r="AJ235">
        <v>19211</v>
      </c>
      <c r="AK235">
        <v>14618</v>
      </c>
      <c r="AL235">
        <v>586</v>
      </c>
      <c r="AM235">
        <v>1284</v>
      </c>
      <c r="AN235">
        <v>440</v>
      </c>
      <c r="AO235">
        <v>59</v>
      </c>
      <c r="AT235">
        <v>605</v>
      </c>
      <c r="AU235">
        <v>2420</v>
      </c>
      <c r="AV235">
        <v>361</v>
      </c>
      <c r="AW235">
        <v>353</v>
      </c>
      <c r="AX235">
        <v>201</v>
      </c>
      <c r="AZ235">
        <v>116</v>
      </c>
      <c r="BB235">
        <v>97</v>
      </c>
      <c r="BX235">
        <v>67068</v>
      </c>
    </row>
    <row r="236" spans="1:76">
      <c r="A236">
        <v>12</v>
      </c>
      <c r="B236">
        <v>9</v>
      </c>
      <c r="C236" t="s">
        <v>284</v>
      </c>
      <c r="D236">
        <v>57</v>
      </c>
      <c r="E236">
        <v>22</v>
      </c>
      <c r="F236" t="s">
        <v>306</v>
      </c>
      <c r="G236">
        <f t="shared" si="38"/>
        <v>1</v>
      </c>
      <c r="H236">
        <f t="shared" si="38"/>
        <v>0</v>
      </c>
      <c r="I236">
        <f t="shared" si="38"/>
        <v>0</v>
      </c>
      <c r="J236">
        <f t="shared" si="38"/>
        <v>0</v>
      </c>
      <c r="K236">
        <f t="shared" si="38"/>
        <v>0</v>
      </c>
      <c r="O236" s="6">
        <f t="shared" si="37"/>
        <v>0</v>
      </c>
      <c r="P236" s="6">
        <f t="shared" si="37"/>
        <v>2445.592432526118</v>
      </c>
      <c r="Q236" s="6">
        <f t="shared" si="37"/>
        <v>18205.280327751523</v>
      </c>
      <c r="R236" s="6">
        <f t="shared" si="29"/>
        <v>22769.846799432024</v>
      </c>
      <c r="S236" s="6">
        <f t="shared" si="30"/>
        <v>27224.510167702549</v>
      </c>
      <c r="T236" s="6">
        <f t="shared" si="31"/>
        <v>2445.592432526118</v>
      </c>
      <c r="U236" s="6">
        <f t="shared" si="32"/>
        <v>18205.280327751523</v>
      </c>
      <c r="V236" s="6">
        <f t="shared" si="33"/>
        <v>22769.846799432024</v>
      </c>
      <c r="W236" s="6">
        <v>0</v>
      </c>
      <c r="X236" s="6">
        <f t="shared" si="34"/>
        <v>4177.5375706999594</v>
      </c>
      <c r="Y236" s="6">
        <f t="shared" si="35"/>
        <v>74822.767298112172</v>
      </c>
      <c r="Z236" s="6">
        <f t="shared" si="36"/>
        <v>751.76729811217228</v>
      </c>
      <c r="AB236">
        <v>90022</v>
      </c>
      <c r="AC236">
        <v>20040</v>
      </c>
      <c r="AD236">
        <v>2571</v>
      </c>
      <c r="AE236">
        <v>181</v>
      </c>
      <c r="AG236">
        <v>4538</v>
      </c>
      <c r="AH236">
        <v>767</v>
      </c>
      <c r="AI236">
        <v>310</v>
      </c>
      <c r="AJ236">
        <v>21442</v>
      </c>
      <c r="AK236">
        <v>17339</v>
      </c>
      <c r="AL236">
        <v>581</v>
      </c>
      <c r="AM236">
        <v>1311</v>
      </c>
      <c r="AN236">
        <v>550</v>
      </c>
      <c r="AO236">
        <v>54</v>
      </c>
      <c r="AT236">
        <v>671</v>
      </c>
      <c r="AU236">
        <v>2596</v>
      </c>
      <c r="AV236">
        <v>217</v>
      </c>
      <c r="AW236">
        <v>469</v>
      </c>
      <c r="AX236">
        <v>194</v>
      </c>
      <c r="AZ236">
        <v>115</v>
      </c>
      <c r="BB236">
        <v>125</v>
      </c>
      <c r="BX236">
        <v>74071</v>
      </c>
    </row>
    <row r="237" spans="1:76">
      <c r="A237">
        <v>12</v>
      </c>
      <c r="B237">
        <v>9</v>
      </c>
      <c r="C237" t="s">
        <v>284</v>
      </c>
      <c r="D237">
        <v>57</v>
      </c>
      <c r="E237">
        <v>23</v>
      </c>
      <c r="F237" t="s">
        <v>307</v>
      </c>
      <c r="G237">
        <f t="shared" si="38"/>
        <v>1</v>
      </c>
      <c r="H237">
        <f t="shared" si="38"/>
        <v>0</v>
      </c>
      <c r="I237">
        <f t="shared" si="38"/>
        <v>0</v>
      </c>
      <c r="J237">
        <f t="shared" si="38"/>
        <v>0</v>
      </c>
      <c r="K237">
        <f t="shared" si="38"/>
        <v>0</v>
      </c>
      <c r="O237" s="6">
        <f t="shared" si="37"/>
        <v>0</v>
      </c>
      <c r="P237" s="6">
        <f t="shared" si="37"/>
        <v>2942.1152060042614</v>
      </c>
      <c r="Q237" s="6">
        <f t="shared" si="37"/>
        <v>15670.023959004857</v>
      </c>
      <c r="R237" s="6">
        <f t="shared" si="29"/>
        <v>18624.552280009335</v>
      </c>
      <c r="S237" s="6">
        <f t="shared" si="30"/>
        <v>24976.505247747467</v>
      </c>
      <c r="T237" s="6">
        <f t="shared" si="31"/>
        <v>2942.1152060042614</v>
      </c>
      <c r="U237" s="6">
        <f t="shared" si="32"/>
        <v>15670.023959004857</v>
      </c>
      <c r="V237" s="6">
        <f t="shared" si="33"/>
        <v>18624.552280009335</v>
      </c>
      <c r="W237" s="6">
        <v>0</v>
      </c>
      <c r="X237" s="6">
        <f t="shared" si="34"/>
        <v>3448.1111336914864</v>
      </c>
      <c r="Y237" s="6">
        <f t="shared" si="35"/>
        <v>65661.307826457414</v>
      </c>
      <c r="Z237" s="6">
        <f t="shared" si="36"/>
        <v>-304.69217354258581</v>
      </c>
      <c r="AB237">
        <v>90023</v>
      </c>
      <c r="AC237">
        <v>18591</v>
      </c>
      <c r="AD237">
        <v>2110</v>
      </c>
      <c r="AE237">
        <v>209</v>
      </c>
      <c r="AG237">
        <v>5652</v>
      </c>
      <c r="AH237">
        <v>911</v>
      </c>
      <c r="AI237">
        <v>192</v>
      </c>
      <c r="AJ237">
        <v>18456</v>
      </c>
      <c r="AK237">
        <v>13977</v>
      </c>
      <c r="AL237">
        <v>663</v>
      </c>
      <c r="AM237">
        <v>1076</v>
      </c>
      <c r="AN237">
        <v>461</v>
      </c>
      <c r="AO237">
        <v>47</v>
      </c>
      <c r="AT237">
        <v>954</v>
      </c>
      <c r="AU237">
        <v>1740</v>
      </c>
      <c r="AV237">
        <v>172</v>
      </c>
      <c r="AW237">
        <v>263</v>
      </c>
      <c r="AX237">
        <v>176</v>
      </c>
      <c r="AZ237">
        <v>218</v>
      </c>
      <c r="BB237">
        <v>98</v>
      </c>
      <c r="BX237">
        <v>65966</v>
      </c>
    </row>
    <row r="238" spans="1:76">
      <c r="A238">
        <v>12</v>
      </c>
      <c r="B238">
        <v>9</v>
      </c>
      <c r="C238" t="s">
        <v>284</v>
      </c>
      <c r="D238">
        <v>59</v>
      </c>
      <c r="E238">
        <v>24</v>
      </c>
      <c r="F238" t="s">
        <v>308</v>
      </c>
      <c r="G238">
        <f t="shared" si="38"/>
        <v>1</v>
      </c>
      <c r="H238">
        <f t="shared" si="38"/>
        <v>0</v>
      </c>
      <c r="I238">
        <f t="shared" si="38"/>
        <v>0</v>
      </c>
      <c r="J238">
        <f t="shared" si="38"/>
        <v>0</v>
      </c>
      <c r="K238">
        <f t="shared" si="38"/>
        <v>0</v>
      </c>
      <c r="O238" s="6">
        <f t="shared" si="37"/>
        <v>0</v>
      </c>
      <c r="P238" s="6">
        <f t="shared" si="37"/>
        <v>3067.5525382513715</v>
      </c>
      <c r="Q238" s="6">
        <f t="shared" si="37"/>
        <v>14664.751507365187</v>
      </c>
      <c r="R238" s="6">
        <f t="shared" si="29"/>
        <v>16667.27530531654</v>
      </c>
      <c r="S238" s="6">
        <f t="shared" si="30"/>
        <v>39762.930807855832</v>
      </c>
      <c r="T238" s="6">
        <f t="shared" si="31"/>
        <v>3067.5525382513715</v>
      </c>
      <c r="U238" s="6">
        <f t="shared" si="32"/>
        <v>14664.751507365187</v>
      </c>
      <c r="V238" s="6">
        <f t="shared" si="33"/>
        <v>16667.27530531654</v>
      </c>
      <c r="W238" s="6">
        <v>0</v>
      </c>
      <c r="X238" s="6">
        <f t="shared" si="34"/>
        <v>5196.4491733097047</v>
      </c>
      <c r="Y238" s="6">
        <f t="shared" si="35"/>
        <v>79358.959332098646</v>
      </c>
      <c r="Z238" s="6">
        <f t="shared" si="36"/>
        <v>1778.959332098646</v>
      </c>
      <c r="AB238">
        <v>90024</v>
      </c>
      <c r="AC238">
        <v>28548</v>
      </c>
      <c r="AD238">
        <v>4479</v>
      </c>
      <c r="AE238">
        <v>262</v>
      </c>
      <c r="AG238">
        <v>5904</v>
      </c>
      <c r="AH238">
        <v>828</v>
      </c>
      <c r="AI238">
        <v>311</v>
      </c>
      <c r="AJ238">
        <v>17272</v>
      </c>
      <c r="AK238">
        <v>12022</v>
      </c>
      <c r="AL238">
        <v>496</v>
      </c>
      <c r="AM238">
        <v>1345</v>
      </c>
      <c r="AN238">
        <v>613</v>
      </c>
      <c r="AO238">
        <v>43</v>
      </c>
      <c r="AT238">
        <v>1016</v>
      </c>
      <c r="AU238">
        <v>3315</v>
      </c>
      <c r="AV238">
        <v>234</v>
      </c>
      <c r="AW238">
        <v>427</v>
      </c>
      <c r="AX238">
        <v>226</v>
      </c>
      <c r="AZ238">
        <v>117</v>
      </c>
      <c r="BB238">
        <v>122</v>
      </c>
      <c r="BX238">
        <v>77580</v>
      </c>
    </row>
    <row r="239" spans="1:76">
      <c r="A239">
        <v>12</v>
      </c>
      <c r="B239">
        <v>9</v>
      </c>
      <c r="C239" t="s">
        <v>284</v>
      </c>
      <c r="D239">
        <v>57</v>
      </c>
      <c r="E239">
        <v>25</v>
      </c>
      <c r="F239" t="s">
        <v>309</v>
      </c>
      <c r="G239">
        <f t="shared" si="38"/>
        <v>1</v>
      </c>
      <c r="H239">
        <f t="shared" si="38"/>
        <v>0</v>
      </c>
      <c r="I239">
        <f t="shared" si="38"/>
        <v>0</v>
      </c>
      <c r="J239">
        <f t="shared" si="38"/>
        <v>0</v>
      </c>
      <c r="K239">
        <f t="shared" si="38"/>
        <v>0</v>
      </c>
      <c r="O239" s="6">
        <f t="shared" si="37"/>
        <v>0</v>
      </c>
      <c r="P239" s="6">
        <f t="shared" si="37"/>
        <v>3299.2631658745049</v>
      </c>
      <c r="Q239" s="6">
        <f t="shared" si="37"/>
        <v>17741.700295154176</v>
      </c>
      <c r="R239" s="6">
        <f t="shared" si="29"/>
        <v>22683.749571806242</v>
      </c>
      <c r="S239" s="6">
        <f t="shared" si="30"/>
        <v>29693.493254603269</v>
      </c>
      <c r="T239" s="6">
        <f t="shared" si="31"/>
        <v>3299.2631658745049</v>
      </c>
      <c r="U239" s="6">
        <f t="shared" si="32"/>
        <v>17741.700295154176</v>
      </c>
      <c r="V239" s="6">
        <f t="shared" si="33"/>
        <v>22683.749571806242</v>
      </c>
      <c r="W239" s="6">
        <v>0</v>
      </c>
      <c r="X239" s="6">
        <f t="shared" si="34"/>
        <v>3354.7902579384445</v>
      </c>
      <c r="Y239" s="6">
        <f t="shared" si="35"/>
        <v>76772.996545376634</v>
      </c>
      <c r="Z239" s="6">
        <f t="shared" si="36"/>
        <v>159.99654537663446</v>
      </c>
      <c r="AB239">
        <v>90025</v>
      </c>
      <c r="AC239">
        <v>22804</v>
      </c>
      <c r="AD239">
        <v>1853</v>
      </c>
      <c r="AE239">
        <v>202</v>
      </c>
      <c r="AG239">
        <v>5820</v>
      </c>
      <c r="AH239">
        <v>1492</v>
      </c>
      <c r="AI239">
        <v>263</v>
      </c>
      <c r="AJ239">
        <v>20896</v>
      </c>
      <c r="AK239">
        <v>17179</v>
      </c>
      <c r="AL239">
        <v>742</v>
      </c>
      <c r="AM239">
        <v>1165</v>
      </c>
      <c r="AN239">
        <v>593</v>
      </c>
      <c r="AO239">
        <v>81</v>
      </c>
      <c r="AT239">
        <v>656</v>
      </c>
      <c r="AU239">
        <v>1609</v>
      </c>
      <c r="AV239">
        <v>314</v>
      </c>
      <c r="AW239">
        <v>445</v>
      </c>
      <c r="AX239">
        <v>208</v>
      </c>
      <c r="AZ239">
        <v>193</v>
      </c>
      <c r="BB239">
        <v>98</v>
      </c>
      <c r="BX239">
        <v>76613</v>
      </c>
    </row>
    <row r="240" spans="1:76">
      <c r="A240">
        <v>12</v>
      </c>
      <c r="B240">
        <v>9</v>
      </c>
      <c r="C240" t="s">
        <v>284</v>
      </c>
      <c r="D240">
        <v>59</v>
      </c>
      <c r="E240">
        <v>26</v>
      </c>
      <c r="F240" t="s">
        <v>310</v>
      </c>
      <c r="G240">
        <f t="shared" si="38"/>
        <v>1</v>
      </c>
      <c r="H240">
        <f t="shared" si="38"/>
        <v>0</v>
      </c>
      <c r="I240">
        <f t="shared" si="38"/>
        <v>0</v>
      </c>
      <c r="J240">
        <f t="shared" si="38"/>
        <v>0</v>
      </c>
      <c r="K240">
        <f t="shared" si="38"/>
        <v>0</v>
      </c>
      <c r="O240" s="6">
        <f t="shared" si="37"/>
        <v>0</v>
      </c>
      <c r="P240" s="6">
        <f t="shared" si="37"/>
        <v>3355.8841839027145</v>
      </c>
      <c r="Q240" s="6">
        <f t="shared" si="37"/>
        <v>21038.552431739343</v>
      </c>
      <c r="R240" s="6">
        <f t="shared" si="29"/>
        <v>23088.980523164926</v>
      </c>
      <c r="S240" s="6">
        <f t="shared" si="30"/>
        <v>45336.358521198243</v>
      </c>
      <c r="T240" s="6">
        <f t="shared" si="31"/>
        <v>3355.8841839027145</v>
      </c>
      <c r="U240" s="6">
        <f t="shared" si="32"/>
        <v>21038.552431739343</v>
      </c>
      <c r="V240" s="6">
        <f t="shared" si="33"/>
        <v>23088.980523164926</v>
      </c>
      <c r="W240" s="6">
        <v>0</v>
      </c>
      <c r="X240" s="6">
        <f t="shared" si="34"/>
        <v>4792.6935476026656</v>
      </c>
      <c r="Y240" s="6">
        <f t="shared" si="35"/>
        <v>97612.469207607894</v>
      </c>
      <c r="Z240" s="6">
        <f t="shared" si="36"/>
        <v>2027.4692076078936</v>
      </c>
      <c r="AB240">
        <v>90026</v>
      </c>
      <c r="AC240">
        <v>34588</v>
      </c>
      <c r="AD240">
        <v>3159</v>
      </c>
      <c r="AE240">
        <v>208</v>
      </c>
      <c r="AG240">
        <v>6357</v>
      </c>
      <c r="AH240">
        <v>982</v>
      </c>
      <c r="AI240">
        <v>366</v>
      </c>
      <c r="AJ240">
        <v>24779</v>
      </c>
      <c r="AK240">
        <v>17528</v>
      </c>
      <c r="AL240">
        <v>672</v>
      </c>
      <c r="AM240">
        <v>1248</v>
      </c>
      <c r="AN240">
        <v>549</v>
      </c>
      <c r="AO240">
        <v>116</v>
      </c>
      <c r="AT240">
        <v>713</v>
      </c>
      <c r="AU240">
        <v>2422</v>
      </c>
      <c r="AV240">
        <v>599</v>
      </c>
      <c r="AW240">
        <v>739</v>
      </c>
      <c r="AX240">
        <v>206</v>
      </c>
      <c r="AZ240">
        <v>122</v>
      </c>
      <c r="BB240">
        <v>232</v>
      </c>
      <c r="BX240">
        <v>95585</v>
      </c>
    </row>
    <row r="241" spans="1:76">
      <c r="A241">
        <v>12</v>
      </c>
      <c r="B241">
        <v>9</v>
      </c>
      <c r="C241" t="s">
        <v>284</v>
      </c>
      <c r="D241">
        <v>59</v>
      </c>
      <c r="E241">
        <v>27</v>
      </c>
      <c r="F241" t="s">
        <v>311</v>
      </c>
      <c r="G241">
        <f t="shared" si="38"/>
        <v>1</v>
      </c>
      <c r="H241">
        <f t="shared" si="38"/>
        <v>0</v>
      </c>
      <c r="I241">
        <f t="shared" si="38"/>
        <v>0</v>
      </c>
      <c r="J241">
        <f t="shared" si="38"/>
        <v>0</v>
      </c>
      <c r="K241">
        <f t="shared" si="38"/>
        <v>0</v>
      </c>
      <c r="O241" s="6">
        <f t="shared" si="37"/>
        <v>0</v>
      </c>
      <c r="P241" s="6">
        <f t="shared" si="37"/>
        <v>1939.9231869049565</v>
      </c>
      <c r="Q241" s="6">
        <f t="shared" si="37"/>
        <v>15648.797767036114</v>
      </c>
      <c r="R241" s="6">
        <f t="shared" si="29"/>
        <v>11563.431651660134</v>
      </c>
      <c r="S241" s="6">
        <f t="shared" si="30"/>
        <v>33944.635396006102</v>
      </c>
      <c r="T241" s="6">
        <f t="shared" si="31"/>
        <v>1939.9231869049565</v>
      </c>
      <c r="U241" s="6">
        <f t="shared" si="32"/>
        <v>15648.797767036114</v>
      </c>
      <c r="V241" s="6">
        <f t="shared" si="33"/>
        <v>11563.431651660134</v>
      </c>
      <c r="W241" s="6">
        <v>0</v>
      </c>
      <c r="X241" s="6">
        <f t="shared" si="34"/>
        <v>4459.4047056275149</v>
      </c>
      <c r="Y241" s="6">
        <f t="shared" si="35"/>
        <v>67556.192707234819</v>
      </c>
      <c r="Z241" s="6">
        <f t="shared" si="36"/>
        <v>1497.192707234819</v>
      </c>
      <c r="AB241">
        <v>90027</v>
      </c>
      <c r="AC241">
        <v>25179</v>
      </c>
      <c r="AD241">
        <v>3074</v>
      </c>
      <c r="AE241">
        <v>165</v>
      </c>
      <c r="AG241">
        <v>3798</v>
      </c>
      <c r="AH241">
        <v>464</v>
      </c>
      <c r="AI241">
        <v>192</v>
      </c>
      <c r="AJ241">
        <v>18431</v>
      </c>
      <c r="AK241">
        <v>8559</v>
      </c>
      <c r="AL241">
        <v>317</v>
      </c>
      <c r="AM241">
        <v>886</v>
      </c>
      <c r="AN241">
        <v>255</v>
      </c>
      <c r="AO241">
        <v>56</v>
      </c>
      <c r="AT241">
        <v>500</v>
      </c>
      <c r="AU241">
        <v>3167</v>
      </c>
      <c r="AV241">
        <v>132</v>
      </c>
      <c r="AW241">
        <v>593</v>
      </c>
      <c r="AX241">
        <v>132</v>
      </c>
      <c r="AZ241">
        <v>76</v>
      </c>
      <c r="BB241">
        <v>83</v>
      </c>
      <c r="BX241">
        <v>66059</v>
      </c>
    </row>
    <row r="242" spans="1:76">
      <c r="A242">
        <v>12</v>
      </c>
      <c r="B242">
        <v>9</v>
      </c>
      <c r="C242" t="s">
        <v>284</v>
      </c>
      <c r="D242">
        <v>60</v>
      </c>
      <c r="E242">
        <v>28</v>
      </c>
      <c r="F242" t="s">
        <v>312</v>
      </c>
      <c r="G242">
        <f t="shared" si="38"/>
        <v>1</v>
      </c>
      <c r="H242">
        <f t="shared" si="38"/>
        <v>0</v>
      </c>
      <c r="I242">
        <f t="shared" si="38"/>
        <v>0</v>
      </c>
      <c r="J242">
        <f t="shared" si="38"/>
        <v>0</v>
      </c>
      <c r="K242">
        <f t="shared" si="38"/>
        <v>0</v>
      </c>
      <c r="O242" s="6">
        <f t="shared" si="37"/>
        <v>0</v>
      </c>
      <c r="P242" s="6">
        <f t="shared" si="37"/>
        <v>2564.9321166778823</v>
      </c>
      <c r="Q242" s="6">
        <f t="shared" si="37"/>
        <v>17577.834093155481</v>
      </c>
      <c r="R242" s="6">
        <f t="shared" si="29"/>
        <v>16193.166571857228</v>
      </c>
      <c r="S242" s="6">
        <f t="shared" si="30"/>
        <v>43427.584949419164</v>
      </c>
      <c r="T242" s="6">
        <f t="shared" si="31"/>
        <v>2564.9321166778823</v>
      </c>
      <c r="U242" s="6">
        <f t="shared" si="32"/>
        <v>17577.834093155481</v>
      </c>
      <c r="V242" s="6">
        <f t="shared" si="33"/>
        <v>16193.166571857228</v>
      </c>
      <c r="W242" s="6">
        <v>0</v>
      </c>
      <c r="X242" s="6">
        <f t="shared" si="34"/>
        <v>4821.2611626291073</v>
      </c>
      <c r="Y242" s="6">
        <f t="shared" si="35"/>
        <v>84584.778893738869</v>
      </c>
      <c r="Z242" s="6">
        <f t="shared" si="36"/>
        <v>2466.7788937388686</v>
      </c>
      <c r="AB242">
        <v>90028</v>
      </c>
      <c r="AC242">
        <v>32764</v>
      </c>
      <c r="AD242">
        <v>3297</v>
      </c>
      <c r="AE242">
        <v>296</v>
      </c>
      <c r="AG242">
        <v>4943</v>
      </c>
      <c r="AH242">
        <v>700</v>
      </c>
      <c r="AI242">
        <v>246</v>
      </c>
      <c r="AJ242">
        <v>20703</v>
      </c>
      <c r="AK242">
        <v>11799</v>
      </c>
      <c r="AL242">
        <v>418</v>
      </c>
      <c r="AM242">
        <v>1387</v>
      </c>
      <c r="AN242">
        <v>403</v>
      </c>
      <c r="AO242">
        <v>99</v>
      </c>
      <c r="AT242">
        <v>738</v>
      </c>
      <c r="AU242">
        <v>3217</v>
      </c>
      <c r="AV242">
        <v>151</v>
      </c>
      <c r="AW242">
        <v>628</v>
      </c>
      <c r="AX242">
        <v>147</v>
      </c>
      <c r="AZ242">
        <v>94</v>
      </c>
      <c r="BB242">
        <v>88</v>
      </c>
      <c r="BX242">
        <v>82118</v>
      </c>
    </row>
    <row r="243" spans="1:76">
      <c r="A243">
        <v>12</v>
      </c>
      <c r="B243">
        <v>9</v>
      </c>
      <c r="C243" t="s">
        <v>284</v>
      </c>
      <c r="D243">
        <v>60</v>
      </c>
      <c r="E243">
        <v>29</v>
      </c>
      <c r="F243" t="s">
        <v>313</v>
      </c>
      <c r="G243">
        <f t="shared" si="38"/>
        <v>1</v>
      </c>
      <c r="H243">
        <f t="shared" si="38"/>
        <v>0</v>
      </c>
      <c r="I243">
        <f t="shared" si="38"/>
        <v>0</v>
      </c>
      <c r="J243">
        <f t="shared" si="38"/>
        <v>0</v>
      </c>
      <c r="K243">
        <f t="shared" si="38"/>
        <v>0</v>
      </c>
      <c r="O243" s="6">
        <f t="shared" si="37"/>
        <v>0</v>
      </c>
      <c r="P243" s="6">
        <f t="shared" si="37"/>
        <v>2137.6612037111645</v>
      </c>
      <c r="Q243" s="6">
        <f t="shared" si="37"/>
        <v>16075.868749447223</v>
      </c>
      <c r="R243" s="6">
        <f t="shared" si="29"/>
        <v>19647.387344203635</v>
      </c>
      <c r="S243" s="6">
        <f t="shared" si="30"/>
        <v>36388.534474767046</v>
      </c>
      <c r="T243" s="6">
        <f t="shared" si="31"/>
        <v>2137.6612037111645</v>
      </c>
      <c r="U243" s="6">
        <f t="shared" si="32"/>
        <v>16075.868749447223</v>
      </c>
      <c r="V243" s="6">
        <f t="shared" si="33"/>
        <v>19647.387344203635</v>
      </c>
      <c r="W243" s="6">
        <v>0</v>
      </c>
      <c r="X243" s="6">
        <f t="shared" si="34"/>
        <v>3560.477086128823</v>
      </c>
      <c r="Y243" s="6">
        <f t="shared" si="35"/>
        <v>77809.928858257903</v>
      </c>
      <c r="Z243" s="6">
        <f t="shared" si="36"/>
        <v>2649.9288582579029</v>
      </c>
      <c r="AB243">
        <v>90029</v>
      </c>
      <c r="AC243">
        <v>27488</v>
      </c>
      <c r="AD243">
        <v>2755</v>
      </c>
      <c r="AE243">
        <v>221</v>
      </c>
      <c r="AG243">
        <v>3955</v>
      </c>
      <c r="AH243">
        <v>688</v>
      </c>
      <c r="AI243">
        <v>265</v>
      </c>
      <c r="AJ243">
        <v>18934</v>
      </c>
      <c r="AK243">
        <v>14959</v>
      </c>
      <c r="AL243">
        <v>459</v>
      </c>
      <c r="AM243">
        <v>1250</v>
      </c>
      <c r="AN243">
        <v>362</v>
      </c>
      <c r="AO243">
        <v>85</v>
      </c>
      <c r="AT243">
        <v>380</v>
      </c>
      <c r="AU243">
        <v>2348</v>
      </c>
      <c r="AV243">
        <v>191</v>
      </c>
      <c r="AW243">
        <v>443</v>
      </c>
      <c r="AX243">
        <v>189</v>
      </c>
      <c r="AZ243">
        <v>100</v>
      </c>
      <c r="BB243">
        <v>88</v>
      </c>
      <c r="BX243">
        <v>75160</v>
      </c>
    </row>
    <row r="244" spans="1:76">
      <c r="A244">
        <v>13</v>
      </c>
      <c r="B244">
        <v>10</v>
      </c>
      <c r="C244" t="s">
        <v>314</v>
      </c>
      <c r="D244">
        <v>61</v>
      </c>
      <c r="E244">
        <v>1</v>
      </c>
      <c r="F244" t="s">
        <v>315</v>
      </c>
      <c r="G244">
        <f t="shared" si="38"/>
        <v>1</v>
      </c>
      <c r="H244">
        <f t="shared" si="38"/>
        <v>0</v>
      </c>
      <c r="I244">
        <f t="shared" si="38"/>
        <v>0</v>
      </c>
      <c r="J244">
        <f t="shared" si="38"/>
        <v>0</v>
      </c>
      <c r="K244">
        <f t="shared" si="38"/>
        <v>0</v>
      </c>
      <c r="O244" s="6">
        <f t="shared" si="37"/>
        <v>0</v>
      </c>
      <c r="P244" s="6">
        <f t="shared" si="37"/>
        <v>3661.6376812550448</v>
      </c>
      <c r="Q244" s="6">
        <f t="shared" si="37"/>
        <v>15576.628714342387</v>
      </c>
      <c r="R244" s="6">
        <f t="shared" si="29"/>
        <v>18732.460805300314</v>
      </c>
      <c r="S244" s="6">
        <f t="shared" si="30"/>
        <v>32115.891754958691</v>
      </c>
      <c r="T244" s="6">
        <f t="shared" si="31"/>
        <v>3661.6376812550448</v>
      </c>
      <c r="U244" s="6">
        <f t="shared" si="32"/>
        <v>15576.628714342387</v>
      </c>
      <c r="V244" s="6">
        <f t="shared" si="33"/>
        <v>18732.460805300314</v>
      </c>
      <c r="W244" s="6">
        <v>0</v>
      </c>
      <c r="X244" s="6">
        <f t="shared" si="34"/>
        <v>3023.4059236317235</v>
      </c>
      <c r="Y244" s="6">
        <f t="shared" si="35"/>
        <v>73110.024879488163</v>
      </c>
      <c r="Z244" s="6">
        <f t="shared" si="36"/>
        <v>-22.975120511837304</v>
      </c>
      <c r="AB244">
        <v>10001</v>
      </c>
      <c r="AC244">
        <v>23251</v>
      </c>
      <c r="AD244">
        <v>3175</v>
      </c>
      <c r="AE244">
        <v>461</v>
      </c>
      <c r="AG244">
        <v>6933</v>
      </c>
      <c r="AH244">
        <v>1066</v>
      </c>
      <c r="AI244">
        <v>408</v>
      </c>
      <c r="AJ244">
        <v>18346</v>
      </c>
      <c r="AK244">
        <v>12967</v>
      </c>
      <c r="AL244">
        <v>421</v>
      </c>
      <c r="AM244">
        <v>1901</v>
      </c>
      <c r="AN244">
        <v>752</v>
      </c>
      <c r="AO244">
        <v>172</v>
      </c>
      <c r="AP244">
        <v>47</v>
      </c>
      <c r="AR244">
        <v>58</v>
      </c>
      <c r="AT244">
        <v>1075</v>
      </c>
      <c r="AU244">
        <v>2100</v>
      </c>
      <c r="BX244">
        <v>73133</v>
      </c>
    </row>
    <row r="245" spans="1:76">
      <c r="A245">
        <v>13</v>
      </c>
      <c r="B245">
        <v>10</v>
      </c>
      <c r="C245" t="s">
        <v>314</v>
      </c>
      <c r="D245">
        <v>61</v>
      </c>
      <c r="E245">
        <v>2</v>
      </c>
      <c r="F245" t="s">
        <v>316</v>
      </c>
      <c r="G245">
        <f t="shared" si="38"/>
        <v>1</v>
      </c>
      <c r="H245">
        <f t="shared" si="38"/>
        <v>0</v>
      </c>
      <c r="I245">
        <f t="shared" si="38"/>
        <v>0</v>
      </c>
      <c r="J245">
        <f t="shared" si="38"/>
        <v>0</v>
      </c>
      <c r="K245">
        <f t="shared" si="38"/>
        <v>0</v>
      </c>
      <c r="O245" s="6">
        <f t="shared" si="37"/>
        <v>0</v>
      </c>
      <c r="P245" s="6">
        <f t="shared" si="37"/>
        <v>3320.6049342082147</v>
      </c>
      <c r="Q245" s="6">
        <f t="shared" si="37"/>
        <v>19231.778971359938</v>
      </c>
      <c r="R245" s="6">
        <f t="shared" si="29"/>
        <v>23609.007778024654</v>
      </c>
      <c r="S245" s="6">
        <f t="shared" si="30"/>
        <v>33785.770011120861</v>
      </c>
      <c r="T245" s="6">
        <f t="shared" si="31"/>
        <v>3320.6049342082147</v>
      </c>
      <c r="U245" s="6">
        <f t="shared" si="32"/>
        <v>19231.778971359938</v>
      </c>
      <c r="V245" s="6">
        <f t="shared" si="33"/>
        <v>23609.007778024654</v>
      </c>
      <c r="W245" s="6">
        <v>0</v>
      </c>
      <c r="X245" s="6">
        <f t="shared" si="34"/>
        <v>2536.8042143480034</v>
      </c>
      <c r="Y245" s="6">
        <f t="shared" si="35"/>
        <v>82483.965909061662</v>
      </c>
      <c r="Z245" s="6">
        <f t="shared" si="36"/>
        <v>693.96590906166239</v>
      </c>
      <c r="AB245">
        <v>10002</v>
      </c>
      <c r="AC245">
        <v>25763</v>
      </c>
      <c r="AD245">
        <v>2264</v>
      </c>
      <c r="AE245">
        <v>258</v>
      </c>
      <c r="AG245">
        <v>6126</v>
      </c>
      <c r="AH245">
        <v>1079</v>
      </c>
      <c r="AI245">
        <v>419</v>
      </c>
      <c r="AJ245">
        <v>22651</v>
      </c>
      <c r="AK245">
        <v>16416</v>
      </c>
      <c r="AL245">
        <v>456</v>
      </c>
      <c r="AM245">
        <v>2415</v>
      </c>
      <c r="AN245">
        <v>893</v>
      </c>
      <c r="AO245">
        <v>225</v>
      </c>
      <c r="AP245">
        <v>45</v>
      </c>
      <c r="AR245">
        <v>116</v>
      </c>
      <c r="AT245">
        <v>712</v>
      </c>
      <c r="AU245">
        <v>1952</v>
      </c>
      <c r="BX245">
        <v>81790</v>
      </c>
    </row>
    <row r="246" spans="1:76">
      <c r="A246">
        <v>13</v>
      </c>
      <c r="B246">
        <v>10</v>
      </c>
      <c r="C246" t="s">
        <v>314</v>
      </c>
      <c r="D246">
        <v>61</v>
      </c>
      <c r="E246">
        <v>3</v>
      </c>
      <c r="F246" t="s">
        <v>317</v>
      </c>
      <c r="G246">
        <f t="shared" si="38"/>
        <v>1</v>
      </c>
      <c r="H246">
        <f t="shared" si="38"/>
        <v>0</v>
      </c>
      <c r="I246">
        <f t="shared" si="38"/>
        <v>0</v>
      </c>
      <c r="J246">
        <f t="shared" si="38"/>
        <v>0</v>
      </c>
      <c r="K246">
        <f t="shared" si="38"/>
        <v>0</v>
      </c>
      <c r="O246" s="6">
        <f t="shared" si="37"/>
        <v>0</v>
      </c>
      <c r="P246" s="6">
        <f t="shared" si="37"/>
        <v>2753.5236613410721</v>
      </c>
      <c r="Q246" s="6">
        <f t="shared" si="37"/>
        <v>16172.660184824692</v>
      </c>
      <c r="R246" s="6">
        <f t="shared" si="29"/>
        <v>19809.250132140107</v>
      </c>
      <c r="S246" s="6">
        <f t="shared" si="30"/>
        <v>36504.398702841245</v>
      </c>
      <c r="T246" s="6">
        <f t="shared" si="31"/>
        <v>2753.5236613410721</v>
      </c>
      <c r="U246" s="6">
        <f t="shared" si="32"/>
        <v>16172.660184824692</v>
      </c>
      <c r="V246" s="6">
        <f t="shared" si="33"/>
        <v>19809.250132140107</v>
      </c>
      <c r="W246" s="6">
        <v>0</v>
      </c>
      <c r="X246" s="6">
        <f t="shared" si="34"/>
        <v>2361.5895088524958</v>
      </c>
      <c r="Y246" s="6">
        <f t="shared" si="35"/>
        <v>77601.422189999619</v>
      </c>
      <c r="Z246" s="6">
        <f t="shared" si="36"/>
        <v>1934.4221899996191</v>
      </c>
      <c r="AB246">
        <v>10003</v>
      </c>
      <c r="AC246">
        <v>28653</v>
      </c>
      <c r="AD246">
        <v>1742</v>
      </c>
      <c r="AE246">
        <v>166</v>
      </c>
      <c r="AG246">
        <v>5323</v>
      </c>
      <c r="AH246">
        <v>705</v>
      </c>
      <c r="AI246">
        <v>294</v>
      </c>
      <c r="AJ246">
        <v>19048</v>
      </c>
      <c r="AK246">
        <v>13441</v>
      </c>
      <c r="AL246">
        <v>839</v>
      </c>
      <c r="AM246">
        <v>2219</v>
      </c>
      <c r="AN246">
        <v>527</v>
      </c>
      <c r="AO246">
        <v>110</v>
      </c>
      <c r="AP246">
        <v>32</v>
      </c>
      <c r="AR246">
        <v>88</v>
      </c>
      <c r="AT246">
        <v>516</v>
      </c>
      <c r="AU246">
        <v>1964</v>
      </c>
      <c r="BX246">
        <v>75667</v>
      </c>
    </row>
    <row r="247" spans="1:76">
      <c r="A247">
        <v>13</v>
      </c>
      <c r="B247">
        <v>10</v>
      </c>
      <c r="C247" t="s">
        <v>314</v>
      </c>
      <c r="D247">
        <v>61</v>
      </c>
      <c r="E247">
        <v>4</v>
      </c>
      <c r="F247" t="s">
        <v>318</v>
      </c>
      <c r="G247">
        <f t="shared" si="38"/>
        <v>1</v>
      </c>
      <c r="H247">
        <f t="shared" si="38"/>
        <v>0</v>
      </c>
      <c r="I247">
        <f t="shared" si="38"/>
        <v>0</v>
      </c>
      <c r="J247">
        <f t="shared" si="38"/>
        <v>0</v>
      </c>
      <c r="K247">
        <f t="shared" si="38"/>
        <v>0</v>
      </c>
      <c r="O247" s="6">
        <f t="shared" si="37"/>
        <v>0</v>
      </c>
      <c r="P247" s="6">
        <f t="shared" si="37"/>
        <v>3713.9032363580072</v>
      </c>
      <c r="Q247" s="6">
        <f t="shared" si="37"/>
        <v>19250.45802029243</v>
      </c>
      <c r="R247" s="6">
        <f t="shared" si="29"/>
        <v>21652.878766366866</v>
      </c>
      <c r="S247" s="6">
        <f t="shared" si="30"/>
        <v>30140.227494806881</v>
      </c>
      <c r="T247" s="6">
        <f t="shared" si="31"/>
        <v>3713.9032363580072</v>
      </c>
      <c r="U247" s="6">
        <f t="shared" si="32"/>
        <v>19250.45802029243</v>
      </c>
      <c r="V247" s="6">
        <f t="shared" si="33"/>
        <v>21652.878766366866</v>
      </c>
      <c r="W247" s="6">
        <v>0</v>
      </c>
      <c r="X247" s="6">
        <f t="shared" si="34"/>
        <v>2112.0990042882399</v>
      </c>
      <c r="Y247" s="6">
        <f t="shared" si="35"/>
        <v>76869.566522112407</v>
      </c>
      <c r="Z247" s="6">
        <f t="shared" si="36"/>
        <v>-643.43347788759274</v>
      </c>
      <c r="AB247">
        <v>10004</v>
      </c>
      <c r="AC247">
        <v>23252</v>
      </c>
      <c r="AD247">
        <v>1803</v>
      </c>
      <c r="AE247">
        <v>178</v>
      </c>
      <c r="AG247">
        <v>6831</v>
      </c>
      <c r="AH247">
        <v>1326</v>
      </c>
      <c r="AI247">
        <v>370</v>
      </c>
      <c r="AJ247">
        <v>22673</v>
      </c>
      <c r="AK247">
        <v>15643</v>
      </c>
      <c r="AL247">
        <v>454</v>
      </c>
      <c r="AM247">
        <v>1586</v>
      </c>
      <c r="AN247">
        <v>871</v>
      </c>
      <c r="AO247">
        <v>171</v>
      </c>
      <c r="AP247">
        <v>42</v>
      </c>
      <c r="AR247">
        <v>95</v>
      </c>
      <c r="AT247">
        <v>511</v>
      </c>
      <c r="AU247">
        <v>1707</v>
      </c>
      <c r="BX247">
        <v>77513</v>
      </c>
    </row>
    <row r="248" spans="1:76">
      <c r="A248">
        <v>13</v>
      </c>
      <c r="B248">
        <v>10</v>
      </c>
      <c r="C248" t="s">
        <v>314</v>
      </c>
      <c r="D248">
        <v>62</v>
      </c>
      <c r="E248">
        <v>5</v>
      </c>
      <c r="F248" t="s">
        <v>319</v>
      </c>
      <c r="G248">
        <f t="shared" si="38"/>
        <v>1</v>
      </c>
      <c r="H248">
        <f t="shared" si="38"/>
        <v>0</v>
      </c>
      <c r="I248">
        <f t="shared" si="38"/>
        <v>0</v>
      </c>
      <c r="J248">
        <f t="shared" si="38"/>
        <v>0</v>
      </c>
      <c r="K248">
        <f t="shared" si="38"/>
        <v>0</v>
      </c>
      <c r="O248" s="6">
        <f t="shared" si="37"/>
        <v>0</v>
      </c>
      <c r="P248" s="6">
        <f t="shared" si="37"/>
        <v>3339.7689710793011</v>
      </c>
      <c r="Q248" s="6">
        <f t="shared" si="37"/>
        <v>19091.686104366232</v>
      </c>
      <c r="R248" s="6">
        <f t="shared" si="29"/>
        <v>23658.370188530102</v>
      </c>
      <c r="S248" s="6">
        <f t="shared" si="30"/>
        <v>28851.387267053677</v>
      </c>
      <c r="T248" s="6">
        <f t="shared" si="31"/>
        <v>3339.7689710793011</v>
      </c>
      <c r="U248" s="6">
        <f t="shared" si="32"/>
        <v>19091.686104366232</v>
      </c>
      <c r="V248" s="6">
        <f t="shared" si="33"/>
        <v>23658.370188530102</v>
      </c>
      <c r="W248" s="6">
        <v>0</v>
      </c>
      <c r="X248" s="6">
        <f t="shared" si="34"/>
        <v>2102.5764659460929</v>
      </c>
      <c r="Y248" s="6">
        <f t="shared" si="35"/>
        <v>77043.788996975403</v>
      </c>
      <c r="Z248" s="6">
        <f t="shared" si="36"/>
        <v>-81.211003024596721</v>
      </c>
      <c r="AB248">
        <v>10005</v>
      </c>
      <c r="AC248">
        <v>21258</v>
      </c>
      <c r="AD248">
        <v>2722</v>
      </c>
      <c r="AE248">
        <v>174</v>
      </c>
      <c r="AG248">
        <v>6178</v>
      </c>
      <c r="AH248">
        <v>1166</v>
      </c>
      <c r="AI248">
        <v>324</v>
      </c>
      <c r="AJ248">
        <v>22486</v>
      </c>
      <c r="AK248">
        <v>16959</v>
      </c>
      <c r="AL248">
        <v>405</v>
      </c>
      <c r="AM248">
        <v>2112</v>
      </c>
      <c r="AN248">
        <v>771</v>
      </c>
      <c r="AO248">
        <v>163</v>
      </c>
      <c r="AP248">
        <v>49</v>
      </c>
      <c r="AR248">
        <v>150</v>
      </c>
      <c r="AT248">
        <v>481</v>
      </c>
      <c r="AU248">
        <v>1727</v>
      </c>
      <c r="BX248">
        <v>77125</v>
      </c>
    </row>
    <row r="249" spans="1:76">
      <c r="A249">
        <v>13</v>
      </c>
      <c r="B249">
        <v>10</v>
      </c>
      <c r="C249" t="s">
        <v>314</v>
      </c>
      <c r="D249">
        <v>62</v>
      </c>
      <c r="E249">
        <v>6</v>
      </c>
      <c r="F249" t="s">
        <v>320</v>
      </c>
      <c r="G249">
        <f t="shared" si="38"/>
        <v>1</v>
      </c>
      <c r="H249">
        <f t="shared" si="38"/>
        <v>0</v>
      </c>
      <c r="I249">
        <f t="shared" si="38"/>
        <v>0</v>
      </c>
      <c r="J249">
        <f t="shared" si="38"/>
        <v>0</v>
      </c>
      <c r="K249">
        <f t="shared" si="38"/>
        <v>0</v>
      </c>
      <c r="O249" s="6">
        <f t="shared" si="37"/>
        <v>0</v>
      </c>
      <c r="P249" s="6">
        <f t="shared" si="37"/>
        <v>2678.6096990268256</v>
      </c>
      <c r="Q249" s="6">
        <f t="shared" si="37"/>
        <v>16000.303506038497</v>
      </c>
      <c r="R249" s="6">
        <f t="shared" si="29"/>
        <v>19774.811241089792</v>
      </c>
      <c r="S249" s="6">
        <f t="shared" si="30"/>
        <v>31140.004390663631</v>
      </c>
      <c r="T249" s="6">
        <f t="shared" si="31"/>
        <v>2678.6096990268256</v>
      </c>
      <c r="U249" s="6">
        <f t="shared" si="32"/>
        <v>16000.303506038497</v>
      </c>
      <c r="V249" s="6">
        <f t="shared" si="33"/>
        <v>19774.811241089792</v>
      </c>
      <c r="W249" s="6">
        <v>0</v>
      </c>
      <c r="X249" s="6">
        <f t="shared" si="34"/>
        <v>2509.1888531557765</v>
      </c>
      <c r="Y249" s="6">
        <f t="shared" si="35"/>
        <v>72102.917689974522</v>
      </c>
      <c r="Z249" s="6">
        <f t="shared" si="36"/>
        <v>1176.9176899745216</v>
      </c>
      <c r="AB249">
        <v>10006</v>
      </c>
      <c r="AC249">
        <v>23473</v>
      </c>
      <c r="AD249">
        <v>2448</v>
      </c>
      <c r="AE249">
        <v>149</v>
      </c>
      <c r="AG249">
        <v>5271</v>
      </c>
      <c r="AH249">
        <v>590</v>
      </c>
      <c r="AI249">
        <v>289</v>
      </c>
      <c r="AJ249">
        <v>18845</v>
      </c>
      <c r="AK249">
        <v>13890</v>
      </c>
      <c r="AL249">
        <v>228</v>
      </c>
      <c r="AM249">
        <v>1869</v>
      </c>
      <c r="AN249">
        <v>820</v>
      </c>
      <c r="AO249">
        <v>214</v>
      </c>
      <c r="AP249">
        <v>38</v>
      </c>
      <c r="AR249">
        <v>167</v>
      </c>
      <c r="AT249">
        <v>533</v>
      </c>
      <c r="AU249">
        <v>2102</v>
      </c>
      <c r="BX249">
        <v>70926</v>
      </c>
    </row>
    <row r="250" spans="1:76">
      <c r="A250">
        <v>13</v>
      </c>
      <c r="B250">
        <v>10</v>
      </c>
      <c r="C250" t="s">
        <v>314</v>
      </c>
      <c r="D250">
        <v>62</v>
      </c>
      <c r="E250">
        <v>7</v>
      </c>
      <c r="F250" t="s">
        <v>321</v>
      </c>
      <c r="G250">
        <f t="shared" si="38"/>
        <v>1</v>
      </c>
      <c r="H250">
        <f t="shared" si="38"/>
        <v>0</v>
      </c>
      <c r="I250">
        <f t="shared" si="38"/>
        <v>0</v>
      </c>
      <c r="J250">
        <f t="shared" si="38"/>
        <v>0</v>
      </c>
      <c r="K250">
        <f t="shared" si="38"/>
        <v>0</v>
      </c>
      <c r="O250" s="6">
        <f t="shared" si="37"/>
        <v>0</v>
      </c>
      <c r="P250" s="6">
        <f t="shared" si="37"/>
        <v>2550.9946353170926</v>
      </c>
      <c r="Q250" s="6">
        <f t="shared" si="37"/>
        <v>16054.642557478481</v>
      </c>
      <c r="R250" s="6">
        <f t="shared" si="29"/>
        <v>19461.417332531943</v>
      </c>
      <c r="S250" s="6">
        <f t="shared" si="30"/>
        <v>30838.996292986329</v>
      </c>
      <c r="T250" s="6">
        <f t="shared" si="31"/>
        <v>2550.9946353170926</v>
      </c>
      <c r="U250" s="6">
        <f t="shared" si="32"/>
        <v>16054.642557478481</v>
      </c>
      <c r="V250" s="6">
        <f t="shared" si="33"/>
        <v>19461.417332531943</v>
      </c>
      <c r="W250" s="6">
        <v>0</v>
      </c>
      <c r="X250" s="6">
        <f t="shared" si="34"/>
        <v>2145.4278884857549</v>
      </c>
      <c r="Y250" s="6">
        <f t="shared" si="35"/>
        <v>71051.478706799593</v>
      </c>
      <c r="Z250" s="6">
        <f t="shared" si="36"/>
        <v>1261.4787067995931</v>
      </c>
      <c r="AB250">
        <v>10007</v>
      </c>
      <c r="AC250">
        <v>23074</v>
      </c>
      <c r="AD250">
        <v>2618</v>
      </c>
      <c r="AE250">
        <v>126</v>
      </c>
      <c r="AG250">
        <v>4704</v>
      </c>
      <c r="AH250">
        <v>864</v>
      </c>
      <c r="AI250">
        <v>289</v>
      </c>
      <c r="AJ250">
        <v>18909</v>
      </c>
      <c r="AK250">
        <v>13013</v>
      </c>
      <c r="AL250">
        <v>278</v>
      </c>
      <c r="AM250">
        <v>2461</v>
      </c>
      <c r="AN250">
        <v>821</v>
      </c>
      <c r="AO250">
        <v>230</v>
      </c>
      <c r="AP250">
        <v>32</v>
      </c>
      <c r="AR250">
        <v>118</v>
      </c>
      <c r="AT250">
        <v>499</v>
      </c>
      <c r="AU250">
        <v>1754</v>
      </c>
      <c r="BX250">
        <v>69790</v>
      </c>
    </row>
    <row r="251" spans="1:76">
      <c r="A251">
        <v>14</v>
      </c>
      <c r="B251">
        <v>11</v>
      </c>
      <c r="C251" t="s">
        <v>322</v>
      </c>
      <c r="D251">
        <v>63</v>
      </c>
      <c r="E251">
        <v>1</v>
      </c>
      <c r="F251" t="s">
        <v>323</v>
      </c>
      <c r="G251">
        <f t="shared" si="38"/>
        <v>1</v>
      </c>
      <c r="H251">
        <f t="shared" si="38"/>
        <v>0</v>
      </c>
      <c r="I251">
        <f t="shared" si="38"/>
        <v>0</v>
      </c>
      <c r="J251">
        <f t="shared" si="38"/>
        <v>0</v>
      </c>
      <c r="K251">
        <f t="shared" si="38"/>
        <v>0</v>
      </c>
      <c r="O251" s="6">
        <f t="shared" si="37"/>
        <v>0</v>
      </c>
      <c r="P251" s="6">
        <f t="shared" si="37"/>
        <v>3319.2982953306405</v>
      </c>
      <c r="Q251" s="6">
        <f t="shared" si="37"/>
        <v>18749.519889830095</v>
      </c>
      <c r="R251" s="6">
        <f t="shared" si="29"/>
        <v>19060.7782333133</v>
      </c>
      <c r="S251" s="6">
        <f t="shared" si="30"/>
        <v>25092.36947582167</v>
      </c>
      <c r="T251" s="6">
        <f t="shared" si="31"/>
        <v>3319.2982953306405</v>
      </c>
      <c r="U251" s="6">
        <f t="shared" si="32"/>
        <v>18749.519889830095</v>
      </c>
      <c r="V251" s="6">
        <f t="shared" si="33"/>
        <v>19060.7782333133</v>
      </c>
      <c r="W251" s="6">
        <v>0</v>
      </c>
      <c r="X251" s="6">
        <f t="shared" si="34"/>
        <v>3640.4664082028594</v>
      </c>
      <c r="Y251" s="6">
        <f t="shared" si="35"/>
        <v>69862.432302498579</v>
      </c>
      <c r="Z251" s="6">
        <f t="shared" si="36"/>
        <v>-1275.5676975014212</v>
      </c>
      <c r="AB251">
        <v>110001</v>
      </c>
      <c r="AC251">
        <v>18592</v>
      </c>
      <c r="AD251">
        <v>2095</v>
      </c>
      <c r="AE251">
        <v>320</v>
      </c>
      <c r="AG251">
        <v>5381</v>
      </c>
      <c r="AH251">
        <v>1874</v>
      </c>
      <c r="AI251">
        <v>366</v>
      </c>
      <c r="AJ251">
        <v>22083</v>
      </c>
      <c r="AK251">
        <v>13375</v>
      </c>
      <c r="AL251">
        <v>342</v>
      </c>
      <c r="AM251">
        <v>2101</v>
      </c>
      <c r="AN251">
        <v>667</v>
      </c>
      <c r="AO251">
        <v>119</v>
      </c>
      <c r="AT251">
        <v>639</v>
      </c>
      <c r="AU251">
        <v>1707</v>
      </c>
      <c r="AV251">
        <v>286</v>
      </c>
      <c r="AW251">
        <v>478</v>
      </c>
      <c r="AZ251">
        <v>483</v>
      </c>
      <c r="BB251">
        <v>230</v>
      </c>
      <c r="BX251">
        <v>71138</v>
      </c>
    </row>
    <row r="252" spans="1:76">
      <c r="A252">
        <v>14</v>
      </c>
      <c r="B252">
        <v>11</v>
      </c>
      <c r="C252" t="s">
        <v>322</v>
      </c>
      <c r="D252">
        <v>63</v>
      </c>
      <c r="E252">
        <v>2</v>
      </c>
      <c r="F252" t="s">
        <v>324</v>
      </c>
      <c r="G252">
        <f t="shared" si="38"/>
        <v>1</v>
      </c>
      <c r="H252">
        <f t="shared" si="38"/>
        <v>0</v>
      </c>
      <c r="I252">
        <f t="shared" si="38"/>
        <v>0</v>
      </c>
      <c r="J252">
        <f t="shared" si="38"/>
        <v>0</v>
      </c>
      <c r="K252">
        <f t="shared" si="38"/>
        <v>0</v>
      </c>
      <c r="O252" s="6">
        <f t="shared" si="37"/>
        <v>0</v>
      </c>
      <c r="P252" s="6">
        <f t="shared" si="37"/>
        <v>3260.9350921323326</v>
      </c>
      <c r="Q252" s="6">
        <f t="shared" si="37"/>
        <v>21536.943419165429</v>
      </c>
      <c r="R252" s="6">
        <f t="shared" si="29"/>
        <v>21494.459867535428</v>
      </c>
      <c r="S252" s="6">
        <f t="shared" si="30"/>
        <v>25009.950591933837</v>
      </c>
      <c r="T252" s="6">
        <f t="shared" si="31"/>
        <v>3260.9350921323326</v>
      </c>
      <c r="U252" s="6">
        <f t="shared" si="32"/>
        <v>21536.943419165429</v>
      </c>
      <c r="V252" s="6">
        <f t="shared" si="33"/>
        <v>21494.459867535428</v>
      </c>
      <c r="W252" s="6">
        <v>0</v>
      </c>
      <c r="X252" s="6">
        <f t="shared" si="34"/>
        <v>4384.1766527245527</v>
      </c>
      <c r="Y252" s="6">
        <f t="shared" si="35"/>
        <v>75686.465623491575</v>
      </c>
      <c r="Z252" s="6">
        <f t="shared" si="36"/>
        <v>-1432.5343765084253</v>
      </c>
      <c r="AB252">
        <v>110002</v>
      </c>
      <c r="AC252">
        <v>18628</v>
      </c>
      <c r="AD252">
        <v>1996</v>
      </c>
      <c r="AE252">
        <v>314</v>
      </c>
      <c r="AG252">
        <v>5656</v>
      </c>
      <c r="AH252">
        <v>1501</v>
      </c>
      <c r="AI252">
        <v>330</v>
      </c>
      <c r="AJ252">
        <v>25366</v>
      </c>
      <c r="AK252">
        <v>16204</v>
      </c>
      <c r="AL252">
        <v>302</v>
      </c>
      <c r="AM252">
        <v>1549</v>
      </c>
      <c r="AN252">
        <v>529</v>
      </c>
      <c r="AO252">
        <v>140</v>
      </c>
      <c r="AT252">
        <v>668</v>
      </c>
      <c r="AU252">
        <v>2362</v>
      </c>
      <c r="AV252">
        <v>266</v>
      </c>
      <c r="AW252">
        <v>504</v>
      </c>
      <c r="AZ252">
        <v>269</v>
      </c>
      <c r="BB252">
        <v>535</v>
      </c>
      <c r="BX252">
        <v>77119</v>
      </c>
    </row>
    <row r="253" spans="1:76">
      <c r="A253">
        <v>14</v>
      </c>
      <c r="B253">
        <v>11</v>
      </c>
      <c r="C253" t="s">
        <v>322</v>
      </c>
      <c r="D253">
        <v>63</v>
      </c>
      <c r="E253">
        <v>3</v>
      </c>
      <c r="F253" t="s">
        <v>325</v>
      </c>
      <c r="G253">
        <f t="shared" si="38"/>
        <v>1</v>
      </c>
      <c r="H253">
        <f t="shared" si="38"/>
        <v>0</v>
      </c>
      <c r="I253">
        <f t="shared" si="38"/>
        <v>0</v>
      </c>
      <c r="J253">
        <f t="shared" si="38"/>
        <v>0</v>
      </c>
      <c r="K253">
        <f t="shared" si="38"/>
        <v>0</v>
      </c>
      <c r="O253" s="6">
        <f t="shared" si="37"/>
        <v>0</v>
      </c>
      <c r="P253" s="6">
        <f t="shared" si="37"/>
        <v>3469.1262199591329</v>
      </c>
      <c r="Q253" s="6">
        <f t="shared" si="37"/>
        <v>23290.226875783606</v>
      </c>
      <c r="R253" s="6">
        <f t="shared" si="29"/>
        <v>22580.432898655301</v>
      </c>
      <c r="S253" s="6">
        <f t="shared" si="30"/>
        <v>27597.186860064921</v>
      </c>
      <c r="T253" s="6">
        <f t="shared" si="31"/>
        <v>3469.1262199591329</v>
      </c>
      <c r="U253" s="6">
        <f t="shared" si="32"/>
        <v>23290.226875783606</v>
      </c>
      <c r="V253" s="6">
        <f t="shared" si="33"/>
        <v>22580.432898655301</v>
      </c>
      <c r="W253" s="6">
        <v>0</v>
      </c>
      <c r="X253" s="6">
        <f t="shared" si="34"/>
        <v>4060.4103490915491</v>
      </c>
      <c r="Y253" s="6">
        <f t="shared" si="35"/>
        <v>80997.383203554506</v>
      </c>
      <c r="Z253" s="6">
        <f t="shared" si="36"/>
        <v>-1436.6167964454944</v>
      </c>
      <c r="AB253">
        <v>110003</v>
      </c>
      <c r="AC253">
        <v>20843</v>
      </c>
      <c r="AD253">
        <v>1973</v>
      </c>
      <c r="AE253">
        <v>288</v>
      </c>
      <c r="AG253">
        <v>6460</v>
      </c>
      <c r="AH253">
        <v>1172</v>
      </c>
      <c r="AI253">
        <v>333</v>
      </c>
      <c r="AJ253">
        <v>27431</v>
      </c>
      <c r="AK253">
        <v>16901</v>
      </c>
      <c r="AL253">
        <v>434</v>
      </c>
      <c r="AM253">
        <v>1548</v>
      </c>
      <c r="AN253">
        <v>676</v>
      </c>
      <c r="AO253">
        <v>111</v>
      </c>
      <c r="AT253">
        <v>927</v>
      </c>
      <c r="AU253">
        <v>2004</v>
      </c>
      <c r="AV253">
        <v>266</v>
      </c>
      <c r="AW253">
        <v>619</v>
      </c>
      <c r="AZ253">
        <v>269</v>
      </c>
      <c r="BB253">
        <v>179</v>
      </c>
      <c r="BX253">
        <v>82434</v>
      </c>
    </row>
    <row r="254" spans="1:76">
      <c r="A254">
        <v>14</v>
      </c>
      <c r="B254">
        <v>11</v>
      </c>
      <c r="C254" t="s">
        <v>322</v>
      </c>
      <c r="D254">
        <v>63</v>
      </c>
      <c r="E254">
        <v>4</v>
      </c>
      <c r="F254" t="s">
        <v>326</v>
      </c>
      <c r="G254">
        <f t="shared" si="38"/>
        <v>1</v>
      </c>
      <c r="H254">
        <f t="shared" si="38"/>
        <v>0</v>
      </c>
      <c r="I254">
        <f t="shared" si="38"/>
        <v>0</v>
      </c>
      <c r="J254">
        <f t="shared" si="38"/>
        <v>0</v>
      </c>
      <c r="K254">
        <f t="shared" si="38"/>
        <v>0</v>
      </c>
      <c r="O254" s="6">
        <f t="shared" si="37"/>
        <v>0</v>
      </c>
      <c r="P254" s="6">
        <f t="shared" si="37"/>
        <v>3811.0300595910126</v>
      </c>
      <c r="Q254" s="6">
        <f t="shared" si="37"/>
        <v>18760.557509653841</v>
      </c>
      <c r="R254" s="6">
        <f t="shared" si="29"/>
        <v>21846.884519283631</v>
      </c>
      <c r="S254" s="6">
        <f t="shared" si="30"/>
        <v>26417.044000917409</v>
      </c>
      <c r="T254" s="6">
        <f t="shared" si="31"/>
        <v>3811.0300595910126</v>
      </c>
      <c r="U254" s="6">
        <f t="shared" si="32"/>
        <v>18760.557509653841</v>
      </c>
      <c r="V254" s="6">
        <f t="shared" si="33"/>
        <v>21846.884519283631</v>
      </c>
      <c r="W254" s="6">
        <v>0</v>
      </c>
      <c r="X254" s="6">
        <f t="shared" si="34"/>
        <v>3841.3919672221641</v>
      </c>
      <c r="Y254" s="6">
        <f t="shared" si="35"/>
        <v>74676.908056668064</v>
      </c>
      <c r="Z254" s="6">
        <f t="shared" si="36"/>
        <v>-1350.0919433319359</v>
      </c>
      <c r="AB254">
        <v>110004</v>
      </c>
      <c r="AC254">
        <v>19361</v>
      </c>
      <c r="AD254">
        <v>2346</v>
      </c>
      <c r="AE254">
        <v>409</v>
      </c>
      <c r="AG254">
        <v>6957</v>
      </c>
      <c r="AH254">
        <v>1471</v>
      </c>
      <c r="AI254">
        <v>322</v>
      </c>
      <c r="AJ254">
        <v>22096</v>
      </c>
      <c r="AK254">
        <v>15692</v>
      </c>
      <c r="AL254">
        <v>571</v>
      </c>
      <c r="AM254">
        <v>1759</v>
      </c>
      <c r="AN254">
        <v>909</v>
      </c>
      <c r="AO254">
        <v>100</v>
      </c>
      <c r="AT254">
        <v>943</v>
      </c>
      <c r="AU254">
        <v>1634</v>
      </c>
      <c r="AV254">
        <v>395</v>
      </c>
      <c r="AW254">
        <v>435</v>
      </c>
      <c r="AZ254">
        <v>160</v>
      </c>
      <c r="BB254">
        <v>467</v>
      </c>
      <c r="BX254">
        <v>76027</v>
      </c>
    </row>
    <row r="255" spans="1:76">
      <c r="A255">
        <v>14</v>
      </c>
      <c r="B255">
        <v>11</v>
      </c>
      <c r="C255" t="s">
        <v>322</v>
      </c>
      <c r="D255">
        <v>64</v>
      </c>
      <c r="E255">
        <v>5</v>
      </c>
      <c r="F255" t="s">
        <v>327</v>
      </c>
      <c r="G255">
        <f t="shared" si="38"/>
        <v>1</v>
      </c>
      <c r="H255">
        <f t="shared" si="38"/>
        <v>0</v>
      </c>
      <c r="I255">
        <f t="shared" si="38"/>
        <v>0</v>
      </c>
      <c r="J255">
        <f t="shared" si="38"/>
        <v>0</v>
      </c>
      <c r="K255">
        <f t="shared" si="38"/>
        <v>0</v>
      </c>
      <c r="O255" s="6">
        <f t="shared" si="37"/>
        <v>0</v>
      </c>
      <c r="P255" s="6">
        <f t="shared" si="37"/>
        <v>3528.3605157424904</v>
      </c>
      <c r="Q255" s="6">
        <f t="shared" si="37"/>
        <v>22241.652992527699</v>
      </c>
      <c r="R255" s="6">
        <f t="shared" si="29"/>
        <v>21217.800776097913</v>
      </c>
      <c r="S255" s="6">
        <f t="shared" si="30"/>
        <v>23881.170225643957</v>
      </c>
      <c r="T255" s="6">
        <f t="shared" si="31"/>
        <v>3528.3605157424904</v>
      </c>
      <c r="U255" s="6">
        <f t="shared" si="32"/>
        <v>22241.652992527699</v>
      </c>
      <c r="V255" s="6">
        <f t="shared" si="33"/>
        <v>21217.800776097913</v>
      </c>
      <c r="W255" s="6">
        <v>0</v>
      </c>
      <c r="X255" s="6">
        <f t="shared" si="34"/>
        <v>3528.1004557655228</v>
      </c>
      <c r="Y255" s="6">
        <f t="shared" si="35"/>
        <v>74397.084965777583</v>
      </c>
      <c r="Z255" s="6">
        <f t="shared" si="36"/>
        <v>-2080.9150342224166</v>
      </c>
      <c r="AB255">
        <v>110005</v>
      </c>
      <c r="AC255">
        <v>17703</v>
      </c>
      <c r="AD255">
        <v>2053</v>
      </c>
      <c r="AE255">
        <v>237</v>
      </c>
      <c r="AG255">
        <v>6189</v>
      </c>
      <c r="AH255">
        <v>1629</v>
      </c>
      <c r="AI255">
        <v>283</v>
      </c>
      <c r="AJ255">
        <v>26196</v>
      </c>
      <c r="AK255">
        <v>15077</v>
      </c>
      <c r="AL255">
        <v>452</v>
      </c>
      <c r="AM255">
        <v>2211</v>
      </c>
      <c r="AN255">
        <v>644</v>
      </c>
      <c r="AO255">
        <v>99</v>
      </c>
      <c r="AT255">
        <v>1062</v>
      </c>
      <c r="AU255">
        <v>1402</v>
      </c>
      <c r="AV255">
        <v>307</v>
      </c>
      <c r="AW255">
        <v>436</v>
      </c>
      <c r="AZ255">
        <v>151</v>
      </c>
      <c r="BB255">
        <v>347</v>
      </c>
      <c r="BX255">
        <v>76478</v>
      </c>
    </row>
    <row r="256" spans="1:76">
      <c r="A256">
        <v>14</v>
      </c>
      <c r="B256">
        <v>11</v>
      </c>
      <c r="C256" t="s">
        <v>322</v>
      </c>
      <c r="D256">
        <v>64</v>
      </c>
      <c r="E256">
        <v>6</v>
      </c>
      <c r="F256" t="s">
        <v>328</v>
      </c>
      <c r="G256">
        <f t="shared" si="38"/>
        <v>1</v>
      </c>
      <c r="H256">
        <f t="shared" si="38"/>
        <v>0</v>
      </c>
      <c r="I256">
        <f t="shared" si="38"/>
        <v>0</v>
      </c>
      <c r="J256">
        <f t="shared" si="38"/>
        <v>0</v>
      </c>
      <c r="K256">
        <f t="shared" si="38"/>
        <v>0</v>
      </c>
      <c r="O256" s="6">
        <f t="shared" si="37"/>
        <v>0</v>
      </c>
      <c r="P256" s="6">
        <f t="shared" si="37"/>
        <v>4148.5784362976447</v>
      </c>
      <c r="Q256" s="6">
        <f t="shared" si="37"/>
        <v>22370.708239697658</v>
      </c>
      <c r="R256" s="6">
        <f t="shared" si="29"/>
        <v>20733.360375323507</v>
      </c>
      <c r="S256" s="6">
        <f t="shared" si="30"/>
        <v>26050.339691445461</v>
      </c>
      <c r="T256" s="6">
        <f t="shared" si="31"/>
        <v>4148.5784362976447</v>
      </c>
      <c r="U256" s="6">
        <f t="shared" si="32"/>
        <v>22370.708239697658</v>
      </c>
      <c r="V256" s="6">
        <f t="shared" si="33"/>
        <v>20733.360375323507</v>
      </c>
      <c r="W256" s="6">
        <v>0</v>
      </c>
      <c r="X256" s="6">
        <f t="shared" si="34"/>
        <v>3578.5699089789027</v>
      </c>
      <c r="Y256" s="6">
        <f t="shared" si="35"/>
        <v>76881.556651743173</v>
      </c>
      <c r="Z256" s="6">
        <f t="shared" si="36"/>
        <v>-2619.4433482568274</v>
      </c>
      <c r="AB256">
        <v>110006</v>
      </c>
      <c r="AC256">
        <v>19482</v>
      </c>
      <c r="AD256">
        <v>2020</v>
      </c>
      <c r="AE256">
        <v>307</v>
      </c>
      <c r="AG256">
        <v>7224</v>
      </c>
      <c r="AH256">
        <v>1834</v>
      </c>
      <c r="AI256">
        <v>467</v>
      </c>
      <c r="AJ256">
        <v>26348</v>
      </c>
      <c r="AK256">
        <v>14543</v>
      </c>
      <c r="AL256">
        <v>634</v>
      </c>
      <c r="AM256">
        <v>2098</v>
      </c>
      <c r="AN256">
        <v>664</v>
      </c>
      <c r="AO256">
        <v>122</v>
      </c>
      <c r="AT256">
        <v>676</v>
      </c>
      <c r="AU256">
        <v>1623</v>
      </c>
      <c r="AV256">
        <v>506</v>
      </c>
      <c r="AW256">
        <v>479</v>
      </c>
      <c r="AZ256">
        <v>191</v>
      </c>
      <c r="BB256">
        <v>283</v>
      </c>
      <c r="BX256">
        <v>79501</v>
      </c>
    </row>
    <row r="257" spans="1:76">
      <c r="A257">
        <v>14</v>
      </c>
      <c r="B257">
        <v>11</v>
      </c>
      <c r="C257" t="s">
        <v>322</v>
      </c>
      <c r="D257">
        <v>64</v>
      </c>
      <c r="E257">
        <v>7</v>
      </c>
      <c r="F257" t="s">
        <v>329</v>
      </c>
      <c r="G257">
        <f t="shared" si="38"/>
        <v>1</v>
      </c>
      <c r="H257">
        <f t="shared" si="38"/>
        <v>0</v>
      </c>
      <c r="I257">
        <f t="shared" si="38"/>
        <v>0</v>
      </c>
      <c r="J257">
        <f t="shared" si="38"/>
        <v>0</v>
      </c>
      <c r="K257">
        <f t="shared" si="38"/>
        <v>0</v>
      </c>
      <c r="O257" s="6">
        <f t="shared" si="37"/>
        <v>0</v>
      </c>
      <c r="P257" s="6">
        <f t="shared" si="37"/>
        <v>3634.1982648259896</v>
      </c>
      <c r="Q257" s="6">
        <f t="shared" si="37"/>
        <v>20202.240468170869</v>
      </c>
      <c r="R257" s="6">
        <f t="shared" si="29"/>
        <v>16204.646202207332</v>
      </c>
      <c r="S257" s="6">
        <f t="shared" si="30"/>
        <v>32040.639730539366</v>
      </c>
      <c r="T257" s="6">
        <f t="shared" si="31"/>
        <v>3634.1982648259896</v>
      </c>
      <c r="U257" s="6">
        <f t="shared" si="32"/>
        <v>20202.240468170869</v>
      </c>
      <c r="V257" s="6">
        <f t="shared" si="33"/>
        <v>16204.646202207332</v>
      </c>
      <c r="W257" s="6">
        <v>0</v>
      </c>
      <c r="X257" s="6">
        <f t="shared" si="34"/>
        <v>3582.3789243157617</v>
      </c>
      <c r="Y257" s="6">
        <f t="shared" si="35"/>
        <v>75664.103590059327</v>
      </c>
      <c r="Z257" s="6">
        <f t="shared" si="36"/>
        <v>-1175.896409940673</v>
      </c>
      <c r="AB257">
        <v>110007</v>
      </c>
      <c r="AC257">
        <v>23101</v>
      </c>
      <c r="AD257">
        <v>3340</v>
      </c>
      <c r="AE257">
        <v>383</v>
      </c>
      <c r="AG257">
        <v>6668</v>
      </c>
      <c r="AH257">
        <v>1265</v>
      </c>
      <c r="AI257">
        <v>411</v>
      </c>
      <c r="AJ257">
        <v>23794</v>
      </c>
      <c r="AK257">
        <v>11118</v>
      </c>
      <c r="AL257">
        <v>399</v>
      </c>
      <c r="AM257">
        <v>2171</v>
      </c>
      <c r="AN257">
        <v>345</v>
      </c>
      <c r="AO257">
        <v>83</v>
      </c>
      <c r="AT257">
        <v>982</v>
      </c>
      <c r="AU257">
        <v>1791</v>
      </c>
      <c r="AV257">
        <v>289</v>
      </c>
      <c r="AW257">
        <v>389</v>
      </c>
      <c r="AZ257">
        <v>107</v>
      </c>
      <c r="BB257">
        <v>204</v>
      </c>
      <c r="BX257">
        <v>76840</v>
      </c>
    </row>
    <row r="258" spans="1:76">
      <c r="A258">
        <v>14</v>
      </c>
      <c r="B258">
        <v>11</v>
      </c>
      <c r="C258" t="s">
        <v>322</v>
      </c>
      <c r="D258">
        <v>64</v>
      </c>
      <c r="E258">
        <v>8</v>
      </c>
      <c r="F258" t="s">
        <v>330</v>
      </c>
      <c r="G258">
        <f t="shared" si="38"/>
        <v>1</v>
      </c>
      <c r="H258">
        <f t="shared" si="38"/>
        <v>0</v>
      </c>
      <c r="I258">
        <f t="shared" si="38"/>
        <v>0</v>
      </c>
      <c r="J258">
        <f t="shared" si="38"/>
        <v>0</v>
      </c>
      <c r="K258">
        <f t="shared" si="38"/>
        <v>0</v>
      </c>
      <c r="O258" s="6">
        <f t="shared" si="37"/>
        <v>0</v>
      </c>
      <c r="P258" s="6">
        <f t="shared" si="37"/>
        <v>4306.6817404841067</v>
      </c>
      <c r="Q258" s="6">
        <f t="shared" si="37"/>
        <v>20930.723376538132</v>
      </c>
      <c r="R258" s="6">
        <f t="shared" si="29"/>
        <v>16030.155820885746</v>
      </c>
      <c r="S258" s="6">
        <f t="shared" si="30"/>
        <v>35297.97735897587</v>
      </c>
      <c r="T258" s="6">
        <f t="shared" si="31"/>
        <v>4306.6817404841067</v>
      </c>
      <c r="U258" s="6">
        <f t="shared" si="32"/>
        <v>20930.723376538132</v>
      </c>
      <c r="V258" s="6">
        <f t="shared" si="33"/>
        <v>16030.155820885746</v>
      </c>
      <c r="W258" s="6">
        <v>0</v>
      </c>
      <c r="X258" s="6">
        <f t="shared" si="34"/>
        <v>4119.4500868128616</v>
      </c>
      <c r="Y258" s="6">
        <f t="shared" si="35"/>
        <v>80684.98838369672</v>
      </c>
      <c r="Z258" s="6">
        <f t="shared" si="36"/>
        <v>-1696.0116163032799</v>
      </c>
      <c r="AB258">
        <v>110008</v>
      </c>
      <c r="AC258">
        <v>26120</v>
      </c>
      <c r="AD258">
        <v>3086</v>
      </c>
      <c r="AE258">
        <v>345</v>
      </c>
      <c r="AG258">
        <v>7663</v>
      </c>
      <c r="AH258">
        <v>1830</v>
      </c>
      <c r="AI258">
        <v>395</v>
      </c>
      <c r="AJ258">
        <v>24652</v>
      </c>
      <c r="AK258">
        <v>11422</v>
      </c>
      <c r="AL258">
        <v>429</v>
      </c>
      <c r="AM258">
        <v>1539</v>
      </c>
      <c r="AN258">
        <v>433</v>
      </c>
      <c r="AO258">
        <v>141</v>
      </c>
      <c r="AT258">
        <v>813</v>
      </c>
      <c r="AU258">
        <v>2165</v>
      </c>
      <c r="AV258">
        <v>301</v>
      </c>
      <c r="AW258">
        <v>682</v>
      </c>
      <c r="AZ258">
        <v>124</v>
      </c>
      <c r="BB258">
        <v>241</v>
      </c>
      <c r="BX258">
        <v>82381</v>
      </c>
    </row>
    <row r="259" spans="1:76">
      <c r="A259">
        <v>14</v>
      </c>
      <c r="B259">
        <v>11</v>
      </c>
      <c r="C259" t="s">
        <v>322</v>
      </c>
      <c r="D259">
        <v>65</v>
      </c>
      <c r="E259">
        <v>9</v>
      </c>
      <c r="F259" t="s">
        <v>331</v>
      </c>
      <c r="G259">
        <f t="shared" ref="G259:K309" si="39">IF(S259=MAX($S259:$W259),1,0)</f>
        <v>1</v>
      </c>
      <c r="H259">
        <f t="shared" si="39"/>
        <v>0</v>
      </c>
      <c r="I259">
        <f t="shared" si="39"/>
        <v>0</v>
      </c>
      <c r="J259">
        <f t="shared" si="39"/>
        <v>0</v>
      </c>
      <c r="K259">
        <f t="shared" si="39"/>
        <v>0</v>
      </c>
      <c r="O259" s="6">
        <f t="shared" si="37"/>
        <v>0</v>
      </c>
      <c r="P259" s="6">
        <f t="shared" si="37"/>
        <v>3970.4400026550479</v>
      </c>
      <c r="Q259" s="6">
        <f t="shared" si="37"/>
        <v>21711.847240987874</v>
      </c>
      <c r="R259" s="6">
        <f t="shared" si="29"/>
        <v>16840.617723603114</v>
      </c>
      <c r="S259" s="6">
        <f t="shared" si="30"/>
        <v>36036.163884232112</v>
      </c>
      <c r="T259" s="6">
        <f t="shared" si="31"/>
        <v>3970.4400026550479</v>
      </c>
      <c r="U259" s="6">
        <f t="shared" si="32"/>
        <v>21711.847240987874</v>
      </c>
      <c r="V259" s="6">
        <f t="shared" si="33"/>
        <v>16840.617723603114</v>
      </c>
      <c r="W259" s="6">
        <v>0</v>
      </c>
      <c r="X259" s="6">
        <f t="shared" si="34"/>
        <v>3913.7632586224827</v>
      </c>
      <c r="Y259" s="6">
        <f t="shared" si="35"/>
        <v>82472.83211010063</v>
      </c>
      <c r="Z259" s="6">
        <f t="shared" si="36"/>
        <v>-1164.1678898993705</v>
      </c>
      <c r="AB259">
        <v>110009</v>
      </c>
      <c r="AC259">
        <v>26588</v>
      </c>
      <c r="AD259">
        <v>3254</v>
      </c>
      <c r="AE259">
        <v>327</v>
      </c>
      <c r="AG259">
        <v>7624</v>
      </c>
      <c r="AH259">
        <v>1113</v>
      </c>
      <c r="AI259">
        <v>379</v>
      </c>
      <c r="AJ259">
        <v>25572</v>
      </c>
      <c r="AK259">
        <v>11906</v>
      </c>
      <c r="AL259">
        <v>514</v>
      </c>
      <c r="AM259">
        <v>1645</v>
      </c>
      <c r="AN259">
        <v>493</v>
      </c>
      <c r="AO259">
        <v>112</v>
      </c>
      <c r="AT259">
        <v>893</v>
      </c>
      <c r="AU259">
        <v>1924</v>
      </c>
      <c r="AV259">
        <v>355</v>
      </c>
      <c r="AW259">
        <v>554</v>
      </c>
      <c r="AZ259">
        <v>130</v>
      </c>
      <c r="BB259">
        <v>254</v>
      </c>
      <c r="BX259">
        <v>83637</v>
      </c>
    </row>
    <row r="260" spans="1:76">
      <c r="A260">
        <v>14</v>
      </c>
      <c r="B260">
        <v>11</v>
      </c>
      <c r="C260" t="s">
        <v>322</v>
      </c>
      <c r="D260">
        <v>65</v>
      </c>
      <c r="E260">
        <v>10</v>
      </c>
      <c r="F260" t="s">
        <v>332</v>
      </c>
      <c r="G260">
        <f t="shared" si="39"/>
        <v>1</v>
      </c>
      <c r="H260">
        <f t="shared" si="39"/>
        <v>0</v>
      </c>
      <c r="I260">
        <f t="shared" si="39"/>
        <v>0</v>
      </c>
      <c r="J260">
        <f t="shared" si="39"/>
        <v>0</v>
      </c>
      <c r="K260">
        <f t="shared" si="39"/>
        <v>0</v>
      </c>
      <c r="O260" s="6">
        <f t="shared" si="37"/>
        <v>0</v>
      </c>
      <c r="P260" s="6">
        <f t="shared" si="37"/>
        <v>3549.7022840762002</v>
      </c>
      <c r="Q260" s="6">
        <f t="shared" si="37"/>
        <v>25927.36896598024</v>
      </c>
      <c r="R260" s="6">
        <f t="shared" si="37"/>
        <v>17809.498525151925</v>
      </c>
      <c r="S260" s="6">
        <f t="shared" ref="S260:S323" si="40">(AC260+AD260+AE260+AF260)*$B$2</f>
        <v>33674.683689359001</v>
      </c>
      <c r="T260" s="6">
        <f t="shared" ref="T260:T323" si="41">(AG260+AH260+AI260)*$C$2</f>
        <v>3549.7022840762002</v>
      </c>
      <c r="U260" s="6">
        <f t="shared" ref="U260:U323" si="42">AJ260*$D$2</f>
        <v>25927.36896598024</v>
      </c>
      <c r="V260" s="6">
        <f t="shared" ref="V260:V323" si="43">(SUM(AK260:AS260))*$E$2</f>
        <v>17809.498525151925</v>
      </c>
      <c r="W260" s="6">
        <v>0</v>
      </c>
      <c r="X260" s="6">
        <f t="shared" ref="X260:X323" si="44">SUM(AT260:BW260)*$F$2</f>
        <v>3400.4984419807506</v>
      </c>
      <c r="Y260" s="6">
        <f t="shared" ref="Y260:Y323" si="45">SUM(S260:X260)</f>
        <v>84361.751906548103</v>
      </c>
      <c r="Z260" s="6">
        <f t="shared" ref="Z260:Z323" si="46">Y260-BX260</f>
        <v>-1602.2480934518971</v>
      </c>
      <c r="AB260">
        <v>110010</v>
      </c>
      <c r="AC260">
        <v>25956</v>
      </c>
      <c r="AD260">
        <v>2034</v>
      </c>
      <c r="AE260">
        <v>202</v>
      </c>
      <c r="AG260">
        <v>7031</v>
      </c>
      <c r="AH260">
        <v>887</v>
      </c>
      <c r="AI260">
        <v>232</v>
      </c>
      <c r="AJ260">
        <v>30537</v>
      </c>
      <c r="AK260">
        <v>13044</v>
      </c>
      <c r="AL260">
        <v>764</v>
      </c>
      <c r="AM260">
        <v>1118</v>
      </c>
      <c r="AN260">
        <v>398</v>
      </c>
      <c r="AO260">
        <v>190</v>
      </c>
      <c r="AT260">
        <v>1022</v>
      </c>
      <c r="AU260">
        <v>1395</v>
      </c>
      <c r="AV260">
        <v>266</v>
      </c>
      <c r="AW260">
        <v>528</v>
      </c>
      <c r="AZ260">
        <v>91</v>
      </c>
      <c r="BB260">
        <v>269</v>
      </c>
      <c r="BX260">
        <v>85964</v>
      </c>
    </row>
    <row r="261" spans="1:76">
      <c r="A261">
        <v>14</v>
      </c>
      <c r="B261">
        <v>11</v>
      </c>
      <c r="C261" t="s">
        <v>322</v>
      </c>
      <c r="D261">
        <v>65</v>
      </c>
      <c r="E261">
        <v>11</v>
      </c>
      <c r="F261" t="s">
        <v>333</v>
      </c>
      <c r="G261">
        <f t="shared" si="39"/>
        <v>1</v>
      </c>
      <c r="H261">
        <f t="shared" si="39"/>
        <v>0</v>
      </c>
      <c r="I261">
        <f t="shared" si="39"/>
        <v>0</v>
      </c>
      <c r="J261">
        <f t="shared" si="39"/>
        <v>0</v>
      </c>
      <c r="K261">
        <f t="shared" si="39"/>
        <v>0</v>
      </c>
      <c r="O261" s="6">
        <f t="shared" ref="O261:R324" si="47">IF(G261=1,0,S261)</f>
        <v>0</v>
      </c>
      <c r="P261" s="6">
        <f t="shared" si="47"/>
        <v>2528.7817743983333</v>
      </c>
      <c r="Q261" s="6">
        <f t="shared" si="47"/>
        <v>14520.413401977734</v>
      </c>
      <c r="R261" s="6">
        <f t="shared" si="47"/>
        <v>14020.072546582471</v>
      </c>
      <c r="S261" s="6">
        <f t="shared" si="40"/>
        <v>25189.122078646516</v>
      </c>
      <c r="T261" s="6">
        <f t="shared" si="41"/>
        <v>2528.7817743983333</v>
      </c>
      <c r="U261" s="6">
        <f t="shared" si="42"/>
        <v>14520.413401977734</v>
      </c>
      <c r="V261" s="6">
        <f t="shared" si="43"/>
        <v>14020.072546582471</v>
      </c>
      <c r="W261" s="6">
        <v>0</v>
      </c>
      <c r="X261" s="6">
        <f t="shared" si="44"/>
        <v>2141.6188731488965</v>
      </c>
      <c r="Y261" s="6">
        <f t="shared" si="45"/>
        <v>58400.008674753954</v>
      </c>
      <c r="Z261" s="6">
        <f t="shared" si="46"/>
        <v>-57.991325246046472</v>
      </c>
      <c r="AB261">
        <v>110011</v>
      </c>
      <c r="AC261">
        <v>19443</v>
      </c>
      <c r="AD261">
        <v>1415</v>
      </c>
      <c r="AE261">
        <v>230</v>
      </c>
      <c r="AG261">
        <v>4611</v>
      </c>
      <c r="AH261">
        <v>1000</v>
      </c>
      <c r="AI261">
        <v>195</v>
      </c>
      <c r="AJ261">
        <v>17102</v>
      </c>
      <c r="AK261">
        <v>10118</v>
      </c>
      <c r="AL261">
        <v>725</v>
      </c>
      <c r="AM261">
        <v>867</v>
      </c>
      <c r="AN261">
        <v>344</v>
      </c>
      <c r="AO261">
        <v>159</v>
      </c>
      <c r="AT261">
        <v>415</v>
      </c>
      <c r="AU261">
        <v>962</v>
      </c>
      <c r="AV261">
        <v>230</v>
      </c>
      <c r="AW261">
        <v>410</v>
      </c>
      <c r="AZ261">
        <v>72</v>
      </c>
      <c r="BB261">
        <v>160</v>
      </c>
      <c r="BX261">
        <v>58458</v>
      </c>
    </row>
    <row r="262" spans="1:76">
      <c r="A262">
        <v>14</v>
      </c>
      <c r="B262">
        <v>11</v>
      </c>
      <c r="C262" t="s">
        <v>322</v>
      </c>
      <c r="D262">
        <v>65</v>
      </c>
      <c r="E262">
        <v>12</v>
      </c>
      <c r="F262" t="s">
        <v>334</v>
      </c>
      <c r="G262">
        <f t="shared" si="39"/>
        <v>1</v>
      </c>
      <c r="H262">
        <f t="shared" si="39"/>
        <v>0</v>
      </c>
      <c r="I262">
        <f t="shared" si="39"/>
        <v>0</v>
      </c>
      <c r="J262">
        <f t="shared" si="39"/>
        <v>0</v>
      </c>
      <c r="K262">
        <f t="shared" si="39"/>
        <v>0</v>
      </c>
      <c r="O262" s="6">
        <f t="shared" si="47"/>
        <v>0</v>
      </c>
      <c r="P262" s="6">
        <f t="shared" si="47"/>
        <v>3577.5772467977799</v>
      </c>
      <c r="Q262" s="6">
        <f t="shared" si="47"/>
        <v>22867.401131766244</v>
      </c>
      <c r="R262" s="6">
        <f t="shared" si="47"/>
        <v>18186.030400635347</v>
      </c>
      <c r="S262" s="6">
        <f t="shared" si="40"/>
        <v>27961.502216380704</v>
      </c>
      <c r="T262" s="6">
        <f t="shared" si="41"/>
        <v>3577.5772467977799</v>
      </c>
      <c r="U262" s="6">
        <f t="shared" si="42"/>
        <v>22867.401131766244</v>
      </c>
      <c r="V262" s="6">
        <f t="shared" si="43"/>
        <v>18186.030400635347</v>
      </c>
      <c r="W262" s="6">
        <v>0</v>
      </c>
      <c r="X262" s="6">
        <f t="shared" si="44"/>
        <v>3220.5224673141693</v>
      </c>
      <c r="Y262" s="6">
        <f t="shared" si="45"/>
        <v>75813.033462894251</v>
      </c>
      <c r="Z262" s="6">
        <f t="shared" si="46"/>
        <v>-1966.966537105749</v>
      </c>
      <c r="AB262">
        <v>110012</v>
      </c>
      <c r="AC262">
        <v>21069</v>
      </c>
      <c r="AD262">
        <v>2130</v>
      </c>
      <c r="AE262">
        <v>210</v>
      </c>
      <c r="AG262">
        <v>6745</v>
      </c>
      <c r="AH262">
        <v>1161</v>
      </c>
      <c r="AI262">
        <v>308</v>
      </c>
      <c r="AJ262">
        <v>26933</v>
      </c>
      <c r="AK262">
        <v>13077</v>
      </c>
      <c r="AL262">
        <v>839</v>
      </c>
      <c r="AM262">
        <v>1387</v>
      </c>
      <c r="AN262">
        <v>441</v>
      </c>
      <c r="AO262">
        <v>98</v>
      </c>
      <c r="AT262">
        <v>709</v>
      </c>
      <c r="AU262">
        <v>1373</v>
      </c>
      <c r="AV262">
        <v>452</v>
      </c>
      <c r="AW262">
        <v>526</v>
      </c>
      <c r="AZ262">
        <v>80</v>
      </c>
      <c r="BB262">
        <v>242</v>
      </c>
      <c r="BX262">
        <v>77780</v>
      </c>
    </row>
    <row r="263" spans="1:76">
      <c r="A263">
        <v>15</v>
      </c>
      <c r="B263">
        <v>12</v>
      </c>
      <c r="C263" t="s">
        <v>335</v>
      </c>
      <c r="D263">
        <v>67</v>
      </c>
      <c r="E263">
        <v>1</v>
      </c>
      <c r="F263" t="s">
        <v>336</v>
      </c>
      <c r="G263">
        <f t="shared" si="39"/>
        <v>1</v>
      </c>
      <c r="H263">
        <f t="shared" si="39"/>
        <v>0</v>
      </c>
      <c r="I263">
        <f t="shared" si="39"/>
        <v>0</v>
      </c>
      <c r="J263">
        <f t="shared" si="39"/>
        <v>0</v>
      </c>
      <c r="K263">
        <f t="shared" si="39"/>
        <v>0</v>
      </c>
      <c r="O263" s="6">
        <f t="shared" si="47"/>
        <v>0</v>
      </c>
      <c r="P263" s="6">
        <f t="shared" si="47"/>
        <v>2965.1991595080699</v>
      </c>
      <c r="Q263" s="6">
        <f t="shared" si="47"/>
        <v>7698.3153032237233</v>
      </c>
      <c r="R263" s="6">
        <f t="shared" si="47"/>
        <v>14192.267001834036</v>
      </c>
      <c r="S263" s="6">
        <f t="shared" si="40"/>
        <v>22453.770714832946</v>
      </c>
      <c r="T263" s="6">
        <f t="shared" si="41"/>
        <v>2965.1991595080699</v>
      </c>
      <c r="U263" s="6">
        <f t="shared" si="42"/>
        <v>7698.3153032237233</v>
      </c>
      <c r="V263" s="6">
        <f t="shared" si="43"/>
        <v>14192.267001834036</v>
      </c>
      <c r="W263" s="6">
        <v>0</v>
      </c>
      <c r="X263" s="6">
        <f t="shared" si="44"/>
        <v>3251.946843843255</v>
      </c>
      <c r="Y263" s="6">
        <f t="shared" si="45"/>
        <v>50561.499023242024</v>
      </c>
      <c r="Z263" s="6">
        <f t="shared" si="46"/>
        <v>110.49902324202412</v>
      </c>
      <c r="AB263">
        <v>121001</v>
      </c>
      <c r="AC263">
        <v>14844</v>
      </c>
      <c r="AD263">
        <v>3744</v>
      </c>
      <c r="AE263">
        <v>210</v>
      </c>
      <c r="AG263">
        <v>5903</v>
      </c>
      <c r="AH263">
        <v>683</v>
      </c>
      <c r="AI263">
        <v>222</v>
      </c>
      <c r="AJ263">
        <v>9067</v>
      </c>
      <c r="AK263">
        <v>9848</v>
      </c>
      <c r="AL263">
        <v>101</v>
      </c>
      <c r="AM263">
        <v>1579</v>
      </c>
      <c r="AN263">
        <v>728</v>
      </c>
      <c r="AO263">
        <v>49</v>
      </c>
      <c r="AP263">
        <v>21</v>
      </c>
      <c r="AR263">
        <v>37</v>
      </c>
      <c r="AT263">
        <v>1021</v>
      </c>
      <c r="AU263">
        <v>1405</v>
      </c>
      <c r="AV263">
        <v>117</v>
      </c>
      <c r="AW263">
        <v>90</v>
      </c>
      <c r="AX263">
        <v>380</v>
      </c>
      <c r="AZ263">
        <v>202</v>
      </c>
      <c r="BA263">
        <v>71</v>
      </c>
      <c r="BD263">
        <v>90</v>
      </c>
      <c r="BO263">
        <v>18</v>
      </c>
      <c r="BU263">
        <v>15</v>
      </c>
      <c r="BW263">
        <v>6</v>
      </c>
      <c r="BX263">
        <v>50451</v>
      </c>
    </row>
    <row r="264" spans="1:76">
      <c r="A264">
        <v>15</v>
      </c>
      <c r="B264">
        <v>12</v>
      </c>
      <c r="C264" t="s">
        <v>335</v>
      </c>
      <c r="D264">
        <v>67</v>
      </c>
      <c r="E264">
        <v>2</v>
      </c>
      <c r="F264" t="s">
        <v>337</v>
      </c>
      <c r="G264">
        <f t="shared" si="39"/>
        <v>1</v>
      </c>
      <c r="H264">
        <f t="shared" si="39"/>
        <v>0</v>
      </c>
      <c r="I264">
        <f t="shared" si="39"/>
        <v>0</v>
      </c>
      <c r="J264">
        <f t="shared" si="39"/>
        <v>0</v>
      </c>
      <c r="K264">
        <f t="shared" si="39"/>
        <v>0</v>
      </c>
      <c r="O264" s="6">
        <f t="shared" si="47"/>
        <v>0</v>
      </c>
      <c r="P264" s="6">
        <f t="shared" si="47"/>
        <v>4153.8049918079414</v>
      </c>
      <c r="Q264" s="6">
        <f t="shared" si="47"/>
        <v>8388.5910660472473</v>
      </c>
      <c r="R264" s="6">
        <f t="shared" si="47"/>
        <v>18217.025402580628</v>
      </c>
      <c r="S264" s="6">
        <f t="shared" si="40"/>
        <v>24900.058746750059</v>
      </c>
      <c r="T264" s="6">
        <f t="shared" si="41"/>
        <v>4153.8049918079414</v>
      </c>
      <c r="U264" s="6">
        <f t="shared" si="42"/>
        <v>8388.5910660472473</v>
      </c>
      <c r="V264" s="6">
        <f t="shared" si="43"/>
        <v>18217.025402580628</v>
      </c>
      <c r="W264" s="6">
        <v>0</v>
      </c>
      <c r="X264" s="6">
        <f t="shared" si="44"/>
        <v>3620.4690776843504</v>
      </c>
      <c r="Y264" s="6">
        <f t="shared" si="45"/>
        <v>59279.949284870228</v>
      </c>
      <c r="Z264" s="6">
        <f t="shared" si="46"/>
        <v>-654.05071512977156</v>
      </c>
      <c r="AB264">
        <v>121002</v>
      </c>
      <c r="AC264">
        <v>17546</v>
      </c>
      <c r="AD264">
        <v>3064</v>
      </c>
      <c r="AE264">
        <v>236</v>
      </c>
      <c r="AG264">
        <v>8398</v>
      </c>
      <c r="AH264">
        <v>792</v>
      </c>
      <c r="AI264">
        <v>347</v>
      </c>
      <c r="AJ264">
        <v>9880</v>
      </c>
      <c r="AK264">
        <v>12299</v>
      </c>
      <c r="AL264">
        <v>104</v>
      </c>
      <c r="AM264">
        <v>2403</v>
      </c>
      <c r="AN264">
        <v>890</v>
      </c>
      <c r="AO264">
        <v>98</v>
      </c>
      <c r="AP264">
        <v>27</v>
      </c>
      <c r="AR264">
        <v>48</v>
      </c>
      <c r="AT264">
        <v>1562</v>
      </c>
      <c r="AU264">
        <v>1259</v>
      </c>
      <c r="AV264">
        <v>144</v>
      </c>
      <c r="AW264">
        <v>71</v>
      </c>
      <c r="AX264">
        <v>295</v>
      </c>
      <c r="AZ264">
        <v>206</v>
      </c>
      <c r="BA264">
        <v>87</v>
      </c>
      <c r="BD264">
        <v>122</v>
      </c>
      <c r="BO264">
        <v>27</v>
      </c>
      <c r="BU264">
        <v>20</v>
      </c>
      <c r="BW264">
        <v>9</v>
      </c>
      <c r="BX264">
        <v>59934</v>
      </c>
    </row>
    <row r="265" spans="1:76">
      <c r="A265">
        <v>15</v>
      </c>
      <c r="B265">
        <v>12</v>
      </c>
      <c r="C265" t="s">
        <v>335</v>
      </c>
      <c r="D265">
        <v>67</v>
      </c>
      <c r="E265">
        <v>3</v>
      </c>
      <c r="F265" t="s">
        <v>338</v>
      </c>
      <c r="G265">
        <f t="shared" si="39"/>
        <v>1</v>
      </c>
      <c r="H265">
        <f t="shared" si="39"/>
        <v>0</v>
      </c>
      <c r="I265">
        <f t="shared" si="39"/>
        <v>0</v>
      </c>
      <c r="J265">
        <f t="shared" si="39"/>
        <v>0</v>
      </c>
      <c r="K265">
        <f t="shared" si="39"/>
        <v>0</v>
      </c>
      <c r="O265" s="6">
        <f t="shared" si="47"/>
        <v>0</v>
      </c>
      <c r="P265" s="6">
        <f t="shared" si="47"/>
        <v>3017.900260903557</v>
      </c>
      <c r="Q265" s="6">
        <f t="shared" si="47"/>
        <v>20711.669075420701</v>
      </c>
      <c r="R265" s="6">
        <f t="shared" si="47"/>
        <v>20584.125180772149</v>
      </c>
      <c r="S265" s="6">
        <f t="shared" si="40"/>
        <v>32467.067868915539</v>
      </c>
      <c r="T265" s="6">
        <f t="shared" si="41"/>
        <v>3017.900260903557</v>
      </c>
      <c r="U265" s="6">
        <f t="shared" si="42"/>
        <v>20711.669075420701</v>
      </c>
      <c r="V265" s="6">
        <f t="shared" si="43"/>
        <v>20584.125180772149</v>
      </c>
      <c r="W265" s="6">
        <v>0</v>
      </c>
      <c r="X265" s="6">
        <f t="shared" si="44"/>
        <v>4360.3703068691848</v>
      </c>
      <c r="Y265" s="6">
        <f t="shared" si="45"/>
        <v>81141.132692881132</v>
      </c>
      <c r="Z265" s="6">
        <f t="shared" si="46"/>
        <v>127.13269288113224</v>
      </c>
      <c r="AB265">
        <v>121003</v>
      </c>
      <c r="AC265">
        <v>23476</v>
      </c>
      <c r="AD265">
        <v>3459</v>
      </c>
      <c r="AE265">
        <v>246</v>
      </c>
      <c r="AG265">
        <v>5671</v>
      </c>
      <c r="AH265">
        <v>773</v>
      </c>
      <c r="AI265">
        <v>485</v>
      </c>
      <c r="AJ265">
        <v>24394</v>
      </c>
      <c r="AK265">
        <v>14095</v>
      </c>
      <c r="AL265">
        <v>97</v>
      </c>
      <c r="AM265">
        <v>2198</v>
      </c>
      <c r="AN265">
        <v>1378</v>
      </c>
      <c r="AO265">
        <v>72</v>
      </c>
      <c r="AP265">
        <v>24</v>
      </c>
      <c r="AR265">
        <v>67</v>
      </c>
      <c r="AT265">
        <v>629</v>
      </c>
      <c r="AU265">
        <v>2228</v>
      </c>
      <c r="AV265">
        <v>268</v>
      </c>
      <c r="AW265">
        <v>293</v>
      </c>
      <c r="AX265">
        <v>256</v>
      </c>
      <c r="AZ265">
        <v>419</v>
      </c>
      <c r="BA265">
        <v>173</v>
      </c>
      <c r="BD265">
        <v>153</v>
      </c>
      <c r="BO265">
        <v>83</v>
      </c>
      <c r="BU265">
        <v>55</v>
      </c>
      <c r="BW265">
        <v>22</v>
      </c>
      <c r="BX265">
        <v>81014</v>
      </c>
    </row>
    <row r="266" spans="1:76">
      <c r="A266">
        <v>15</v>
      </c>
      <c r="B266">
        <v>12</v>
      </c>
      <c r="C266" t="s">
        <v>335</v>
      </c>
      <c r="D266">
        <v>67</v>
      </c>
      <c r="E266">
        <v>4</v>
      </c>
      <c r="F266" t="s">
        <v>339</v>
      </c>
      <c r="G266">
        <f t="shared" si="39"/>
        <v>1</v>
      </c>
      <c r="H266">
        <f t="shared" si="39"/>
        <v>0</v>
      </c>
      <c r="I266">
        <f t="shared" si="39"/>
        <v>0</v>
      </c>
      <c r="J266">
        <f t="shared" si="39"/>
        <v>0</v>
      </c>
      <c r="K266">
        <f t="shared" si="39"/>
        <v>0</v>
      </c>
      <c r="O266" s="6">
        <f t="shared" si="47"/>
        <v>0</v>
      </c>
      <c r="P266" s="6">
        <f t="shared" si="47"/>
        <v>3022.6912701213287</v>
      </c>
      <c r="Q266" s="6">
        <f t="shared" si="47"/>
        <v>11369.597466137518</v>
      </c>
      <c r="R266" s="6">
        <f t="shared" si="47"/>
        <v>15459.618192485559</v>
      </c>
      <c r="S266" s="6">
        <f t="shared" si="40"/>
        <v>27833.693222525657</v>
      </c>
      <c r="T266" s="6">
        <f t="shared" si="41"/>
        <v>3022.6912701213287</v>
      </c>
      <c r="U266" s="6">
        <f t="shared" si="42"/>
        <v>11369.597466137518</v>
      </c>
      <c r="V266" s="6">
        <f t="shared" si="43"/>
        <v>15459.618192485559</v>
      </c>
      <c r="W266" s="6">
        <v>0</v>
      </c>
      <c r="X266" s="6">
        <f t="shared" si="44"/>
        <v>3506.1986175785842</v>
      </c>
      <c r="Y266" s="6">
        <f t="shared" si="45"/>
        <v>61191.798768848646</v>
      </c>
      <c r="Z266" s="6">
        <f t="shared" si="46"/>
        <v>409.79876884864643</v>
      </c>
      <c r="AB266">
        <v>121004</v>
      </c>
      <c r="AC266">
        <v>19225</v>
      </c>
      <c r="AD266">
        <v>3886</v>
      </c>
      <c r="AE266">
        <v>191</v>
      </c>
      <c r="AG266">
        <v>5841</v>
      </c>
      <c r="AH266">
        <v>748</v>
      </c>
      <c r="AI266">
        <v>351</v>
      </c>
      <c r="AJ266">
        <v>13391</v>
      </c>
      <c r="AK266">
        <v>10368</v>
      </c>
      <c r="AL266">
        <v>78</v>
      </c>
      <c r="AM266">
        <v>1960</v>
      </c>
      <c r="AN266">
        <v>901</v>
      </c>
      <c r="AO266">
        <v>97</v>
      </c>
      <c r="AP266">
        <v>18</v>
      </c>
      <c r="AR266">
        <v>45</v>
      </c>
      <c r="AT266">
        <v>833</v>
      </c>
      <c r="AU266">
        <v>1854</v>
      </c>
      <c r="AV266">
        <v>152</v>
      </c>
      <c r="AW266">
        <v>162</v>
      </c>
      <c r="AX266">
        <v>236</v>
      </c>
      <c r="AZ266">
        <v>198</v>
      </c>
      <c r="BA266">
        <v>87</v>
      </c>
      <c r="BD266">
        <v>93</v>
      </c>
      <c r="BO266">
        <v>33</v>
      </c>
      <c r="BU266">
        <v>22</v>
      </c>
      <c r="BW266">
        <v>12</v>
      </c>
      <c r="BX266">
        <v>60782</v>
      </c>
    </row>
    <row r="267" spans="1:76">
      <c r="A267">
        <v>15</v>
      </c>
      <c r="B267">
        <v>12</v>
      </c>
      <c r="C267" t="s">
        <v>335</v>
      </c>
      <c r="D267">
        <v>68</v>
      </c>
      <c r="E267">
        <v>5</v>
      </c>
      <c r="F267" t="s">
        <v>340</v>
      </c>
      <c r="G267">
        <f t="shared" si="39"/>
        <v>1</v>
      </c>
      <c r="H267">
        <f t="shared" si="39"/>
        <v>0</v>
      </c>
      <c r="I267">
        <f t="shared" si="39"/>
        <v>0</v>
      </c>
      <c r="J267">
        <f t="shared" si="39"/>
        <v>0</v>
      </c>
      <c r="K267">
        <f t="shared" si="39"/>
        <v>0</v>
      </c>
      <c r="O267" s="6">
        <f t="shared" si="47"/>
        <v>0</v>
      </c>
      <c r="P267" s="6">
        <f t="shared" si="47"/>
        <v>2811.4513182468554</v>
      </c>
      <c r="Q267" s="6">
        <f t="shared" si="47"/>
        <v>15015.408198688821</v>
      </c>
      <c r="R267" s="6">
        <f t="shared" si="47"/>
        <v>17524.803692469337</v>
      </c>
      <c r="S267" s="6">
        <f t="shared" si="40"/>
        <v>29982.556586499722</v>
      </c>
      <c r="T267" s="6">
        <f t="shared" si="41"/>
        <v>2811.4513182468554</v>
      </c>
      <c r="U267" s="6">
        <f t="shared" si="42"/>
        <v>15015.408198688821</v>
      </c>
      <c r="V267" s="6">
        <f t="shared" si="43"/>
        <v>17524.803692469337</v>
      </c>
      <c r="W267" s="6">
        <v>0</v>
      </c>
      <c r="X267" s="6">
        <f t="shared" si="44"/>
        <v>3894.7181819381885</v>
      </c>
      <c r="Y267" s="6">
        <f t="shared" si="45"/>
        <v>69228.937977842928</v>
      </c>
      <c r="Z267" s="6">
        <f t="shared" si="46"/>
        <v>631.93797784292838</v>
      </c>
      <c r="AB267">
        <v>121005</v>
      </c>
      <c r="AC267">
        <v>21428</v>
      </c>
      <c r="AD267">
        <v>3490</v>
      </c>
      <c r="AE267">
        <v>183</v>
      </c>
      <c r="AG267">
        <v>5266</v>
      </c>
      <c r="AH267">
        <v>761</v>
      </c>
      <c r="AI267">
        <v>428</v>
      </c>
      <c r="AJ267">
        <v>17685</v>
      </c>
      <c r="AK267">
        <v>11632</v>
      </c>
      <c r="AL267">
        <v>74</v>
      </c>
      <c r="AM267">
        <v>2322</v>
      </c>
      <c r="AN267">
        <v>1084</v>
      </c>
      <c r="AO267">
        <v>82</v>
      </c>
      <c r="AP267">
        <v>34</v>
      </c>
      <c r="AR267">
        <v>38</v>
      </c>
      <c r="AT267">
        <v>587</v>
      </c>
      <c r="AU267">
        <v>1999</v>
      </c>
      <c r="AV267">
        <v>185</v>
      </c>
      <c r="AW267">
        <v>202</v>
      </c>
      <c r="AX267">
        <v>395</v>
      </c>
      <c r="AZ267">
        <v>376</v>
      </c>
      <c r="BA267">
        <v>141</v>
      </c>
      <c r="BD267">
        <v>106</v>
      </c>
      <c r="BO267">
        <v>56</v>
      </c>
      <c r="BU267">
        <v>30</v>
      </c>
      <c r="BW267">
        <v>13</v>
      </c>
      <c r="BX267">
        <v>68597</v>
      </c>
    </row>
    <row r="268" spans="1:76">
      <c r="A268">
        <v>15</v>
      </c>
      <c r="B268">
        <v>12</v>
      </c>
      <c r="C268" t="s">
        <v>335</v>
      </c>
      <c r="D268">
        <v>68</v>
      </c>
      <c r="E268">
        <v>6</v>
      </c>
      <c r="F268" t="s">
        <v>341</v>
      </c>
      <c r="G268">
        <f t="shared" si="39"/>
        <v>1</v>
      </c>
      <c r="H268">
        <f t="shared" si="39"/>
        <v>0</v>
      </c>
      <c r="I268">
        <f t="shared" si="39"/>
        <v>0</v>
      </c>
      <c r="J268">
        <f t="shared" si="39"/>
        <v>0</v>
      </c>
      <c r="K268">
        <f t="shared" si="39"/>
        <v>0</v>
      </c>
      <c r="O268" s="6">
        <f t="shared" si="47"/>
        <v>0</v>
      </c>
      <c r="P268" s="6">
        <f t="shared" si="47"/>
        <v>1887.6576318019941</v>
      </c>
      <c r="Q268" s="6">
        <f t="shared" si="47"/>
        <v>12148.174187551012</v>
      </c>
      <c r="R268" s="6">
        <f t="shared" si="47"/>
        <v>12355.526145817337</v>
      </c>
      <c r="S268" s="6">
        <f t="shared" si="40"/>
        <v>25147.315398413557</v>
      </c>
      <c r="T268" s="6">
        <f t="shared" si="41"/>
        <v>1887.6576318019941</v>
      </c>
      <c r="U268" s="6">
        <f t="shared" si="42"/>
        <v>12148.174187551012</v>
      </c>
      <c r="V268" s="6">
        <f t="shared" si="43"/>
        <v>12355.526145817337</v>
      </c>
      <c r="W268" s="6">
        <v>0</v>
      </c>
      <c r="X268" s="6">
        <f t="shared" si="44"/>
        <v>3370.9785731200946</v>
      </c>
      <c r="Y268" s="6">
        <f t="shared" si="45"/>
        <v>54909.651936704002</v>
      </c>
      <c r="Z268" s="6">
        <f t="shared" si="46"/>
        <v>911.65193670400186</v>
      </c>
      <c r="AB268">
        <v>121006</v>
      </c>
      <c r="AC268">
        <v>17505</v>
      </c>
      <c r="AD268">
        <v>3390</v>
      </c>
      <c r="AE268">
        <v>158</v>
      </c>
      <c r="AG268">
        <v>3353</v>
      </c>
      <c r="AH268">
        <v>701</v>
      </c>
      <c r="AI268">
        <v>280</v>
      </c>
      <c r="AJ268">
        <v>14308</v>
      </c>
      <c r="AK268">
        <v>8526</v>
      </c>
      <c r="AL268">
        <v>44</v>
      </c>
      <c r="AM268">
        <v>1258</v>
      </c>
      <c r="AN268">
        <v>803</v>
      </c>
      <c r="AO268">
        <v>63</v>
      </c>
      <c r="AP268">
        <v>22</v>
      </c>
      <c r="AR268">
        <v>47</v>
      </c>
      <c r="AT268">
        <v>250</v>
      </c>
      <c r="AU268">
        <v>2174</v>
      </c>
      <c r="AV268">
        <v>178</v>
      </c>
      <c r="AW268">
        <v>197</v>
      </c>
      <c r="AX268">
        <v>157</v>
      </c>
      <c r="AZ268">
        <v>299</v>
      </c>
      <c r="BA268">
        <v>100</v>
      </c>
      <c r="BD268">
        <v>106</v>
      </c>
      <c r="BO268">
        <v>33</v>
      </c>
      <c r="BU268">
        <v>34</v>
      </c>
      <c r="BW268">
        <v>12</v>
      </c>
      <c r="BX268">
        <v>53998</v>
      </c>
    </row>
    <row r="269" spans="1:76">
      <c r="A269">
        <v>15</v>
      </c>
      <c r="B269">
        <v>12</v>
      </c>
      <c r="C269" t="s">
        <v>335</v>
      </c>
      <c r="D269">
        <v>68</v>
      </c>
      <c r="E269">
        <v>7</v>
      </c>
      <c r="F269" t="s">
        <v>342</v>
      </c>
      <c r="G269">
        <f t="shared" si="39"/>
        <v>1</v>
      </c>
      <c r="H269">
        <f t="shared" si="39"/>
        <v>0</v>
      </c>
      <c r="I269">
        <f t="shared" si="39"/>
        <v>0</v>
      </c>
      <c r="J269">
        <f t="shared" si="39"/>
        <v>0</v>
      </c>
      <c r="K269">
        <f t="shared" si="39"/>
        <v>0</v>
      </c>
      <c r="O269" s="6">
        <f t="shared" si="47"/>
        <v>0</v>
      </c>
      <c r="P269" s="6">
        <f t="shared" si="47"/>
        <v>2231.3036566039723</v>
      </c>
      <c r="Q269" s="6">
        <f t="shared" si="47"/>
        <v>15999.454458359749</v>
      </c>
      <c r="R269" s="6">
        <f t="shared" si="47"/>
        <v>15623.776906492052</v>
      </c>
      <c r="S269" s="6">
        <f t="shared" si="40"/>
        <v>26724.024481485132</v>
      </c>
      <c r="T269" s="6">
        <f t="shared" si="41"/>
        <v>2231.3036566039723</v>
      </c>
      <c r="U269" s="6">
        <f t="shared" si="42"/>
        <v>15999.454458359749</v>
      </c>
      <c r="V269" s="6">
        <f t="shared" si="43"/>
        <v>15623.776906492052</v>
      </c>
      <c r="W269" s="6">
        <v>0</v>
      </c>
      <c r="X269" s="6">
        <f t="shared" si="44"/>
        <v>3540.479755610314</v>
      </c>
      <c r="Y269" s="6">
        <f t="shared" si="45"/>
        <v>64119.039258551224</v>
      </c>
      <c r="Z269" s="6">
        <f t="shared" si="46"/>
        <v>451.03925855122361</v>
      </c>
      <c r="AB269">
        <v>121007</v>
      </c>
      <c r="AC269">
        <v>19432</v>
      </c>
      <c r="AD269">
        <v>2763</v>
      </c>
      <c r="AE269">
        <v>178</v>
      </c>
      <c r="AG269">
        <v>3919</v>
      </c>
      <c r="AH269">
        <v>842</v>
      </c>
      <c r="AI269">
        <v>362</v>
      </c>
      <c r="AJ269">
        <v>18844</v>
      </c>
      <c r="AK269">
        <v>10618</v>
      </c>
      <c r="AL269">
        <v>48</v>
      </c>
      <c r="AM269">
        <v>1663</v>
      </c>
      <c r="AN269">
        <v>1122</v>
      </c>
      <c r="AO269">
        <v>65</v>
      </c>
      <c r="AP269">
        <v>33</v>
      </c>
      <c r="AR269">
        <v>61</v>
      </c>
      <c r="AT269">
        <v>321</v>
      </c>
      <c r="AU269">
        <v>1988</v>
      </c>
      <c r="AV269">
        <v>264</v>
      </c>
      <c r="AW269">
        <v>241</v>
      </c>
      <c r="AX269">
        <v>196</v>
      </c>
      <c r="AZ269">
        <v>333</v>
      </c>
      <c r="BA269">
        <v>137</v>
      </c>
      <c r="BD269">
        <v>132</v>
      </c>
      <c r="BO269">
        <v>51</v>
      </c>
      <c r="BU269">
        <v>45</v>
      </c>
      <c r="BW269">
        <v>10</v>
      </c>
      <c r="BX269">
        <v>63668</v>
      </c>
    </row>
    <row r="270" spans="1:76">
      <c r="A270">
        <v>15</v>
      </c>
      <c r="B270">
        <v>12</v>
      </c>
      <c r="C270" t="s">
        <v>335</v>
      </c>
      <c r="D270">
        <v>68</v>
      </c>
      <c r="E270">
        <v>8</v>
      </c>
      <c r="F270" t="s">
        <v>343</v>
      </c>
      <c r="G270">
        <f t="shared" si="39"/>
        <v>0</v>
      </c>
      <c r="H270">
        <f t="shared" si="39"/>
        <v>0</v>
      </c>
      <c r="I270">
        <f t="shared" si="39"/>
        <v>0</v>
      </c>
      <c r="J270">
        <f t="shared" si="39"/>
        <v>1</v>
      </c>
      <c r="K270">
        <f t="shared" si="39"/>
        <v>0</v>
      </c>
      <c r="O270" s="6">
        <f t="shared" si="47"/>
        <v>25572.549060211648</v>
      </c>
      <c r="P270" s="6">
        <f t="shared" si="47"/>
        <v>2257.8719804479779</v>
      </c>
      <c r="Q270" s="6">
        <f t="shared" si="47"/>
        <v>25993.594684922718</v>
      </c>
      <c r="R270" s="6">
        <f t="shared" si="47"/>
        <v>0</v>
      </c>
      <c r="S270" s="6">
        <f t="shared" si="40"/>
        <v>25572.549060211648</v>
      </c>
      <c r="T270" s="6">
        <f t="shared" si="41"/>
        <v>2257.8719804479779</v>
      </c>
      <c r="U270" s="6">
        <f t="shared" si="42"/>
        <v>25993.594684922718</v>
      </c>
      <c r="V270" s="6">
        <f t="shared" si="43"/>
        <v>27628.026363596193</v>
      </c>
      <c r="W270" s="6">
        <v>0</v>
      </c>
      <c r="X270" s="6">
        <f t="shared" si="44"/>
        <v>4657.473503144176</v>
      </c>
      <c r="Y270" s="6">
        <f t="shared" si="45"/>
        <v>86109.515592322714</v>
      </c>
      <c r="Z270" s="6">
        <f t="shared" si="46"/>
        <v>-56.484407677286072</v>
      </c>
      <c r="AB270">
        <v>121008</v>
      </c>
      <c r="AC270">
        <v>19083</v>
      </c>
      <c r="AD270">
        <v>2048</v>
      </c>
      <c r="AE270">
        <v>278</v>
      </c>
      <c r="AG270">
        <v>3930</v>
      </c>
      <c r="AH270">
        <v>856</v>
      </c>
      <c r="AI270">
        <v>398</v>
      </c>
      <c r="AJ270">
        <v>30615</v>
      </c>
      <c r="AK270">
        <v>20546</v>
      </c>
      <c r="AL270">
        <v>82</v>
      </c>
      <c r="AM270">
        <v>1630</v>
      </c>
      <c r="AN270">
        <v>1614</v>
      </c>
      <c r="AO270">
        <v>69</v>
      </c>
      <c r="AP270">
        <v>41</v>
      </c>
      <c r="AR270">
        <v>85</v>
      </c>
      <c r="AT270">
        <v>345</v>
      </c>
      <c r="AU270">
        <v>2037</v>
      </c>
      <c r="AV270">
        <v>730</v>
      </c>
      <c r="AW270">
        <v>436</v>
      </c>
      <c r="AX270">
        <v>277</v>
      </c>
      <c r="AZ270">
        <v>385</v>
      </c>
      <c r="BA270">
        <v>242</v>
      </c>
      <c r="BD270">
        <v>211</v>
      </c>
      <c r="BO270">
        <v>106</v>
      </c>
      <c r="BU270">
        <v>101</v>
      </c>
      <c r="BW270">
        <v>21</v>
      </c>
      <c r="BX270">
        <v>86166</v>
      </c>
    </row>
    <row r="271" spans="1:76">
      <c r="A271">
        <v>15</v>
      </c>
      <c r="B271">
        <v>12</v>
      </c>
      <c r="C271" t="s">
        <v>335</v>
      </c>
      <c r="D271">
        <v>69</v>
      </c>
      <c r="E271">
        <v>9</v>
      </c>
      <c r="F271" t="s">
        <v>344</v>
      </c>
      <c r="G271">
        <f t="shared" si="39"/>
        <v>1</v>
      </c>
      <c r="H271">
        <f t="shared" si="39"/>
        <v>0</v>
      </c>
      <c r="I271">
        <f t="shared" si="39"/>
        <v>0</v>
      </c>
      <c r="J271">
        <f t="shared" si="39"/>
        <v>0</v>
      </c>
      <c r="K271">
        <f t="shared" si="39"/>
        <v>0</v>
      </c>
      <c r="O271" s="6">
        <f t="shared" si="47"/>
        <v>0</v>
      </c>
      <c r="P271" s="6">
        <f t="shared" si="47"/>
        <v>1790.0952622764642</v>
      </c>
      <c r="Q271" s="6">
        <f t="shared" si="47"/>
        <v>14944.937241352594</v>
      </c>
      <c r="R271" s="6">
        <f t="shared" si="47"/>
        <v>14892.524453190403</v>
      </c>
      <c r="S271" s="6">
        <f t="shared" si="40"/>
        <v>22919.616580285914</v>
      </c>
      <c r="T271" s="6">
        <f t="shared" si="41"/>
        <v>1790.0952622764642</v>
      </c>
      <c r="U271" s="6">
        <f t="shared" si="42"/>
        <v>14944.937241352594</v>
      </c>
      <c r="V271" s="6">
        <f t="shared" si="43"/>
        <v>14892.524453190403</v>
      </c>
      <c r="W271" s="6">
        <v>0</v>
      </c>
      <c r="X271" s="6">
        <f t="shared" si="44"/>
        <v>3436.6840876809101</v>
      </c>
      <c r="Y271" s="6">
        <f t="shared" si="45"/>
        <v>57983.85762478628</v>
      </c>
      <c r="Z271" s="6">
        <f t="shared" si="46"/>
        <v>501.85762478628021</v>
      </c>
      <c r="AB271">
        <v>121009</v>
      </c>
      <c r="AC271">
        <v>16441</v>
      </c>
      <c r="AD271">
        <v>2568</v>
      </c>
      <c r="AE271">
        <v>179</v>
      </c>
      <c r="AG271">
        <v>3085</v>
      </c>
      <c r="AH271">
        <v>699</v>
      </c>
      <c r="AI271">
        <v>326</v>
      </c>
      <c r="AJ271">
        <v>17602</v>
      </c>
      <c r="AK271">
        <v>10484</v>
      </c>
      <c r="AL271">
        <v>50</v>
      </c>
      <c r="AM271">
        <v>1158</v>
      </c>
      <c r="AN271">
        <v>1136</v>
      </c>
      <c r="AO271">
        <v>61</v>
      </c>
      <c r="AP271">
        <v>31</v>
      </c>
      <c r="AR271">
        <v>53</v>
      </c>
      <c r="AT271">
        <v>248</v>
      </c>
      <c r="AU271">
        <v>1922</v>
      </c>
      <c r="AV271">
        <v>249</v>
      </c>
      <c r="AW271">
        <v>257</v>
      </c>
      <c r="AX271">
        <v>180</v>
      </c>
      <c r="AZ271">
        <v>335</v>
      </c>
      <c r="BA271">
        <v>163</v>
      </c>
      <c r="BD271">
        <v>129</v>
      </c>
      <c r="BO271">
        <v>61</v>
      </c>
      <c r="BU271">
        <v>47</v>
      </c>
      <c r="BW271">
        <v>18</v>
      </c>
      <c r="BX271">
        <v>57482</v>
      </c>
    </row>
    <row r="272" spans="1:76">
      <c r="A272">
        <v>15</v>
      </c>
      <c r="B272">
        <v>12</v>
      </c>
      <c r="C272" t="s">
        <v>335</v>
      </c>
      <c r="D272">
        <v>69</v>
      </c>
      <c r="E272">
        <v>10</v>
      </c>
      <c r="F272" t="s">
        <v>345</v>
      </c>
      <c r="G272">
        <f t="shared" si="39"/>
        <v>1</v>
      </c>
      <c r="H272">
        <f t="shared" si="39"/>
        <v>0</v>
      </c>
      <c r="I272">
        <f t="shared" si="39"/>
        <v>0</v>
      </c>
      <c r="J272">
        <f t="shared" si="39"/>
        <v>0</v>
      </c>
      <c r="K272">
        <f t="shared" si="39"/>
        <v>0</v>
      </c>
      <c r="O272" s="6">
        <f t="shared" si="47"/>
        <v>0</v>
      </c>
      <c r="P272" s="6">
        <f t="shared" si="47"/>
        <v>2355.8698962660328</v>
      </c>
      <c r="Q272" s="6">
        <f t="shared" si="47"/>
        <v>13568.630954099297</v>
      </c>
      <c r="R272" s="6">
        <f t="shared" si="47"/>
        <v>14341.502196385392</v>
      </c>
      <c r="S272" s="6">
        <f t="shared" si="40"/>
        <v>26065.867886960557</v>
      </c>
      <c r="T272" s="6">
        <f t="shared" si="41"/>
        <v>2355.8698962660328</v>
      </c>
      <c r="U272" s="6">
        <f t="shared" si="42"/>
        <v>13568.630954099297</v>
      </c>
      <c r="V272" s="6">
        <f t="shared" si="43"/>
        <v>14341.502196385392</v>
      </c>
      <c r="W272" s="6">
        <v>0</v>
      </c>
      <c r="X272" s="6">
        <f t="shared" si="44"/>
        <v>3608.0897778395588</v>
      </c>
      <c r="Y272" s="6">
        <f t="shared" si="45"/>
        <v>59939.960711550841</v>
      </c>
      <c r="Z272" s="6">
        <f t="shared" si="46"/>
        <v>445.96071155084064</v>
      </c>
      <c r="AB272">
        <v>121010</v>
      </c>
      <c r="AC272">
        <v>18289</v>
      </c>
      <c r="AD272">
        <v>3384</v>
      </c>
      <c r="AE272">
        <v>149</v>
      </c>
      <c r="AG272">
        <v>4422</v>
      </c>
      <c r="AH272">
        <v>688</v>
      </c>
      <c r="AI272">
        <v>299</v>
      </c>
      <c r="AJ272">
        <v>15981</v>
      </c>
      <c r="AK272">
        <v>9814</v>
      </c>
      <c r="AL272">
        <v>57</v>
      </c>
      <c r="AM272">
        <v>1433</v>
      </c>
      <c r="AN272">
        <v>1051</v>
      </c>
      <c r="AO272">
        <v>91</v>
      </c>
      <c r="AP272">
        <v>21</v>
      </c>
      <c r="AR272">
        <v>26</v>
      </c>
      <c r="AT272">
        <v>452</v>
      </c>
      <c r="AU272">
        <v>2188</v>
      </c>
      <c r="AV272">
        <v>206</v>
      </c>
      <c r="AW272">
        <v>198</v>
      </c>
      <c r="AX272">
        <v>232</v>
      </c>
      <c r="AZ272">
        <v>245</v>
      </c>
      <c r="BA272">
        <v>115</v>
      </c>
      <c r="BD272">
        <v>88</v>
      </c>
      <c r="BO272">
        <v>32</v>
      </c>
      <c r="BU272">
        <v>25</v>
      </c>
      <c r="BW272">
        <v>8</v>
      </c>
      <c r="BX272">
        <v>59494</v>
      </c>
    </row>
    <row r="273" spans="1:76">
      <c r="A273">
        <v>15</v>
      </c>
      <c r="B273">
        <v>12</v>
      </c>
      <c r="C273" t="s">
        <v>335</v>
      </c>
      <c r="D273">
        <v>69</v>
      </c>
      <c r="E273">
        <v>11</v>
      </c>
      <c r="F273" t="s">
        <v>346</v>
      </c>
      <c r="G273">
        <f t="shared" si="39"/>
        <v>1</v>
      </c>
      <c r="H273">
        <f t="shared" si="39"/>
        <v>0</v>
      </c>
      <c r="I273">
        <f t="shared" si="39"/>
        <v>0</v>
      </c>
      <c r="J273">
        <f t="shared" si="39"/>
        <v>0</v>
      </c>
      <c r="K273">
        <f t="shared" si="39"/>
        <v>0</v>
      </c>
      <c r="O273" s="6">
        <f t="shared" si="47"/>
        <v>0</v>
      </c>
      <c r="P273" s="6">
        <f t="shared" si="47"/>
        <v>2138.9678425887387</v>
      </c>
      <c r="Q273" s="6">
        <f t="shared" si="47"/>
        <v>14503.43244840274</v>
      </c>
      <c r="R273" s="6">
        <f t="shared" si="47"/>
        <v>13731.933824794851</v>
      </c>
      <c r="S273" s="6">
        <f t="shared" si="40"/>
        <v>25734.997874831144</v>
      </c>
      <c r="T273" s="6">
        <f t="shared" si="41"/>
        <v>2138.9678425887387</v>
      </c>
      <c r="U273" s="6">
        <f t="shared" si="42"/>
        <v>14503.43244840274</v>
      </c>
      <c r="V273" s="6">
        <f t="shared" si="43"/>
        <v>13731.933824794851</v>
      </c>
      <c r="W273" s="6">
        <v>0</v>
      </c>
      <c r="X273" s="6">
        <f t="shared" si="44"/>
        <v>3310.9865815645676</v>
      </c>
      <c r="Y273" s="6">
        <f t="shared" si="45"/>
        <v>59420.318572182041</v>
      </c>
      <c r="Z273" s="6">
        <f t="shared" si="46"/>
        <v>443.31857218204095</v>
      </c>
      <c r="AB273">
        <v>121011</v>
      </c>
      <c r="AC273">
        <v>18730</v>
      </c>
      <c r="AD273">
        <v>2630</v>
      </c>
      <c r="AE273">
        <v>185</v>
      </c>
      <c r="AG273">
        <v>3833</v>
      </c>
      <c r="AH273">
        <v>734</v>
      </c>
      <c r="AI273">
        <v>344</v>
      </c>
      <c r="AJ273">
        <v>17082</v>
      </c>
      <c r="AK273">
        <v>9609</v>
      </c>
      <c r="AL273">
        <v>63</v>
      </c>
      <c r="AM273">
        <v>1172</v>
      </c>
      <c r="AN273">
        <v>983</v>
      </c>
      <c r="AO273">
        <v>62</v>
      </c>
      <c r="AP273">
        <v>21</v>
      </c>
      <c r="AR273">
        <v>52</v>
      </c>
      <c r="AT273">
        <v>309</v>
      </c>
      <c r="AU273">
        <v>1997</v>
      </c>
      <c r="AV273">
        <v>158</v>
      </c>
      <c r="AW273">
        <v>215</v>
      </c>
      <c r="AX273">
        <v>174</v>
      </c>
      <c r="AZ273">
        <v>268</v>
      </c>
      <c r="BA273">
        <v>129</v>
      </c>
      <c r="BD273">
        <v>118</v>
      </c>
      <c r="BO273">
        <v>69</v>
      </c>
      <c r="BU273">
        <v>34</v>
      </c>
      <c r="BW273">
        <v>6</v>
      </c>
      <c r="BX273">
        <v>58977</v>
      </c>
    </row>
    <row r="274" spans="1:76">
      <c r="A274">
        <v>15</v>
      </c>
      <c r="B274">
        <v>12</v>
      </c>
      <c r="C274" t="s">
        <v>335</v>
      </c>
      <c r="D274">
        <v>69</v>
      </c>
      <c r="E274">
        <v>12</v>
      </c>
      <c r="F274" t="s">
        <v>347</v>
      </c>
      <c r="G274">
        <f t="shared" si="39"/>
        <v>1</v>
      </c>
      <c r="H274">
        <f t="shared" si="39"/>
        <v>0</v>
      </c>
      <c r="I274">
        <f t="shared" si="39"/>
        <v>0</v>
      </c>
      <c r="J274">
        <f t="shared" si="39"/>
        <v>0</v>
      </c>
      <c r="K274">
        <f t="shared" si="39"/>
        <v>0</v>
      </c>
      <c r="O274" s="6">
        <f t="shared" si="47"/>
        <v>0</v>
      </c>
      <c r="P274" s="6">
        <f t="shared" si="47"/>
        <v>3051.8728717204826</v>
      </c>
      <c r="Q274" s="6">
        <f t="shared" si="47"/>
        <v>24994.265567034297</v>
      </c>
      <c r="R274" s="6">
        <f t="shared" si="47"/>
        <v>22555.177711885073</v>
      </c>
      <c r="S274" s="6">
        <f t="shared" si="40"/>
        <v>31744.409539174401</v>
      </c>
      <c r="T274" s="6">
        <f t="shared" si="41"/>
        <v>3051.8728717204826</v>
      </c>
      <c r="U274" s="6">
        <f t="shared" si="42"/>
        <v>24994.265567034297</v>
      </c>
      <c r="V274" s="6">
        <f t="shared" si="43"/>
        <v>22555.177711885073</v>
      </c>
      <c r="W274" s="6">
        <v>0</v>
      </c>
      <c r="X274" s="6">
        <f t="shared" si="44"/>
        <v>4580.3409425727841</v>
      </c>
      <c r="Y274" s="6">
        <f t="shared" si="45"/>
        <v>86926.066632387039</v>
      </c>
      <c r="Z274" s="6">
        <f t="shared" si="46"/>
        <v>-552.93336761296086</v>
      </c>
      <c r="AB274">
        <v>121012</v>
      </c>
      <c r="AC274">
        <v>23192</v>
      </c>
      <c r="AD274">
        <v>3148</v>
      </c>
      <c r="AE274">
        <v>236</v>
      </c>
      <c r="AG274">
        <v>5373</v>
      </c>
      <c r="AH274">
        <v>1140</v>
      </c>
      <c r="AI274">
        <v>494</v>
      </c>
      <c r="AJ274">
        <v>29438</v>
      </c>
      <c r="AK274">
        <v>16149</v>
      </c>
      <c r="AL274">
        <v>83</v>
      </c>
      <c r="AM274">
        <v>1807</v>
      </c>
      <c r="AN274">
        <v>1371</v>
      </c>
      <c r="AO274">
        <v>107</v>
      </c>
      <c r="AP274">
        <v>50</v>
      </c>
      <c r="AR274">
        <v>81</v>
      </c>
      <c r="AT274">
        <v>480</v>
      </c>
      <c r="AU274">
        <v>2506</v>
      </c>
      <c r="AV274">
        <v>329</v>
      </c>
      <c r="AW274">
        <v>289</v>
      </c>
      <c r="AX274">
        <v>262</v>
      </c>
      <c r="AZ274">
        <v>376</v>
      </c>
      <c r="BA274">
        <v>203</v>
      </c>
      <c r="BD274">
        <v>182</v>
      </c>
      <c r="BO274">
        <v>85</v>
      </c>
      <c r="BU274">
        <v>71</v>
      </c>
      <c r="BW274">
        <v>27</v>
      </c>
      <c r="BX274">
        <v>87479</v>
      </c>
    </row>
    <row r="275" spans="1:76">
      <c r="A275">
        <v>15</v>
      </c>
      <c r="B275">
        <v>12</v>
      </c>
      <c r="C275" t="s">
        <v>335</v>
      </c>
      <c r="D275">
        <v>70</v>
      </c>
      <c r="E275">
        <v>13</v>
      </c>
      <c r="F275" t="s">
        <v>348</v>
      </c>
      <c r="G275">
        <f t="shared" si="39"/>
        <v>1</v>
      </c>
      <c r="H275">
        <f t="shared" si="39"/>
        <v>0</v>
      </c>
      <c r="I275">
        <f t="shared" si="39"/>
        <v>0</v>
      </c>
      <c r="J275">
        <f t="shared" si="39"/>
        <v>0</v>
      </c>
      <c r="K275">
        <f t="shared" si="39"/>
        <v>0</v>
      </c>
      <c r="O275" s="6">
        <f t="shared" si="47"/>
        <v>0</v>
      </c>
      <c r="P275" s="6">
        <f t="shared" si="47"/>
        <v>3341.9467025419244</v>
      </c>
      <c r="Q275" s="6">
        <f t="shared" si="47"/>
        <v>17942.924595017859</v>
      </c>
      <c r="R275" s="6">
        <f t="shared" si="47"/>
        <v>19433.866219691692</v>
      </c>
      <c r="S275" s="6">
        <f t="shared" si="40"/>
        <v>31136.420960929376</v>
      </c>
      <c r="T275" s="6">
        <f t="shared" si="41"/>
        <v>3341.9467025419244</v>
      </c>
      <c r="U275" s="6">
        <f t="shared" si="42"/>
        <v>17942.924595017859</v>
      </c>
      <c r="V275" s="6">
        <f t="shared" si="43"/>
        <v>19433.866219691692</v>
      </c>
      <c r="W275" s="6">
        <v>0</v>
      </c>
      <c r="X275" s="6">
        <f t="shared" si="44"/>
        <v>4156.5879863472355</v>
      </c>
      <c r="Y275" s="6">
        <f t="shared" si="45"/>
        <v>76011.746464528085</v>
      </c>
      <c r="Z275" s="6">
        <f t="shared" si="46"/>
        <v>-155.2535354719148</v>
      </c>
      <c r="AB275">
        <v>121013</v>
      </c>
      <c r="AC275">
        <v>21936</v>
      </c>
      <c r="AD275">
        <v>3924</v>
      </c>
      <c r="AE275">
        <v>207</v>
      </c>
      <c r="AG275">
        <v>6161</v>
      </c>
      <c r="AH275">
        <v>1063</v>
      </c>
      <c r="AI275">
        <v>449</v>
      </c>
      <c r="AJ275">
        <v>21133</v>
      </c>
      <c r="AK275">
        <v>13444</v>
      </c>
      <c r="AL275">
        <v>95</v>
      </c>
      <c r="AM275">
        <v>1986</v>
      </c>
      <c r="AN275">
        <v>1217</v>
      </c>
      <c r="AO275">
        <v>96</v>
      </c>
      <c r="AP275">
        <v>43</v>
      </c>
      <c r="AR275">
        <v>48</v>
      </c>
      <c r="AT275">
        <v>783</v>
      </c>
      <c r="AU275">
        <v>2248</v>
      </c>
      <c r="AV275">
        <v>219</v>
      </c>
      <c r="AW275">
        <v>173</v>
      </c>
      <c r="AX275">
        <v>280</v>
      </c>
      <c r="AZ275">
        <v>297</v>
      </c>
      <c r="BA275">
        <v>155</v>
      </c>
      <c r="BD275">
        <v>118</v>
      </c>
      <c r="BO275">
        <v>49</v>
      </c>
      <c r="BU275">
        <v>26</v>
      </c>
      <c r="BW275">
        <v>17</v>
      </c>
      <c r="BX275">
        <v>76167</v>
      </c>
    </row>
    <row r="276" spans="1:76">
      <c r="A276">
        <v>15</v>
      </c>
      <c r="B276">
        <v>12</v>
      </c>
      <c r="C276" t="s">
        <v>335</v>
      </c>
      <c r="D276">
        <v>70</v>
      </c>
      <c r="E276">
        <v>14</v>
      </c>
      <c r="F276" t="s">
        <v>349</v>
      </c>
      <c r="G276">
        <f t="shared" si="39"/>
        <v>1</v>
      </c>
      <c r="H276">
        <f t="shared" si="39"/>
        <v>0</v>
      </c>
      <c r="I276">
        <f t="shared" si="39"/>
        <v>0</v>
      </c>
      <c r="J276">
        <f t="shared" si="39"/>
        <v>0</v>
      </c>
      <c r="K276">
        <f t="shared" si="39"/>
        <v>0</v>
      </c>
      <c r="O276" s="6">
        <f t="shared" si="47"/>
        <v>0</v>
      </c>
      <c r="P276" s="6">
        <f t="shared" si="47"/>
        <v>4004.8481597644982</v>
      </c>
      <c r="Q276" s="6">
        <f t="shared" si="47"/>
        <v>16097.094941415966</v>
      </c>
      <c r="R276" s="6">
        <f t="shared" si="47"/>
        <v>19064.22212241833</v>
      </c>
      <c r="S276" s="6">
        <f t="shared" si="40"/>
        <v>33087.00121294141</v>
      </c>
      <c r="T276" s="6">
        <f t="shared" si="41"/>
        <v>4004.8481597644982</v>
      </c>
      <c r="U276" s="6">
        <f t="shared" si="42"/>
        <v>16097.094941415966</v>
      </c>
      <c r="V276" s="6">
        <f t="shared" si="43"/>
        <v>19064.22212241833</v>
      </c>
      <c r="W276" s="6">
        <v>0</v>
      </c>
      <c r="X276" s="6">
        <f t="shared" si="44"/>
        <v>4396.5559525693434</v>
      </c>
      <c r="Y276" s="6">
        <f t="shared" si="45"/>
        <v>76649.722389109549</v>
      </c>
      <c r="Z276" s="6">
        <f t="shared" si="46"/>
        <v>-428.27761089045089</v>
      </c>
      <c r="AB276">
        <v>121014</v>
      </c>
      <c r="AC276">
        <v>23679</v>
      </c>
      <c r="AD276">
        <v>3811</v>
      </c>
      <c r="AE276">
        <v>210</v>
      </c>
      <c r="AG276">
        <v>7732</v>
      </c>
      <c r="AH276">
        <v>997</v>
      </c>
      <c r="AI276">
        <v>466</v>
      </c>
      <c r="AJ276">
        <v>18959</v>
      </c>
      <c r="AK276">
        <v>12889</v>
      </c>
      <c r="AL276">
        <v>172</v>
      </c>
      <c r="AM276">
        <v>2247</v>
      </c>
      <c r="AN276">
        <v>1122</v>
      </c>
      <c r="AO276">
        <v>76</v>
      </c>
      <c r="AP276">
        <v>33</v>
      </c>
      <c r="AR276">
        <v>68</v>
      </c>
      <c r="AT276">
        <v>978</v>
      </c>
      <c r="AU276">
        <v>2372</v>
      </c>
      <c r="AV276">
        <v>224</v>
      </c>
      <c r="AW276">
        <v>157</v>
      </c>
      <c r="AX276">
        <v>260</v>
      </c>
      <c r="AZ276">
        <v>258</v>
      </c>
      <c r="BA276">
        <v>151</v>
      </c>
      <c r="BD276">
        <v>131</v>
      </c>
      <c r="BO276">
        <v>50</v>
      </c>
      <c r="BU276">
        <v>27</v>
      </c>
      <c r="BW276">
        <v>9</v>
      </c>
      <c r="BX276">
        <v>77078</v>
      </c>
    </row>
    <row r="277" spans="1:76">
      <c r="A277">
        <v>15</v>
      </c>
      <c r="B277">
        <v>12</v>
      </c>
      <c r="C277" t="s">
        <v>335</v>
      </c>
      <c r="D277">
        <v>70</v>
      </c>
      <c r="E277">
        <v>15</v>
      </c>
      <c r="F277" t="s">
        <v>350</v>
      </c>
      <c r="G277">
        <f t="shared" si="39"/>
        <v>1</v>
      </c>
      <c r="H277">
        <f t="shared" si="39"/>
        <v>0</v>
      </c>
      <c r="I277">
        <f t="shared" si="39"/>
        <v>0</v>
      </c>
      <c r="J277">
        <f t="shared" si="39"/>
        <v>0</v>
      </c>
      <c r="K277">
        <f t="shared" si="39"/>
        <v>0</v>
      </c>
      <c r="O277" s="6">
        <f t="shared" si="47"/>
        <v>0</v>
      </c>
      <c r="P277" s="6">
        <f t="shared" si="47"/>
        <v>3618.0830520025761</v>
      </c>
      <c r="Q277" s="6">
        <f t="shared" si="47"/>
        <v>16468.128777029593</v>
      </c>
      <c r="R277" s="6">
        <f t="shared" si="47"/>
        <v>17621.232587410213</v>
      </c>
      <c r="S277" s="6">
        <f t="shared" si="40"/>
        <v>32776.437302639431</v>
      </c>
      <c r="T277" s="6">
        <f t="shared" si="41"/>
        <v>3618.0830520025761</v>
      </c>
      <c r="U277" s="6">
        <f t="shared" si="42"/>
        <v>16468.128777029593</v>
      </c>
      <c r="V277" s="6">
        <f t="shared" si="43"/>
        <v>17621.232587410213</v>
      </c>
      <c r="W277" s="6">
        <v>0</v>
      </c>
      <c r="X277" s="6">
        <f t="shared" si="44"/>
        <v>4335.6117071796016</v>
      </c>
      <c r="Y277" s="6">
        <f t="shared" si="45"/>
        <v>74819.493426261412</v>
      </c>
      <c r="Z277" s="6">
        <f t="shared" si="46"/>
        <v>-226.50657373858849</v>
      </c>
      <c r="AB277">
        <v>121015</v>
      </c>
      <c r="AC277">
        <v>22858</v>
      </c>
      <c r="AD277">
        <v>4372</v>
      </c>
      <c r="AE277">
        <v>210</v>
      </c>
      <c r="AG277">
        <v>6757</v>
      </c>
      <c r="AH277">
        <v>1112</v>
      </c>
      <c r="AI277">
        <v>438</v>
      </c>
      <c r="AJ277">
        <v>19396</v>
      </c>
      <c r="AK277">
        <v>11931</v>
      </c>
      <c r="AL277">
        <v>115</v>
      </c>
      <c r="AM277">
        <v>1971</v>
      </c>
      <c r="AN277">
        <v>1126</v>
      </c>
      <c r="AO277">
        <v>119</v>
      </c>
      <c r="AP277">
        <v>32</v>
      </c>
      <c r="AR277">
        <v>56</v>
      </c>
      <c r="AT277">
        <v>875</v>
      </c>
      <c r="AU277">
        <v>2442</v>
      </c>
      <c r="AV277">
        <v>218</v>
      </c>
      <c r="AW277">
        <v>162</v>
      </c>
      <c r="AX277">
        <v>256</v>
      </c>
      <c r="AZ277">
        <v>269</v>
      </c>
      <c r="BA277">
        <v>137</v>
      </c>
      <c r="BD277">
        <v>103</v>
      </c>
      <c r="BO277">
        <v>47</v>
      </c>
      <c r="BU277">
        <v>30</v>
      </c>
      <c r="BW277">
        <v>14</v>
      </c>
      <c r="BX277">
        <v>75046</v>
      </c>
    </row>
    <row r="278" spans="1:76">
      <c r="A278">
        <v>15</v>
      </c>
      <c r="B278">
        <v>12</v>
      </c>
      <c r="C278" t="s">
        <v>335</v>
      </c>
      <c r="D278">
        <v>70</v>
      </c>
      <c r="E278">
        <v>16</v>
      </c>
      <c r="F278" t="s">
        <v>351</v>
      </c>
      <c r="G278">
        <f t="shared" si="39"/>
        <v>1</v>
      </c>
      <c r="H278">
        <f t="shared" si="39"/>
        <v>0</v>
      </c>
      <c r="I278">
        <f t="shared" si="39"/>
        <v>0</v>
      </c>
      <c r="J278">
        <f t="shared" si="39"/>
        <v>0</v>
      </c>
      <c r="K278">
        <f t="shared" si="39"/>
        <v>0</v>
      </c>
      <c r="O278" s="6">
        <f t="shared" si="47"/>
        <v>0</v>
      </c>
      <c r="P278" s="6">
        <f t="shared" si="47"/>
        <v>3365.4662023382575</v>
      </c>
      <c r="Q278" s="6">
        <f t="shared" si="47"/>
        <v>23441.357362601055</v>
      </c>
      <c r="R278" s="6">
        <f t="shared" si="47"/>
        <v>24148.55040447956</v>
      </c>
      <c r="S278" s="6">
        <f t="shared" si="40"/>
        <v>28828.692212070069</v>
      </c>
      <c r="T278" s="6">
        <f t="shared" si="41"/>
        <v>3365.4662023382575</v>
      </c>
      <c r="U278" s="6">
        <f t="shared" si="42"/>
        <v>23441.357362601055</v>
      </c>
      <c r="V278" s="6">
        <f t="shared" si="43"/>
        <v>24148.55040447956</v>
      </c>
      <c r="W278" s="6">
        <v>0</v>
      </c>
      <c r="X278" s="6">
        <f t="shared" si="44"/>
        <v>4329.8981841743134</v>
      </c>
      <c r="Y278" s="6">
        <f t="shared" si="45"/>
        <v>84113.964365663254</v>
      </c>
      <c r="Z278" s="6">
        <f t="shared" si="46"/>
        <v>-940.03563433674572</v>
      </c>
      <c r="AB278">
        <v>121016</v>
      </c>
      <c r="AC278">
        <v>20904</v>
      </c>
      <c r="AD278">
        <v>3050</v>
      </c>
      <c r="AE278">
        <v>181</v>
      </c>
      <c r="AG278">
        <v>5589</v>
      </c>
      <c r="AH278">
        <v>1677</v>
      </c>
      <c r="AI278">
        <v>461</v>
      </c>
      <c r="AJ278">
        <v>27609</v>
      </c>
      <c r="AK278">
        <v>17267</v>
      </c>
      <c r="AL278">
        <v>108</v>
      </c>
      <c r="AM278">
        <v>2003</v>
      </c>
      <c r="AN278">
        <v>1368</v>
      </c>
      <c r="AO278">
        <v>180</v>
      </c>
      <c r="AP278">
        <v>49</v>
      </c>
      <c r="AR278">
        <v>61</v>
      </c>
      <c r="AT278">
        <v>632</v>
      </c>
      <c r="AU278">
        <v>2259</v>
      </c>
      <c r="AV278">
        <v>194</v>
      </c>
      <c r="AW278">
        <v>261</v>
      </c>
      <c r="AX278">
        <v>275</v>
      </c>
      <c r="AZ278">
        <v>465</v>
      </c>
      <c r="BA278">
        <v>205</v>
      </c>
      <c r="BD278">
        <v>143</v>
      </c>
      <c r="BO278">
        <v>55</v>
      </c>
      <c r="BU278">
        <v>37</v>
      </c>
      <c r="BW278">
        <v>21</v>
      </c>
      <c r="BX278">
        <v>85054</v>
      </c>
    </row>
    <row r="279" spans="1:76">
      <c r="A279">
        <v>15</v>
      </c>
      <c r="B279">
        <v>12</v>
      </c>
      <c r="C279" t="s">
        <v>335</v>
      </c>
      <c r="D279">
        <v>71</v>
      </c>
      <c r="E279">
        <v>17</v>
      </c>
      <c r="F279" t="s">
        <v>352</v>
      </c>
      <c r="G279">
        <f t="shared" si="39"/>
        <v>1</v>
      </c>
      <c r="H279">
        <f t="shared" si="39"/>
        <v>0</v>
      </c>
      <c r="I279">
        <f t="shared" si="39"/>
        <v>0</v>
      </c>
      <c r="J279">
        <f t="shared" si="39"/>
        <v>0</v>
      </c>
      <c r="K279">
        <f t="shared" si="39"/>
        <v>0</v>
      </c>
      <c r="O279" s="6">
        <f t="shared" si="47"/>
        <v>0</v>
      </c>
      <c r="P279" s="6">
        <f t="shared" si="47"/>
        <v>3159.4528059740805</v>
      </c>
      <c r="Q279" s="6">
        <f t="shared" si="47"/>
        <v>32243.434648199418</v>
      </c>
      <c r="R279" s="6">
        <f t="shared" si="47"/>
        <v>31074.211394697526</v>
      </c>
      <c r="S279" s="6">
        <f t="shared" si="40"/>
        <v>32769.270443170928</v>
      </c>
      <c r="T279" s="6">
        <f t="shared" si="41"/>
        <v>3159.4528059740805</v>
      </c>
      <c r="U279" s="6">
        <f t="shared" si="42"/>
        <v>32243.434648199418</v>
      </c>
      <c r="V279" s="6">
        <f t="shared" si="43"/>
        <v>31074.211394697526</v>
      </c>
      <c r="W279" s="6">
        <v>0</v>
      </c>
      <c r="X279" s="6">
        <f t="shared" si="44"/>
        <v>5396.4224784947955</v>
      </c>
      <c r="Y279" s="6">
        <f t="shared" si="45"/>
        <v>104642.79177053676</v>
      </c>
      <c r="Z279" s="6">
        <f t="shared" si="46"/>
        <v>-757.20822946324188</v>
      </c>
      <c r="AB279">
        <v>121017</v>
      </c>
      <c r="AC279">
        <v>23769</v>
      </c>
      <c r="AD279">
        <v>3443</v>
      </c>
      <c r="AE279">
        <v>222</v>
      </c>
      <c r="AG279">
        <v>5375</v>
      </c>
      <c r="AH279">
        <v>1421</v>
      </c>
      <c r="AI279">
        <v>458</v>
      </c>
      <c r="AJ279">
        <v>37976</v>
      </c>
      <c r="AK279">
        <v>22590</v>
      </c>
      <c r="AL279">
        <v>92</v>
      </c>
      <c r="AM279">
        <v>2182</v>
      </c>
      <c r="AN279">
        <v>1905</v>
      </c>
      <c r="AO279">
        <v>171</v>
      </c>
      <c r="AP279">
        <v>58</v>
      </c>
      <c r="AR279">
        <v>71</v>
      </c>
      <c r="AT279">
        <v>630</v>
      </c>
      <c r="AU279">
        <v>2609</v>
      </c>
      <c r="AV279">
        <v>307</v>
      </c>
      <c r="AW279">
        <v>384</v>
      </c>
      <c r="AX279">
        <v>345</v>
      </c>
      <c r="AZ279">
        <v>578</v>
      </c>
      <c r="BA279">
        <v>323</v>
      </c>
      <c r="BD279">
        <v>246</v>
      </c>
      <c r="BO279">
        <v>121</v>
      </c>
      <c r="BU279">
        <v>92</v>
      </c>
      <c r="BW279">
        <v>32</v>
      </c>
      <c r="BX279">
        <v>105400</v>
      </c>
    </row>
    <row r="280" spans="1:76">
      <c r="A280">
        <v>15</v>
      </c>
      <c r="B280">
        <v>12</v>
      </c>
      <c r="C280" t="s">
        <v>335</v>
      </c>
      <c r="D280">
        <v>71</v>
      </c>
      <c r="E280">
        <v>18</v>
      </c>
      <c r="F280" t="s">
        <v>353</v>
      </c>
      <c r="G280">
        <f t="shared" si="39"/>
        <v>1</v>
      </c>
      <c r="H280">
        <f t="shared" si="39"/>
        <v>0</v>
      </c>
      <c r="I280">
        <f t="shared" si="39"/>
        <v>0</v>
      </c>
      <c r="J280">
        <f t="shared" si="39"/>
        <v>0</v>
      </c>
      <c r="K280">
        <f t="shared" si="39"/>
        <v>0</v>
      </c>
      <c r="O280" s="6">
        <f t="shared" si="47"/>
        <v>0</v>
      </c>
      <c r="P280" s="6">
        <f t="shared" si="47"/>
        <v>2214.3173511955092</v>
      </c>
      <c r="Q280" s="6">
        <f t="shared" si="47"/>
        <v>12522.60421387964</v>
      </c>
      <c r="R280" s="6">
        <f t="shared" si="47"/>
        <v>13916.755873431532</v>
      </c>
      <c r="S280" s="6">
        <f t="shared" si="40"/>
        <v>24680.275056382507</v>
      </c>
      <c r="T280" s="6">
        <f t="shared" si="41"/>
        <v>2214.3173511955092</v>
      </c>
      <c r="U280" s="6">
        <f t="shared" si="42"/>
        <v>12522.60421387964</v>
      </c>
      <c r="V280" s="6">
        <f t="shared" si="43"/>
        <v>13916.755873431532</v>
      </c>
      <c r="W280" s="6">
        <v>0</v>
      </c>
      <c r="X280" s="6">
        <f t="shared" si="44"/>
        <v>2993.8860547710669</v>
      </c>
      <c r="Y280" s="6">
        <f t="shared" si="45"/>
        <v>56327.83854966025</v>
      </c>
      <c r="Z280" s="6">
        <f t="shared" si="46"/>
        <v>565.83854966024956</v>
      </c>
      <c r="AB280">
        <v>121018</v>
      </c>
      <c r="AC280">
        <v>17520</v>
      </c>
      <c r="AD280">
        <v>2999</v>
      </c>
      <c r="AE280">
        <v>143</v>
      </c>
      <c r="AG280">
        <v>4112</v>
      </c>
      <c r="AH280">
        <v>637</v>
      </c>
      <c r="AI280">
        <v>335</v>
      </c>
      <c r="AJ280">
        <v>14749</v>
      </c>
      <c r="AK280">
        <v>9635</v>
      </c>
      <c r="AL280">
        <v>71</v>
      </c>
      <c r="AM280">
        <v>1354</v>
      </c>
      <c r="AN280">
        <v>938</v>
      </c>
      <c r="AO280">
        <v>58</v>
      </c>
      <c r="AP280">
        <v>29</v>
      </c>
      <c r="AR280">
        <v>38</v>
      </c>
      <c r="AT280">
        <v>455</v>
      </c>
      <c r="AU280">
        <v>1661</v>
      </c>
      <c r="AV280">
        <v>141</v>
      </c>
      <c r="AW280">
        <v>174</v>
      </c>
      <c r="AX280">
        <v>164</v>
      </c>
      <c r="AZ280">
        <v>245</v>
      </c>
      <c r="BA280">
        <v>131</v>
      </c>
      <c r="BD280">
        <v>91</v>
      </c>
      <c r="BO280">
        <v>46</v>
      </c>
      <c r="BU280">
        <v>29</v>
      </c>
      <c r="BW280">
        <v>7</v>
      </c>
      <c r="BX280">
        <v>55762</v>
      </c>
    </row>
    <row r="281" spans="1:76">
      <c r="A281">
        <v>15</v>
      </c>
      <c r="B281">
        <v>12</v>
      </c>
      <c r="C281" t="s">
        <v>335</v>
      </c>
      <c r="D281">
        <v>71</v>
      </c>
      <c r="E281">
        <v>19</v>
      </c>
      <c r="F281" t="s">
        <v>354</v>
      </c>
      <c r="G281">
        <f t="shared" si="39"/>
        <v>1</v>
      </c>
      <c r="H281">
        <f t="shared" si="39"/>
        <v>0</v>
      </c>
      <c r="I281">
        <f t="shared" si="39"/>
        <v>0</v>
      </c>
      <c r="J281">
        <f t="shared" si="39"/>
        <v>0</v>
      </c>
      <c r="K281">
        <f t="shared" si="39"/>
        <v>0</v>
      </c>
      <c r="O281" s="6">
        <f t="shared" si="47"/>
        <v>0</v>
      </c>
      <c r="P281" s="6">
        <f t="shared" si="47"/>
        <v>2733.4885318849365</v>
      </c>
      <c r="Q281" s="6">
        <f t="shared" si="47"/>
        <v>17132.084061811878</v>
      </c>
      <c r="R281" s="6">
        <f t="shared" si="47"/>
        <v>19606.060674943259</v>
      </c>
      <c r="S281" s="6">
        <f t="shared" si="40"/>
        <v>26543.65851819437</v>
      </c>
      <c r="T281" s="6">
        <f t="shared" si="41"/>
        <v>2733.4885318849365</v>
      </c>
      <c r="U281" s="6">
        <f t="shared" si="42"/>
        <v>17132.084061811878</v>
      </c>
      <c r="V281" s="6">
        <f t="shared" si="43"/>
        <v>19606.060674943259</v>
      </c>
      <c r="W281" s="6">
        <v>0</v>
      </c>
      <c r="X281" s="6">
        <f t="shared" si="44"/>
        <v>3725.2169994479691</v>
      </c>
      <c r="Y281" s="6">
        <f t="shared" si="45"/>
        <v>69740.508786282415</v>
      </c>
      <c r="Z281" s="6">
        <f t="shared" si="46"/>
        <v>73.508786282414803</v>
      </c>
      <c r="AB281">
        <v>121019</v>
      </c>
      <c r="AC281">
        <v>19165</v>
      </c>
      <c r="AD281">
        <v>2880</v>
      </c>
      <c r="AE281">
        <v>177</v>
      </c>
      <c r="AG281">
        <v>4973</v>
      </c>
      <c r="AH281">
        <v>882</v>
      </c>
      <c r="AI281">
        <v>421</v>
      </c>
      <c r="AJ281">
        <v>20178</v>
      </c>
      <c r="AK281">
        <v>13826</v>
      </c>
      <c r="AL281">
        <v>55</v>
      </c>
      <c r="AM281">
        <v>1773</v>
      </c>
      <c r="AN281">
        <v>1288</v>
      </c>
      <c r="AO281">
        <v>80</v>
      </c>
      <c r="AP281">
        <v>26</v>
      </c>
      <c r="AR281">
        <v>31</v>
      </c>
      <c r="AT281">
        <v>500</v>
      </c>
      <c r="AU281">
        <v>1927</v>
      </c>
      <c r="AV281">
        <v>213</v>
      </c>
      <c r="AW281">
        <v>223</v>
      </c>
      <c r="AX281">
        <v>231</v>
      </c>
      <c r="AZ281">
        <v>384</v>
      </c>
      <c r="BA281">
        <v>162</v>
      </c>
      <c r="BD281">
        <v>141</v>
      </c>
      <c r="BO281">
        <v>65</v>
      </c>
      <c r="BU281">
        <v>51</v>
      </c>
      <c r="BW281">
        <v>15</v>
      </c>
      <c r="BX281">
        <v>69667</v>
      </c>
    </row>
    <row r="282" spans="1:76">
      <c r="A282">
        <v>15</v>
      </c>
      <c r="B282">
        <v>12</v>
      </c>
      <c r="C282" t="s">
        <v>335</v>
      </c>
      <c r="D282">
        <v>71</v>
      </c>
      <c r="E282">
        <v>20</v>
      </c>
      <c r="F282" t="s">
        <v>355</v>
      </c>
      <c r="G282">
        <f t="shared" si="39"/>
        <v>1</v>
      </c>
      <c r="H282">
        <f t="shared" si="39"/>
        <v>0</v>
      </c>
      <c r="I282">
        <f t="shared" si="39"/>
        <v>0</v>
      </c>
      <c r="J282">
        <f t="shared" si="39"/>
        <v>0</v>
      </c>
      <c r="K282">
        <f t="shared" si="39"/>
        <v>0</v>
      </c>
      <c r="O282" s="6">
        <f t="shared" si="47"/>
        <v>0</v>
      </c>
      <c r="P282" s="6">
        <f t="shared" si="47"/>
        <v>2666.8499491286593</v>
      </c>
      <c r="Q282" s="6">
        <f t="shared" si="47"/>
        <v>9983.1026067392231</v>
      </c>
      <c r="R282" s="6">
        <f t="shared" si="47"/>
        <v>13576.958815068441</v>
      </c>
      <c r="S282" s="6">
        <f t="shared" si="40"/>
        <v>27103.868033316012</v>
      </c>
      <c r="T282" s="6">
        <f t="shared" si="41"/>
        <v>2666.8499491286593</v>
      </c>
      <c r="U282" s="6">
        <f t="shared" si="42"/>
        <v>9983.1026067392231</v>
      </c>
      <c r="V282" s="6">
        <f t="shared" si="43"/>
        <v>13576.958815068441</v>
      </c>
      <c r="W282" s="6">
        <v>0</v>
      </c>
      <c r="X282" s="6">
        <f t="shared" si="44"/>
        <v>3187.1935831166543</v>
      </c>
      <c r="Y282" s="6">
        <f t="shared" si="45"/>
        <v>56517.972987368994</v>
      </c>
      <c r="Z282" s="6">
        <f t="shared" si="46"/>
        <v>771.97298736899393</v>
      </c>
      <c r="AB282">
        <v>121020</v>
      </c>
      <c r="AC282">
        <v>18848</v>
      </c>
      <c r="AD282">
        <v>3671</v>
      </c>
      <c r="AE282">
        <v>172</v>
      </c>
      <c r="AG282">
        <v>5114</v>
      </c>
      <c r="AH282">
        <v>666</v>
      </c>
      <c r="AI282">
        <v>343</v>
      </c>
      <c r="AJ282">
        <v>11758</v>
      </c>
      <c r="AK282">
        <v>9330</v>
      </c>
      <c r="AL282">
        <v>71</v>
      </c>
      <c r="AM282">
        <v>1392</v>
      </c>
      <c r="AN282">
        <v>929</v>
      </c>
      <c r="AO282">
        <v>62</v>
      </c>
      <c r="AP282">
        <v>17</v>
      </c>
      <c r="AR282">
        <v>26</v>
      </c>
      <c r="AT282">
        <v>756</v>
      </c>
      <c r="AU282">
        <v>1798</v>
      </c>
      <c r="AV282">
        <v>104</v>
      </c>
      <c r="AW282">
        <v>121</v>
      </c>
      <c r="AX282">
        <v>199</v>
      </c>
      <c r="AZ282">
        <v>151</v>
      </c>
      <c r="BA282">
        <v>76</v>
      </c>
      <c r="BD282">
        <v>75</v>
      </c>
      <c r="BO282">
        <v>44</v>
      </c>
      <c r="BU282">
        <v>15</v>
      </c>
      <c r="BW282">
        <v>8</v>
      </c>
      <c r="BX282">
        <v>55746</v>
      </c>
    </row>
    <row r="283" spans="1:76">
      <c r="A283">
        <v>15</v>
      </c>
      <c r="B283">
        <v>12</v>
      </c>
      <c r="C283" t="s">
        <v>335</v>
      </c>
      <c r="D283">
        <v>72</v>
      </c>
      <c r="E283">
        <v>21</v>
      </c>
      <c r="F283" t="s">
        <v>356</v>
      </c>
      <c r="G283">
        <f t="shared" si="39"/>
        <v>1</v>
      </c>
      <c r="H283">
        <f t="shared" si="39"/>
        <v>0</v>
      </c>
      <c r="I283">
        <f t="shared" si="39"/>
        <v>0</v>
      </c>
      <c r="J283">
        <f t="shared" si="39"/>
        <v>0</v>
      </c>
      <c r="K283">
        <f t="shared" si="39"/>
        <v>0</v>
      </c>
      <c r="O283" s="6">
        <f t="shared" si="47"/>
        <v>0</v>
      </c>
      <c r="P283" s="6">
        <f t="shared" si="47"/>
        <v>3442.1223498226022</v>
      </c>
      <c r="Q283" s="6">
        <f t="shared" si="47"/>
        <v>10177.534525172909</v>
      </c>
      <c r="R283" s="6">
        <f t="shared" si="47"/>
        <v>17354.905163287789</v>
      </c>
      <c r="S283" s="6">
        <f t="shared" si="40"/>
        <v>26640.411121019217</v>
      </c>
      <c r="T283" s="6">
        <f t="shared" si="41"/>
        <v>3442.1223498226022</v>
      </c>
      <c r="U283" s="6">
        <f t="shared" si="42"/>
        <v>10177.534525172909</v>
      </c>
      <c r="V283" s="6">
        <f t="shared" si="43"/>
        <v>17354.905163287789</v>
      </c>
      <c r="W283" s="6">
        <v>0</v>
      </c>
      <c r="X283" s="6">
        <f t="shared" si="44"/>
        <v>3287.1802357091997</v>
      </c>
      <c r="Y283" s="6">
        <f t="shared" si="45"/>
        <v>60902.153395011715</v>
      </c>
      <c r="Z283" s="6">
        <f t="shared" si="46"/>
        <v>139.15339501171547</v>
      </c>
      <c r="AB283">
        <v>121021</v>
      </c>
      <c r="AC283">
        <v>18731</v>
      </c>
      <c r="AD283">
        <v>3361</v>
      </c>
      <c r="AE283">
        <v>211</v>
      </c>
      <c r="AG283">
        <v>6754</v>
      </c>
      <c r="AH283">
        <v>766</v>
      </c>
      <c r="AI283">
        <v>383</v>
      </c>
      <c r="AJ283">
        <v>11987</v>
      </c>
      <c r="AK283">
        <v>11911</v>
      </c>
      <c r="AL283">
        <v>98</v>
      </c>
      <c r="AM283">
        <v>2037</v>
      </c>
      <c r="AN283">
        <v>952</v>
      </c>
      <c r="AO283">
        <v>77</v>
      </c>
      <c r="AP283">
        <v>18</v>
      </c>
      <c r="AR283">
        <v>25</v>
      </c>
      <c r="AT283">
        <v>872</v>
      </c>
      <c r="AU283">
        <v>1557</v>
      </c>
      <c r="AV283">
        <v>148</v>
      </c>
      <c r="AW283">
        <v>92</v>
      </c>
      <c r="AX283">
        <v>260</v>
      </c>
      <c r="AZ283">
        <v>243</v>
      </c>
      <c r="BA283">
        <v>97</v>
      </c>
      <c r="BD283">
        <v>134</v>
      </c>
      <c r="BO283">
        <v>26</v>
      </c>
      <c r="BU283">
        <v>18</v>
      </c>
      <c r="BW283">
        <v>5</v>
      </c>
      <c r="BX283">
        <v>60763</v>
      </c>
    </row>
    <row r="284" spans="1:76">
      <c r="A284">
        <v>15</v>
      </c>
      <c r="B284">
        <v>12</v>
      </c>
      <c r="C284" t="s">
        <v>335</v>
      </c>
      <c r="D284">
        <v>72</v>
      </c>
      <c r="E284">
        <v>22</v>
      </c>
      <c r="F284" t="s">
        <v>357</v>
      </c>
      <c r="G284">
        <f t="shared" si="39"/>
        <v>0</v>
      </c>
      <c r="H284">
        <f t="shared" si="39"/>
        <v>0</v>
      </c>
      <c r="I284">
        <f t="shared" si="39"/>
        <v>0</v>
      </c>
      <c r="J284">
        <f t="shared" si="39"/>
        <v>1</v>
      </c>
      <c r="K284">
        <f t="shared" si="39"/>
        <v>0</v>
      </c>
      <c r="O284" s="6">
        <f t="shared" si="47"/>
        <v>27369.041833650779</v>
      </c>
      <c r="P284" s="6">
        <f t="shared" si="47"/>
        <v>3126.351287742204</v>
      </c>
      <c r="Q284" s="6">
        <f t="shared" si="47"/>
        <v>21185.437680163046</v>
      </c>
      <c r="R284" s="6">
        <f t="shared" si="47"/>
        <v>0</v>
      </c>
      <c r="S284" s="6">
        <f t="shared" si="40"/>
        <v>27369.041833650779</v>
      </c>
      <c r="T284" s="6">
        <f t="shared" si="41"/>
        <v>3126.351287742204</v>
      </c>
      <c r="U284" s="6">
        <f t="shared" si="42"/>
        <v>21185.437680163046</v>
      </c>
      <c r="V284" s="6">
        <f t="shared" si="43"/>
        <v>28429.304562033478</v>
      </c>
      <c r="W284" s="6">
        <v>0</v>
      </c>
      <c r="X284" s="6">
        <f t="shared" si="44"/>
        <v>4445.1208981142945</v>
      </c>
      <c r="Y284" s="6">
        <f t="shared" si="45"/>
        <v>84555.256261703806</v>
      </c>
      <c r="Z284" s="6">
        <f t="shared" si="46"/>
        <v>79.256261703805649</v>
      </c>
      <c r="AB284">
        <v>121022</v>
      </c>
      <c r="AC284">
        <v>20084</v>
      </c>
      <c r="AD284">
        <v>2649</v>
      </c>
      <c r="AE284">
        <v>180</v>
      </c>
      <c r="AG284">
        <v>5875</v>
      </c>
      <c r="AH284">
        <v>866</v>
      </c>
      <c r="AI284">
        <v>437</v>
      </c>
      <c r="AJ284">
        <v>24952</v>
      </c>
      <c r="AK284">
        <v>20513</v>
      </c>
      <c r="AL284">
        <v>109</v>
      </c>
      <c r="AM284">
        <v>2318</v>
      </c>
      <c r="AN284">
        <v>1576</v>
      </c>
      <c r="AO284">
        <v>147</v>
      </c>
      <c r="AP284">
        <v>47</v>
      </c>
      <c r="AR284">
        <v>55</v>
      </c>
      <c r="AT284">
        <v>838</v>
      </c>
      <c r="AU284">
        <v>1837</v>
      </c>
      <c r="AV284">
        <v>290</v>
      </c>
      <c r="AW284">
        <v>270</v>
      </c>
      <c r="AX284">
        <v>262</v>
      </c>
      <c r="AZ284">
        <v>611</v>
      </c>
      <c r="BA284">
        <v>215</v>
      </c>
      <c r="BD284">
        <v>187</v>
      </c>
      <c r="BO284">
        <v>81</v>
      </c>
      <c r="BU284">
        <v>58</v>
      </c>
      <c r="BW284">
        <v>19</v>
      </c>
      <c r="BX284">
        <v>84476</v>
      </c>
    </row>
    <row r="285" spans="1:76">
      <c r="A285">
        <v>15</v>
      </c>
      <c r="B285">
        <v>12</v>
      </c>
      <c r="C285" t="s">
        <v>335</v>
      </c>
      <c r="D285">
        <v>72</v>
      </c>
      <c r="E285">
        <v>23</v>
      </c>
      <c r="F285" t="s">
        <v>358</v>
      </c>
      <c r="G285">
        <f t="shared" si="39"/>
        <v>1</v>
      </c>
      <c r="H285">
        <f t="shared" si="39"/>
        <v>0</v>
      </c>
      <c r="I285">
        <f t="shared" si="39"/>
        <v>0</v>
      </c>
      <c r="J285">
        <f t="shared" si="39"/>
        <v>0</v>
      </c>
      <c r="K285">
        <f t="shared" si="39"/>
        <v>0</v>
      </c>
      <c r="O285" s="6">
        <f t="shared" si="47"/>
        <v>0</v>
      </c>
      <c r="P285" s="6">
        <f t="shared" si="47"/>
        <v>2388.1003219128597</v>
      </c>
      <c r="Q285" s="6">
        <f t="shared" si="47"/>
        <v>17053.971675366902</v>
      </c>
      <c r="R285" s="6">
        <f t="shared" si="47"/>
        <v>17567.27832476472</v>
      </c>
      <c r="S285" s="6">
        <f t="shared" si="40"/>
        <v>25344.404033797502</v>
      </c>
      <c r="T285" s="6">
        <f t="shared" si="41"/>
        <v>2388.1003219128597</v>
      </c>
      <c r="U285" s="6">
        <f t="shared" si="42"/>
        <v>17053.971675366902</v>
      </c>
      <c r="V285" s="6">
        <f t="shared" si="43"/>
        <v>17567.27832476472</v>
      </c>
      <c r="W285" s="6">
        <v>0</v>
      </c>
      <c r="X285" s="6">
        <f t="shared" si="44"/>
        <v>3771.8774373244901</v>
      </c>
      <c r="Y285" s="6">
        <f t="shared" si="45"/>
        <v>66125.631793166482</v>
      </c>
      <c r="Z285" s="6">
        <f t="shared" si="46"/>
        <v>74.631793166481657</v>
      </c>
      <c r="AB285">
        <v>121023</v>
      </c>
      <c r="AC285">
        <v>18358</v>
      </c>
      <c r="AD285">
        <v>2715</v>
      </c>
      <c r="AE285">
        <v>145</v>
      </c>
      <c r="AG285">
        <v>4275</v>
      </c>
      <c r="AH285">
        <v>807</v>
      </c>
      <c r="AI285">
        <v>401</v>
      </c>
      <c r="AJ285">
        <v>20086</v>
      </c>
      <c r="AK285">
        <v>12390</v>
      </c>
      <c r="AL285">
        <v>72</v>
      </c>
      <c r="AM285">
        <v>1478</v>
      </c>
      <c r="AN285">
        <v>1199</v>
      </c>
      <c r="AO285">
        <v>88</v>
      </c>
      <c r="AP285">
        <v>37</v>
      </c>
      <c r="AR285">
        <v>39</v>
      </c>
      <c r="AT285">
        <v>348</v>
      </c>
      <c r="AU285">
        <v>2073</v>
      </c>
      <c r="AV285">
        <v>205</v>
      </c>
      <c r="AW285">
        <v>298</v>
      </c>
      <c r="AX285">
        <v>251</v>
      </c>
      <c r="AZ285">
        <v>330</v>
      </c>
      <c r="BA285">
        <v>177</v>
      </c>
      <c r="BD285">
        <v>148</v>
      </c>
      <c r="BO285">
        <v>64</v>
      </c>
      <c r="BU285">
        <v>53</v>
      </c>
      <c r="BW285">
        <v>14</v>
      </c>
      <c r="BX285">
        <v>66051</v>
      </c>
    </row>
    <row r="286" spans="1:76">
      <c r="A286">
        <v>15</v>
      </c>
      <c r="B286">
        <v>12</v>
      </c>
      <c r="C286" t="s">
        <v>335</v>
      </c>
      <c r="D286">
        <v>72</v>
      </c>
      <c r="E286">
        <v>24</v>
      </c>
      <c r="F286" t="s">
        <v>359</v>
      </c>
      <c r="G286">
        <f t="shared" si="39"/>
        <v>1</v>
      </c>
      <c r="H286">
        <f t="shared" si="39"/>
        <v>0</v>
      </c>
      <c r="I286">
        <f t="shared" si="39"/>
        <v>0</v>
      </c>
      <c r="J286">
        <f t="shared" si="39"/>
        <v>0</v>
      </c>
      <c r="K286">
        <f t="shared" si="39"/>
        <v>0</v>
      </c>
      <c r="O286" s="6">
        <f t="shared" si="47"/>
        <v>0</v>
      </c>
      <c r="P286" s="6">
        <f t="shared" si="47"/>
        <v>4356.3340178319204</v>
      </c>
      <c r="Q286" s="6">
        <f t="shared" si="47"/>
        <v>11205.731264138822</v>
      </c>
      <c r="R286" s="6">
        <f t="shared" si="47"/>
        <v>22147.650834456366</v>
      </c>
      <c r="S286" s="6">
        <f t="shared" si="40"/>
        <v>28353.290533992429</v>
      </c>
      <c r="T286" s="6">
        <f t="shared" si="41"/>
        <v>4356.3340178319204</v>
      </c>
      <c r="U286" s="6">
        <f t="shared" si="42"/>
        <v>11205.731264138822</v>
      </c>
      <c r="V286" s="6">
        <f t="shared" si="43"/>
        <v>22147.650834456366</v>
      </c>
      <c r="W286" s="6">
        <v>0</v>
      </c>
      <c r="X286" s="6">
        <f t="shared" si="44"/>
        <v>3916.6200201251268</v>
      </c>
      <c r="Y286" s="6">
        <f t="shared" si="45"/>
        <v>69979.626670544676</v>
      </c>
      <c r="Z286" s="6">
        <f t="shared" si="46"/>
        <v>-363.37332945532398</v>
      </c>
      <c r="AB286">
        <v>121024</v>
      </c>
      <c r="AC286">
        <v>19980</v>
      </c>
      <c r="AD286">
        <v>3519</v>
      </c>
      <c r="AE286">
        <v>238</v>
      </c>
      <c r="AG286">
        <v>8597</v>
      </c>
      <c r="AH286">
        <v>937</v>
      </c>
      <c r="AI286">
        <v>468</v>
      </c>
      <c r="AJ286">
        <v>13198</v>
      </c>
      <c r="AK286">
        <v>15195</v>
      </c>
      <c r="AL286">
        <v>124</v>
      </c>
      <c r="AM286">
        <v>2576</v>
      </c>
      <c r="AN286">
        <v>1169</v>
      </c>
      <c r="AO286">
        <v>141</v>
      </c>
      <c r="AP286">
        <v>34</v>
      </c>
      <c r="AR286">
        <v>54</v>
      </c>
      <c r="AT286">
        <v>1433</v>
      </c>
      <c r="AU286">
        <v>1500</v>
      </c>
      <c r="AV286">
        <v>145</v>
      </c>
      <c r="AW286">
        <v>106</v>
      </c>
      <c r="AX286">
        <v>334</v>
      </c>
      <c r="AZ286">
        <v>312</v>
      </c>
      <c r="BA286">
        <v>106</v>
      </c>
      <c r="BD286">
        <v>115</v>
      </c>
      <c r="BO286">
        <v>26</v>
      </c>
      <c r="BU286">
        <v>19</v>
      </c>
      <c r="BW286">
        <v>17</v>
      </c>
      <c r="BX286">
        <v>70343</v>
      </c>
    </row>
    <row r="287" spans="1:76">
      <c r="A287">
        <v>15</v>
      </c>
      <c r="B287">
        <v>12</v>
      </c>
      <c r="C287" t="s">
        <v>335</v>
      </c>
      <c r="D287">
        <v>66</v>
      </c>
      <c r="E287">
        <v>25</v>
      </c>
      <c r="F287" t="s">
        <v>360</v>
      </c>
      <c r="G287">
        <f t="shared" si="39"/>
        <v>0</v>
      </c>
      <c r="H287">
        <f t="shared" si="39"/>
        <v>0</v>
      </c>
      <c r="I287">
        <f t="shared" si="39"/>
        <v>0</v>
      </c>
      <c r="J287">
        <f t="shared" si="39"/>
        <v>1</v>
      </c>
      <c r="K287">
        <f t="shared" si="39"/>
        <v>0</v>
      </c>
      <c r="O287" s="6">
        <f t="shared" si="47"/>
        <v>29097.449442139088</v>
      </c>
      <c r="P287" s="6">
        <f t="shared" si="47"/>
        <v>2667.2854954211839</v>
      </c>
      <c r="Q287" s="6">
        <f t="shared" si="47"/>
        <v>26168.49850674516</v>
      </c>
      <c r="R287" s="6">
        <f t="shared" si="47"/>
        <v>0</v>
      </c>
      <c r="S287" s="6">
        <f t="shared" si="40"/>
        <v>29097.449442139088</v>
      </c>
      <c r="T287" s="6">
        <f t="shared" si="41"/>
        <v>2667.2854954211839</v>
      </c>
      <c r="U287" s="6">
        <f t="shared" si="42"/>
        <v>26168.49850674516</v>
      </c>
      <c r="V287" s="6">
        <f t="shared" si="43"/>
        <v>31703.295137883248</v>
      </c>
      <c r="W287" s="6">
        <v>0</v>
      </c>
      <c r="X287" s="6">
        <f t="shared" si="44"/>
        <v>4694.6114026785499</v>
      </c>
      <c r="Y287" s="6">
        <f t="shared" si="45"/>
        <v>94331.13998486723</v>
      </c>
      <c r="Z287" s="6">
        <f t="shared" si="46"/>
        <v>479.13998486722994</v>
      </c>
      <c r="AB287">
        <v>121025</v>
      </c>
      <c r="AC287">
        <v>20747</v>
      </c>
      <c r="AD287">
        <v>3352</v>
      </c>
      <c r="AE287">
        <v>261</v>
      </c>
      <c r="AG287">
        <v>4763</v>
      </c>
      <c r="AH287">
        <v>932</v>
      </c>
      <c r="AI287">
        <v>429</v>
      </c>
      <c r="AJ287">
        <v>30821</v>
      </c>
      <c r="AK287">
        <v>23700</v>
      </c>
      <c r="AL287">
        <v>131</v>
      </c>
      <c r="AM287">
        <v>2075</v>
      </c>
      <c r="AN287">
        <v>1529</v>
      </c>
      <c r="AO287">
        <v>93</v>
      </c>
      <c r="AP287">
        <v>54</v>
      </c>
      <c r="AR287">
        <v>35</v>
      </c>
      <c r="AT287">
        <v>462</v>
      </c>
      <c r="AU287">
        <v>2537</v>
      </c>
      <c r="AV287">
        <v>467</v>
      </c>
      <c r="AW287">
        <v>341</v>
      </c>
      <c r="AX287">
        <v>252</v>
      </c>
      <c r="AZ287">
        <v>271</v>
      </c>
      <c r="BA287">
        <v>269</v>
      </c>
      <c r="BD287">
        <v>206</v>
      </c>
      <c r="BO287">
        <v>66</v>
      </c>
      <c r="BU287">
        <v>47</v>
      </c>
      <c r="BW287">
        <v>12</v>
      </c>
      <c r="BX287">
        <v>93852</v>
      </c>
    </row>
    <row r="288" spans="1:76">
      <c r="A288">
        <v>15</v>
      </c>
      <c r="B288">
        <v>12</v>
      </c>
      <c r="C288" t="s">
        <v>335</v>
      </c>
      <c r="D288">
        <v>66</v>
      </c>
      <c r="E288">
        <v>26</v>
      </c>
      <c r="F288" t="s">
        <v>361</v>
      </c>
      <c r="G288">
        <f t="shared" si="39"/>
        <v>1</v>
      </c>
      <c r="H288">
        <f t="shared" si="39"/>
        <v>0</v>
      </c>
      <c r="I288">
        <f t="shared" si="39"/>
        <v>0</v>
      </c>
      <c r="J288">
        <f t="shared" si="39"/>
        <v>0</v>
      </c>
      <c r="K288">
        <f t="shared" si="39"/>
        <v>0</v>
      </c>
      <c r="O288" s="6">
        <f t="shared" si="47"/>
        <v>0</v>
      </c>
      <c r="P288" s="6">
        <f t="shared" si="47"/>
        <v>3345.431072882122</v>
      </c>
      <c r="Q288" s="6">
        <f t="shared" si="47"/>
        <v>28496.587241876896</v>
      </c>
      <c r="R288" s="6">
        <f t="shared" si="47"/>
        <v>33636.464888840819</v>
      </c>
      <c r="S288" s="6">
        <f t="shared" si="40"/>
        <v>35700.515965790357</v>
      </c>
      <c r="T288" s="6">
        <f t="shared" si="41"/>
        <v>3345.431072882122</v>
      </c>
      <c r="U288" s="6">
        <f t="shared" si="42"/>
        <v>28496.587241876896</v>
      </c>
      <c r="V288" s="6">
        <f t="shared" si="43"/>
        <v>33636.464888840819</v>
      </c>
      <c r="W288" s="6">
        <v>0</v>
      </c>
      <c r="X288" s="6">
        <f t="shared" si="44"/>
        <v>5573.5416916587328</v>
      </c>
      <c r="Y288" s="6">
        <f t="shared" si="45"/>
        <v>106752.54086104891</v>
      </c>
      <c r="Z288" s="6">
        <f t="shared" si="46"/>
        <v>466.5408610489103</v>
      </c>
      <c r="AB288">
        <v>121026</v>
      </c>
      <c r="AC288">
        <v>25966</v>
      </c>
      <c r="AD288">
        <v>3671</v>
      </c>
      <c r="AE288">
        <v>251</v>
      </c>
      <c r="AG288">
        <v>5530</v>
      </c>
      <c r="AH288">
        <v>1637</v>
      </c>
      <c r="AI288">
        <v>514</v>
      </c>
      <c r="AJ288">
        <v>33563</v>
      </c>
      <c r="AK288">
        <v>24223</v>
      </c>
      <c r="AL288">
        <v>123</v>
      </c>
      <c r="AM288">
        <v>2674</v>
      </c>
      <c r="AN288">
        <v>2054</v>
      </c>
      <c r="AO288">
        <v>99</v>
      </c>
      <c r="AP288">
        <v>47</v>
      </c>
      <c r="AR288">
        <v>81</v>
      </c>
      <c r="AT288">
        <v>750</v>
      </c>
      <c r="AU288">
        <v>2613</v>
      </c>
      <c r="AV288">
        <v>331</v>
      </c>
      <c r="AW288">
        <v>425</v>
      </c>
      <c r="AX288">
        <v>362</v>
      </c>
      <c r="AZ288">
        <v>677</v>
      </c>
      <c r="BA288">
        <v>254</v>
      </c>
      <c r="BD288">
        <v>254</v>
      </c>
      <c r="BO288">
        <v>81</v>
      </c>
      <c r="BU288">
        <v>78</v>
      </c>
      <c r="BW288">
        <v>28</v>
      </c>
      <c r="BX288">
        <v>106286</v>
      </c>
    </row>
    <row r="289" spans="1:76">
      <c r="A289">
        <v>15</v>
      </c>
      <c r="B289">
        <v>12</v>
      </c>
      <c r="C289" t="s">
        <v>335</v>
      </c>
      <c r="D289">
        <v>66</v>
      </c>
      <c r="E289">
        <v>27</v>
      </c>
      <c r="F289" t="s">
        <v>362</v>
      </c>
      <c r="G289">
        <f t="shared" si="39"/>
        <v>0</v>
      </c>
      <c r="H289">
        <f t="shared" si="39"/>
        <v>0</v>
      </c>
      <c r="I289">
        <f t="shared" si="39"/>
        <v>0</v>
      </c>
      <c r="J289">
        <f t="shared" si="39"/>
        <v>1</v>
      </c>
      <c r="K289">
        <f t="shared" si="39"/>
        <v>0</v>
      </c>
      <c r="O289" s="6">
        <f t="shared" si="47"/>
        <v>29735.299934836225</v>
      </c>
      <c r="P289" s="6">
        <f t="shared" si="47"/>
        <v>2841.0684661385339</v>
      </c>
      <c r="Q289" s="6">
        <f t="shared" si="47"/>
        <v>25752.465144157799</v>
      </c>
      <c r="R289" s="6">
        <f t="shared" si="47"/>
        <v>0</v>
      </c>
      <c r="S289" s="6">
        <f t="shared" si="40"/>
        <v>29735.299934836225</v>
      </c>
      <c r="T289" s="6">
        <f t="shared" si="41"/>
        <v>2841.0684661385339</v>
      </c>
      <c r="U289" s="6">
        <f t="shared" si="42"/>
        <v>25752.465144157799</v>
      </c>
      <c r="V289" s="6">
        <f t="shared" si="43"/>
        <v>33203.682824641888</v>
      </c>
      <c r="W289" s="6">
        <v>0</v>
      </c>
      <c r="X289" s="6">
        <f t="shared" si="44"/>
        <v>4768.8872017472977</v>
      </c>
      <c r="Y289" s="6">
        <f t="shared" si="45"/>
        <v>96301.403571521747</v>
      </c>
      <c r="Z289" s="6">
        <f t="shared" si="46"/>
        <v>621.40357152174693</v>
      </c>
      <c r="AB289">
        <v>121027</v>
      </c>
      <c r="AC289">
        <v>22095</v>
      </c>
      <c r="AD289">
        <v>2514</v>
      </c>
      <c r="AE289">
        <v>285</v>
      </c>
      <c r="AG289">
        <v>4820</v>
      </c>
      <c r="AH289">
        <v>1246</v>
      </c>
      <c r="AI289">
        <v>457</v>
      </c>
      <c r="AJ289">
        <v>30331</v>
      </c>
      <c r="AK289">
        <v>23215</v>
      </c>
      <c r="AL289">
        <v>79</v>
      </c>
      <c r="AM289">
        <v>3013</v>
      </c>
      <c r="AN289">
        <v>2397</v>
      </c>
      <c r="AO289">
        <v>90</v>
      </c>
      <c r="AP289">
        <v>61</v>
      </c>
      <c r="AR289">
        <v>69</v>
      </c>
      <c r="AT289">
        <v>512</v>
      </c>
      <c r="AU289">
        <v>1893</v>
      </c>
      <c r="AV289">
        <v>503</v>
      </c>
      <c r="AW289">
        <v>380</v>
      </c>
      <c r="AX289">
        <v>324</v>
      </c>
      <c r="AZ289">
        <v>545</v>
      </c>
      <c r="BA289">
        <v>269</v>
      </c>
      <c r="BD289">
        <v>204</v>
      </c>
      <c r="BO289">
        <v>240</v>
      </c>
      <c r="BU289">
        <v>81</v>
      </c>
      <c r="BW289">
        <v>57</v>
      </c>
      <c r="BX289">
        <v>95680</v>
      </c>
    </row>
    <row r="290" spans="1:76">
      <c r="A290">
        <v>15</v>
      </c>
      <c r="B290">
        <v>12</v>
      </c>
      <c r="C290" t="s">
        <v>335</v>
      </c>
      <c r="D290">
        <v>73</v>
      </c>
      <c r="E290">
        <v>28</v>
      </c>
      <c r="F290" t="s">
        <v>363</v>
      </c>
      <c r="G290">
        <f t="shared" si="39"/>
        <v>1</v>
      </c>
      <c r="H290">
        <f t="shared" si="39"/>
        <v>0</v>
      </c>
      <c r="I290">
        <f t="shared" si="39"/>
        <v>0</v>
      </c>
      <c r="J290">
        <f t="shared" si="39"/>
        <v>0</v>
      </c>
      <c r="K290">
        <f t="shared" si="39"/>
        <v>0</v>
      </c>
      <c r="O290" s="6">
        <f t="shared" si="47"/>
        <v>0</v>
      </c>
      <c r="P290" s="6">
        <f t="shared" si="47"/>
        <v>2569.723125895654</v>
      </c>
      <c r="Q290" s="6">
        <f t="shared" si="47"/>
        <v>15760.023012952328</v>
      </c>
      <c r="R290" s="6">
        <f t="shared" si="47"/>
        <v>22113.211943406055</v>
      </c>
      <c r="S290" s="6">
        <f t="shared" si="40"/>
        <v>27519.545882489427</v>
      </c>
      <c r="T290" s="6">
        <f t="shared" si="41"/>
        <v>2569.723125895654</v>
      </c>
      <c r="U290" s="6">
        <f t="shared" si="42"/>
        <v>15760.023012952328</v>
      </c>
      <c r="V290" s="6">
        <f t="shared" si="43"/>
        <v>22113.211943406055</v>
      </c>
      <c r="W290" s="6">
        <v>0</v>
      </c>
      <c r="X290" s="6">
        <f t="shared" si="44"/>
        <v>3693.7926229188834</v>
      </c>
      <c r="Y290" s="6">
        <f t="shared" si="45"/>
        <v>71656.296587662349</v>
      </c>
      <c r="Z290" s="6">
        <f t="shared" si="46"/>
        <v>1013.2965876623493</v>
      </c>
      <c r="AB290">
        <v>121028</v>
      </c>
      <c r="AC290">
        <v>20364</v>
      </c>
      <c r="AD290">
        <v>2297</v>
      </c>
      <c r="AE290">
        <v>378</v>
      </c>
      <c r="AG290">
        <v>4120</v>
      </c>
      <c r="AH290">
        <v>1305</v>
      </c>
      <c r="AI290">
        <v>475</v>
      </c>
      <c r="AJ290">
        <v>18562</v>
      </c>
      <c r="AK290">
        <v>14646</v>
      </c>
      <c r="AL290">
        <v>79</v>
      </c>
      <c r="AM290">
        <v>2579</v>
      </c>
      <c r="AN290">
        <v>1555</v>
      </c>
      <c r="AO290">
        <v>258</v>
      </c>
      <c r="AP290">
        <v>53</v>
      </c>
      <c r="AR290">
        <v>93</v>
      </c>
      <c r="AT290">
        <v>249</v>
      </c>
      <c r="AU290">
        <v>1544</v>
      </c>
      <c r="AV290">
        <v>295</v>
      </c>
      <c r="AW290">
        <v>330</v>
      </c>
      <c r="AX290">
        <v>178</v>
      </c>
      <c r="AZ290">
        <v>607</v>
      </c>
      <c r="BA290">
        <v>341</v>
      </c>
      <c r="BD290">
        <v>191</v>
      </c>
      <c r="BO290">
        <v>61</v>
      </c>
      <c r="BU290">
        <v>48</v>
      </c>
      <c r="BW290">
        <v>35</v>
      </c>
      <c r="BX290">
        <v>70643</v>
      </c>
    </row>
    <row r="291" spans="1:76">
      <c r="A291">
        <v>15</v>
      </c>
      <c r="B291">
        <v>12</v>
      </c>
      <c r="C291" t="s">
        <v>335</v>
      </c>
      <c r="D291">
        <v>73</v>
      </c>
      <c r="E291">
        <v>29</v>
      </c>
      <c r="F291" t="s">
        <v>364</v>
      </c>
      <c r="G291">
        <f t="shared" si="39"/>
        <v>1</v>
      </c>
      <c r="H291">
        <f t="shared" si="39"/>
        <v>0</v>
      </c>
      <c r="I291">
        <f t="shared" si="39"/>
        <v>0</v>
      </c>
      <c r="J291">
        <f t="shared" si="39"/>
        <v>0</v>
      </c>
      <c r="K291">
        <f t="shared" si="39"/>
        <v>0</v>
      </c>
      <c r="O291" s="6">
        <f t="shared" si="47"/>
        <v>0</v>
      </c>
      <c r="P291" s="6">
        <f t="shared" si="47"/>
        <v>2890.7207434863485</v>
      </c>
      <c r="Q291" s="6">
        <f t="shared" si="47"/>
        <v>19780.263771832258</v>
      </c>
      <c r="R291" s="6">
        <f t="shared" si="47"/>
        <v>30858.394344115564</v>
      </c>
      <c r="S291" s="6">
        <f t="shared" si="40"/>
        <v>31259.452048472085</v>
      </c>
      <c r="T291" s="6">
        <f t="shared" si="41"/>
        <v>2890.7207434863485</v>
      </c>
      <c r="U291" s="6">
        <f t="shared" si="42"/>
        <v>19780.263771832258</v>
      </c>
      <c r="V291" s="6">
        <f t="shared" si="43"/>
        <v>30858.394344115564</v>
      </c>
      <c r="W291" s="6">
        <v>0</v>
      </c>
      <c r="X291" s="6">
        <f t="shared" si="44"/>
        <v>4508.9219050066804</v>
      </c>
      <c r="Y291" s="6">
        <f t="shared" si="45"/>
        <v>89297.752812912935</v>
      </c>
      <c r="Z291" s="6">
        <f t="shared" si="46"/>
        <v>1577.752812912935</v>
      </c>
      <c r="AB291">
        <v>121029</v>
      </c>
      <c r="AC291">
        <v>23532</v>
      </c>
      <c r="AD291">
        <v>2381</v>
      </c>
      <c r="AE291">
        <v>257</v>
      </c>
      <c r="AG291">
        <v>4843</v>
      </c>
      <c r="AH291">
        <v>1310</v>
      </c>
      <c r="AI291">
        <v>484</v>
      </c>
      <c r="AJ291">
        <v>23297</v>
      </c>
      <c r="AK291">
        <v>22736</v>
      </c>
      <c r="AL291">
        <v>70</v>
      </c>
      <c r="AM291">
        <v>1845</v>
      </c>
      <c r="AN291">
        <v>1954</v>
      </c>
      <c r="AO291">
        <v>92</v>
      </c>
      <c r="AP291">
        <v>59</v>
      </c>
      <c r="AR291">
        <v>125</v>
      </c>
      <c r="AT291">
        <v>397</v>
      </c>
      <c r="AU291">
        <v>1962</v>
      </c>
      <c r="AV291">
        <v>397</v>
      </c>
      <c r="AW291">
        <v>399</v>
      </c>
      <c r="AX291">
        <v>246</v>
      </c>
      <c r="AZ291">
        <v>610</v>
      </c>
      <c r="BA291">
        <v>285</v>
      </c>
      <c r="BD291">
        <v>258</v>
      </c>
      <c r="BO291">
        <v>86</v>
      </c>
      <c r="BU291">
        <v>82</v>
      </c>
      <c r="BW291">
        <v>13</v>
      </c>
      <c r="BX291">
        <v>87720</v>
      </c>
    </row>
    <row r="292" spans="1:76">
      <c r="A292">
        <v>15</v>
      </c>
      <c r="B292">
        <v>12</v>
      </c>
      <c r="C292" t="s">
        <v>335</v>
      </c>
      <c r="D292">
        <v>73</v>
      </c>
      <c r="E292">
        <v>30</v>
      </c>
      <c r="F292" t="s">
        <v>365</v>
      </c>
      <c r="G292">
        <f t="shared" si="39"/>
        <v>1</v>
      </c>
      <c r="H292">
        <f t="shared" si="39"/>
        <v>0</v>
      </c>
      <c r="I292">
        <f t="shared" si="39"/>
        <v>0</v>
      </c>
      <c r="J292">
        <f t="shared" si="39"/>
        <v>0</v>
      </c>
      <c r="K292">
        <f t="shared" si="39"/>
        <v>0</v>
      </c>
      <c r="O292" s="6">
        <f t="shared" si="47"/>
        <v>0</v>
      </c>
      <c r="P292" s="6">
        <f t="shared" si="47"/>
        <v>3299.6987121670295</v>
      </c>
      <c r="Q292" s="6">
        <f t="shared" si="47"/>
        <v>24329.461234573264</v>
      </c>
      <c r="R292" s="6">
        <f t="shared" si="47"/>
        <v>28519.993641799305</v>
      </c>
      <c r="S292" s="6">
        <f t="shared" si="40"/>
        <v>32151.726052301226</v>
      </c>
      <c r="T292" s="6">
        <f t="shared" si="41"/>
        <v>3299.6987121670295</v>
      </c>
      <c r="U292" s="6">
        <f t="shared" si="42"/>
        <v>24329.461234573264</v>
      </c>
      <c r="V292" s="6">
        <f t="shared" si="43"/>
        <v>28519.993641799305</v>
      </c>
      <c r="W292" s="6">
        <v>0</v>
      </c>
      <c r="X292" s="6">
        <f t="shared" si="44"/>
        <v>4692.7068950101202</v>
      </c>
      <c r="Y292" s="6">
        <f t="shared" si="45"/>
        <v>92993.586535850947</v>
      </c>
      <c r="Z292" s="6">
        <f t="shared" si="46"/>
        <v>73.586535850947257</v>
      </c>
      <c r="AB292">
        <v>121030</v>
      </c>
      <c r="AC292">
        <v>23422</v>
      </c>
      <c r="AD292">
        <v>3203</v>
      </c>
      <c r="AE292">
        <v>292</v>
      </c>
      <c r="AG292">
        <v>6023</v>
      </c>
      <c r="AH292">
        <v>1125</v>
      </c>
      <c r="AI292">
        <v>428</v>
      </c>
      <c r="AJ292">
        <v>28655</v>
      </c>
      <c r="AK292">
        <v>20820</v>
      </c>
      <c r="AL292">
        <v>110</v>
      </c>
      <c r="AM292">
        <v>1864</v>
      </c>
      <c r="AN292">
        <v>1816</v>
      </c>
      <c r="AO292">
        <v>131</v>
      </c>
      <c r="AP292">
        <v>32</v>
      </c>
      <c r="AR292">
        <v>71</v>
      </c>
      <c r="AT292">
        <v>711</v>
      </c>
      <c r="AU292">
        <v>2163</v>
      </c>
      <c r="AV292">
        <v>284</v>
      </c>
      <c r="AW292">
        <v>287</v>
      </c>
      <c r="AX292">
        <v>259</v>
      </c>
      <c r="AZ292">
        <v>636</v>
      </c>
      <c r="BA292">
        <v>231</v>
      </c>
      <c r="BD292">
        <v>208</v>
      </c>
      <c r="BO292">
        <v>61</v>
      </c>
      <c r="BU292">
        <v>54</v>
      </c>
      <c r="BW292">
        <v>34</v>
      </c>
      <c r="BX292">
        <v>92920</v>
      </c>
    </row>
    <row r="293" spans="1:76">
      <c r="A293">
        <v>15</v>
      </c>
      <c r="B293">
        <v>12</v>
      </c>
      <c r="C293" t="s">
        <v>335</v>
      </c>
      <c r="D293">
        <v>73</v>
      </c>
      <c r="E293">
        <v>31</v>
      </c>
      <c r="F293" t="s">
        <v>366</v>
      </c>
      <c r="G293">
        <f t="shared" si="39"/>
        <v>1</v>
      </c>
      <c r="H293">
        <f t="shared" si="39"/>
        <v>0</v>
      </c>
      <c r="I293">
        <f t="shared" si="39"/>
        <v>0</v>
      </c>
      <c r="J293">
        <f t="shared" si="39"/>
        <v>0</v>
      </c>
      <c r="K293">
        <f t="shared" si="39"/>
        <v>0</v>
      </c>
      <c r="O293" s="6">
        <f t="shared" si="47"/>
        <v>0</v>
      </c>
      <c r="P293" s="6">
        <f t="shared" si="47"/>
        <v>2953.8749559024282</v>
      </c>
      <c r="Q293" s="6">
        <f t="shared" si="47"/>
        <v>22055.711550881511</v>
      </c>
      <c r="R293" s="6">
        <f t="shared" si="47"/>
        <v>28164.125100946068</v>
      </c>
      <c r="S293" s="6">
        <f t="shared" si="40"/>
        <v>31380.094182858622</v>
      </c>
      <c r="T293" s="6">
        <f t="shared" si="41"/>
        <v>2953.8749559024282</v>
      </c>
      <c r="U293" s="6">
        <f t="shared" si="42"/>
        <v>22055.711550881511</v>
      </c>
      <c r="V293" s="6">
        <f t="shared" si="43"/>
        <v>28164.125100946068</v>
      </c>
      <c r="W293" s="6">
        <v>0</v>
      </c>
      <c r="X293" s="6">
        <f t="shared" si="44"/>
        <v>4493.6858436592447</v>
      </c>
      <c r="Y293" s="6">
        <f t="shared" si="45"/>
        <v>89047.491634247883</v>
      </c>
      <c r="Z293" s="6">
        <f t="shared" si="46"/>
        <v>764.49163424788276</v>
      </c>
      <c r="AB293">
        <v>121031</v>
      </c>
      <c r="AC293">
        <v>23190</v>
      </c>
      <c r="AD293">
        <v>2856</v>
      </c>
      <c r="AE293">
        <v>225</v>
      </c>
      <c r="AG293">
        <v>5089</v>
      </c>
      <c r="AH293">
        <v>1289</v>
      </c>
      <c r="AI293">
        <v>404</v>
      </c>
      <c r="AJ293">
        <v>25977</v>
      </c>
      <c r="AK293">
        <v>20612</v>
      </c>
      <c r="AL293">
        <v>91</v>
      </c>
      <c r="AM293">
        <v>2426</v>
      </c>
      <c r="AN293">
        <v>1242</v>
      </c>
      <c r="AO293">
        <v>78</v>
      </c>
      <c r="AP293">
        <v>33</v>
      </c>
      <c r="AR293">
        <v>52</v>
      </c>
      <c r="AT293">
        <v>571</v>
      </c>
      <c r="AU293">
        <v>2267</v>
      </c>
      <c r="AV293">
        <v>270</v>
      </c>
      <c r="AW293">
        <v>384</v>
      </c>
      <c r="AX293">
        <v>229</v>
      </c>
      <c r="AZ293">
        <v>467</v>
      </c>
      <c r="BA293">
        <v>200</v>
      </c>
      <c r="BD293">
        <v>188</v>
      </c>
      <c r="BO293">
        <v>62</v>
      </c>
      <c r="BU293">
        <v>57</v>
      </c>
      <c r="BW293">
        <v>24</v>
      </c>
      <c r="BX293">
        <v>88283</v>
      </c>
    </row>
    <row r="294" spans="1:76">
      <c r="A294">
        <v>15</v>
      </c>
      <c r="B294">
        <v>12</v>
      </c>
      <c r="C294" t="s">
        <v>335</v>
      </c>
      <c r="D294">
        <v>75</v>
      </c>
      <c r="E294">
        <v>32</v>
      </c>
      <c r="F294" t="s">
        <v>367</v>
      </c>
      <c r="G294">
        <f t="shared" si="39"/>
        <v>0</v>
      </c>
      <c r="H294">
        <f t="shared" si="39"/>
        <v>0</v>
      </c>
      <c r="I294">
        <f t="shared" si="39"/>
        <v>0</v>
      </c>
      <c r="J294">
        <f t="shared" si="39"/>
        <v>1</v>
      </c>
      <c r="K294">
        <f t="shared" si="39"/>
        <v>0</v>
      </c>
      <c r="O294" s="6">
        <f t="shared" si="47"/>
        <v>30360.011185174433</v>
      </c>
      <c r="P294" s="6">
        <f t="shared" si="47"/>
        <v>3161.1949911441793</v>
      </c>
      <c r="Q294" s="6">
        <f t="shared" si="47"/>
        <v>32377.584181441871</v>
      </c>
      <c r="R294" s="6">
        <f t="shared" si="47"/>
        <v>0</v>
      </c>
      <c r="S294" s="6">
        <f t="shared" si="40"/>
        <v>30360.011185174433</v>
      </c>
      <c r="T294" s="6">
        <f t="shared" si="41"/>
        <v>3161.1949911441793</v>
      </c>
      <c r="U294" s="6">
        <f t="shared" si="42"/>
        <v>32377.584181441871</v>
      </c>
      <c r="V294" s="6">
        <f t="shared" si="43"/>
        <v>45517.88230119885</v>
      </c>
      <c r="W294" s="6">
        <v>0</v>
      </c>
      <c r="X294" s="6">
        <f t="shared" si="44"/>
        <v>5332.6214716024097</v>
      </c>
      <c r="Y294" s="6">
        <f t="shared" si="45"/>
        <v>116749.29413056176</v>
      </c>
      <c r="Z294" s="6">
        <f t="shared" si="46"/>
        <v>689.2941305617569</v>
      </c>
      <c r="AB294">
        <v>121032</v>
      </c>
      <c r="AC294">
        <v>22307</v>
      </c>
      <c r="AD294">
        <v>2775</v>
      </c>
      <c r="AE294">
        <v>335</v>
      </c>
      <c r="AG294">
        <v>5429</v>
      </c>
      <c r="AH294">
        <v>1292</v>
      </c>
      <c r="AI294">
        <v>537</v>
      </c>
      <c r="AJ294">
        <v>38134</v>
      </c>
      <c r="AK294">
        <v>34040</v>
      </c>
      <c r="AL294">
        <v>260</v>
      </c>
      <c r="AM294">
        <v>2418</v>
      </c>
      <c r="AN294">
        <v>2240</v>
      </c>
      <c r="AO294">
        <v>159</v>
      </c>
      <c r="AP294">
        <v>429</v>
      </c>
      <c r="AR294">
        <v>105</v>
      </c>
      <c r="AT294">
        <v>574</v>
      </c>
      <c r="AU294">
        <v>2728</v>
      </c>
      <c r="AV294">
        <v>353</v>
      </c>
      <c r="AW294">
        <v>372</v>
      </c>
      <c r="AX294">
        <v>326</v>
      </c>
      <c r="AZ294">
        <v>492</v>
      </c>
      <c r="BA294">
        <v>302</v>
      </c>
      <c r="BD294">
        <v>244</v>
      </c>
      <c r="BO294">
        <v>94</v>
      </c>
      <c r="BU294">
        <v>74</v>
      </c>
      <c r="BW294">
        <v>41</v>
      </c>
      <c r="BX294">
        <v>116060</v>
      </c>
    </row>
    <row r="295" spans="1:76">
      <c r="A295">
        <v>16</v>
      </c>
      <c r="B295">
        <v>12</v>
      </c>
      <c r="C295" t="s">
        <v>335</v>
      </c>
      <c r="D295">
        <v>62</v>
      </c>
      <c r="E295">
        <v>1</v>
      </c>
      <c r="F295" t="s">
        <v>368</v>
      </c>
      <c r="G295">
        <f t="shared" si="39"/>
        <v>0</v>
      </c>
      <c r="H295">
        <f t="shared" si="39"/>
        <v>0</v>
      </c>
      <c r="I295">
        <f t="shared" si="39"/>
        <v>0</v>
      </c>
      <c r="J295">
        <f t="shared" si="39"/>
        <v>1</v>
      </c>
      <c r="K295">
        <f t="shared" si="39"/>
        <v>0</v>
      </c>
      <c r="O295" s="6">
        <f t="shared" si="47"/>
        <v>30788.828276706779</v>
      </c>
      <c r="P295" s="6">
        <f t="shared" si="47"/>
        <v>3206.9273518592713</v>
      </c>
      <c r="Q295" s="6">
        <f t="shared" si="47"/>
        <v>27133.865717483593</v>
      </c>
      <c r="R295" s="6">
        <f t="shared" si="47"/>
        <v>0</v>
      </c>
      <c r="S295" s="6">
        <f t="shared" si="40"/>
        <v>30788.828276706779</v>
      </c>
      <c r="T295" s="6">
        <f t="shared" si="41"/>
        <v>3206.9273518592713</v>
      </c>
      <c r="U295" s="6">
        <f t="shared" si="42"/>
        <v>27133.865717483593</v>
      </c>
      <c r="V295" s="6">
        <f t="shared" si="43"/>
        <v>33631.873036700781</v>
      </c>
      <c r="W295" s="6">
        <v>0</v>
      </c>
      <c r="X295" s="6">
        <f t="shared" si="44"/>
        <v>4768.8872017472977</v>
      </c>
      <c r="Y295" s="6">
        <f t="shared" si="45"/>
        <v>99530.381584497736</v>
      </c>
      <c r="Z295" s="6">
        <f t="shared" si="46"/>
        <v>128.38158449773618</v>
      </c>
      <c r="AB295">
        <v>122001</v>
      </c>
      <c r="AC295">
        <v>22671</v>
      </c>
      <c r="AD295">
        <v>2913</v>
      </c>
      <c r="AE295">
        <v>192</v>
      </c>
      <c r="AG295">
        <v>5684</v>
      </c>
      <c r="AH295">
        <v>1128</v>
      </c>
      <c r="AI295">
        <v>551</v>
      </c>
      <c r="AJ295">
        <v>31958</v>
      </c>
      <c r="AK295">
        <v>22433</v>
      </c>
      <c r="AL295">
        <v>519</v>
      </c>
      <c r="AM295">
        <v>3586</v>
      </c>
      <c r="AN295">
        <v>2311</v>
      </c>
      <c r="AO295">
        <v>388</v>
      </c>
      <c r="AR295">
        <v>60</v>
      </c>
      <c r="AT295">
        <v>457</v>
      </c>
      <c r="AU295">
        <v>2418</v>
      </c>
      <c r="AV295">
        <v>248</v>
      </c>
      <c r="AW295">
        <v>481</v>
      </c>
      <c r="AZ295">
        <v>904</v>
      </c>
      <c r="BA295">
        <v>350</v>
      </c>
      <c r="BT295">
        <v>99</v>
      </c>
      <c r="BV295">
        <v>51</v>
      </c>
      <c r="BX295">
        <v>99402</v>
      </c>
    </row>
    <row r="296" spans="1:76">
      <c r="A296">
        <v>16</v>
      </c>
      <c r="B296">
        <v>12</v>
      </c>
      <c r="C296" t="s">
        <v>335</v>
      </c>
      <c r="D296">
        <v>66</v>
      </c>
      <c r="E296">
        <v>2</v>
      </c>
      <c r="F296" t="s">
        <v>369</v>
      </c>
      <c r="G296">
        <f t="shared" si="39"/>
        <v>0</v>
      </c>
      <c r="H296">
        <f t="shared" si="39"/>
        <v>0</v>
      </c>
      <c r="I296">
        <f t="shared" si="39"/>
        <v>0</v>
      </c>
      <c r="J296">
        <f t="shared" si="39"/>
        <v>1</v>
      </c>
      <c r="K296">
        <f t="shared" si="39"/>
        <v>0</v>
      </c>
      <c r="O296" s="6">
        <f t="shared" si="47"/>
        <v>28463.182379176204</v>
      </c>
      <c r="P296" s="6">
        <f t="shared" si="47"/>
        <v>2991.7674833520759</v>
      </c>
      <c r="Q296" s="6">
        <f t="shared" si="47"/>
        <v>23516.073558331031</v>
      </c>
      <c r="R296" s="6">
        <f t="shared" si="47"/>
        <v>0</v>
      </c>
      <c r="S296" s="6">
        <f t="shared" si="40"/>
        <v>28463.182379176204</v>
      </c>
      <c r="T296" s="6">
        <f t="shared" si="41"/>
        <v>2991.7674833520759</v>
      </c>
      <c r="U296" s="6">
        <f t="shared" si="42"/>
        <v>23516.073558331031</v>
      </c>
      <c r="V296" s="6">
        <f t="shared" si="43"/>
        <v>31563.243647611973</v>
      </c>
      <c r="W296" s="6">
        <v>0</v>
      </c>
      <c r="X296" s="6">
        <f t="shared" si="44"/>
        <v>3746.1665838006925</v>
      </c>
      <c r="Y296" s="6">
        <f t="shared" si="45"/>
        <v>90280.433652271968</v>
      </c>
      <c r="Z296" s="6">
        <f t="shared" si="46"/>
        <v>456.43365227196773</v>
      </c>
      <c r="AB296">
        <v>122002</v>
      </c>
      <c r="AC296">
        <v>21205</v>
      </c>
      <c r="AD296">
        <v>2447</v>
      </c>
      <c r="AE296">
        <v>177</v>
      </c>
      <c r="AG296">
        <v>4601</v>
      </c>
      <c r="AH296">
        <v>1832</v>
      </c>
      <c r="AI296">
        <v>436</v>
      </c>
      <c r="AJ296">
        <v>27697</v>
      </c>
      <c r="AK296">
        <v>21450</v>
      </c>
      <c r="AL296">
        <v>235</v>
      </c>
      <c r="AM296">
        <v>3356</v>
      </c>
      <c r="AN296">
        <v>1935</v>
      </c>
      <c r="AO296">
        <v>439</v>
      </c>
      <c r="AR296">
        <v>80</v>
      </c>
      <c r="AT296">
        <v>479</v>
      </c>
      <c r="AU296">
        <v>1802</v>
      </c>
      <c r="AV296">
        <v>233</v>
      </c>
      <c r="AW296">
        <v>439</v>
      </c>
      <c r="AZ296">
        <v>454</v>
      </c>
      <c r="BA296">
        <v>377</v>
      </c>
      <c r="BT296">
        <v>80</v>
      </c>
      <c r="BV296">
        <v>70</v>
      </c>
      <c r="BX296">
        <v>89824</v>
      </c>
    </row>
    <row r="297" spans="1:76">
      <c r="A297">
        <v>16</v>
      </c>
      <c r="B297">
        <v>12</v>
      </c>
      <c r="C297" t="s">
        <v>335</v>
      </c>
      <c r="D297">
        <v>77</v>
      </c>
      <c r="E297">
        <v>3</v>
      </c>
      <c r="F297" t="s">
        <v>370</v>
      </c>
      <c r="G297">
        <f t="shared" si="39"/>
        <v>1</v>
      </c>
      <c r="H297">
        <f t="shared" si="39"/>
        <v>0</v>
      </c>
      <c r="I297">
        <f t="shared" si="39"/>
        <v>0</v>
      </c>
      <c r="J297">
        <f t="shared" si="39"/>
        <v>0</v>
      </c>
      <c r="K297">
        <f t="shared" si="39"/>
        <v>0</v>
      </c>
      <c r="O297" s="6">
        <f t="shared" si="47"/>
        <v>0</v>
      </c>
      <c r="P297" s="6">
        <f t="shared" si="47"/>
        <v>2905.0937711396632</v>
      </c>
      <c r="Q297" s="6">
        <f t="shared" si="47"/>
        <v>22956.551138034964</v>
      </c>
      <c r="R297" s="6">
        <f t="shared" si="47"/>
        <v>30910.052680691035</v>
      </c>
      <c r="S297" s="6">
        <f t="shared" si="40"/>
        <v>32164.865294660154</v>
      </c>
      <c r="T297" s="6">
        <f t="shared" si="41"/>
        <v>2905.0937711396632</v>
      </c>
      <c r="U297" s="6">
        <f t="shared" si="42"/>
        <v>22956.551138034964</v>
      </c>
      <c r="V297" s="6">
        <f t="shared" si="43"/>
        <v>30910.052680691035</v>
      </c>
      <c r="W297" s="6">
        <v>0</v>
      </c>
      <c r="X297" s="6">
        <f t="shared" si="44"/>
        <v>3959.4714426647893</v>
      </c>
      <c r="Y297" s="6">
        <f t="shared" si="45"/>
        <v>92896.034327190602</v>
      </c>
      <c r="Z297" s="6">
        <f t="shared" si="46"/>
        <v>1176.0343271906022</v>
      </c>
      <c r="AB297">
        <v>122003</v>
      </c>
      <c r="AC297">
        <v>23054</v>
      </c>
      <c r="AD297">
        <v>3518</v>
      </c>
      <c r="AE297">
        <v>356</v>
      </c>
      <c r="AG297">
        <v>5160</v>
      </c>
      <c r="AH297">
        <v>1103</v>
      </c>
      <c r="AI297">
        <v>407</v>
      </c>
      <c r="AJ297">
        <v>27038</v>
      </c>
      <c r="AK297">
        <v>20215</v>
      </c>
      <c r="AL297">
        <v>149</v>
      </c>
      <c r="AM297">
        <v>3253</v>
      </c>
      <c r="AN297">
        <v>3067</v>
      </c>
      <c r="AO297">
        <v>146</v>
      </c>
      <c r="AR297">
        <v>96</v>
      </c>
      <c r="AT297">
        <v>370</v>
      </c>
      <c r="AU297">
        <v>2089</v>
      </c>
      <c r="AV297">
        <v>248</v>
      </c>
      <c r="AW297">
        <v>470</v>
      </c>
      <c r="AZ297">
        <v>402</v>
      </c>
      <c r="BA297">
        <v>441</v>
      </c>
      <c r="BT297">
        <v>86</v>
      </c>
      <c r="BV297">
        <v>52</v>
      </c>
      <c r="BX297">
        <v>91720</v>
      </c>
    </row>
    <row r="298" spans="1:76">
      <c r="A298">
        <v>16</v>
      </c>
      <c r="B298">
        <v>12</v>
      </c>
      <c r="C298" t="s">
        <v>335</v>
      </c>
      <c r="D298">
        <v>76</v>
      </c>
      <c r="E298">
        <v>4</v>
      </c>
      <c r="F298" t="s">
        <v>371</v>
      </c>
      <c r="G298">
        <f t="shared" si="39"/>
        <v>0</v>
      </c>
      <c r="H298">
        <f t="shared" si="39"/>
        <v>0</v>
      </c>
      <c r="I298">
        <f t="shared" si="39"/>
        <v>0</v>
      </c>
      <c r="J298">
        <f t="shared" si="39"/>
        <v>1</v>
      </c>
      <c r="K298">
        <f t="shared" si="39"/>
        <v>0</v>
      </c>
      <c r="O298" s="6">
        <f t="shared" si="47"/>
        <v>24019.729508701763</v>
      </c>
      <c r="P298" s="6">
        <f t="shared" si="47"/>
        <v>2540.5415242965</v>
      </c>
      <c r="Q298" s="6">
        <f t="shared" si="47"/>
        <v>15836.437304039802</v>
      </c>
      <c r="R298" s="6">
        <f t="shared" si="47"/>
        <v>0</v>
      </c>
      <c r="S298" s="6">
        <f t="shared" si="40"/>
        <v>24019.729508701763</v>
      </c>
      <c r="T298" s="6">
        <f t="shared" si="41"/>
        <v>2540.5415242965</v>
      </c>
      <c r="U298" s="6">
        <f t="shared" si="42"/>
        <v>15836.437304039802</v>
      </c>
      <c r="V298" s="6">
        <f t="shared" si="43"/>
        <v>33449.346914134119</v>
      </c>
      <c r="W298" s="6">
        <v>0</v>
      </c>
      <c r="X298" s="6">
        <f t="shared" si="44"/>
        <v>3084.3501690214653</v>
      </c>
      <c r="Y298" s="6">
        <f t="shared" si="45"/>
        <v>78930.405420193652</v>
      </c>
      <c r="Z298" s="6">
        <f t="shared" si="46"/>
        <v>1959.4054201936524</v>
      </c>
      <c r="AB298">
        <v>122004</v>
      </c>
      <c r="AC298">
        <v>17373</v>
      </c>
      <c r="AD298">
        <v>2477</v>
      </c>
      <c r="AE298">
        <v>259</v>
      </c>
      <c r="AG298">
        <v>4268</v>
      </c>
      <c r="AH298">
        <v>1157</v>
      </c>
      <c r="AI298">
        <v>408</v>
      </c>
      <c r="AJ298">
        <v>18652</v>
      </c>
      <c r="AK298">
        <v>24975</v>
      </c>
      <c r="AL298">
        <v>103</v>
      </c>
      <c r="AM298">
        <v>1949</v>
      </c>
      <c r="AN298">
        <v>1776</v>
      </c>
      <c r="AO298">
        <v>183</v>
      </c>
      <c r="AR298">
        <v>152</v>
      </c>
      <c r="AT298">
        <v>372</v>
      </c>
      <c r="AU298">
        <v>1455</v>
      </c>
      <c r="AV298">
        <v>229</v>
      </c>
      <c r="AW298">
        <v>360</v>
      </c>
      <c r="AZ298">
        <v>316</v>
      </c>
      <c r="BA298">
        <v>314</v>
      </c>
      <c r="BT298">
        <v>144</v>
      </c>
      <c r="BV298">
        <v>49</v>
      </c>
      <c r="BX298">
        <v>76971</v>
      </c>
    </row>
    <row r="299" spans="1:76">
      <c r="A299">
        <v>16</v>
      </c>
      <c r="B299">
        <v>12</v>
      </c>
      <c r="C299" t="s">
        <v>335</v>
      </c>
      <c r="D299">
        <v>76</v>
      </c>
      <c r="E299">
        <v>5</v>
      </c>
      <c r="F299" t="s">
        <v>372</v>
      </c>
      <c r="G299">
        <f t="shared" si="39"/>
        <v>0</v>
      </c>
      <c r="H299">
        <f t="shared" si="39"/>
        <v>0</v>
      </c>
      <c r="I299">
        <f t="shared" si="39"/>
        <v>0</v>
      </c>
      <c r="J299">
        <f t="shared" si="39"/>
        <v>1</v>
      </c>
      <c r="K299">
        <f t="shared" si="39"/>
        <v>0</v>
      </c>
      <c r="O299" s="6">
        <f t="shared" si="47"/>
        <v>25089.980522665501</v>
      </c>
      <c r="P299" s="6">
        <f t="shared" si="47"/>
        <v>2612.8422088555981</v>
      </c>
      <c r="Q299" s="6">
        <f t="shared" si="47"/>
        <v>14738.618655416412</v>
      </c>
      <c r="R299" s="6">
        <f t="shared" si="47"/>
        <v>0</v>
      </c>
      <c r="S299" s="6">
        <f t="shared" si="40"/>
        <v>25089.980522665501</v>
      </c>
      <c r="T299" s="6">
        <f t="shared" si="41"/>
        <v>2612.8422088555981</v>
      </c>
      <c r="U299" s="6">
        <f t="shared" si="42"/>
        <v>14738.618655416412</v>
      </c>
      <c r="V299" s="6">
        <f t="shared" si="43"/>
        <v>29273.05739276615</v>
      </c>
      <c r="W299" s="6">
        <v>0</v>
      </c>
      <c r="X299" s="6">
        <f t="shared" si="44"/>
        <v>3400.4984419807506</v>
      </c>
      <c r="Y299" s="6">
        <f t="shared" si="45"/>
        <v>75114.997221684403</v>
      </c>
      <c r="Z299" s="6">
        <f t="shared" si="46"/>
        <v>1680.9972216844035</v>
      </c>
      <c r="AB299">
        <v>122005</v>
      </c>
      <c r="AC299">
        <v>18026</v>
      </c>
      <c r="AD299">
        <v>2785</v>
      </c>
      <c r="AE299">
        <v>194</v>
      </c>
      <c r="AG299">
        <v>4449</v>
      </c>
      <c r="AH299">
        <v>1054</v>
      </c>
      <c r="AI299">
        <v>496</v>
      </c>
      <c r="AJ299">
        <v>17359</v>
      </c>
      <c r="AK299">
        <v>22285</v>
      </c>
      <c r="AL299">
        <v>91</v>
      </c>
      <c r="AM299">
        <v>1095</v>
      </c>
      <c r="AN299">
        <v>1859</v>
      </c>
      <c r="AO299">
        <v>98</v>
      </c>
      <c r="AR299">
        <v>72</v>
      </c>
      <c r="AT299">
        <v>316</v>
      </c>
      <c r="AU299">
        <v>1542</v>
      </c>
      <c r="AV299">
        <v>253</v>
      </c>
      <c r="AW299">
        <v>366</v>
      </c>
      <c r="AZ299">
        <v>356</v>
      </c>
      <c r="BA299">
        <v>292</v>
      </c>
      <c r="BT299">
        <v>408</v>
      </c>
      <c r="BV299">
        <v>38</v>
      </c>
      <c r="BX299">
        <v>73434</v>
      </c>
    </row>
    <row r="300" spans="1:76">
      <c r="A300">
        <v>16</v>
      </c>
      <c r="B300">
        <v>12</v>
      </c>
      <c r="C300" t="s">
        <v>335</v>
      </c>
      <c r="D300">
        <v>76</v>
      </c>
      <c r="E300">
        <v>6</v>
      </c>
      <c r="F300" t="s">
        <v>373</v>
      </c>
      <c r="G300">
        <f t="shared" si="39"/>
        <v>0</v>
      </c>
      <c r="H300">
        <f t="shared" si="39"/>
        <v>0</v>
      </c>
      <c r="I300">
        <f t="shared" si="39"/>
        <v>0</v>
      </c>
      <c r="J300">
        <f t="shared" si="39"/>
        <v>1</v>
      </c>
      <c r="K300">
        <f t="shared" si="39"/>
        <v>0</v>
      </c>
      <c r="O300" s="6">
        <f t="shared" si="47"/>
        <v>20374.186992387786</v>
      </c>
      <c r="P300" s="6">
        <f t="shared" si="47"/>
        <v>2631.1351531416349</v>
      </c>
      <c r="Q300" s="6">
        <f t="shared" si="47"/>
        <v>13900.608596490438</v>
      </c>
      <c r="R300" s="6">
        <f t="shared" si="47"/>
        <v>0</v>
      </c>
      <c r="S300" s="6">
        <f t="shared" si="40"/>
        <v>20374.186992387786</v>
      </c>
      <c r="T300" s="6">
        <f t="shared" si="41"/>
        <v>2631.1351531416349</v>
      </c>
      <c r="U300" s="6">
        <f t="shared" si="42"/>
        <v>13900.608596490438</v>
      </c>
      <c r="V300" s="6">
        <f t="shared" si="43"/>
        <v>28850.60699588231</v>
      </c>
      <c r="W300" s="6">
        <v>0</v>
      </c>
      <c r="X300" s="6">
        <f t="shared" si="44"/>
        <v>2997.6950701079259</v>
      </c>
      <c r="Y300" s="6">
        <f t="shared" si="45"/>
        <v>68754.2328080101</v>
      </c>
      <c r="Z300" s="6">
        <f t="shared" si="46"/>
        <v>1004.2328080100997</v>
      </c>
      <c r="AB300">
        <v>122006</v>
      </c>
      <c r="AC300">
        <v>14805</v>
      </c>
      <c r="AD300">
        <v>2087</v>
      </c>
      <c r="AE300">
        <v>165</v>
      </c>
      <c r="AG300">
        <v>4313</v>
      </c>
      <c r="AH300">
        <v>1408</v>
      </c>
      <c r="AI300">
        <v>320</v>
      </c>
      <c r="AJ300">
        <v>16372</v>
      </c>
      <c r="AK300">
        <v>22756</v>
      </c>
      <c r="AL300">
        <v>99</v>
      </c>
      <c r="AM300">
        <v>951</v>
      </c>
      <c r="AN300">
        <v>1172</v>
      </c>
      <c r="AO300">
        <v>90</v>
      </c>
      <c r="AR300">
        <v>64</v>
      </c>
      <c r="AT300">
        <v>260</v>
      </c>
      <c r="AU300">
        <v>1768</v>
      </c>
      <c r="AV300">
        <v>127</v>
      </c>
      <c r="AW300">
        <v>365</v>
      </c>
      <c r="AZ300">
        <v>229</v>
      </c>
      <c r="BA300">
        <v>252</v>
      </c>
      <c r="BT300">
        <v>80</v>
      </c>
      <c r="BV300">
        <v>67</v>
      </c>
      <c r="BX300">
        <v>67750</v>
      </c>
    </row>
    <row r="301" spans="1:76">
      <c r="A301">
        <v>16</v>
      </c>
      <c r="B301">
        <v>12</v>
      </c>
      <c r="C301" t="s">
        <v>335</v>
      </c>
      <c r="D301">
        <v>76</v>
      </c>
      <c r="E301">
        <v>7</v>
      </c>
      <c r="F301" t="s">
        <v>374</v>
      </c>
      <c r="G301">
        <f t="shared" si="39"/>
        <v>0</v>
      </c>
      <c r="H301">
        <f t="shared" si="39"/>
        <v>0</v>
      </c>
      <c r="I301">
        <f t="shared" si="39"/>
        <v>0</v>
      </c>
      <c r="J301">
        <f t="shared" si="39"/>
        <v>1</v>
      </c>
      <c r="K301">
        <f t="shared" si="39"/>
        <v>0</v>
      </c>
      <c r="O301" s="6">
        <f t="shared" si="47"/>
        <v>20337.158218467164</v>
      </c>
      <c r="P301" s="6">
        <f t="shared" si="47"/>
        <v>2992.6385759371251</v>
      </c>
      <c r="Q301" s="6">
        <f t="shared" si="47"/>
        <v>15692.9482463311</v>
      </c>
      <c r="R301" s="6">
        <f t="shared" si="47"/>
        <v>0</v>
      </c>
      <c r="S301" s="6">
        <f t="shared" si="40"/>
        <v>20337.158218467164</v>
      </c>
      <c r="T301" s="6">
        <f t="shared" si="41"/>
        <v>2992.6385759371251</v>
      </c>
      <c r="U301" s="6">
        <f t="shared" si="42"/>
        <v>15692.9482463311</v>
      </c>
      <c r="V301" s="6">
        <f t="shared" si="43"/>
        <v>26067.94459901701</v>
      </c>
      <c r="W301" s="6">
        <v>0</v>
      </c>
      <c r="X301" s="6">
        <f t="shared" si="44"/>
        <v>3787.1134986719253</v>
      </c>
      <c r="Y301" s="6">
        <f t="shared" si="45"/>
        <v>68877.803138424322</v>
      </c>
      <c r="Z301" s="6">
        <f t="shared" si="46"/>
        <v>-187.19686157567776</v>
      </c>
      <c r="AB301">
        <v>122007</v>
      </c>
      <c r="AC301">
        <v>14512</v>
      </c>
      <c r="AD301">
        <v>2205</v>
      </c>
      <c r="AE301">
        <v>309</v>
      </c>
      <c r="AG301">
        <v>4521</v>
      </c>
      <c r="AH301">
        <v>2068</v>
      </c>
      <c r="AI301">
        <v>282</v>
      </c>
      <c r="AJ301">
        <v>18483</v>
      </c>
      <c r="AK301">
        <v>19966</v>
      </c>
      <c r="AL301">
        <v>78</v>
      </c>
      <c r="AM301">
        <v>1466</v>
      </c>
      <c r="AN301">
        <v>995</v>
      </c>
      <c r="AO301">
        <v>139</v>
      </c>
      <c r="AR301">
        <v>64</v>
      </c>
      <c r="AT301">
        <v>323</v>
      </c>
      <c r="AU301">
        <v>2257</v>
      </c>
      <c r="AV301">
        <v>184</v>
      </c>
      <c r="AW301">
        <v>302</v>
      </c>
      <c r="AZ301">
        <v>119</v>
      </c>
      <c r="BA301">
        <v>593</v>
      </c>
      <c r="BT301">
        <v>144</v>
      </c>
      <c r="BV301">
        <v>55</v>
      </c>
      <c r="BX301">
        <v>69065</v>
      </c>
    </row>
    <row r="302" spans="1:76">
      <c r="A302">
        <v>16</v>
      </c>
      <c r="B302">
        <v>12</v>
      </c>
      <c r="C302" t="s">
        <v>335</v>
      </c>
      <c r="D302">
        <v>75</v>
      </c>
      <c r="E302">
        <v>8</v>
      </c>
      <c r="F302" t="s">
        <v>375</v>
      </c>
      <c r="G302">
        <f t="shared" si="39"/>
        <v>0</v>
      </c>
      <c r="H302">
        <f t="shared" si="39"/>
        <v>0</v>
      </c>
      <c r="I302">
        <f t="shared" si="39"/>
        <v>0</v>
      </c>
      <c r="J302">
        <f t="shared" si="39"/>
        <v>1</v>
      </c>
      <c r="K302">
        <f t="shared" si="39"/>
        <v>0</v>
      </c>
      <c r="O302" s="6">
        <f t="shared" si="47"/>
        <v>22263.848938917508</v>
      </c>
      <c r="P302" s="6">
        <f t="shared" si="47"/>
        <v>3530.9737934976383</v>
      </c>
      <c r="Q302" s="6">
        <f t="shared" si="47"/>
        <v>21377.322455560483</v>
      </c>
      <c r="R302" s="6">
        <f t="shared" si="47"/>
        <v>0</v>
      </c>
      <c r="S302" s="6">
        <f t="shared" si="40"/>
        <v>22263.848938917508</v>
      </c>
      <c r="T302" s="6">
        <f t="shared" si="41"/>
        <v>3530.9737934976383</v>
      </c>
      <c r="U302" s="6">
        <f t="shared" si="42"/>
        <v>21377.322455560483</v>
      </c>
      <c r="V302" s="6">
        <f t="shared" si="43"/>
        <v>38632.400017206244</v>
      </c>
      <c r="W302" s="6">
        <v>0</v>
      </c>
      <c r="X302" s="6">
        <f t="shared" si="44"/>
        <v>3595.7104779947676</v>
      </c>
      <c r="Y302" s="6">
        <f t="shared" si="45"/>
        <v>89400.255683176641</v>
      </c>
      <c r="Z302" s="6">
        <f t="shared" si="46"/>
        <v>47.255683176641469</v>
      </c>
      <c r="AB302">
        <v>122008</v>
      </c>
      <c r="AC302">
        <v>16566</v>
      </c>
      <c r="AD302">
        <v>1907</v>
      </c>
      <c r="AE302">
        <v>166</v>
      </c>
      <c r="AG302">
        <v>6215</v>
      </c>
      <c r="AH302">
        <v>1432</v>
      </c>
      <c r="AI302">
        <v>460</v>
      </c>
      <c r="AJ302">
        <v>25178</v>
      </c>
      <c r="AK302">
        <v>25093</v>
      </c>
      <c r="AL302">
        <v>552</v>
      </c>
      <c r="AM302">
        <v>6273</v>
      </c>
      <c r="AN302">
        <v>1496</v>
      </c>
      <c r="AO302">
        <v>84</v>
      </c>
      <c r="AR302">
        <v>155</v>
      </c>
      <c r="AT302">
        <v>723</v>
      </c>
      <c r="AU302">
        <v>1346</v>
      </c>
      <c r="AV302">
        <v>344</v>
      </c>
      <c r="AW302">
        <v>228</v>
      </c>
      <c r="AZ302">
        <v>720</v>
      </c>
      <c r="BA302">
        <v>243</v>
      </c>
      <c r="BT302">
        <v>101</v>
      </c>
      <c r="BV302">
        <v>71</v>
      </c>
      <c r="BX302">
        <v>89353</v>
      </c>
    </row>
    <row r="303" spans="1:76">
      <c r="A303">
        <v>16</v>
      </c>
      <c r="B303">
        <v>12</v>
      </c>
      <c r="C303" t="s">
        <v>335</v>
      </c>
      <c r="D303">
        <v>75</v>
      </c>
      <c r="E303">
        <v>9</v>
      </c>
      <c r="F303" t="s">
        <v>376</v>
      </c>
      <c r="G303">
        <f t="shared" si="39"/>
        <v>0</v>
      </c>
      <c r="H303">
        <f t="shared" si="39"/>
        <v>0</v>
      </c>
      <c r="I303">
        <f t="shared" si="39"/>
        <v>0</v>
      </c>
      <c r="J303">
        <f t="shared" si="39"/>
        <v>1</v>
      </c>
      <c r="K303">
        <f t="shared" si="39"/>
        <v>0</v>
      </c>
      <c r="O303" s="6">
        <f t="shared" si="47"/>
        <v>25824.583618187484</v>
      </c>
      <c r="P303" s="6">
        <f t="shared" si="47"/>
        <v>2701.6936525306342</v>
      </c>
      <c r="Q303" s="6">
        <f t="shared" si="47"/>
        <v>21131.098628723063</v>
      </c>
      <c r="R303" s="6">
        <f t="shared" si="47"/>
        <v>0</v>
      </c>
      <c r="S303" s="6">
        <f t="shared" si="40"/>
        <v>25824.583618187484</v>
      </c>
      <c r="T303" s="6">
        <f t="shared" si="41"/>
        <v>2701.6936525306342</v>
      </c>
      <c r="U303" s="6">
        <f t="shared" si="42"/>
        <v>21131.098628723063</v>
      </c>
      <c r="V303" s="6">
        <f t="shared" si="43"/>
        <v>33845.394161212724</v>
      </c>
      <c r="W303" s="6">
        <v>0</v>
      </c>
      <c r="X303" s="6">
        <f t="shared" si="44"/>
        <v>3774.7341988271342</v>
      </c>
      <c r="Y303" s="6">
        <f t="shared" si="45"/>
        <v>87277.504259481037</v>
      </c>
      <c r="Z303" s="6">
        <f t="shared" si="46"/>
        <v>1119.5042594810366</v>
      </c>
      <c r="AB303">
        <v>122009</v>
      </c>
      <c r="AC303">
        <v>19544</v>
      </c>
      <c r="AD303">
        <v>1891</v>
      </c>
      <c r="AE303">
        <v>185</v>
      </c>
      <c r="AG303">
        <v>4583</v>
      </c>
      <c r="AH303">
        <v>1251</v>
      </c>
      <c r="AI303">
        <v>369</v>
      </c>
      <c r="AJ303">
        <v>24888</v>
      </c>
      <c r="AK303">
        <v>24590</v>
      </c>
      <c r="AL303">
        <v>215</v>
      </c>
      <c r="AM303">
        <v>2741</v>
      </c>
      <c r="AN303">
        <v>1521</v>
      </c>
      <c r="AO303">
        <v>83</v>
      </c>
      <c r="AR303">
        <v>333</v>
      </c>
      <c r="AT303">
        <v>384</v>
      </c>
      <c r="AU303">
        <v>1937</v>
      </c>
      <c r="AV303">
        <v>309</v>
      </c>
      <c r="AW303">
        <v>423</v>
      </c>
      <c r="AZ303">
        <v>387</v>
      </c>
      <c r="BA303">
        <v>323</v>
      </c>
      <c r="BT303">
        <v>151</v>
      </c>
      <c r="BV303">
        <v>50</v>
      </c>
      <c r="BX303">
        <v>86158</v>
      </c>
    </row>
    <row r="304" spans="1:76">
      <c r="A304">
        <v>16</v>
      </c>
      <c r="B304">
        <v>12</v>
      </c>
      <c r="C304" t="s">
        <v>335</v>
      </c>
      <c r="D304">
        <v>75</v>
      </c>
      <c r="E304">
        <v>10</v>
      </c>
      <c r="F304" t="s">
        <v>377</v>
      </c>
      <c r="G304">
        <f t="shared" si="39"/>
        <v>0</v>
      </c>
      <c r="H304">
        <f t="shared" si="39"/>
        <v>0</v>
      </c>
      <c r="I304">
        <f t="shared" si="39"/>
        <v>0</v>
      </c>
      <c r="J304">
        <f t="shared" si="39"/>
        <v>1</v>
      </c>
      <c r="K304">
        <f t="shared" si="39"/>
        <v>0</v>
      </c>
      <c r="O304" s="6">
        <f t="shared" si="47"/>
        <v>19030.400842042691</v>
      </c>
      <c r="P304" s="6">
        <f t="shared" si="47"/>
        <v>2984.3631963791563</v>
      </c>
      <c r="Q304" s="6">
        <f t="shared" si="47"/>
        <v>14115.417659214118</v>
      </c>
      <c r="R304" s="6">
        <f t="shared" si="47"/>
        <v>0</v>
      </c>
      <c r="S304" s="6">
        <f t="shared" si="40"/>
        <v>19030.400842042691</v>
      </c>
      <c r="T304" s="6">
        <f t="shared" si="41"/>
        <v>2984.3631963791563</v>
      </c>
      <c r="U304" s="6">
        <f t="shared" si="42"/>
        <v>14115.417659214118</v>
      </c>
      <c r="V304" s="6">
        <f t="shared" si="43"/>
        <v>44560.481130000146</v>
      </c>
      <c r="W304" s="6">
        <v>0</v>
      </c>
      <c r="X304" s="6">
        <f t="shared" si="44"/>
        <v>2921.5147633707488</v>
      </c>
      <c r="Y304" s="6">
        <f t="shared" si="45"/>
        <v>83612.177591006868</v>
      </c>
      <c r="Z304" s="6">
        <f t="shared" si="46"/>
        <v>2318.1775910068682</v>
      </c>
      <c r="AB304">
        <v>122010</v>
      </c>
      <c r="AC304">
        <v>13926</v>
      </c>
      <c r="AD304">
        <v>1835</v>
      </c>
      <c r="AE304">
        <v>171</v>
      </c>
      <c r="AG304">
        <v>4545</v>
      </c>
      <c r="AH304">
        <v>1941</v>
      </c>
      <c r="AI304">
        <v>366</v>
      </c>
      <c r="AJ304">
        <v>16625</v>
      </c>
      <c r="AK304">
        <v>32978</v>
      </c>
      <c r="AL304">
        <v>595</v>
      </c>
      <c r="AM304">
        <v>2833</v>
      </c>
      <c r="AN304">
        <v>1720</v>
      </c>
      <c r="AO304">
        <v>379</v>
      </c>
      <c r="AR304">
        <v>312</v>
      </c>
      <c r="AT304">
        <v>434</v>
      </c>
      <c r="AU304">
        <v>1022</v>
      </c>
      <c r="AV304">
        <v>703</v>
      </c>
      <c r="AW304">
        <v>287</v>
      </c>
      <c r="AZ304">
        <v>220</v>
      </c>
      <c r="BA304">
        <v>229</v>
      </c>
      <c r="BT304">
        <v>100</v>
      </c>
      <c r="BV304">
        <v>73</v>
      </c>
      <c r="BX304">
        <v>81294</v>
      </c>
    </row>
    <row r="305" spans="1:76">
      <c r="A305">
        <v>16</v>
      </c>
      <c r="B305">
        <v>12</v>
      </c>
      <c r="C305" t="s">
        <v>335</v>
      </c>
      <c r="D305">
        <v>81</v>
      </c>
      <c r="E305">
        <v>11</v>
      </c>
      <c r="F305" t="s">
        <v>378</v>
      </c>
      <c r="G305">
        <f t="shared" si="39"/>
        <v>0</v>
      </c>
      <c r="H305">
        <f t="shared" si="39"/>
        <v>0</v>
      </c>
      <c r="I305">
        <f t="shared" si="39"/>
        <v>0</v>
      </c>
      <c r="J305">
        <f t="shared" si="39"/>
        <v>1</v>
      </c>
      <c r="K305">
        <f t="shared" si="39"/>
        <v>0</v>
      </c>
      <c r="O305" s="6">
        <f t="shared" si="47"/>
        <v>20952.313656180697</v>
      </c>
      <c r="P305" s="6">
        <f t="shared" si="47"/>
        <v>4230.0255929997611</v>
      </c>
      <c r="Q305" s="6">
        <f t="shared" si="47"/>
        <v>14117.964802250366</v>
      </c>
      <c r="R305" s="6">
        <f t="shared" si="47"/>
        <v>0</v>
      </c>
      <c r="S305" s="6">
        <f t="shared" si="40"/>
        <v>20952.313656180697</v>
      </c>
      <c r="T305" s="6">
        <f t="shared" si="41"/>
        <v>4230.0255929997611</v>
      </c>
      <c r="U305" s="6">
        <f t="shared" si="42"/>
        <v>14117.964802250366</v>
      </c>
      <c r="V305" s="6">
        <f t="shared" si="43"/>
        <v>27403.025608734148</v>
      </c>
      <c r="W305" s="6">
        <v>0</v>
      </c>
      <c r="X305" s="6">
        <f t="shared" si="44"/>
        <v>2894.8516560127364</v>
      </c>
      <c r="Y305" s="6">
        <f t="shared" si="45"/>
        <v>69598.18131617771</v>
      </c>
      <c r="Z305" s="6">
        <f t="shared" si="46"/>
        <v>-1193.81868382229</v>
      </c>
      <c r="AB305">
        <v>122011</v>
      </c>
      <c r="AC305">
        <v>14504</v>
      </c>
      <c r="AD305">
        <v>2697</v>
      </c>
      <c r="AE305">
        <v>340</v>
      </c>
      <c r="AG305">
        <v>5321</v>
      </c>
      <c r="AH305">
        <v>4051</v>
      </c>
      <c r="AI305">
        <v>340</v>
      </c>
      <c r="AJ305">
        <v>16628</v>
      </c>
      <c r="AK305">
        <v>21058</v>
      </c>
      <c r="AL305">
        <v>233</v>
      </c>
      <c r="AM305">
        <v>1247</v>
      </c>
      <c r="AN305">
        <v>1195</v>
      </c>
      <c r="AO305">
        <v>74</v>
      </c>
      <c r="AR305">
        <v>64</v>
      </c>
      <c r="AT305">
        <v>338</v>
      </c>
      <c r="AU305">
        <v>1748</v>
      </c>
      <c r="AV305">
        <v>227</v>
      </c>
      <c r="AW305">
        <v>217</v>
      </c>
      <c r="AZ305">
        <v>211</v>
      </c>
      <c r="BA305">
        <v>185</v>
      </c>
      <c r="BT305">
        <v>92</v>
      </c>
      <c r="BV305">
        <v>22</v>
      </c>
      <c r="BX305">
        <v>70792</v>
      </c>
    </row>
    <row r="306" spans="1:76">
      <c r="A306">
        <v>17</v>
      </c>
      <c r="B306">
        <v>13</v>
      </c>
      <c r="C306" t="s">
        <v>379</v>
      </c>
      <c r="D306">
        <v>77</v>
      </c>
      <c r="E306">
        <v>1</v>
      </c>
      <c r="F306" t="s">
        <v>380</v>
      </c>
      <c r="G306">
        <f t="shared" si="39"/>
        <v>1</v>
      </c>
      <c r="H306">
        <f t="shared" si="39"/>
        <v>0</v>
      </c>
      <c r="I306">
        <f t="shared" si="39"/>
        <v>0</v>
      </c>
      <c r="J306">
        <f t="shared" si="39"/>
        <v>0</v>
      </c>
      <c r="K306">
        <f t="shared" si="39"/>
        <v>0</v>
      </c>
      <c r="O306" s="6">
        <f t="shared" si="47"/>
        <v>0</v>
      </c>
      <c r="P306" s="6">
        <f t="shared" si="47"/>
        <v>2993.5096685221747</v>
      </c>
      <c r="Q306" s="6">
        <f t="shared" si="47"/>
        <v>11726.197491212401</v>
      </c>
      <c r="R306" s="6">
        <f t="shared" si="47"/>
        <v>23134.899044565344</v>
      </c>
      <c r="S306" s="6">
        <f t="shared" si="40"/>
        <v>23342.461288927836</v>
      </c>
      <c r="T306" s="6">
        <f t="shared" si="41"/>
        <v>2993.5096685221747</v>
      </c>
      <c r="U306" s="6">
        <f t="shared" si="42"/>
        <v>11726.197491212401</v>
      </c>
      <c r="V306" s="6">
        <f t="shared" si="43"/>
        <v>23134.899044565344</v>
      </c>
      <c r="W306" s="6">
        <v>0</v>
      </c>
      <c r="X306" s="6">
        <f t="shared" si="44"/>
        <v>3075.7798845135326</v>
      </c>
      <c r="Y306" s="6">
        <f t="shared" si="45"/>
        <v>64272.847377741295</v>
      </c>
      <c r="Z306" s="6">
        <f t="shared" si="46"/>
        <v>663.84737774129462</v>
      </c>
      <c r="AB306">
        <v>130001</v>
      </c>
      <c r="AC306">
        <v>16960</v>
      </c>
      <c r="AD306">
        <v>2212</v>
      </c>
      <c r="AE306">
        <v>370</v>
      </c>
      <c r="AG306">
        <v>3799</v>
      </c>
      <c r="AH306">
        <v>2863</v>
      </c>
      <c r="AI306">
        <v>211</v>
      </c>
      <c r="AJ306">
        <v>13811</v>
      </c>
      <c r="AK306">
        <v>16622</v>
      </c>
      <c r="AL306">
        <v>89</v>
      </c>
      <c r="AM306">
        <v>1454</v>
      </c>
      <c r="AN306">
        <v>1750</v>
      </c>
      <c r="AP306">
        <v>159</v>
      </c>
      <c r="AR306">
        <v>79</v>
      </c>
      <c r="AT306">
        <v>394</v>
      </c>
      <c r="AU306">
        <v>1974</v>
      </c>
      <c r="AV306">
        <v>165</v>
      </c>
      <c r="AW306">
        <v>204</v>
      </c>
      <c r="AX306">
        <v>184</v>
      </c>
      <c r="AZ306">
        <v>309</v>
      </c>
      <c r="BX306">
        <v>63609</v>
      </c>
    </row>
    <row r="307" spans="1:76">
      <c r="A307">
        <v>17</v>
      </c>
      <c r="B307">
        <v>13</v>
      </c>
      <c r="C307" t="s">
        <v>379</v>
      </c>
      <c r="D307">
        <v>77</v>
      </c>
      <c r="E307">
        <v>2</v>
      </c>
      <c r="F307" t="s">
        <v>381</v>
      </c>
      <c r="G307">
        <f t="shared" si="39"/>
        <v>0</v>
      </c>
      <c r="H307">
        <f t="shared" si="39"/>
        <v>0</v>
      </c>
      <c r="I307">
        <f t="shared" si="39"/>
        <v>0</v>
      </c>
      <c r="J307">
        <f t="shared" si="39"/>
        <v>1</v>
      </c>
      <c r="K307">
        <f t="shared" si="39"/>
        <v>0</v>
      </c>
      <c r="O307" s="6">
        <f t="shared" si="47"/>
        <v>19882.062642216959</v>
      </c>
      <c r="P307" s="6">
        <f t="shared" si="47"/>
        <v>3207.7984444443209</v>
      </c>
      <c r="Q307" s="6">
        <f t="shared" si="47"/>
        <v>17223.781211116846</v>
      </c>
      <c r="R307" s="6">
        <f t="shared" si="47"/>
        <v>0</v>
      </c>
      <c r="S307" s="6">
        <f t="shared" si="40"/>
        <v>19882.062642216959</v>
      </c>
      <c r="T307" s="6">
        <f t="shared" si="41"/>
        <v>3207.7984444443209</v>
      </c>
      <c r="U307" s="6">
        <f t="shared" si="42"/>
        <v>17223.781211116846</v>
      </c>
      <c r="V307" s="6">
        <f t="shared" si="43"/>
        <v>27893.205824683606</v>
      </c>
      <c r="W307" s="6">
        <v>0</v>
      </c>
      <c r="X307" s="6">
        <f t="shared" si="44"/>
        <v>2948.1778707287608</v>
      </c>
      <c r="Y307" s="6">
        <f t="shared" si="45"/>
        <v>71155.025993190487</v>
      </c>
      <c r="Z307" s="6">
        <f t="shared" si="46"/>
        <v>-534.9740068095125</v>
      </c>
      <c r="AB307">
        <v>130002</v>
      </c>
      <c r="AC307">
        <v>14204</v>
      </c>
      <c r="AD307">
        <v>1775</v>
      </c>
      <c r="AE307">
        <v>666</v>
      </c>
      <c r="AG307">
        <v>4398</v>
      </c>
      <c r="AH307">
        <v>1606</v>
      </c>
      <c r="AI307">
        <v>1361</v>
      </c>
      <c r="AJ307">
        <v>20286</v>
      </c>
      <c r="AK307">
        <v>20674</v>
      </c>
      <c r="AL307">
        <v>87</v>
      </c>
      <c r="AM307">
        <v>1980</v>
      </c>
      <c r="AN307">
        <v>1351</v>
      </c>
      <c r="AP307">
        <v>93</v>
      </c>
      <c r="AR307">
        <v>113</v>
      </c>
      <c r="AT307">
        <v>311</v>
      </c>
      <c r="AU307">
        <v>1614</v>
      </c>
      <c r="AV307">
        <v>271</v>
      </c>
      <c r="AW307">
        <v>339</v>
      </c>
      <c r="AX307">
        <v>221</v>
      </c>
      <c r="AZ307">
        <v>340</v>
      </c>
      <c r="BX307">
        <v>71690</v>
      </c>
    </row>
    <row r="308" spans="1:76">
      <c r="A308">
        <v>17</v>
      </c>
      <c r="B308">
        <v>13</v>
      </c>
      <c r="C308" t="s">
        <v>379</v>
      </c>
      <c r="D308">
        <v>77</v>
      </c>
      <c r="E308">
        <v>3</v>
      </c>
      <c r="F308" t="s">
        <v>382</v>
      </c>
      <c r="G308">
        <f t="shared" si="39"/>
        <v>0</v>
      </c>
      <c r="H308">
        <f t="shared" si="39"/>
        <v>0</v>
      </c>
      <c r="I308">
        <f t="shared" si="39"/>
        <v>0</v>
      </c>
      <c r="J308">
        <f t="shared" si="39"/>
        <v>1</v>
      </c>
      <c r="K308">
        <f t="shared" si="39"/>
        <v>0</v>
      </c>
      <c r="O308" s="6">
        <f t="shared" si="47"/>
        <v>19011.289216793339</v>
      </c>
      <c r="P308" s="6">
        <f t="shared" si="47"/>
        <v>1919.888057448821</v>
      </c>
      <c r="Q308" s="6">
        <f t="shared" si="47"/>
        <v>12767.12994535956</v>
      </c>
      <c r="R308" s="6">
        <f t="shared" si="47"/>
        <v>0</v>
      </c>
      <c r="S308" s="6">
        <f t="shared" si="40"/>
        <v>19011.289216793339</v>
      </c>
      <c r="T308" s="6">
        <f t="shared" si="41"/>
        <v>1919.888057448821</v>
      </c>
      <c r="U308" s="6">
        <f t="shared" si="42"/>
        <v>12767.12994535956</v>
      </c>
      <c r="V308" s="6">
        <f t="shared" si="43"/>
        <v>20673.666297502965</v>
      </c>
      <c r="W308" s="6">
        <v>0</v>
      </c>
      <c r="X308" s="6">
        <f t="shared" si="44"/>
        <v>3131.0106068979862</v>
      </c>
      <c r="Y308" s="6">
        <f t="shared" si="45"/>
        <v>57502.984124002665</v>
      </c>
      <c r="Z308" s="6">
        <f t="shared" si="46"/>
        <v>844.98412400266534</v>
      </c>
      <c r="AB308">
        <v>130003</v>
      </c>
      <c r="AC308">
        <v>13197</v>
      </c>
      <c r="AD308">
        <v>2485</v>
      </c>
      <c r="AE308">
        <v>234</v>
      </c>
      <c r="AG308">
        <v>3361</v>
      </c>
      <c r="AH308">
        <v>764</v>
      </c>
      <c r="AI308">
        <v>283</v>
      </c>
      <c r="AJ308">
        <v>15037</v>
      </c>
      <c r="AK308">
        <v>14969</v>
      </c>
      <c r="AL308">
        <v>112</v>
      </c>
      <c r="AM308">
        <v>1525</v>
      </c>
      <c r="AN308">
        <v>707</v>
      </c>
      <c r="AP308">
        <v>352</v>
      </c>
      <c r="AR308">
        <v>344</v>
      </c>
      <c r="AT308">
        <v>230</v>
      </c>
      <c r="AU308">
        <v>2267</v>
      </c>
      <c r="AV308">
        <v>172</v>
      </c>
      <c r="AW308">
        <v>242</v>
      </c>
      <c r="AX308">
        <v>165</v>
      </c>
      <c r="AZ308">
        <v>212</v>
      </c>
      <c r="BX308">
        <v>56658</v>
      </c>
    </row>
    <row r="309" spans="1:76">
      <c r="A309">
        <v>17</v>
      </c>
      <c r="B309">
        <v>13</v>
      </c>
      <c r="C309" t="s">
        <v>379</v>
      </c>
      <c r="D309">
        <v>78</v>
      </c>
      <c r="E309">
        <v>4</v>
      </c>
      <c r="F309" t="s">
        <v>383</v>
      </c>
      <c r="G309">
        <f t="shared" si="39"/>
        <v>0</v>
      </c>
      <c r="H309">
        <f t="shared" si="39"/>
        <v>0</v>
      </c>
      <c r="I309">
        <f t="shared" si="39"/>
        <v>0</v>
      </c>
      <c r="J309">
        <f t="shared" si="39"/>
        <v>1</v>
      </c>
      <c r="K309">
        <f t="shared" si="39"/>
        <v>0</v>
      </c>
      <c r="O309" s="6">
        <f t="shared" si="47"/>
        <v>22380.90764356979</v>
      </c>
      <c r="P309" s="6">
        <f t="shared" si="47"/>
        <v>2553.6079130722405</v>
      </c>
      <c r="Q309" s="6">
        <f t="shared" si="47"/>
        <v>18741.878460721349</v>
      </c>
      <c r="R309" s="6">
        <f t="shared" si="47"/>
        <v>0</v>
      </c>
      <c r="S309" s="6">
        <f t="shared" si="40"/>
        <v>22380.90764356979</v>
      </c>
      <c r="T309" s="6">
        <f t="shared" si="41"/>
        <v>2553.6079130722405</v>
      </c>
      <c r="U309" s="6">
        <f t="shared" si="42"/>
        <v>18741.878460721349</v>
      </c>
      <c r="V309" s="6">
        <f t="shared" si="43"/>
        <v>30121.402075638864</v>
      </c>
      <c r="W309" s="6">
        <v>0</v>
      </c>
      <c r="X309" s="6">
        <f t="shared" si="44"/>
        <v>3695.6971305873126</v>
      </c>
      <c r="Y309" s="6">
        <f t="shared" si="45"/>
        <v>77493.493223589554</v>
      </c>
      <c r="Z309" s="6">
        <f t="shared" si="46"/>
        <v>699.49322358955396</v>
      </c>
      <c r="AB309">
        <v>130004</v>
      </c>
      <c r="AC309">
        <v>16049</v>
      </c>
      <c r="AD309">
        <v>2462</v>
      </c>
      <c r="AE309">
        <v>226</v>
      </c>
      <c r="AG309">
        <v>4513</v>
      </c>
      <c r="AH309">
        <v>1094</v>
      </c>
      <c r="AI309">
        <v>256</v>
      </c>
      <c r="AJ309">
        <v>22074</v>
      </c>
      <c r="AK309">
        <v>16961</v>
      </c>
      <c r="AL309">
        <v>144</v>
      </c>
      <c r="AM309">
        <v>8008</v>
      </c>
      <c r="AN309">
        <v>738</v>
      </c>
      <c r="AP309">
        <v>89</v>
      </c>
      <c r="AR309">
        <v>299</v>
      </c>
      <c r="AT309">
        <v>316</v>
      </c>
      <c r="AU309">
        <v>2217</v>
      </c>
      <c r="AV309">
        <v>273</v>
      </c>
      <c r="AW309">
        <v>451</v>
      </c>
      <c r="AX309">
        <v>347</v>
      </c>
      <c r="AZ309">
        <v>277</v>
      </c>
      <c r="BX309">
        <v>76794</v>
      </c>
    </row>
    <row r="310" spans="1:76">
      <c r="A310">
        <v>17</v>
      </c>
      <c r="B310">
        <v>13</v>
      </c>
      <c r="C310" t="s">
        <v>379</v>
      </c>
      <c r="D310">
        <v>78</v>
      </c>
      <c r="E310">
        <v>5</v>
      </c>
      <c r="F310" t="s">
        <v>384</v>
      </c>
      <c r="G310">
        <f t="shared" ref="G310:K360" si="48">IF(S310=MAX($S310:$W310),1,0)</f>
        <v>0</v>
      </c>
      <c r="H310">
        <f t="shared" si="48"/>
        <v>0</v>
      </c>
      <c r="I310">
        <f t="shared" si="48"/>
        <v>0</v>
      </c>
      <c r="J310">
        <f t="shared" si="48"/>
        <v>1</v>
      </c>
      <c r="K310">
        <f t="shared" si="48"/>
        <v>0</v>
      </c>
      <c r="O310" s="6">
        <f t="shared" si="47"/>
        <v>24867.807879141776</v>
      </c>
      <c r="P310" s="6">
        <f t="shared" si="47"/>
        <v>3208.6695370293701</v>
      </c>
      <c r="Q310" s="6">
        <f t="shared" si="47"/>
        <v>25580.957513050354</v>
      </c>
      <c r="R310" s="6">
        <f t="shared" si="47"/>
        <v>0</v>
      </c>
      <c r="S310" s="6">
        <f t="shared" si="40"/>
        <v>24867.807879141776</v>
      </c>
      <c r="T310" s="6">
        <f t="shared" si="41"/>
        <v>3208.6695370293701</v>
      </c>
      <c r="U310" s="6">
        <f t="shared" si="42"/>
        <v>25580.957513050354</v>
      </c>
      <c r="V310" s="6">
        <f t="shared" si="43"/>
        <v>26519.094071776111</v>
      </c>
      <c r="W310" s="6">
        <v>0</v>
      </c>
      <c r="X310" s="6">
        <f t="shared" si="44"/>
        <v>4498.4471128303185</v>
      </c>
      <c r="Y310" s="6">
        <f t="shared" si="45"/>
        <v>84674.976113827928</v>
      </c>
      <c r="Z310" s="6">
        <f t="shared" si="46"/>
        <v>-1465.0238861720718</v>
      </c>
      <c r="AB310">
        <v>130005</v>
      </c>
      <c r="AC310">
        <v>18430</v>
      </c>
      <c r="AD310">
        <v>2146</v>
      </c>
      <c r="AE310">
        <v>243</v>
      </c>
      <c r="AG310">
        <v>5850</v>
      </c>
      <c r="AH310">
        <v>1208</v>
      </c>
      <c r="AI310">
        <v>309</v>
      </c>
      <c r="AJ310">
        <v>30129</v>
      </c>
      <c r="AK310">
        <v>18080</v>
      </c>
      <c r="AL310">
        <v>152</v>
      </c>
      <c r="AM310">
        <v>3923</v>
      </c>
      <c r="AN310">
        <v>716</v>
      </c>
      <c r="AP310">
        <v>76</v>
      </c>
      <c r="AR310">
        <v>154</v>
      </c>
      <c r="AT310">
        <v>447</v>
      </c>
      <c r="AU310">
        <v>2880</v>
      </c>
      <c r="AV310">
        <v>258</v>
      </c>
      <c r="AW310">
        <v>589</v>
      </c>
      <c r="AX310">
        <v>313</v>
      </c>
      <c r="AZ310">
        <v>237</v>
      </c>
      <c r="BX310">
        <v>86140</v>
      </c>
    </row>
    <row r="311" spans="1:76">
      <c r="A311">
        <v>17</v>
      </c>
      <c r="B311">
        <v>13</v>
      </c>
      <c r="C311" t="s">
        <v>379</v>
      </c>
      <c r="D311">
        <v>79</v>
      </c>
      <c r="E311">
        <v>6</v>
      </c>
      <c r="F311" t="s">
        <v>385</v>
      </c>
      <c r="G311">
        <f t="shared" si="48"/>
        <v>0</v>
      </c>
      <c r="H311">
        <f t="shared" si="48"/>
        <v>0</v>
      </c>
      <c r="I311">
        <f t="shared" si="48"/>
        <v>0</v>
      </c>
      <c r="J311">
        <f t="shared" si="48"/>
        <v>1</v>
      </c>
      <c r="K311">
        <f t="shared" si="48"/>
        <v>0</v>
      </c>
      <c r="O311" s="6">
        <f t="shared" si="47"/>
        <v>18790.3110498477</v>
      </c>
      <c r="P311" s="6">
        <f t="shared" si="47"/>
        <v>2645.5081807949496</v>
      </c>
      <c r="Q311" s="6">
        <f t="shared" si="47"/>
        <v>17619.437429414218</v>
      </c>
      <c r="R311" s="6">
        <f t="shared" si="47"/>
        <v>0</v>
      </c>
      <c r="S311" s="6">
        <f t="shared" si="40"/>
        <v>18790.3110498477</v>
      </c>
      <c r="T311" s="6">
        <f t="shared" si="41"/>
        <v>2645.5081807949496</v>
      </c>
      <c r="U311" s="6">
        <f t="shared" si="42"/>
        <v>17619.437429414218</v>
      </c>
      <c r="V311" s="6">
        <f t="shared" si="43"/>
        <v>23504.543141838702</v>
      </c>
      <c r="W311" s="6">
        <v>0</v>
      </c>
      <c r="X311" s="6">
        <f t="shared" si="44"/>
        <v>3844.2487287248086</v>
      </c>
      <c r="Y311" s="6">
        <f t="shared" si="45"/>
        <v>66404.048530620377</v>
      </c>
      <c r="Z311" s="6">
        <f t="shared" si="46"/>
        <v>-664.95146937962272</v>
      </c>
      <c r="AB311">
        <v>130006</v>
      </c>
      <c r="AC311">
        <v>13518</v>
      </c>
      <c r="AD311">
        <v>1830</v>
      </c>
      <c r="AE311">
        <v>383</v>
      </c>
      <c r="AG311">
        <v>4193</v>
      </c>
      <c r="AH311">
        <v>1284</v>
      </c>
      <c r="AI311">
        <v>597</v>
      </c>
      <c r="AJ311">
        <v>20752</v>
      </c>
      <c r="AK311">
        <v>16691</v>
      </c>
      <c r="AL311">
        <v>133</v>
      </c>
      <c r="AM311">
        <v>1327</v>
      </c>
      <c r="AN311">
        <v>441</v>
      </c>
      <c r="AP311">
        <v>287</v>
      </c>
      <c r="AR311">
        <v>1596</v>
      </c>
      <c r="AT311">
        <v>429</v>
      </c>
      <c r="AU311">
        <v>2539</v>
      </c>
      <c r="AV311">
        <v>292</v>
      </c>
      <c r="AW311">
        <v>355</v>
      </c>
      <c r="AX311">
        <v>224</v>
      </c>
      <c r="AZ311">
        <v>198</v>
      </c>
      <c r="BX311">
        <v>67069</v>
      </c>
    </row>
    <row r="312" spans="1:76">
      <c r="A312">
        <v>17</v>
      </c>
      <c r="B312">
        <v>13</v>
      </c>
      <c r="C312" t="s">
        <v>379</v>
      </c>
      <c r="D312">
        <v>79</v>
      </c>
      <c r="E312">
        <v>7</v>
      </c>
      <c r="F312" t="s">
        <v>386</v>
      </c>
      <c r="G312">
        <f t="shared" si="48"/>
        <v>0</v>
      </c>
      <c r="H312">
        <f t="shared" si="48"/>
        <v>0</v>
      </c>
      <c r="I312">
        <f t="shared" si="48"/>
        <v>0</v>
      </c>
      <c r="J312">
        <f t="shared" si="48"/>
        <v>1</v>
      </c>
      <c r="K312">
        <f t="shared" si="48"/>
        <v>0</v>
      </c>
      <c r="O312" s="6">
        <f t="shared" si="47"/>
        <v>20669.222707174664</v>
      </c>
      <c r="P312" s="6">
        <f t="shared" si="47"/>
        <v>2364.5808221165266</v>
      </c>
      <c r="Q312" s="6">
        <f t="shared" si="47"/>
        <v>17252.648832194336</v>
      </c>
      <c r="R312" s="6">
        <f t="shared" si="47"/>
        <v>0</v>
      </c>
      <c r="S312" s="6">
        <f t="shared" si="40"/>
        <v>20669.222707174664</v>
      </c>
      <c r="T312" s="6">
        <f t="shared" si="41"/>
        <v>2364.5808221165266</v>
      </c>
      <c r="U312" s="6">
        <f t="shared" si="42"/>
        <v>17252.648832194336</v>
      </c>
      <c r="V312" s="6">
        <f t="shared" si="43"/>
        <v>21185.65781111762</v>
      </c>
      <c r="W312" s="6">
        <v>0</v>
      </c>
      <c r="X312" s="6">
        <f t="shared" si="44"/>
        <v>3595.7104779947676</v>
      </c>
      <c r="Y312" s="6">
        <f t="shared" si="45"/>
        <v>65067.820650597918</v>
      </c>
      <c r="Z312" s="6">
        <f t="shared" si="46"/>
        <v>-216.17934940208215</v>
      </c>
      <c r="AB312">
        <v>130007</v>
      </c>
      <c r="AC312">
        <v>15028</v>
      </c>
      <c r="AD312">
        <v>1939</v>
      </c>
      <c r="AE312">
        <v>337</v>
      </c>
      <c r="AG312">
        <v>4060</v>
      </c>
      <c r="AH312">
        <v>1071</v>
      </c>
      <c r="AI312">
        <v>298</v>
      </c>
      <c r="AJ312">
        <v>20320</v>
      </c>
      <c r="AK312">
        <v>15354</v>
      </c>
      <c r="AL312">
        <v>93</v>
      </c>
      <c r="AM312">
        <v>2047</v>
      </c>
      <c r="AN312">
        <v>379</v>
      </c>
      <c r="AP312">
        <v>221</v>
      </c>
      <c r="AR312">
        <v>361</v>
      </c>
      <c r="AT312">
        <v>494</v>
      </c>
      <c r="AU312">
        <v>2102</v>
      </c>
      <c r="AV312">
        <v>395</v>
      </c>
      <c r="AW312">
        <v>350</v>
      </c>
      <c r="AX312">
        <v>234</v>
      </c>
      <c r="AZ312">
        <v>201</v>
      </c>
      <c r="BX312">
        <v>65284</v>
      </c>
    </row>
    <row r="313" spans="1:76">
      <c r="A313">
        <v>17</v>
      </c>
      <c r="B313">
        <v>13</v>
      </c>
      <c r="C313" t="s">
        <v>379</v>
      </c>
      <c r="D313">
        <v>79</v>
      </c>
      <c r="E313">
        <v>8</v>
      </c>
      <c r="F313" t="s">
        <v>387</v>
      </c>
      <c r="G313">
        <f t="shared" si="48"/>
        <v>1</v>
      </c>
      <c r="H313">
        <f t="shared" si="48"/>
        <v>0</v>
      </c>
      <c r="I313">
        <f t="shared" si="48"/>
        <v>0</v>
      </c>
      <c r="J313">
        <f t="shared" si="48"/>
        <v>0</v>
      </c>
      <c r="K313">
        <f t="shared" si="48"/>
        <v>0</v>
      </c>
      <c r="O313" s="6">
        <f t="shared" si="47"/>
        <v>0</v>
      </c>
      <c r="P313" s="6">
        <f t="shared" si="47"/>
        <v>2228.6903788488239</v>
      </c>
      <c r="Q313" s="6">
        <f t="shared" si="47"/>
        <v>16740.673081908255</v>
      </c>
      <c r="R313" s="6">
        <f t="shared" si="47"/>
        <v>21186.805774152632</v>
      </c>
      <c r="S313" s="6">
        <f t="shared" si="40"/>
        <v>22464.521004035709</v>
      </c>
      <c r="T313" s="6">
        <f t="shared" si="41"/>
        <v>2228.6903788488239</v>
      </c>
      <c r="U313" s="6">
        <f t="shared" si="42"/>
        <v>16740.673081908255</v>
      </c>
      <c r="V313" s="6">
        <f t="shared" si="43"/>
        <v>21186.805774152632</v>
      </c>
      <c r="W313" s="6">
        <v>0</v>
      </c>
      <c r="X313" s="6">
        <f t="shared" si="44"/>
        <v>3423.3525340019041</v>
      </c>
      <c r="Y313" s="6">
        <f t="shared" si="45"/>
        <v>66044.042772947316</v>
      </c>
      <c r="Z313" s="6">
        <f t="shared" si="46"/>
        <v>352.04277294731583</v>
      </c>
      <c r="AB313">
        <v>130008</v>
      </c>
      <c r="AC313">
        <v>16682</v>
      </c>
      <c r="AD313">
        <v>1761</v>
      </c>
      <c r="AE313">
        <v>364</v>
      </c>
      <c r="AG313">
        <v>3972</v>
      </c>
      <c r="AH313">
        <v>770</v>
      </c>
      <c r="AI313">
        <v>375</v>
      </c>
      <c r="AJ313">
        <v>19717</v>
      </c>
      <c r="AK313">
        <v>15619</v>
      </c>
      <c r="AL313">
        <v>120</v>
      </c>
      <c r="AM313">
        <v>1092</v>
      </c>
      <c r="AN313">
        <v>477</v>
      </c>
      <c r="AP313">
        <v>637</v>
      </c>
      <c r="AR313">
        <v>511</v>
      </c>
      <c r="AT313">
        <v>333</v>
      </c>
      <c r="AU313">
        <v>2239</v>
      </c>
      <c r="AV313">
        <v>221</v>
      </c>
      <c r="AW313">
        <v>377</v>
      </c>
      <c r="AX313">
        <v>243</v>
      </c>
      <c r="AZ313">
        <v>182</v>
      </c>
      <c r="BX313">
        <v>65692</v>
      </c>
    </row>
    <row r="314" spans="1:76">
      <c r="A314">
        <v>17</v>
      </c>
      <c r="B314">
        <v>13</v>
      </c>
      <c r="C314" t="s">
        <v>379</v>
      </c>
      <c r="D314">
        <v>79</v>
      </c>
      <c r="E314">
        <v>9</v>
      </c>
      <c r="F314" t="s">
        <v>388</v>
      </c>
      <c r="G314">
        <f t="shared" si="48"/>
        <v>1</v>
      </c>
      <c r="H314">
        <f t="shared" si="48"/>
        <v>0</v>
      </c>
      <c r="I314">
        <f t="shared" si="48"/>
        <v>0</v>
      </c>
      <c r="J314">
        <f t="shared" si="48"/>
        <v>0</v>
      </c>
      <c r="K314">
        <f t="shared" si="48"/>
        <v>0</v>
      </c>
      <c r="O314" s="6">
        <f t="shared" si="47"/>
        <v>0</v>
      </c>
      <c r="P314" s="6">
        <f t="shared" si="47"/>
        <v>2700.822559945585</v>
      </c>
      <c r="Q314" s="6">
        <f t="shared" si="47"/>
        <v>15045.973915123812</v>
      </c>
      <c r="R314" s="6">
        <f t="shared" si="47"/>
        <v>18724.425064055242</v>
      </c>
      <c r="S314" s="6">
        <f t="shared" si="40"/>
        <v>22004.647521473165</v>
      </c>
      <c r="T314" s="6">
        <f t="shared" si="41"/>
        <v>2700.822559945585</v>
      </c>
      <c r="U314" s="6">
        <f t="shared" si="42"/>
        <v>15045.973915123812</v>
      </c>
      <c r="V314" s="6">
        <f t="shared" si="43"/>
        <v>18724.425064055242</v>
      </c>
      <c r="W314" s="6">
        <v>0</v>
      </c>
      <c r="X314" s="6">
        <f t="shared" si="44"/>
        <v>3336.6974350883647</v>
      </c>
      <c r="Y314" s="6">
        <f t="shared" si="45"/>
        <v>61812.566495686173</v>
      </c>
      <c r="Z314" s="6">
        <f t="shared" si="46"/>
        <v>-346.43350431382714</v>
      </c>
      <c r="AB314">
        <v>130009</v>
      </c>
      <c r="AC314">
        <v>15708</v>
      </c>
      <c r="AD314">
        <v>1960</v>
      </c>
      <c r="AE314">
        <v>754</v>
      </c>
      <c r="AG314">
        <v>4653</v>
      </c>
      <c r="AH314">
        <v>970</v>
      </c>
      <c r="AI314">
        <v>578</v>
      </c>
      <c r="AJ314">
        <v>17721</v>
      </c>
      <c r="AK314">
        <v>13059</v>
      </c>
      <c r="AL314">
        <v>86</v>
      </c>
      <c r="AM314">
        <v>1853</v>
      </c>
      <c r="AN314">
        <v>394</v>
      </c>
      <c r="AP314">
        <v>500</v>
      </c>
      <c r="AR314">
        <v>419</v>
      </c>
      <c r="AT314">
        <v>314</v>
      </c>
      <c r="AU314">
        <v>2202</v>
      </c>
      <c r="AV314">
        <v>303</v>
      </c>
      <c r="AW314">
        <v>313</v>
      </c>
      <c r="AX314">
        <v>200</v>
      </c>
      <c r="AZ314">
        <v>172</v>
      </c>
      <c r="BX314">
        <v>62159</v>
      </c>
    </row>
    <row r="315" spans="1:76">
      <c r="A315">
        <v>17</v>
      </c>
      <c r="B315">
        <v>13</v>
      </c>
      <c r="C315" t="s">
        <v>379</v>
      </c>
      <c r="D315">
        <v>78</v>
      </c>
      <c r="E315">
        <v>10</v>
      </c>
      <c r="F315" t="s">
        <v>389</v>
      </c>
      <c r="G315">
        <f t="shared" si="48"/>
        <v>1</v>
      </c>
      <c r="H315">
        <f t="shared" si="48"/>
        <v>0</v>
      </c>
      <c r="I315">
        <f t="shared" si="48"/>
        <v>0</v>
      </c>
      <c r="J315">
        <f t="shared" si="48"/>
        <v>0</v>
      </c>
      <c r="K315">
        <f t="shared" si="48"/>
        <v>0</v>
      </c>
      <c r="O315" s="6">
        <f t="shared" si="47"/>
        <v>0</v>
      </c>
      <c r="P315" s="6">
        <f t="shared" si="47"/>
        <v>3168.1637318245744</v>
      </c>
      <c r="Q315" s="6">
        <f t="shared" si="47"/>
        <v>18049.055554861574</v>
      </c>
      <c r="R315" s="6">
        <f t="shared" si="47"/>
        <v>22106.324165195991</v>
      </c>
      <c r="S315" s="6">
        <f t="shared" si="40"/>
        <v>24530.965484121942</v>
      </c>
      <c r="T315" s="6">
        <f t="shared" si="41"/>
        <v>3168.1637318245744</v>
      </c>
      <c r="U315" s="6">
        <f t="shared" si="42"/>
        <v>18049.055554861574</v>
      </c>
      <c r="V315" s="6">
        <f t="shared" si="43"/>
        <v>22106.324165195991</v>
      </c>
      <c r="W315" s="6">
        <v>0</v>
      </c>
      <c r="X315" s="6">
        <f t="shared" si="44"/>
        <v>3951.8534119910714</v>
      </c>
      <c r="Y315" s="6">
        <f t="shared" si="45"/>
        <v>71806.362347995149</v>
      </c>
      <c r="Z315" s="6">
        <f t="shared" si="46"/>
        <v>-669.63765200485068</v>
      </c>
      <c r="AB315">
        <v>130010</v>
      </c>
      <c r="AC315">
        <v>17329</v>
      </c>
      <c r="AD315">
        <v>2710</v>
      </c>
      <c r="AE315">
        <v>498</v>
      </c>
      <c r="AG315">
        <v>5558</v>
      </c>
      <c r="AH315">
        <v>794</v>
      </c>
      <c r="AI315">
        <v>922</v>
      </c>
      <c r="AJ315">
        <v>21258</v>
      </c>
      <c r="AK315">
        <v>16608</v>
      </c>
      <c r="AL315">
        <v>181</v>
      </c>
      <c r="AM315">
        <v>1530</v>
      </c>
      <c r="AN315">
        <v>644</v>
      </c>
      <c r="AP315">
        <v>137</v>
      </c>
      <c r="AR315">
        <v>157</v>
      </c>
      <c r="AT315">
        <v>590</v>
      </c>
      <c r="AU315">
        <v>2517</v>
      </c>
      <c r="AV315">
        <v>257</v>
      </c>
      <c r="AW315">
        <v>269</v>
      </c>
      <c r="AX315">
        <v>297</v>
      </c>
      <c r="AZ315">
        <v>220</v>
      </c>
      <c r="BX315">
        <v>72476</v>
      </c>
    </row>
    <row r="316" spans="1:76">
      <c r="A316">
        <v>17</v>
      </c>
      <c r="B316">
        <v>13</v>
      </c>
      <c r="C316" t="s">
        <v>379</v>
      </c>
      <c r="D316">
        <v>78</v>
      </c>
      <c r="E316">
        <v>11</v>
      </c>
      <c r="F316" t="s">
        <v>390</v>
      </c>
      <c r="G316">
        <f t="shared" si="48"/>
        <v>0</v>
      </c>
      <c r="H316">
        <f t="shared" si="48"/>
        <v>0</v>
      </c>
      <c r="I316">
        <f t="shared" si="48"/>
        <v>0</v>
      </c>
      <c r="J316">
        <f t="shared" si="48"/>
        <v>1</v>
      </c>
      <c r="K316">
        <f t="shared" si="48"/>
        <v>0</v>
      </c>
      <c r="O316" s="6">
        <f t="shared" si="47"/>
        <v>25927.308603902751</v>
      </c>
      <c r="P316" s="6">
        <f t="shared" si="47"/>
        <v>3118.9470007692844</v>
      </c>
      <c r="Q316" s="6">
        <f t="shared" si="47"/>
        <v>26763.680929548715</v>
      </c>
      <c r="R316" s="6">
        <f t="shared" si="47"/>
        <v>0</v>
      </c>
      <c r="S316" s="6">
        <f t="shared" si="40"/>
        <v>25927.308603902751</v>
      </c>
      <c r="T316" s="6">
        <f t="shared" si="41"/>
        <v>3118.9470007692844</v>
      </c>
      <c r="U316" s="6">
        <f t="shared" si="42"/>
        <v>26763.680929548715</v>
      </c>
      <c r="V316" s="6">
        <f t="shared" si="43"/>
        <v>28846.015143742268</v>
      </c>
      <c r="W316" s="6">
        <v>0</v>
      </c>
      <c r="X316" s="6">
        <f t="shared" si="44"/>
        <v>5032.6615138247744</v>
      </c>
      <c r="Y316" s="6">
        <f t="shared" si="45"/>
        <v>89688.613191787794</v>
      </c>
      <c r="Z316" s="6">
        <f t="shared" si="46"/>
        <v>-1113.3868082122062</v>
      </c>
      <c r="AB316">
        <v>130011</v>
      </c>
      <c r="AC316">
        <v>18752</v>
      </c>
      <c r="AD316">
        <v>2537</v>
      </c>
      <c r="AE316">
        <v>417</v>
      </c>
      <c r="AG316">
        <v>5420</v>
      </c>
      <c r="AH316">
        <v>1230</v>
      </c>
      <c r="AI316">
        <v>511</v>
      </c>
      <c r="AJ316">
        <v>31522</v>
      </c>
      <c r="AK316">
        <v>20900</v>
      </c>
      <c r="AL316">
        <v>210</v>
      </c>
      <c r="AM316">
        <v>2938</v>
      </c>
      <c r="AN316">
        <v>615</v>
      </c>
      <c r="AP316">
        <v>150</v>
      </c>
      <c r="AR316">
        <v>315</v>
      </c>
      <c r="AT316">
        <v>597</v>
      </c>
      <c r="AU316">
        <v>3219</v>
      </c>
      <c r="AV316">
        <v>352</v>
      </c>
      <c r="AW316">
        <v>534</v>
      </c>
      <c r="AX316">
        <v>351</v>
      </c>
      <c r="AZ316">
        <v>232</v>
      </c>
      <c r="BX316">
        <v>90802</v>
      </c>
    </row>
    <row r="317" spans="1:76">
      <c r="A317">
        <v>18</v>
      </c>
      <c r="B317">
        <v>14</v>
      </c>
      <c r="C317" t="s">
        <v>391</v>
      </c>
      <c r="D317" s="19">
        <v>74</v>
      </c>
      <c r="E317">
        <v>1</v>
      </c>
      <c r="F317" t="s">
        <v>392</v>
      </c>
      <c r="G317">
        <f t="shared" si="48"/>
        <v>0</v>
      </c>
      <c r="H317">
        <f t="shared" si="48"/>
        <v>0</v>
      </c>
      <c r="I317">
        <f t="shared" si="48"/>
        <v>0</v>
      </c>
      <c r="J317">
        <f t="shared" si="48"/>
        <v>1</v>
      </c>
      <c r="K317">
        <f t="shared" si="48"/>
        <v>0</v>
      </c>
      <c r="O317" s="6">
        <f t="shared" si="47"/>
        <v>18428.38464668809</v>
      </c>
      <c r="P317" s="6">
        <f t="shared" si="47"/>
        <v>2536.1860613712533</v>
      </c>
      <c r="Q317" s="6">
        <f t="shared" si="47"/>
        <v>12967.505197544493</v>
      </c>
      <c r="R317" s="6">
        <f t="shared" si="47"/>
        <v>0</v>
      </c>
      <c r="S317" s="6">
        <f t="shared" si="40"/>
        <v>18428.38464668809</v>
      </c>
      <c r="T317" s="6">
        <f t="shared" si="41"/>
        <v>2536.1860613712533</v>
      </c>
      <c r="U317" s="6">
        <f t="shared" si="42"/>
        <v>12967.505197544493</v>
      </c>
      <c r="V317" s="6">
        <f t="shared" si="43"/>
        <v>22261.299174922398</v>
      </c>
      <c r="W317" s="6">
        <v>0</v>
      </c>
      <c r="X317" s="6">
        <f t="shared" si="44"/>
        <v>2192.0883263622763</v>
      </c>
      <c r="Y317" s="6">
        <f t="shared" si="45"/>
        <v>58385.463406888513</v>
      </c>
      <c r="Z317" s="6">
        <f t="shared" si="46"/>
        <v>167.46340688851342</v>
      </c>
      <c r="AB317">
        <v>140001</v>
      </c>
      <c r="AC317">
        <v>12213</v>
      </c>
      <c r="AD317">
        <v>2693</v>
      </c>
      <c r="AE317">
        <v>522</v>
      </c>
      <c r="AG317">
        <v>4568</v>
      </c>
      <c r="AH317">
        <v>958</v>
      </c>
      <c r="AI317">
        <v>297</v>
      </c>
      <c r="AJ317">
        <v>15273</v>
      </c>
      <c r="AK317">
        <v>13586</v>
      </c>
      <c r="AL317">
        <v>114</v>
      </c>
      <c r="AM317">
        <v>4627</v>
      </c>
      <c r="AN317">
        <v>805</v>
      </c>
      <c r="AR317">
        <v>260</v>
      </c>
      <c r="AT317">
        <v>496</v>
      </c>
      <c r="AU317">
        <v>1806</v>
      </c>
      <c r="BX317">
        <v>58218</v>
      </c>
    </row>
    <row r="318" spans="1:76">
      <c r="A318">
        <v>18</v>
      </c>
      <c r="B318">
        <v>14</v>
      </c>
      <c r="C318" t="s">
        <v>391</v>
      </c>
      <c r="D318" s="19">
        <v>74</v>
      </c>
      <c r="E318">
        <v>2</v>
      </c>
      <c r="F318" t="s">
        <v>393</v>
      </c>
      <c r="G318">
        <f t="shared" si="48"/>
        <v>1</v>
      </c>
      <c r="H318">
        <f t="shared" si="48"/>
        <v>0</v>
      </c>
      <c r="I318">
        <f t="shared" si="48"/>
        <v>0</v>
      </c>
      <c r="J318">
        <f t="shared" si="48"/>
        <v>0</v>
      </c>
      <c r="K318">
        <f t="shared" si="48"/>
        <v>0</v>
      </c>
      <c r="O318" s="6">
        <f t="shared" si="47"/>
        <v>0</v>
      </c>
      <c r="P318" s="6">
        <f t="shared" si="47"/>
        <v>3350.2220820998932</v>
      </c>
      <c r="Q318" s="6">
        <f t="shared" si="47"/>
        <v>15527.383948974903</v>
      </c>
      <c r="R318" s="6">
        <f t="shared" si="47"/>
        <v>20475.068692446159</v>
      </c>
      <c r="S318" s="6">
        <f t="shared" si="40"/>
        <v>22537.384075298865</v>
      </c>
      <c r="T318" s="6">
        <f t="shared" si="41"/>
        <v>3350.2220820998932</v>
      </c>
      <c r="U318" s="6">
        <f t="shared" si="42"/>
        <v>15527.383948974903</v>
      </c>
      <c r="V318" s="6">
        <f t="shared" si="43"/>
        <v>20475.068692446159</v>
      </c>
      <c r="W318" s="6">
        <v>0</v>
      </c>
      <c r="X318" s="6">
        <f t="shared" si="44"/>
        <v>2777.7244344043265</v>
      </c>
      <c r="Y318" s="6">
        <f t="shared" si="45"/>
        <v>64667.783233224152</v>
      </c>
      <c r="Z318" s="6">
        <f t="shared" si="46"/>
        <v>-933.21676677584765</v>
      </c>
      <c r="AB318">
        <v>140002</v>
      </c>
      <c r="AC318">
        <v>14774</v>
      </c>
      <c r="AD318">
        <v>3706</v>
      </c>
      <c r="AE318">
        <v>388</v>
      </c>
      <c r="AG318">
        <v>6541</v>
      </c>
      <c r="AH318">
        <v>873</v>
      </c>
      <c r="AI318">
        <v>278</v>
      </c>
      <c r="AJ318">
        <v>18288</v>
      </c>
      <c r="AK318">
        <v>13954</v>
      </c>
      <c r="AL318">
        <v>113</v>
      </c>
      <c r="AM318">
        <v>3097</v>
      </c>
      <c r="AN318">
        <v>560</v>
      </c>
      <c r="AR318">
        <v>112</v>
      </c>
      <c r="AT318">
        <v>699</v>
      </c>
      <c r="AU318">
        <v>2218</v>
      </c>
      <c r="BX318">
        <v>65601</v>
      </c>
    </row>
    <row r="319" spans="1:76">
      <c r="A319">
        <v>18</v>
      </c>
      <c r="B319">
        <v>14</v>
      </c>
      <c r="C319" t="s">
        <v>391</v>
      </c>
      <c r="D319" s="19">
        <v>74</v>
      </c>
      <c r="E319">
        <v>3</v>
      </c>
      <c r="F319" t="s">
        <v>394</v>
      </c>
      <c r="G319">
        <f t="shared" si="48"/>
        <v>1</v>
      </c>
      <c r="H319">
        <f t="shared" si="48"/>
        <v>0</v>
      </c>
      <c r="I319">
        <f t="shared" si="48"/>
        <v>0</v>
      </c>
      <c r="J319">
        <f t="shared" si="48"/>
        <v>0</v>
      </c>
      <c r="K319">
        <f t="shared" si="48"/>
        <v>0</v>
      </c>
      <c r="O319" s="6">
        <f t="shared" si="47"/>
        <v>0</v>
      </c>
      <c r="P319" s="6">
        <f t="shared" si="47"/>
        <v>2872.4277992003117</v>
      </c>
      <c r="Q319" s="6">
        <f t="shared" si="47"/>
        <v>15703.985866154846</v>
      </c>
      <c r="R319" s="6">
        <f t="shared" si="47"/>
        <v>18644.067651604513</v>
      </c>
      <c r="S319" s="6">
        <f t="shared" si="40"/>
        <v>23764.111520991675</v>
      </c>
      <c r="T319" s="6">
        <f t="shared" si="41"/>
        <v>2872.4277992003117</v>
      </c>
      <c r="U319" s="6">
        <f t="shared" si="42"/>
        <v>15703.985866154846</v>
      </c>
      <c r="V319" s="6">
        <f t="shared" si="43"/>
        <v>18644.067651604513</v>
      </c>
      <c r="W319" s="6">
        <v>0</v>
      </c>
      <c r="X319" s="6">
        <f t="shared" si="44"/>
        <v>2836.7641721256391</v>
      </c>
      <c r="Y319" s="6">
        <f t="shared" si="45"/>
        <v>63821.357010076979</v>
      </c>
      <c r="Z319" s="6">
        <f t="shared" si="46"/>
        <v>-384.64298992302065</v>
      </c>
      <c r="AB319">
        <v>140003</v>
      </c>
      <c r="AC319">
        <v>15512</v>
      </c>
      <c r="AD319">
        <v>4029</v>
      </c>
      <c r="AE319">
        <v>354</v>
      </c>
      <c r="AG319">
        <v>4859</v>
      </c>
      <c r="AH319">
        <v>1447</v>
      </c>
      <c r="AI319">
        <v>289</v>
      </c>
      <c r="AJ319">
        <v>18496</v>
      </c>
      <c r="AK319">
        <v>12048</v>
      </c>
      <c r="AL319">
        <v>116</v>
      </c>
      <c r="AM319">
        <v>3444</v>
      </c>
      <c r="AN319">
        <v>517</v>
      </c>
      <c r="AR319">
        <v>116</v>
      </c>
      <c r="AT319">
        <v>567</v>
      </c>
      <c r="AU319">
        <v>2412</v>
      </c>
      <c r="BX319">
        <v>64206</v>
      </c>
    </row>
    <row r="320" spans="1:76">
      <c r="A320">
        <v>19</v>
      </c>
      <c r="B320">
        <v>15</v>
      </c>
      <c r="C320" t="s">
        <v>395</v>
      </c>
      <c r="D320" s="20">
        <v>82</v>
      </c>
      <c r="E320">
        <v>1</v>
      </c>
      <c r="F320" t="s">
        <v>396</v>
      </c>
      <c r="G320">
        <f t="shared" si="48"/>
        <v>0</v>
      </c>
      <c r="H320">
        <f t="shared" si="48"/>
        <v>0</v>
      </c>
      <c r="I320">
        <f t="shared" si="48"/>
        <v>0</v>
      </c>
      <c r="J320">
        <f t="shared" si="48"/>
        <v>1</v>
      </c>
      <c r="K320">
        <f t="shared" si="48"/>
        <v>0</v>
      </c>
      <c r="O320" s="6">
        <f t="shared" si="47"/>
        <v>17047.569722422377</v>
      </c>
      <c r="P320" s="6">
        <f t="shared" si="47"/>
        <v>2707.7913006259801</v>
      </c>
      <c r="Q320" s="6">
        <f t="shared" si="47"/>
        <v>12402.039443497179</v>
      </c>
      <c r="R320" s="6">
        <f t="shared" si="47"/>
        <v>0</v>
      </c>
      <c r="S320" s="6">
        <f t="shared" si="40"/>
        <v>17047.569722422377</v>
      </c>
      <c r="T320" s="6">
        <f t="shared" si="41"/>
        <v>2707.7913006259801</v>
      </c>
      <c r="U320" s="6">
        <f t="shared" si="42"/>
        <v>12402.039443497179</v>
      </c>
      <c r="V320" s="6">
        <f t="shared" si="43"/>
        <v>28827.647735182101</v>
      </c>
      <c r="W320" s="6">
        <v>0</v>
      </c>
      <c r="X320" s="6">
        <f t="shared" si="44"/>
        <v>2889.1381330074482</v>
      </c>
      <c r="Y320" s="6">
        <f t="shared" si="45"/>
        <v>63874.186334735088</v>
      </c>
      <c r="Z320" s="6">
        <f t="shared" si="46"/>
        <v>632.18633473508817</v>
      </c>
      <c r="AB320">
        <v>151001</v>
      </c>
      <c r="AC320">
        <v>11831</v>
      </c>
      <c r="AD320">
        <v>2289</v>
      </c>
      <c r="AE320">
        <v>152</v>
      </c>
      <c r="AG320">
        <v>4773</v>
      </c>
      <c r="AH320">
        <v>993</v>
      </c>
      <c r="AI320">
        <v>451</v>
      </c>
      <c r="AJ320">
        <v>14607</v>
      </c>
      <c r="AK320">
        <v>21707</v>
      </c>
      <c r="AL320">
        <v>49</v>
      </c>
      <c r="AM320">
        <v>1628</v>
      </c>
      <c r="AN320">
        <v>296</v>
      </c>
      <c r="AO320">
        <v>204</v>
      </c>
      <c r="AP320">
        <v>690</v>
      </c>
      <c r="AQ320">
        <v>295</v>
      </c>
      <c r="AR320">
        <v>81</v>
      </c>
      <c r="AS320">
        <v>162</v>
      </c>
      <c r="AT320">
        <v>233</v>
      </c>
      <c r="AU320">
        <v>1593</v>
      </c>
      <c r="AV320">
        <v>83</v>
      </c>
      <c r="AX320">
        <v>315</v>
      </c>
      <c r="AZ320">
        <v>116</v>
      </c>
      <c r="BA320">
        <v>104</v>
      </c>
      <c r="BB320">
        <v>105</v>
      </c>
      <c r="BD320">
        <v>199</v>
      </c>
      <c r="BG320">
        <v>224</v>
      </c>
      <c r="BP320">
        <v>62</v>
      </c>
      <c r="BX320">
        <v>63242</v>
      </c>
    </row>
    <row r="321" spans="1:76">
      <c r="A321">
        <v>19</v>
      </c>
      <c r="B321">
        <v>15</v>
      </c>
      <c r="C321" t="s">
        <v>395</v>
      </c>
      <c r="D321" s="20">
        <v>82</v>
      </c>
      <c r="E321">
        <v>2</v>
      </c>
      <c r="F321" t="s">
        <v>397</v>
      </c>
      <c r="G321">
        <f t="shared" si="48"/>
        <v>1</v>
      </c>
      <c r="H321">
        <f t="shared" si="48"/>
        <v>0</v>
      </c>
      <c r="I321">
        <f t="shared" si="48"/>
        <v>0</v>
      </c>
      <c r="J321">
        <f t="shared" si="48"/>
        <v>0</v>
      </c>
      <c r="K321">
        <f t="shared" si="48"/>
        <v>0</v>
      </c>
      <c r="O321" s="6">
        <f t="shared" si="47"/>
        <v>0</v>
      </c>
      <c r="P321" s="6">
        <f t="shared" si="47"/>
        <v>3844.5671241154132</v>
      </c>
      <c r="Q321" s="6">
        <f t="shared" si="47"/>
        <v>10498.474547740305</v>
      </c>
      <c r="R321" s="6">
        <f t="shared" si="47"/>
        <v>19663.458826693779</v>
      </c>
      <c r="S321" s="6">
        <f t="shared" si="40"/>
        <v>23058.175863343717</v>
      </c>
      <c r="T321" s="6">
        <f t="shared" si="41"/>
        <v>3844.5671241154132</v>
      </c>
      <c r="U321" s="6">
        <f t="shared" si="42"/>
        <v>10498.474547740305</v>
      </c>
      <c r="V321" s="6">
        <f t="shared" si="43"/>
        <v>19663.458826693779</v>
      </c>
      <c r="W321" s="6">
        <v>0</v>
      </c>
      <c r="X321" s="6">
        <f t="shared" si="44"/>
        <v>2888.1858791732334</v>
      </c>
      <c r="Y321" s="6">
        <f t="shared" si="45"/>
        <v>59952.862241066447</v>
      </c>
      <c r="Z321" s="6">
        <f t="shared" si="46"/>
        <v>-705.13775893355341</v>
      </c>
      <c r="AB321">
        <v>151002</v>
      </c>
      <c r="AC321">
        <v>15435</v>
      </c>
      <c r="AD321">
        <v>3714</v>
      </c>
      <c r="AE321">
        <v>155</v>
      </c>
      <c r="AG321">
        <v>7629</v>
      </c>
      <c r="AH321">
        <v>735</v>
      </c>
      <c r="AI321">
        <v>463</v>
      </c>
      <c r="AJ321">
        <v>12365</v>
      </c>
      <c r="AK321">
        <v>14089</v>
      </c>
      <c r="AL321">
        <v>93</v>
      </c>
      <c r="AM321">
        <v>1487</v>
      </c>
      <c r="AN321">
        <v>243</v>
      </c>
      <c r="AO321">
        <v>142</v>
      </c>
      <c r="AP321">
        <v>655</v>
      </c>
      <c r="AQ321">
        <v>154</v>
      </c>
      <c r="AR321">
        <v>68</v>
      </c>
      <c r="AS321">
        <v>198</v>
      </c>
      <c r="AT321">
        <v>490</v>
      </c>
      <c r="AU321">
        <v>1732</v>
      </c>
      <c r="AV321">
        <v>62</v>
      </c>
      <c r="AX321">
        <v>195</v>
      </c>
      <c r="AZ321">
        <v>73</v>
      </c>
      <c r="BA321">
        <v>46</v>
      </c>
      <c r="BB321">
        <v>95</v>
      </c>
      <c r="BD321">
        <v>184</v>
      </c>
      <c r="BG321">
        <v>136</v>
      </c>
      <c r="BP321">
        <v>20</v>
      </c>
      <c r="BX321">
        <v>60658</v>
      </c>
    </row>
    <row r="322" spans="1:76">
      <c r="A322">
        <v>19</v>
      </c>
      <c r="B322">
        <v>15</v>
      </c>
      <c r="C322" t="s">
        <v>395</v>
      </c>
      <c r="D322" s="20">
        <v>82</v>
      </c>
      <c r="E322">
        <v>3</v>
      </c>
      <c r="F322" t="s">
        <v>398</v>
      </c>
      <c r="G322">
        <f t="shared" si="48"/>
        <v>1</v>
      </c>
      <c r="H322">
        <f t="shared" si="48"/>
        <v>0</v>
      </c>
      <c r="I322">
        <f t="shared" si="48"/>
        <v>0</v>
      </c>
      <c r="J322">
        <f t="shared" si="48"/>
        <v>0</v>
      </c>
      <c r="K322">
        <f t="shared" si="48"/>
        <v>0</v>
      </c>
      <c r="O322" s="6">
        <f t="shared" si="47"/>
        <v>0</v>
      </c>
      <c r="P322" s="6">
        <f t="shared" si="47"/>
        <v>1892.4486410197655</v>
      </c>
      <c r="Q322" s="6">
        <f t="shared" si="47"/>
        <v>11541.105097244961</v>
      </c>
      <c r="R322" s="6">
        <f t="shared" si="47"/>
        <v>12996.08951935316</v>
      </c>
      <c r="S322" s="6">
        <f t="shared" si="40"/>
        <v>20374.186992387786</v>
      </c>
      <c r="T322" s="6">
        <f t="shared" si="41"/>
        <v>1892.4486410197655</v>
      </c>
      <c r="U322" s="6">
        <f t="shared" si="42"/>
        <v>11541.105097244961</v>
      </c>
      <c r="V322" s="6">
        <f t="shared" si="43"/>
        <v>12996.08951935316</v>
      </c>
      <c r="W322" s="6">
        <v>0</v>
      </c>
      <c r="X322" s="6">
        <f t="shared" si="44"/>
        <v>3100.5384842031153</v>
      </c>
      <c r="Y322" s="6">
        <f t="shared" si="45"/>
        <v>49904.368734208787</v>
      </c>
      <c r="Z322" s="6">
        <f t="shared" si="46"/>
        <v>332.36873420878692</v>
      </c>
      <c r="AB322">
        <v>151003</v>
      </c>
      <c r="AC322">
        <v>14516</v>
      </c>
      <c r="AD322">
        <v>2353</v>
      </c>
      <c r="AE322">
        <v>188</v>
      </c>
      <c r="AG322">
        <v>3146</v>
      </c>
      <c r="AH322">
        <v>763</v>
      </c>
      <c r="AI322">
        <v>436</v>
      </c>
      <c r="AJ322">
        <v>13593</v>
      </c>
      <c r="AK322">
        <v>9538</v>
      </c>
      <c r="AL322">
        <v>36</v>
      </c>
      <c r="AM322">
        <v>701</v>
      </c>
      <c r="AN322">
        <v>172</v>
      </c>
      <c r="AO322">
        <v>67</v>
      </c>
      <c r="AP322">
        <v>421</v>
      </c>
      <c r="AQ322">
        <v>267</v>
      </c>
      <c r="AR322">
        <v>48</v>
      </c>
      <c r="AS322">
        <v>71</v>
      </c>
      <c r="AT322">
        <v>135</v>
      </c>
      <c r="AU322">
        <v>2355</v>
      </c>
      <c r="AV322">
        <v>37</v>
      </c>
      <c r="AX322">
        <v>171</v>
      </c>
      <c r="AZ322">
        <v>61</v>
      </c>
      <c r="BA322">
        <v>64</v>
      </c>
      <c r="BB322">
        <v>57</v>
      </c>
      <c r="BD322">
        <v>152</v>
      </c>
      <c r="BG322">
        <v>198</v>
      </c>
      <c r="BP322">
        <v>26</v>
      </c>
      <c r="BX322">
        <v>49572</v>
      </c>
    </row>
    <row r="323" spans="1:76">
      <c r="A323">
        <v>19</v>
      </c>
      <c r="B323">
        <v>15</v>
      </c>
      <c r="C323" t="s">
        <v>395</v>
      </c>
      <c r="D323" s="20">
        <v>82</v>
      </c>
      <c r="E323">
        <v>4</v>
      </c>
      <c r="F323" t="s">
        <v>399</v>
      </c>
      <c r="G323">
        <f t="shared" si="48"/>
        <v>0</v>
      </c>
      <c r="H323">
        <f t="shared" si="48"/>
        <v>0</v>
      </c>
      <c r="I323">
        <f t="shared" si="48"/>
        <v>0</v>
      </c>
      <c r="J323">
        <f t="shared" si="48"/>
        <v>1</v>
      </c>
      <c r="K323">
        <f t="shared" si="48"/>
        <v>0</v>
      </c>
      <c r="O323" s="6">
        <f t="shared" si="47"/>
        <v>17986.428312796816</v>
      </c>
      <c r="P323" s="6">
        <f t="shared" si="47"/>
        <v>2094.1065744586958</v>
      </c>
      <c r="Q323" s="6">
        <f t="shared" si="47"/>
        <v>13586.460955353041</v>
      </c>
      <c r="R323" s="6">
        <f t="shared" si="47"/>
        <v>0</v>
      </c>
      <c r="S323" s="6">
        <f t="shared" si="40"/>
        <v>17986.428312796816</v>
      </c>
      <c r="T323" s="6">
        <f t="shared" si="41"/>
        <v>2094.1065744586958</v>
      </c>
      <c r="U323" s="6">
        <f t="shared" si="42"/>
        <v>13586.460955353041</v>
      </c>
      <c r="V323" s="6">
        <f t="shared" si="43"/>
        <v>22302.625844182774</v>
      </c>
      <c r="W323" s="6">
        <v>0</v>
      </c>
      <c r="X323" s="6">
        <f t="shared" si="44"/>
        <v>3577.6176551446879</v>
      </c>
      <c r="Y323" s="6">
        <f t="shared" si="45"/>
        <v>59547.239341936016</v>
      </c>
      <c r="Z323" s="6">
        <f t="shared" si="46"/>
        <v>494.23934193601599</v>
      </c>
      <c r="AB323">
        <v>151004</v>
      </c>
      <c r="AC323">
        <v>13177</v>
      </c>
      <c r="AD323">
        <v>1724</v>
      </c>
      <c r="AE323">
        <v>157</v>
      </c>
      <c r="AG323">
        <v>2995</v>
      </c>
      <c r="AH323">
        <v>935</v>
      </c>
      <c r="AI323">
        <v>878</v>
      </c>
      <c r="AJ323">
        <v>16002</v>
      </c>
      <c r="AK323">
        <v>16261</v>
      </c>
      <c r="AL323">
        <v>95</v>
      </c>
      <c r="AM323">
        <v>1573</v>
      </c>
      <c r="AN323">
        <v>152</v>
      </c>
      <c r="AO323">
        <v>117</v>
      </c>
      <c r="AP323">
        <v>525</v>
      </c>
      <c r="AQ323">
        <v>455</v>
      </c>
      <c r="AR323">
        <v>82</v>
      </c>
      <c r="AS323">
        <v>168</v>
      </c>
      <c r="AT323">
        <v>113</v>
      </c>
      <c r="AU323">
        <v>2495</v>
      </c>
      <c r="AV323">
        <v>67</v>
      </c>
      <c r="AX323">
        <v>251</v>
      </c>
      <c r="AZ323">
        <v>105</v>
      </c>
      <c r="BA323">
        <v>87</v>
      </c>
      <c r="BB323">
        <v>92</v>
      </c>
      <c r="BD323">
        <v>216</v>
      </c>
      <c r="BG323">
        <v>288</v>
      </c>
      <c r="BP323">
        <v>43</v>
      </c>
      <c r="BX323">
        <v>59053</v>
      </c>
    </row>
    <row r="324" spans="1:76">
      <c r="A324">
        <v>19</v>
      </c>
      <c r="B324">
        <v>15</v>
      </c>
      <c r="C324" t="s">
        <v>395</v>
      </c>
      <c r="D324" s="20">
        <v>83</v>
      </c>
      <c r="E324">
        <v>5</v>
      </c>
      <c r="F324" t="s">
        <v>400</v>
      </c>
      <c r="G324">
        <f t="shared" si="48"/>
        <v>1</v>
      </c>
      <c r="H324">
        <f t="shared" si="48"/>
        <v>0</v>
      </c>
      <c r="I324">
        <f t="shared" si="48"/>
        <v>0</v>
      </c>
      <c r="J324">
        <f t="shared" si="48"/>
        <v>0</v>
      </c>
      <c r="K324">
        <f t="shared" si="48"/>
        <v>0</v>
      </c>
      <c r="O324" s="6">
        <f t="shared" si="47"/>
        <v>0</v>
      </c>
      <c r="P324" s="6">
        <f t="shared" si="47"/>
        <v>2502.6489968468522</v>
      </c>
      <c r="Q324" s="6">
        <f t="shared" si="47"/>
        <v>11678.650821202416</v>
      </c>
      <c r="R324" s="6">
        <f t="shared" ref="R324:R387" si="49">IF(J324=1,0,V324)</f>
        <v>14718.034071868817</v>
      </c>
      <c r="S324" s="6">
        <f t="shared" ref="S324:S387" si="50">(AC324+AD324+AE324+AF324)*$B$2</f>
        <v>24670.719243757831</v>
      </c>
      <c r="T324" s="6">
        <f t="shared" ref="T324:T387" si="51">(AG324+AH324+AI324)*$C$2</f>
        <v>2502.6489968468522</v>
      </c>
      <c r="U324" s="6">
        <f t="shared" ref="U324:U387" si="52">AJ324*$D$2</f>
        <v>11678.650821202416</v>
      </c>
      <c r="V324" s="6">
        <f t="shared" ref="V324:V387" si="53">(SUM(AK324:AS324))*$E$2</f>
        <v>14718.034071868817</v>
      </c>
      <c r="W324" s="6">
        <v>0</v>
      </c>
      <c r="X324" s="6">
        <f t="shared" ref="X324:X387" si="54">SUM(AT324:BW324)*$F$2</f>
        <v>3380.5011114622416</v>
      </c>
      <c r="Y324" s="6">
        <f t="shared" ref="Y324:Y387" si="55">SUM(S324:X324)</f>
        <v>56950.554245138155</v>
      </c>
      <c r="Z324" s="6">
        <f t="shared" ref="Z324:Z387" si="56">Y324-BX324</f>
        <v>424.55424513815524</v>
      </c>
      <c r="AB324">
        <v>151005</v>
      </c>
      <c r="AC324">
        <v>16519</v>
      </c>
      <c r="AD324">
        <v>3927</v>
      </c>
      <c r="AE324">
        <v>208</v>
      </c>
      <c r="AG324">
        <v>4507</v>
      </c>
      <c r="AH324">
        <v>670</v>
      </c>
      <c r="AI324">
        <v>569</v>
      </c>
      <c r="AJ324">
        <v>13755</v>
      </c>
      <c r="AK324">
        <v>10682</v>
      </c>
      <c r="AL324">
        <v>62</v>
      </c>
      <c r="AM324">
        <v>869</v>
      </c>
      <c r="AN324">
        <v>212</v>
      </c>
      <c r="AO324">
        <v>80</v>
      </c>
      <c r="AP324">
        <v>378</v>
      </c>
      <c r="AQ324">
        <v>319</v>
      </c>
      <c r="AR324">
        <v>59</v>
      </c>
      <c r="AS324">
        <v>160</v>
      </c>
      <c r="AT324">
        <v>255</v>
      </c>
      <c r="AU324">
        <v>2422</v>
      </c>
      <c r="AV324">
        <v>56</v>
      </c>
      <c r="AX324">
        <v>183</v>
      </c>
      <c r="AZ324">
        <v>131</v>
      </c>
      <c r="BA324">
        <v>76</v>
      </c>
      <c r="BB324">
        <v>99</v>
      </c>
      <c r="BD324">
        <v>134</v>
      </c>
      <c r="BG324">
        <v>163</v>
      </c>
      <c r="BP324">
        <v>31</v>
      </c>
      <c r="BX324">
        <v>56526</v>
      </c>
    </row>
    <row r="325" spans="1:76">
      <c r="A325">
        <v>19</v>
      </c>
      <c r="B325">
        <v>15</v>
      </c>
      <c r="C325" t="s">
        <v>395</v>
      </c>
      <c r="D325" s="20">
        <v>83</v>
      </c>
      <c r="E325">
        <v>6</v>
      </c>
      <c r="F325" t="s">
        <v>401</v>
      </c>
      <c r="G325">
        <f t="shared" si="48"/>
        <v>0</v>
      </c>
      <c r="H325">
        <f t="shared" si="48"/>
        <v>0</v>
      </c>
      <c r="I325">
        <f t="shared" si="48"/>
        <v>0</v>
      </c>
      <c r="J325">
        <f t="shared" si="48"/>
        <v>1</v>
      </c>
      <c r="K325">
        <f t="shared" si="48"/>
        <v>0</v>
      </c>
      <c r="O325" s="6">
        <f t="shared" ref="O325:R388" si="57">IF(G325=1,0,S325)</f>
        <v>16335.661681883998</v>
      </c>
      <c r="P325" s="6">
        <f t="shared" si="57"/>
        <v>1537.4784126121456</v>
      </c>
      <c r="Q325" s="6">
        <f t="shared" si="57"/>
        <v>10786.30171083646</v>
      </c>
      <c r="R325" s="6">
        <f t="shared" si="49"/>
        <v>0</v>
      </c>
      <c r="S325" s="6">
        <f t="shared" si="50"/>
        <v>16335.661681883998</v>
      </c>
      <c r="T325" s="6">
        <f t="shared" si="51"/>
        <v>1537.4784126121456</v>
      </c>
      <c r="U325" s="6">
        <f t="shared" si="52"/>
        <v>10786.30171083646</v>
      </c>
      <c r="V325" s="6">
        <f t="shared" si="53"/>
        <v>20436.037949255806</v>
      </c>
      <c r="W325" s="6">
        <v>0</v>
      </c>
      <c r="X325" s="6">
        <f t="shared" si="54"/>
        <v>2888.1858791732334</v>
      </c>
      <c r="Y325" s="6">
        <f t="shared" si="55"/>
        <v>51983.665633761637</v>
      </c>
      <c r="Z325" s="6">
        <f t="shared" si="56"/>
        <v>1238.6656337616369</v>
      </c>
      <c r="AB325">
        <v>151006</v>
      </c>
      <c r="AC325">
        <v>11247</v>
      </c>
      <c r="AD325">
        <v>2257</v>
      </c>
      <c r="AE325">
        <v>172</v>
      </c>
      <c r="AG325">
        <v>2696</v>
      </c>
      <c r="AH325">
        <v>565</v>
      </c>
      <c r="AI325">
        <v>269</v>
      </c>
      <c r="AJ325">
        <v>12704</v>
      </c>
      <c r="AK325">
        <v>13967</v>
      </c>
      <c r="AL325">
        <v>59</v>
      </c>
      <c r="AM325">
        <v>1391</v>
      </c>
      <c r="AN325">
        <v>312</v>
      </c>
      <c r="AO325">
        <v>547</v>
      </c>
      <c r="AP325">
        <v>1050</v>
      </c>
      <c r="AQ325">
        <v>317</v>
      </c>
      <c r="AR325">
        <v>49</v>
      </c>
      <c r="AS325">
        <v>110</v>
      </c>
      <c r="AT325">
        <v>80</v>
      </c>
      <c r="AU325">
        <v>1688</v>
      </c>
      <c r="AV325">
        <v>59</v>
      </c>
      <c r="AX325">
        <v>353</v>
      </c>
      <c r="AZ325">
        <v>97</v>
      </c>
      <c r="BA325">
        <v>224</v>
      </c>
      <c r="BB325">
        <v>71</v>
      </c>
      <c r="BD325">
        <v>168</v>
      </c>
      <c r="BG325">
        <v>216</v>
      </c>
      <c r="BP325">
        <v>77</v>
      </c>
      <c r="BX325">
        <v>50745</v>
      </c>
    </row>
    <row r="326" spans="1:76">
      <c r="A326">
        <v>19</v>
      </c>
      <c r="B326">
        <v>15</v>
      </c>
      <c r="C326" t="s">
        <v>395</v>
      </c>
      <c r="D326" s="20">
        <v>83</v>
      </c>
      <c r="E326">
        <v>7</v>
      </c>
      <c r="F326" t="s">
        <v>402</v>
      </c>
      <c r="G326">
        <f t="shared" si="48"/>
        <v>0</v>
      </c>
      <c r="H326">
        <f t="shared" si="48"/>
        <v>0</v>
      </c>
      <c r="I326">
        <f t="shared" si="48"/>
        <v>0</v>
      </c>
      <c r="J326">
        <f t="shared" si="48"/>
        <v>1</v>
      </c>
      <c r="K326">
        <f t="shared" si="48"/>
        <v>0</v>
      </c>
      <c r="O326" s="6">
        <f t="shared" si="57"/>
        <v>15863.843433540609</v>
      </c>
      <c r="P326" s="6">
        <f t="shared" si="57"/>
        <v>1842.7963636719512</v>
      </c>
      <c r="Q326" s="6">
        <f t="shared" si="57"/>
        <v>10512.90835827905</v>
      </c>
      <c r="R326" s="6">
        <f t="shared" si="49"/>
        <v>0</v>
      </c>
      <c r="S326" s="6">
        <f t="shared" si="50"/>
        <v>15863.843433540609</v>
      </c>
      <c r="T326" s="6">
        <f t="shared" si="51"/>
        <v>1842.7963636719512</v>
      </c>
      <c r="U326" s="6">
        <f t="shared" si="52"/>
        <v>10512.90835827905</v>
      </c>
      <c r="V326" s="6">
        <f t="shared" si="53"/>
        <v>19513.075669107413</v>
      </c>
      <c r="W326" s="6">
        <v>0</v>
      </c>
      <c r="X326" s="6">
        <f t="shared" si="54"/>
        <v>2802.4830340939093</v>
      </c>
      <c r="Y326" s="6">
        <f t="shared" si="55"/>
        <v>50535.106858692932</v>
      </c>
      <c r="Z326" s="6">
        <f t="shared" si="56"/>
        <v>700.10685869293229</v>
      </c>
      <c r="AB326">
        <v>151007</v>
      </c>
      <c r="AC326">
        <v>11263</v>
      </c>
      <c r="AD326">
        <v>1824</v>
      </c>
      <c r="AE326">
        <v>194</v>
      </c>
      <c r="AG326">
        <v>3134</v>
      </c>
      <c r="AH326">
        <v>741</v>
      </c>
      <c r="AI326">
        <v>356</v>
      </c>
      <c r="AJ326">
        <v>12382</v>
      </c>
      <c r="AK326">
        <v>14355</v>
      </c>
      <c r="AL326">
        <v>181</v>
      </c>
      <c r="AM326">
        <v>576</v>
      </c>
      <c r="AN326">
        <v>245</v>
      </c>
      <c r="AO326">
        <v>316</v>
      </c>
      <c r="AP326">
        <v>843</v>
      </c>
      <c r="AQ326">
        <v>292</v>
      </c>
      <c r="AR326">
        <v>48</v>
      </c>
      <c r="AS326">
        <v>142</v>
      </c>
      <c r="AT326">
        <v>138</v>
      </c>
      <c r="AU326">
        <v>1792</v>
      </c>
      <c r="AV326">
        <v>47</v>
      </c>
      <c r="AX326">
        <v>299</v>
      </c>
      <c r="AZ326">
        <v>91</v>
      </c>
      <c r="BA326">
        <v>101</v>
      </c>
      <c r="BB326">
        <v>70</v>
      </c>
      <c r="BD326">
        <v>173</v>
      </c>
      <c r="BG326">
        <v>203</v>
      </c>
      <c r="BP326">
        <v>29</v>
      </c>
      <c r="BX326">
        <v>49835</v>
      </c>
    </row>
    <row r="327" spans="1:76">
      <c r="A327">
        <v>19</v>
      </c>
      <c r="B327">
        <v>15</v>
      </c>
      <c r="C327" t="s">
        <v>395</v>
      </c>
      <c r="D327" s="20">
        <v>83</v>
      </c>
      <c r="E327">
        <v>8</v>
      </c>
      <c r="F327" t="s">
        <v>403</v>
      </c>
      <c r="G327">
        <f t="shared" si="48"/>
        <v>0</v>
      </c>
      <c r="H327">
        <f t="shared" si="48"/>
        <v>0</v>
      </c>
      <c r="I327">
        <f t="shared" si="48"/>
        <v>0</v>
      </c>
      <c r="J327">
        <f t="shared" si="48"/>
        <v>1</v>
      </c>
      <c r="K327">
        <f t="shared" si="48"/>
        <v>0</v>
      </c>
      <c r="O327" s="6">
        <f t="shared" si="57"/>
        <v>13496.390855777076</v>
      </c>
      <c r="P327" s="6">
        <f t="shared" si="57"/>
        <v>1467.7910058081957</v>
      </c>
      <c r="Q327" s="6">
        <f t="shared" si="57"/>
        <v>9544.9940045043677</v>
      </c>
      <c r="R327" s="6">
        <f t="shared" si="49"/>
        <v>0</v>
      </c>
      <c r="S327" s="6">
        <f t="shared" si="50"/>
        <v>13496.390855777076</v>
      </c>
      <c r="T327" s="6">
        <f t="shared" si="51"/>
        <v>1467.7910058081957</v>
      </c>
      <c r="U327" s="6">
        <f t="shared" si="52"/>
        <v>9544.9940045043677</v>
      </c>
      <c r="V327" s="6">
        <f t="shared" si="53"/>
        <v>18481.05690063303</v>
      </c>
      <c r="W327" s="6">
        <v>0</v>
      </c>
      <c r="X327" s="6">
        <f t="shared" si="54"/>
        <v>2790.1037342491177</v>
      </c>
      <c r="Y327" s="6">
        <f t="shared" si="55"/>
        <v>45780.336500971782</v>
      </c>
      <c r="Z327" s="6">
        <f t="shared" si="56"/>
        <v>840.33650097178179</v>
      </c>
      <c r="AB327">
        <v>151008</v>
      </c>
      <c r="AC327">
        <v>9695</v>
      </c>
      <c r="AD327">
        <v>1463</v>
      </c>
      <c r="AE327">
        <v>141</v>
      </c>
      <c r="AG327">
        <v>2379</v>
      </c>
      <c r="AH327">
        <v>651</v>
      </c>
      <c r="AI327">
        <v>340</v>
      </c>
      <c r="AJ327">
        <v>11242</v>
      </c>
      <c r="AK327">
        <v>13134</v>
      </c>
      <c r="AL327">
        <v>45</v>
      </c>
      <c r="AM327">
        <v>677</v>
      </c>
      <c r="AN327">
        <v>141</v>
      </c>
      <c r="AO327">
        <v>524</v>
      </c>
      <c r="AP327">
        <v>600</v>
      </c>
      <c r="AQ327">
        <v>397</v>
      </c>
      <c r="AR327">
        <v>59</v>
      </c>
      <c r="AS327">
        <v>522</v>
      </c>
      <c r="AT327">
        <v>66</v>
      </c>
      <c r="AU327">
        <v>1605</v>
      </c>
      <c r="AV327">
        <v>52</v>
      </c>
      <c r="AX327">
        <v>506</v>
      </c>
      <c r="AZ327">
        <v>93</v>
      </c>
      <c r="BA327">
        <v>111</v>
      </c>
      <c r="BB327">
        <v>89</v>
      </c>
      <c r="BD327">
        <v>134</v>
      </c>
      <c r="BG327">
        <v>241</v>
      </c>
      <c r="BP327">
        <v>33</v>
      </c>
      <c r="BX327">
        <v>44940</v>
      </c>
    </row>
    <row r="328" spans="1:76">
      <c r="A328">
        <v>19</v>
      </c>
      <c r="B328">
        <v>15</v>
      </c>
      <c r="C328" t="s">
        <v>395</v>
      </c>
      <c r="D328" s="20">
        <v>87</v>
      </c>
      <c r="E328">
        <v>9</v>
      </c>
      <c r="F328" t="s">
        <v>404</v>
      </c>
      <c r="G328">
        <f t="shared" si="48"/>
        <v>1</v>
      </c>
      <c r="H328">
        <f t="shared" si="48"/>
        <v>0</v>
      </c>
      <c r="I328">
        <f t="shared" si="48"/>
        <v>0</v>
      </c>
      <c r="J328">
        <f t="shared" si="48"/>
        <v>0</v>
      </c>
      <c r="K328">
        <f t="shared" si="48"/>
        <v>0</v>
      </c>
      <c r="O328" s="6">
        <f t="shared" si="57"/>
        <v>0</v>
      </c>
      <c r="P328" s="6">
        <f t="shared" si="57"/>
        <v>1330.1583773703944</v>
      </c>
      <c r="Q328" s="6">
        <f t="shared" si="57"/>
        <v>9795.4630697355351</v>
      </c>
      <c r="R328" s="6">
        <f t="shared" si="49"/>
        <v>15589.338015441739</v>
      </c>
      <c r="S328" s="6">
        <f t="shared" si="50"/>
        <v>19099.680483571596</v>
      </c>
      <c r="T328" s="6">
        <f t="shared" si="51"/>
        <v>1330.1583773703944</v>
      </c>
      <c r="U328" s="6">
        <f t="shared" si="52"/>
        <v>9795.4630697355351</v>
      </c>
      <c r="V328" s="6">
        <f t="shared" si="53"/>
        <v>15589.338015441739</v>
      </c>
      <c r="W328" s="6">
        <v>0</v>
      </c>
      <c r="X328" s="6">
        <f t="shared" si="54"/>
        <v>2558.706052534942</v>
      </c>
      <c r="Y328" s="6">
        <f t="shared" si="55"/>
        <v>48373.345998654208</v>
      </c>
      <c r="Z328" s="6">
        <f t="shared" si="56"/>
        <v>1525.3459986542075</v>
      </c>
      <c r="AB328">
        <v>151009</v>
      </c>
      <c r="AC328">
        <v>13915</v>
      </c>
      <c r="AD328">
        <v>1956</v>
      </c>
      <c r="AE328">
        <v>119</v>
      </c>
      <c r="AG328">
        <v>2232</v>
      </c>
      <c r="AH328">
        <v>569</v>
      </c>
      <c r="AI328">
        <v>253</v>
      </c>
      <c r="AJ328">
        <v>11537</v>
      </c>
      <c r="AK328">
        <v>11329</v>
      </c>
      <c r="AL328">
        <v>41</v>
      </c>
      <c r="AM328">
        <v>628</v>
      </c>
      <c r="AN328">
        <v>201</v>
      </c>
      <c r="AO328">
        <v>81</v>
      </c>
      <c r="AP328">
        <v>738</v>
      </c>
      <c r="AQ328">
        <v>304</v>
      </c>
      <c r="AR328">
        <v>183</v>
      </c>
      <c r="AS328">
        <v>75</v>
      </c>
      <c r="AT328">
        <v>62</v>
      </c>
      <c r="AU328">
        <v>1402</v>
      </c>
      <c r="AV328">
        <v>48</v>
      </c>
      <c r="AX328">
        <v>377</v>
      </c>
      <c r="AZ328">
        <v>98</v>
      </c>
      <c r="BA328">
        <v>108</v>
      </c>
      <c r="BB328">
        <v>116</v>
      </c>
      <c r="BD328">
        <v>204</v>
      </c>
      <c r="BG328">
        <v>220</v>
      </c>
      <c r="BP328">
        <v>52</v>
      </c>
      <c r="BX328">
        <v>46848</v>
      </c>
    </row>
    <row r="329" spans="1:76">
      <c r="A329">
        <v>19</v>
      </c>
      <c r="B329">
        <v>15</v>
      </c>
      <c r="C329" t="s">
        <v>395</v>
      </c>
      <c r="D329" s="20">
        <v>84</v>
      </c>
      <c r="E329">
        <v>10</v>
      </c>
      <c r="F329" t="s">
        <v>405</v>
      </c>
      <c r="G329">
        <f t="shared" si="48"/>
        <v>1</v>
      </c>
      <c r="H329">
        <f t="shared" si="48"/>
        <v>0</v>
      </c>
      <c r="I329">
        <f t="shared" si="48"/>
        <v>0</v>
      </c>
      <c r="J329">
        <f t="shared" si="48"/>
        <v>0</v>
      </c>
      <c r="K329">
        <f t="shared" si="48"/>
        <v>0</v>
      </c>
      <c r="O329" s="6">
        <f t="shared" si="57"/>
        <v>0</v>
      </c>
      <c r="P329" s="6">
        <f t="shared" si="57"/>
        <v>2963.4569743379711</v>
      </c>
      <c r="Q329" s="6">
        <f t="shared" si="57"/>
        <v>14597.676740743958</v>
      </c>
      <c r="R329" s="6">
        <f t="shared" si="49"/>
        <v>22729.668093206659</v>
      </c>
      <c r="S329" s="6">
        <f t="shared" si="50"/>
        <v>22855.114845069347</v>
      </c>
      <c r="T329" s="6">
        <f t="shared" si="51"/>
        <v>2963.4569743379711</v>
      </c>
      <c r="U329" s="6">
        <f t="shared" si="52"/>
        <v>14597.676740743958</v>
      </c>
      <c r="V329" s="6">
        <f t="shared" si="53"/>
        <v>22729.668093206659</v>
      </c>
      <c r="W329" s="6">
        <v>0</v>
      </c>
      <c r="X329" s="6">
        <f t="shared" si="54"/>
        <v>2776.7721805701117</v>
      </c>
      <c r="Y329" s="6">
        <f t="shared" si="55"/>
        <v>65922.688833928041</v>
      </c>
      <c r="Z329" s="6">
        <f t="shared" si="56"/>
        <v>75.688833928041277</v>
      </c>
      <c r="AB329">
        <v>151010</v>
      </c>
      <c r="AC329">
        <v>15541</v>
      </c>
      <c r="AD329">
        <v>3115</v>
      </c>
      <c r="AE329">
        <v>478</v>
      </c>
      <c r="AG329">
        <v>3691</v>
      </c>
      <c r="AH329">
        <v>1260</v>
      </c>
      <c r="AI329">
        <v>1853</v>
      </c>
      <c r="AJ329">
        <v>17193</v>
      </c>
      <c r="AK329">
        <v>16908</v>
      </c>
      <c r="AL329">
        <v>67</v>
      </c>
      <c r="AM329">
        <v>961</v>
      </c>
      <c r="AN329">
        <v>254</v>
      </c>
      <c r="AO329">
        <v>90</v>
      </c>
      <c r="AP329">
        <v>700</v>
      </c>
      <c r="AQ329">
        <v>276</v>
      </c>
      <c r="AR329">
        <v>470</v>
      </c>
      <c r="AS329">
        <v>74</v>
      </c>
      <c r="AT329">
        <v>143</v>
      </c>
      <c r="AU329">
        <v>1755</v>
      </c>
      <c r="AV329">
        <v>70</v>
      </c>
      <c r="AX329">
        <v>215</v>
      </c>
      <c r="AZ329">
        <v>108</v>
      </c>
      <c r="BA329">
        <v>93</v>
      </c>
      <c r="BB329">
        <v>78</v>
      </c>
      <c r="BD329">
        <v>170</v>
      </c>
      <c r="BG329">
        <v>234</v>
      </c>
      <c r="BP329">
        <v>50</v>
      </c>
      <c r="BX329">
        <v>65847</v>
      </c>
    </row>
    <row r="330" spans="1:76">
      <c r="A330">
        <v>19</v>
      </c>
      <c r="B330">
        <v>15</v>
      </c>
      <c r="C330" t="s">
        <v>395</v>
      </c>
      <c r="D330" s="20">
        <v>84</v>
      </c>
      <c r="E330">
        <v>11</v>
      </c>
      <c r="F330" t="s">
        <v>406</v>
      </c>
      <c r="G330">
        <f t="shared" si="48"/>
        <v>0</v>
      </c>
      <c r="H330">
        <f t="shared" si="48"/>
        <v>0</v>
      </c>
      <c r="I330">
        <f t="shared" si="48"/>
        <v>0</v>
      </c>
      <c r="J330">
        <f t="shared" si="48"/>
        <v>1</v>
      </c>
      <c r="K330">
        <f t="shared" si="48"/>
        <v>0</v>
      </c>
      <c r="O330" s="6">
        <f t="shared" si="57"/>
        <v>23254.070022149579</v>
      </c>
      <c r="P330" s="6">
        <f t="shared" si="57"/>
        <v>2966.5057983856441</v>
      </c>
      <c r="Q330" s="6">
        <f t="shared" si="57"/>
        <v>20282.899997652094</v>
      </c>
      <c r="R330" s="6">
        <f t="shared" si="49"/>
        <v>0</v>
      </c>
      <c r="S330" s="6">
        <f t="shared" si="50"/>
        <v>23254.070022149579</v>
      </c>
      <c r="T330" s="6">
        <f t="shared" si="51"/>
        <v>2966.5057983856441</v>
      </c>
      <c r="U330" s="6">
        <f t="shared" si="52"/>
        <v>20282.899997652094</v>
      </c>
      <c r="V330" s="6">
        <f t="shared" si="53"/>
        <v>40985.724238977644</v>
      </c>
      <c r="W330" s="6">
        <v>0</v>
      </c>
      <c r="X330" s="6">
        <f t="shared" si="54"/>
        <v>4587.0067194122867</v>
      </c>
      <c r="Y330" s="6">
        <f t="shared" si="55"/>
        <v>92076.206776577252</v>
      </c>
      <c r="Z330" s="6">
        <f t="shared" si="56"/>
        <v>1388.2067765772517</v>
      </c>
      <c r="AB330">
        <v>151011</v>
      </c>
      <c r="AC330">
        <v>16958</v>
      </c>
      <c r="AD330">
        <v>2071</v>
      </c>
      <c r="AE330">
        <v>439</v>
      </c>
      <c r="AG330">
        <v>4409</v>
      </c>
      <c r="AH330">
        <v>1254</v>
      </c>
      <c r="AI330">
        <v>1148</v>
      </c>
      <c r="AJ330">
        <v>23889</v>
      </c>
      <c r="AK330">
        <v>30240</v>
      </c>
      <c r="AL330">
        <v>65</v>
      </c>
      <c r="AM330">
        <v>1852</v>
      </c>
      <c r="AN330">
        <v>372</v>
      </c>
      <c r="AO330">
        <v>499</v>
      </c>
      <c r="AP330">
        <v>1862</v>
      </c>
      <c r="AQ330">
        <v>453</v>
      </c>
      <c r="AR330">
        <v>209</v>
      </c>
      <c r="AS330">
        <v>151</v>
      </c>
      <c r="AT330">
        <v>218</v>
      </c>
      <c r="AU330">
        <v>2330</v>
      </c>
      <c r="AV330">
        <v>140</v>
      </c>
      <c r="AX330">
        <v>401</v>
      </c>
      <c r="AZ330">
        <v>156</v>
      </c>
      <c r="BA330">
        <v>627</v>
      </c>
      <c r="BB330">
        <v>146</v>
      </c>
      <c r="BD330">
        <v>319</v>
      </c>
      <c r="BG330">
        <v>369</v>
      </c>
      <c r="BP330">
        <v>111</v>
      </c>
      <c r="BX330">
        <v>90688</v>
      </c>
    </row>
    <row r="331" spans="1:76">
      <c r="A331">
        <v>19</v>
      </c>
      <c r="B331">
        <v>15</v>
      </c>
      <c r="C331" t="s">
        <v>395</v>
      </c>
      <c r="D331" s="20">
        <v>84</v>
      </c>
      <c r="E331">
        <v>12</v>
      </c>
      <c r="F331" t="s">
        <v>407</v>
      </c>
      <c r="G331">
        <f t="shared" si="48"/>
        <v>0</v>
      </c>
      <c r="H331">
        <f t="shared" si="48"/>
        <v>0</v>
      </c>
      <c r="I331">
        <f t="shared" si="48"/>
        <v>0</v>
      </c>
      <c r="J331">
        <f t="shared" si="48"/>
        <v>1</v>
      </c>
      <c r="K331">
        <f t="shared" si="48"/>
        <v>0</v>
      </c>
      <c r="O331" s="6">
        <f t="shared" si="57"/>
        <v>21784.863831105613</v>
      </c>
      <c r="P331" s="6">
        <f t="shared" si="57"/>
        <v>3253.0952588668883</v>
      </c>
      <c r="Q331" s="6">
        <f t="shared" si="57"/>
        <v>17029.34929268316</v>
      </c>
      <c r="R331" s="6">
        <f t="shared" si="49"/>
        <v>0</v>
      </c>
      <c r="S331" s="6">
        <f t="shared" si="50"/>
        <v>21784.863831105613</v>
      </c>
      <c r="T331" s="6">
        <f t="shared" si="51"/>
        <v>3253.0952588668883</v>
      </c>
      <c r="U331" s="6">
        <f t="shared" si="52"/>
        <v>17029.34929268316</v>
      </c>
      <c r="V331" s="6">
        <f t="shared" si="53"/>
        <v>34038.251951094477</v>
      </c>
      <c r="W331" s="6">
        <v>0</v>
      </c>
      <c r="X331" s="6">
        <f t="shared" si="54"/>
        <v>4367.9883375429026</v>
      </c>
      <c r="Y331" s="6">
        <f t="shared" si="55"/>
        <v>80473.548671293043</v>
      </c>
      <c r="Z331" s="6">
        <f t="shared" si="56"/>
        <v>471.5486712930433</v>
      </c>
      <c r="AB331">
        <v>151012</v>
      </c>
      <c r="AC331">
        <v>15500</v>
      </c>
      <c r="AD331">
        <v>2062</v>
      </c>
      <c r="AE331">
        <v>676</v>
      </c>
      <c r="AG331">
        <v>4126</v>
      </c>
      <c r="AH331">
        <v>2564</v>
      </c>
      <c r="AI331">
        <v>779</v>
      </c>
      <c r="AJ331">
        <v>20057</v>
      </c>
      <c r="AK331">
        <v>25243</v>
      </c>
      <c r="AL331">
        <v>120</v>
      </c>
      <c r="AM331">
        <v>1100</v>
      </c>
      <c r="AN331">
        <v>337</v>
      </c>
      <c r="AO331">
        <v>482</v>
      </c>
      <c r="AP331">
        <v>1048</v>
      </c>
      <c r="AQ331">
        <v>487</v>
      </c>
      <c r="AR331">
        <v>648</v>
      </c>
      <c r="AS331">
        <v>186</v>
      </c>
      <c r="AT331">
        <v>154</v>
      </c>
      <c r="AU331">
        <v>2548</v>
      </c>
      <c r="AV331">
        <v>154</v>
      </c>
      <c r="AX331">
        <v>425</v>
      </c>
      <c r="AZ331">
        <v>162</v>
      </c>
      <c r="BA331">
        <v>169</v>
      </c>
      <c r="BB331">
        <v>114</v>
      </c>
      <c r="BD331">
        <v>364</v>
      </c>
      <c r="BG331">
        <v>393</v>
      </c>
      <c r="BP331">
        <v>104</v>
      </c>
      <c r="BX331">
        <v>80002</v>
      </c>
    </row>
    <row r="332" spans="1:76">
      <c r="A332">
        <v>19</v>
      </c>
      <c r="B332">
        <v>15</v>
      </c>
      <c r="C332" t="s">
        <v>395</v>
      </c>
      <c r="D332" s="20">
        <v>84</v>
      </c>
      <c r="E332">
        <v>13</v>
      </c>
      <c r="F332" t="s">
        <v>408</v>
      </c>
      <c r="G332">
        <f t="shared" si="48"/>
        <v>0</v>
      </c>
      <c r="H332">
        <f t="shared" si="48"/>
        <v>0</v>
      </c>
      <c r="I332">
        <f t="shared" si="48"/>
        <v>0</v>
      </c>
      <c r="J332">
        <f t="shared" si="48"/>
        <v>1</v>
      </c>
      <c r="K332">
        <f t="shared" si="48"/>
        <v>0</v>
      </c>
      <c r="O332" s="6">
        <f t="shared" si="57"/>
        <v>15722.895197326636</v>
      </c>
      <c r="P332" s="6">
        <f t="shared" si="57"/>
        <v>2216.059536365608</v>
      </c>
      <c r="Q332" s="6">
        <f t="shared" si="57"/>
        <v>10862.716001923935</v>
      </c>
      <c r="R332" s="6">
        <f t="shared" si="49"/>
        <v>0</v>
      </c>
      <c r="S332" s="6">
        <f t="shared" si="50"/>
        <v>15722.895197326636</v>
      </c>
      <c r="T332" s="6">
        <f t="shared" si="51"/>
        <v>2216.059536365608</v>
      </c>
      <c r="U332" s="6">
        <f t="shared" si="52"/>
        <v>10862.716001923935</v>
      </c>
      <c r="V332" s="6">
        <f t="shared" si="53"/>
        <v>25085.288241048074</v>
      </c>
      <c r="W332" s="6">
        <v>0</v>
      </c>
      <c r="X332" s="6">
        <f t="shared" si="54"/>
        <v>2445.3878462633907</v>
      </c>
      <c r="Y332" s="6">
        <f t="shared" si="55"/>
        <v>56332.34682292764</v>
      </c>
      <c r="Z332" s="6">
        <f t="shared" si="56"/>
        <v>867.34682292764046</v>
      </c>
      <c r="AB332">
        <v>151013</v>
      </c>
      <c r="AC332">
        <v>11745</v>
      </c>
      <c r="AD332">
        <v>1083</v>
      </c>
      <c r="AE332">
        <v>335</v>
      </c>
      <c r="AG332">
        <v>3509</v>
      </c>
      <c r="AH332">
        <v>1225</v>
      </c>
      <c r="AI332">
        <v>354</v>
      </c>
      <c r="AJ332">
        <v>12794</v>
      </c>
      <c r="AK332">
        <v>17963</v>
      </c>
      <c r="AL332">
        <v>321</v>
      </c>
      <c r="AM332">
        <v>1365</v>
      </c>
      <c r="AN332">
        <v>193</v>
      </c>
      <c r="AO332">
        <v>294</v>
      </c>
      <c r="AP332">
        <v>1096</v>
      </c>
      <c r="AQ332">
        <v>338</v>
      </c>
      <c r="AR332">
        <v>69</v>
      </c>
      <c r="AS332">
        <v>213</v>
      </c>
      <c r="AT332">
        <v>90</v>
      </c>
      <c r="AU332">
        <v>1317</v>
      </c>
      <c r="AV332">
        <v>62</v>
      </c>
      <c r="AX332">
        <v>265</v>
      </c>
      <c r="AZ332">
        <v>150</v>
      </c>
      <c r="BA332">
        <v>126</v>
      </c>
      <c r="BB332">
        <v>69</v>
      </c>
      <c r="BD332">
        <v>191</v>
      </c>
      <c r="BG332">
        <v>244</v>
      </c>
      <c r="BP332">
        <v>54</v>
      </c>
      <c r="BX332">
        <v>55465</v>
      </c>
    </row>
    <row r="333" spans="1:76">
      <c r="A333">
        <v>19</v>
      </c>
      <c r="B333">
        <v>15</v>
      </c>
      <c r="C333" t="s">
        <v>395</v>
      </c>
      <c r="D333" s="20">
        <v>85</v>
      </c>
      <c r="E333">
        <v>14</v>
      </c>
      <c r="F333" t="s">
        <v>409</v>
      </c>
      <c r="G333">
        <f t="shared" si="48"/>
        <v>0</v>
      </c>
      <c r="H333">
        <f t="shared" si="48"/>
        <v>0</v>
      </c>
      <c r="I333">
        <f t="shared" si="48"/>
        <v>0</v>
      </c>
      <c r="J333">
        <f t="shared" si="48"/>
        <v>1</v>
      </c>
      <c r="K333">
        <f t="shared" si="48"/>
        <v>0</v>
      </c>
      <c r="O333" s="6">
        <f t="shared" si="57"/>
        <v>15583.141437690745</v>
      </c>
      <c r="P333" s="6">
        <f t="shared" si="57"/>
        <v>2486.0982377309142</v>
      </c>
      <c r="Q333" s="6">
        <f t="shared" si="57"/>
        <v>11188.750310563828</v>
      </c>
      <c r="R333" s="6">
        <f t="shared" si="49"/>
        <v>0</v>
      </c>
      <c r="S333" s="6">
        <f t="shared" si="50"/>
        <v>15583.141437690745</v>
      </c>
      <c r="T333" s="6">
        <f t="shared" si="51"/>
        <v>2486.0982377309142</v>
      </c>
      <c r="U333" s="6">
        <f t="shared" si="52"/>
        <v>11188.750310563828</v>
      </c>
      <c r="V333" s="6">
        <f t="shared" si="53"/>
        <v>22192.421392821772</v>
      </c>
      <c r="W333" s="6">
        <v>0</v>
      </c>
      <c r="X333" s="6">
        <f t="shared" si="54"/>
        <v>2665.35848196699</v>
      </c>
      <c r="Y333" s="6">
        <f t="shared" si="55"/>
        <v>54115.76986077425</v>
      </c>
      <c r="Z333" s="6">
        <f t="shared" si="56"/>
        <v>52.769860774249537</v>
      </c>
      <c r="AB333">
        <v>151014</v>
      </c>
      <c r="AC333">
        <v>11541</v>
      </c>
      <c r="AD333">
        <v>1351</v>
      </c>
      <c r="AE333">
        <v>154</v>
      </c>
      <c r="AG333">
        <v>3878</v>
      </c>
      <c r="AH333">
        <v>1234</v>
      </c>
      <c r="AI333">
        <v>596</v>
      </c>
      <c r="AJ333">
        <v>13178</v>
      </c>
      <c r="AK333">
        <v>15638</v>
      </c>
      <c r="AL333">
        <v>120</v>
      </c>
      <c r="AM333">
        <v>1563</v>
      </c>
      <c r="AN333">
        <v>207</v>
      </c>
      <c r="AO333">
        <v>259</v>
      </c>
      <c r="AP333">
        <v>1062</v>
      </c>
      <c r="AQ333">
        <v>314</v>
      </c>
      <c r="AR333">
        <v>53</v>
      </c>
      <c r="AS333">
        <v>116</v>
      </c>
      <c r="AT333">
        <v>116</v>
      </c>
      <c r="AU333">
        <v>1644</v>
      </c>
      <c r="AV333">
        <v>67</v>
      </c>
      <c r="AX333">
        <v>202</v>
      </c>
      <c r="AZ333">
        <v>132</v>
      </c>
      <c r="BA333">
        <v>94</v>
      </c>
      <c r="BB333">
        <v>74</v>
      </c>
      <c r="BD333">
        <v>185</v>
      </c>
      <c r="BG333">
        <v>207</v>
      </c>
      <c r="BP333">
        <v>78</v>
      </c>
      <c r="BX333">
        <v>54063</v>
      </c>
    </row>
    <row r="334" spans="1:76">
      <c r="A334">
        <v>19</v>
      </c>
      <c r="B334">
        <v>15</v>
      </c>
      <c r="C334" t="s">
        <v>395</v>
      </c>
      <c r="D334" s="20">
        <v>85</v>
      </c>
      <c r="E334">
        <v>15</v>
      </c>
      <c r="F334" t="s">
        <v>410</v>
      </c>
      <c r="G334">
        <f t="shared" si="48"/>
        <v>0</v>
      </c>
      <c r="H334">
        <f t="shared" si="48"/>
        <v>0</v>
      </c>
      <c r="I334">
        <f t="shared" si="48"/>
        <v>0</v>
      </c>
      <c r="J334">
        <f t="shared" si="48"/>
        <v>1</v>
      </c>
      <c r="K334">
        <f t="shared" si="48"/>
        <v>0</v>
      </c>
      <c r="O334" s="6">
        <f t="shared" si="57"/>
        <v>16318.939009790814</v>
      </c>
      <c r="P334" s="6">
        <f t="shared" si="57"/>
        <v>2323.2039243266813</v>
      </c>
      <c r="Q334" s="6">
        <f t="shared" si="57"/>
        <v>11511.388428488721</v>
      </c>
      <c r="R334" s="6">
        <f t="shared" si="49"/>
        <v>0</v>
      </c>
      <c r="S334" s="6">
        <f t="shared" si="50"/>
        <v>16318.939009790814</v>
      </c>
      <c r="T334" s="6">
        <f t="shared" si="51"/>
        <v>2323.2039243266813</v>
      </c>
      <c r="U334" s="6">
        <f t="shared" si="52"/>
        <v>11511.388428488721</v>
      </c>
      <c r="V334" s="6">
        <f t="shared" si="53"/>
        <v>30820.511563960219</v>
      </c>
      <c r="W334" s="6">
        <v>0</v>
      </c>
      <c r="X334" s="6">
        <f t="shared" si="54"/>
        <v>2790.1037342491177</v>
      </c>
      <c r="Y334" s="6">
        <f t="shared" si="55"/>
        <v>63764.146660815553</v>
      </c>
      <c r="Z334" s="6">
        <f t="shared" si="56"/>
        <v>1432.1466608155533</v>
      </c>
      <c r="AB334">
        <v>151015</v>
      </c>
      <c r="AC334">
        <v>12021</v>
      </c>
      <c r="AD334">
        <v>1352</v>
      </c>
      <c r="AE334">
        <v>289</v>
      </c>
      <c r="AG334">
        <v>3658</v>
      </c>
      <c r="AH334">
        <v>1037</v>
      </c>
      <c r="AI334">
        <v>639</v>
      </c>
      <c r="AJ334">
        <v>13558</v>
      </c>
      <c r="AK334">
        <v>21993</v>
      </c>
      <c r="AL334">
        <v>181</v>
      </c>
      <c r="AM334">
        <v>1322</v>
      </c>
      <c r="AN334">
        <v>186</v>
      </c>
      <c r="AO334">
        <v>416</v>
      </c>
      <c r="AP334">
        <v>2288</v>
      </c>
      <c r="AQ334">
        <v>318</v>
      </c>
      <c r="AR334">
        <v>57</v>
      </c>
      <c r="AS334">
        <v>87</v>
      </c>
      <c r="AT334">
        <v>198</v>
      </c>
      <c r="AU334">
        <v>1660</v>
      </c>
      <c r="AV334">
        <v>66</v>
      </c>
      <c r="AX334">
        <v>256</v>
      </c>
      <c r="AZ334">
        <v>79</v>
      </c>
      <c r="BA334">
        <v>98</v>
      </c>
      <c r="BB334">
        <v>109</v>
      </c>
      <c r="BD334">
        <v>176</v>
      </c>
      <c r="BG334">
        <v>212</v>
      </c>
      <c r="BP334">
        <v>76</v>
      </c>
      <c r="BX334">
        <v>62332</v>
      </c>
    </row>
    <row r="335" spans="1:76">
      <c r="A335">
        <v>19</v>
      </c>
      <c r="B335">
        <v>15</v>
      </c>
      <c r="C335" t="s">
        <v>395</v>
      </c>
      <c r="D335" s="20">
        <v>85</v>
      </c>
      <c r="E335">
        <v>16</v>
      </c>
      <c r="F335" t="s">
        <v>411</v>
      </c>
      <c r="G335">
        <f t="shared" si="48"/>
        <v>0</v>
      </c>
      <c r="H335">
        <f t="shared" si="48"/>
        <v>0</v>
      </c>
      <c r="I335">
        <f t="shared" si="48"/>
        <v>0</v>
      </c>
      <c r="J335">
        <f t="shared" si="48"/>
        <v>1</v>
      </c>
      <c r="K335">
        <f t="shared" si="48"/>
        <v>0</v>
      </c>
      <c r="O335" s="6">
        <f t="shared" si="57"/>
        <v>18029.429469607858</v>
      </c>
      <c r="P335" s="6">
        <f t="shared" si="57"/>
        <v>2507.440006064624</v>
      </c>
      <c r="Q335" s="6">
        <f t="shared" si="57"/>
        <v>11965.628936619822</v>
      </c>
      <c r="R335" s="6">
        <f t="shared" si="49"/>
        <v>0</v>
      </c>
      <c r="S335" s="6">
        <f t="shared" si="50"/>
        <v>18029.429469607858</v>
      </c>
      <c r="T335" s="6">
        <f t="shared" si="51"/>
        <v>2507.440006064624</v>
      </c>
      <c r="U335" s="6">
        <f t="shared" si="52"/>
        <v>11965.628936619822</v>
      </c>
      <c r="V335" s="6">
        <f t="shared" si="53"/>
        <v>28811.576252691953</v>
      </c>
      <c r="W335" s="6">
        <v>0</v>
      </c>
      <c r="X335" s="6">
        <f t="shared" si="54"/>
        <v>3049.1167771555206</v>
      </c>
      <c r="Y335" s="6">
        <f t="shared" si="55"/>
        <v>64363.191442139774</v>
      </c>
      <c r="Z335" s="6">
        <f t="shared" si="56"/>
        <v>1119.1914421397742</v>
      </c>
      <c r="AB335">
        <v>151016</v>
      </c>
      <c r="AC335">
        <v>12626</v>
      </c>
      <c r="AD335">
        <v>1379</v>
      </c>
      <c r="AE335">
        <v>1089</v>
      </c>
      <c r="AG335">
        <v>3418</v>
      </c>
      <c r="AH335">
        <v>1859</v>
      </c>
      <c r="AI335">
        <v>480</v>
      </c>
      <c r="AJ335">
        <v>14093</v>
      </c>
      <c r="AK335">
        <v>20799</v>
      </c>
      <c r="AL335">
        <v>441</v>
      </c>
      <c r="AM335">
        <v>821</v>
      </c>
      <c r="AN335">
        <v>361</v>
      </c>
      <c r="AO335">
        <v>360</v>
      </c>
      <c r="AP335">
        <v>1883</v>
      </c>
      <c r="AQ335">
        <v>227</v>
      </c>
      <c r="AR335">
        <v>123</v>
      </c>
      <c r="AS335">
        <v>83</v>
      </c>
      <c r="AT335">
        <v>108</v>
      </c>
      <c r="AU335">
        <v>1957</v>
      </c>
      <c r="AV335">
        <v>71</v>
      </c>
      <c r="AX335">
        <v>289</v>
      </c>
      <c r="AZ335">
        <v>99</v>
      </c>
      <c r="BA335">
        <v>130</v>
      </c>
      <c r="BB335">
        <v>74</v>
      </c>
      <c r="BD335">
        <v>181</v>
      </c>
      <c r="BG335">
        <v>242</v>
      </c>
      <c r="BP335">
        <v>51</v>
      </c>
      <c r="BX335">
        <v>63244</v>
      </c>
    </row>
    <row r="336" spans="1:76">
      <c r="A336">
        <v>19</v>
      </c>
      <c r="B336">
        <v>15</v>
      </c>
      <c r="C336" t="s">
        <v>395</v>
      </c>
      <c r="D336" s="20">
        <v>85</v>
      </c>
      <c r="E336">
        <v>17</v>
      </c>
      <c r="F336" t="s">
        <v>412</v>
      </c>
      <c r="G336">
        <f t="shared" si="48"/>
        <v>0</v>
      </c>
      <c r="H336">
        <f t="shared" si="48"/>
        <v>0</v>
      </c>
      <c r="I336">
        <f t="shared" si="48"/>
        <v>0</v>
      </c>
      <c r="J336">
        <f t="shared" si="48"/>
        <v>1</v>
      </c>
      <c r="K336">
        <f t="shared" si="48"/>
        <v>0</v>
      </c>
      <c r="O336" s="6">
        <f t="shared" si="57"/>
        <v>19871.3123530142</v>
      </c>
      <c r="P336" s="6">
        <f t="shared" si="57"/>
        <v>2777.0431611374051</v>
      </c>
      <c r="Q336" s="6">
        <f t="shared" si="57"/>
        <v>11304.220794873789</v>
      </c>
      <c r="R336" s="6">
        <f t="shared" si="49"/>
        <v>0</v>
      </c>
      <c r="S336" s="6">
        <f t="shared" si="50"/>
        <v>19871.3123530142</v>
      </c>
      <c r="T336" s="6">
        <f t="shared" si="51"/>
        <v>2777.0431611374051</v>
      </c>
      <c r="U336" s="6">
        <f t="shared" si="52"/>
        <v>11304.220794873789</v>
      </c>
      <c r="V336" s="6">
        <f t="shared" si="53"/>
        <v>25813.096805244691</v>
      </c>
      <c r="W336" s="6">
        <v>0</v>
      </c>
      <c r="X336" s="6">
        <f t="shared" si="54"/>
        <v>3337.6496889225796</v>
      </c>
      <c r="Y336" s="6">
        <f t="shared" si="55"/>
        <v>63103.322803192663</v>
      </c>
      <c r="Z336" s="6">
        <f t="shared" si="56"/>
        <v>786.32280319266283</v>
      </c>
      <c r="AB336">
        <v>151017</v>
      </c>
      <c r="AC336">
        <v>14464</v>
      </c>
      <c r="AD336">
        <v>1629</v>
      </c>
      <c r="AE336">
        <v>543</v>
      </c>
      <c r="AG336">
        <v>3496</v>
      </c>
      <c r="AH336">
        <v>2088</v>
      </c>
      <c r="AI336">
        <v>792</v>
      </c>
      <c r="AJ336">
        <v>13314</v>
      </c>
      <c r="AK336">
        <v>17918</v>
      </c>
      <c r="AL336">
        <v>426</v>
      </c>
      <c r="AM336">
        <v>1537</v>
      </c>
      <c r="AN336">
        <v>1296</v>
      </c>
      <c r="AO336">
        <v>312</v>
      </c>
      <c r="AP336">
        <v>526</v>
      </c>
      <c r="AQ336">
        <v>285</v>
      </c>
      <c r="AR336">
        <v>111</v>
      </c>
      <c r="AS336">
        <v>75</v>
      </c>
      <c r="AT336">
        <v>161</v>
      </c>
      <c r="AU336">
        <v>2054</v>
      </c>
      <c r="AV336">
        <v>72</v>
      </c>
      <c r="AX336">
        <v>253</v>
      </c>
      <c r="AZ336">
        <v>117</v>
      </c>
      <c r="BA336">
        <v>234</v>
      </c>
      <c r="BB336">
        <v>94</v>
      </c>
      <c r="BD336">
        <v>214</v>
      </c>
      <c r="BG336">
        <v>258</v>
      </c>
      <c r="BP336">
        <v>48</v>
      </c>
      <c r="BX336">
        <v>62317</v>
      </c>
    </row>
    <row r="337" spans="1:76">
      <c r="A337">
        <v>19</v>
      </c>
      <c r="B337">
        <v>15</v>
      </c>
      <c r="C337" t="s">
        <v>395</v>
      </c>
      <c r="D337" s="20">
        <v>86</v>
      </c>
      <c r="E337">
        <v>18</v>
      </c>
      <c r="F337" t="s">
        <v>413</v>
      </c>
      <c r="G337">
        <f t="shared" si="48"/>
        <v>0</v>
      </c>
      <c r="H337">
        <f t="shared" si="48"/>
        <v>0</v>
      </c>
      <c r="I337">
        <f t="shared" si="48"/>
        <v>0</v>
      </c>
      <c r="J337">
        <f t="shared" si="48"/>
        <v>1</v>
      </c>
      <c r="K337">
        <f t="shared" si="48"/>
        <v>0</v>
      </c>
      <c r="O337" s="6">
        <f t="shared" si="57"/>
        <v>18758.06018223942</v>
      </c>
      <c r="P337" s="6">
        <f t="shared" si="57"/>
        <v>4192.1330655501133</v>
      </c>
      <c r="Q337" s="6">
        <f t="shared" si="57"/>
        <v>11174.316500025083</v>
      </c>
      <c r="R337" s="6">
        <f t="shared" si="49"/>
        <v>0</v>
      </c>
      <c r="S337" s="6">
        <f t="shared" si="50"/>
        <v>18758.06018223942</v>
      </c>
      <c r="T337" s="6">
        <f t="shared" si="51"/>
        <v>4192.1330655501133</v>
      </c>
      <c r="U337" s="6">
        <f t="shared" si="52"/>
        <v>11174.316500025083</v>
      </c>
      <c r="V337" s="6">
        <f t="shared" si="53"/>
        <v>28827.647735182101</v>
      </c>
      <c r="W337" s="6">
        <v>0</v>
      </c>
      <c r="X337" s="6">
        <f t="shared" si="54"/>
        <v>2980.5545010920609</v>
      </c>
      <c r="Y337" s="6">
        <f t="shared" si="55"/>
        <v>65932.711984088775</v>
      </c>
      <c r="Z337" s="6">
        <f t="shared" si="56"/>
        <v>-799.28801591122465</v>
      </c>
      <c r="AB337">
        <v>151018</v>
      </c>
      <c r="AC337">
        <v>13143</v>
      </c>
      <c r="AD337">
        <v>2140</v>
      </c>
      <c r="AE337">
        <v>421</v>
      </c>
      <c r="AG337">
        <v>4554</v>
      </c>
      <c r="AH337">
        <v>4725</v>
      </c>
      <c r="AI337">
        <v>346</v>
      </c>
      <c r="AJ337">
        <v>13161</v>
      </c>
      <c r="AK337">
        <v>22280</v>
      </c>
      <c r="AL337">
        <v>108</v>
      </c>
      <c r="AM337">
        <v>613</v>
      </c>
      <c r="AN337">
        <v>543</v>
      </c>
      <c r="AO337">
        <v>222</v>
      </c>
      <c r="AP337">
        <v>849</v>
      </c>
      <c r="AQ337">
        <v>275</v>
      </c>
      <c r="AR337">
        <v>155</v>
      </c>
      <c r="AS337">
        <v>67</v>
      </c>
      <c r="AT337">
        <v>160</v>
      </c>
      <c r="AU337">
        <v>1602</v>
      </c>
      <c r="AV337">
        <v>107</v>
      </c>
      <c r="AX337">
        <v>250</v>
      </c>
      <c r="AZ337">
        <v>154</v>
      </c>
      <c r="BA337">
        <v>281</v>
      </c>
      <c r="BB337">
        <v>82</v>
      </c>
      <c r="BD337">
        <v>162</v>
      </c>
      <c r="BG337">
        <v>285</v>
      </c>
      <c r="BP337">
        <v>47</v>
      </c>
      <c r="BX337">
        <v>66732</v>
      </c>
    </row>
    <row r="338" spans="1:76">
      <c r="A338">
        <v>19</v>
      </c>
      <c r="B338">
        <v>15</v>
      </c>
      <c r="C338" t="s">
        <v>395</v>
      </c>
      <c r="D338" s="20">
        <v>86</v>
      </c>
      <c r="E338">
        <v>19</v>
      </c>
      <c r="F338" t="s">
        <v>414</v>
      </c>
      <c r="G338">
        <f t="shared" si="48"/>
        <v>0</v>
      </c>
      <c r="H338">
        <f t="shared" si="48"/>
        <v>0</v>
      </c>
      <c r="I338">
        <f t="shared" si="48"/>
        <v>0</v>
      </c>
      <c r="J338">
        <f t="shared" si="48"/>
        <v>1</v>
      </c>
      <c r="K338">
        <f t="shared" si="48"/>
        <v>0</v>
      </c>
      <c r="O338" s="6">
        <f t="shared" si="57"/>
        <v>14576.197682365488</v>
      </c>
      <c r="P338" s="6">
        <f t="shared" si="57"/>
        <v>4094.1351497320588</v>
      </c>
      <c r="Q338" s="6">
        <f t="shared" si="57"/>
        <v>9568.7673395093589</v>
      </c>
      <c r="R338" s="6">
        <f t="shared" si="49"/>
        <v>0</v>
      </c>
      <c r="S338" s="6">
        <f t="shared" si="50"/>
        <v>14576.197682365488</v>
      </c>
      <c r="T338" s="6">
        <f t="shared" si="51"/>
        <v>4094.1351497320588</v>
      </c>
      <c r="U338" s="6">
        <f t="shared" si="52"/>
        <v>9568.7673395093589</v>
      </c>
      <c r="V338" s="6">
        <f t="shared" si="53"/>
        <v>37153.823628112805</v>
      </c>
      <c r="W338" s="6">
        <v>0</v>
      </c>
      <c r="X338" s="6">
        <f t="shared" si="54"/>
        <v>2358.7327473498517</v>
      </c>
      <c r="Y338" s="6">
        <f t="shared" si="55"/>
        <v>67751.65654706955</v>
      </c>
      <c r="Z338" s="6">
        <f t="shared" si="56"/>
        <v>36.656547069549561</v>
      </c>
      <c r="AB338">
        <v>151019</v>
      </c>
      <c r="AC338">
        <v>10013</v>
      </c>
      <c r="AD338">
        <v>1885</v>
      </c>
      <c r="AE338">
        <v>305</v>
      </c>
      <c r="AG338">
        <v>4128</v>
      </c>
      <c r="AH338">
        <v>4377</v>
      </c>
      <c r="AI338">
        <v>895</v>
      </c>
      <c r="AJ338">
        <v>11270</v>
      </c>
      <c r="AK338">
        <v>27570</v>
      </c>
      <c r="AL338">
        <v>237</v>
      </c>
      <c r="AM338">
        <v>1187</v>
      </c>
      <c r="AN338">
        <v>962</v>
      </c>
      <c r="AO338">
        <v>1124</v>
      </c>
      <c r="AP338">
        <v>811</v>
      </c>
      <c r="AQ338">
        <v>304</v>
      </c>
      <c r="AR338">
        <v>88</v>
      </c>
      <c r="AS338">
        <v>82</v>
      </c>
      <c r="AT338">
        <v>134</v>
      </c>
      <c r="AU338">
        <v>1118</v>
      </c>
      <c r="AV338">
        <v>86</v>
      </c>
      <c r="AX338">
        <v>199</v>
      </c>
      <c r="AZ338">
        <v>115</v>
      </c>
      <c r="BA338">
        <v>173</v>
      </c>
      <c r="BB338">
        <v>105</v>
      </c>
      <c r="BD338">
        <v>200</v>
      </c>
      <c r="BG338">
        <v>296</v>
      </c>
      <c r="BP338">
        <v>51</v>
      </c>
      <c r="BX338">
        <v>67715</v>
      </c>
    </row>
    <row r="339" spans="1:76">
      <c r="A339">
        <v>19</v>
      </c>
      <c r="B339">
        <v>15</v>
      </c>
      <c r="C339" t="s">
        <v>395</v>
      </c>
      <c r="D339" s="20">
        <v>86</v>
      </c>
      <c r="E339">
        <v>20</v>
      </c>
      <c r="F339" t="s">
        <v>415</v>
      </c>
      <c r="G339">
        <f t="shared" si="48"/>
        <v>0</v>
      </c>
      <c r="H339">
        <f t="shared" si="48"/>
        <v>0</v>
      </c>
      <c r="I339">
        <f t="shared" si="48"/>
        <v>0</v>
      </c>
      <c r="J339">
        <f t="shared" si="48"/>
        <v>1</v>
      </c>
      <c r="K339">
        <f t="shared" si="48"/>
        <v>0</v>
      </c>
      <c r="O339" s="6">
        <f t="shared" si="57"/>
        <v>15660.78241526624</v>
      </c>
      <c r="P339" s="6">
        <f t="shared" si="57"/>
        <v>2017.8859732668755</v>
      </c>
      <c r="Q339" s="6">
        <f t="shared" si="57"/>
        <v>8522.740599289702</v>
      </c>
      <c r="R339" s="6">
        <f t="shared" si="49"/>
        <v>0</v>
      </c>
      <c r="S339" s="6">
        <f t="shared" si="50"/>
        <v>15660.78241526624</v>
      </c>
      <c r="T339" s="6">
        <f t="shared" si="51"/>
        <v>2017.8859732668755</v>
      </c>
      <c r="U339" s="6">
        <f t="shared" si="52"/>
        <v>8522.740599289702</v>
      </c>
      <c r="V339" s="6">
        <f t="shared" si="53"/>
        <v>21747.011735237724</v>
      </c>
      <c r="W339" s="6">
        <v>0</v>
      </c>
      <c r="X339" s="6">
        <f t="shared" si="54"/>
        <v>2212.0856568807853</v>
      </c>
      <c r="Y339" s="6">
        <f t="shared" si="55"/>
        <v>50160.506379941326</v>
      </c>
      <c r="Z339" s="6">
        <f t="shared" si="56"/>
        <v>1111.5063799413256</v>
      </c>
      <c r="AB339">
        <v>151020</v>
      </c>
      <c r="AC339">
        <v>10903</v>
      </c>
      <c r="AD339">
        <v>1381</v>
      </c>
      <c r="AE339">
        <v>827</v>
      </c>
      <c r="AG339">
        <v>2684</v>
      </c>
      <c r="AH339">
        <v>1689</v>
      </c>
      <c r="AI339">
        <v>260</v>
      </c>
      <c r="AJ339">
        <v>10038</v>
      </c>
      <c r="AK339">
        <v>15290</v>
      </c>
      <c r="AL339">
        <v>114</v>
      </c>
      <c r="AM339">
        <v>1713</v>
      </c>
      <c r="AN339">
        <v>232</v>
      </c>
      <c r="AO339">
        <v>341</v>
      </c>
      <c r="AP339">
        <v>816</v>
      </c>
      <c r="AQ339">
        <v>260</v>
      </c>
      <c r="AR339">
        <v>134</v>
      </c>
      <c r="AS339">
        <v>44</v>
      </c>
      <c r="AT339">
        <v>96</v>
      </c>
      <c r="AU339">
        <v>1003</v>
      </c>
      <c r="AV339">
        <v>50</v>
      </c>
      <c r="AX339">
        <v>344</v>
      </c>
      <c r="AZ339">
        <v>94</v>
      </c>
      <c r="BA339">
        <v>294</v>
      </c>
      <c r="BB339">
        <v>70</v>
      </c>
      <c r="BD339">
        <v>138</v>
      </c>
      <c r="BG339">
        <v>195</v>
      </c>
      <c r="BP339">
        <v>39</v>
      </c>
      <c r="BX339">
        <v>49049</v>
      </c>
    </row>
    <row r="340" spans="1:76">
      <c r="A340">
        <v>19</v>
      </c>
      <c r="B340">
        <v>15</v>
      </c>
      <c r="C340" t="s">
        <v>395</v>
      </c>
      <c r="D340" s="20">
        <v>86</v>
      </c>
      <c r="E340">
        <v>21</v>
      </c>
      <c r="F340" t="s">
        <v>416</v>
      </c>
      <c r="G340">
        <f t="shared" si="48"/>
        <v>0</v>
      </c>
      <c r="H340">
        <f t="shared" si="48"/>
        <v>0</v>
      </c>
      <c r="I340">
        <f t="shared" si="48"/>
        <v>0</v>
      </c>
      <c r="J340">
        <f t="shared" si="48"/>
        <v>1</v>
      </c>
      <c r="K340">
        <f t="shared" si="48"/>
        <v>0</v>
      </c>
      <c r="O340" s="6">
        <f t="shared" si="57"/>
        <v>17905.203905487066</v>
      </c>
      <c r="P340" s="6">
        <f t="shared" si="57"/>
        <v>3501.3566456059598</v>
      </c>
      <c r="Q340" s="6">
        <f t="shared" si="57"/>
        <v>11297.428413443791</v>
      </c>
      <c r="R340" s="6">
        <f t="shared" si="49"/>
        <v>0</v>
      </c>
      <c r="S340" s="6">
        <f t="shared" si="50"/>
        <v>17905.203905487066</v>
      </c>
      <c r="T340" s="6">
        <f t="shared" si="51"/>
        <v>3501.3566456059598</v>
      </c>
      <c r="U340" s="6">
        <f t="shared" si="52"/>
        <v>11297.428413443791</v>
      </c>
      <c r="V340" s="6">
        <f t="shared" si="53"/>
        <v>34417.079752647922</v>
      </c>
      <c r="W340" s="6">
        <v>0</v>
      </c>
      <c r="X340" s="6">
        <f t="shared" si="54"/>
        <v>3089.1114381925386</v>
      </c>
      <c r="Y340" s="6">
        <f t="shared" si="55"/>
        <v>70210.180155377282</v>
      </c>
      <c r="Z340" s="6">
        <f t="shared" si="56"/>
        <v>650.18015537728206</v>
      </c>
      <c r="AB340">
        <v>151021</v>
      </c>
      <c r="AC340">
        <v>12421</v>
      </c>
      <c r="AD340">
        <v>2274</v>
      </c>
      <c r="AE340">
        <v>295</v>
      </c>
      <c r="AG340">
        <v>4652</v>
      </c>
      <c r="AH340">
        <v>2590</v>
      </c>
      <c r="AI340">
        <v>797</v>
      </c>
      <c r="AJ340">
        <v>13306</v>
      </c>
      <c r="AK340">
        <v>24607</v>
      </c>
      <c r="AL340">
        <v>70</v>
      </c>
      <c r="AM340">
        <v>3589</v>
      </c>
      <c r="AN340">
        <v>269</v>
      </c>
      <c r="AO340">
        <v>320</v>
      </c>
      <c r="AP340">
        <v>650</v>
      </c>
      <c r="AQ340">
        <v>309</v>
      </c>
      <c r="AR340">
        <v>105</v>
      </c>
      <c r="AS340">
        <v>62</v>
      </c>
      <c r="AT340">
        <v>122</v>
      </c>
      <c r="AU340">
        <v>1921</v>
      </c>
      <c r="AV340">
        <v>86</v>
      </c>
      <c r="AX340">
        <v>249</v>
      </c>
      <c r="AZ340">
        <v>107</v>
      </c>
      <c r="BA340">
        <v>122</v>
      </c>
      <c r="BB340">
        <v>118</v>
      </c>
      <c r="BD340">
        <v>177</v>
      </c>
      <c r="BG340">
        <v>291</v>
      </c>
      <c r="BP340">
        <v>51</v>
      </c>
      <c r="BX340">
        <v>69560</v>
      </c>
    </row>
    <row r="341" spans="1:76">
      <c r="A341">
        <v>19</v>
      </c>
      <c r="B341">
        <v>15</v>
      </c>
      <c r="C341" t="s">
        <v>395</v>
      </c>
      <c r="D341" s="20">
        <v>90</v>
      </c>
      <c r="E341">
        <v>22</v>
      </c>
      <c r="F341" t="s">
        <v>417</v>
      </c>
      <c r="G341">
        <f t="shared" si="48"/>
        <v>0</v>
      </c>
      <c r="H341">
        <f t="shared" si="48"/>
        <v>0</v>
      </c>
      <c r="I341">
        <f t="shared" si="48"/>
        <v>0</v>
      </c>
      <c r="J341">
        <f t="shared" si="48"/>
        <v>1</v>
      </c>
      <c r="K341">
        <f t="shared" si="48"/>
        <v>0</v>
      </c>
      <c r="O341" s="6">
        <f t="shared" si="57"/>
        <v>19762.614984408508</v>
      </c>
      <c r="P341" s="6">
        <f t="shared" si="57"/>
        <v>4443.8788226293827</v>
      </c>
      <c r="Q341" s="6">
        <f t="shared" si="57"/>
        <v>11711.763680673655</v>
      </c>
      <c r="R341" s="6">
        <f t="shared" si="49"/>
        <v>0</v>
      </c>
      <c r="S341" s="6">
        <f t="shared" si="50"/>
        <v>19762.614984408508</v>
      </c>
      <c r="T341" s="6">
        <f t="shared" si="51"/>
        <v>4443.8788226293827</v>
      </c>
      <c r="U341" s="6">
        <f t="shared" si="52"/>
        <v>11711.763680673655</v>
      </c>
      <c r="V341" s="6">
        <f t="shared" si="53"/>
        <v>35109.301462759213</v>
      </c>
      <c r="W341" s="6">
        <v>0</v>
      </c>
      <c r="X341" s="6">
        <f t="shared" si="54"/>
        <v>2920.562509536534</v>
      </c>
      <c r="Y341" s="6">
        <f t="shared" si="55"/>
        <v>73948.1214600073</v>
      </c>
      <c r="Z341" s="6">
        <f t="shared" si="56"/>
        <v>-244.8785399927001</v>
      </c>
      <c r="AB341">
        <v>151022</v>
      </c>
      <c r="AC341">
        <v>14760</v>
      </c>
      <c r="AD341">
        <v>1582</v>
      </c>
      <c r="AE341">
        <v>203</v>
      </c>
      <c r="AG341">
        <v>7806</v>
      </c>
      <c r="AH341">
        <v>1936</v>
      </c>
      <c r="AI341">
        <v>461</v>
      </c>
      <c r="AJ341">
        <v>13794</v>
      </c>
      <c r="AK341">
        <v>25634</v>
      </c>
      <c r="AL341">
        <v>87</v>
      </c>
      <c r="AM341">
        <v>2726</v>
      </c>
      <c r="AN341">
        <v>338</v>
      </c>
      <c r="AO341">
        <v>168</v>
      </c>
      <c r="AP341">
        <v>771</v>
      </c>
      <c r="AQ341">
        <v>352</v>
      </c>
      <c r="AR341">
        <v>363</v>
      </c>
      <c r="AS341">
        <v>145</v>
      </c>
      <c r="AT341">
        <v>200</v>
      </c>
      <c r="AU341">
        <v>1551</v>
      </c>
      <c r="AV341">
        <v>78</v>
      </c>
      <c r="AX341">
        <v>212</v>
      </c>
      <c r="AZ341">
        <v>143</v>
      </c>
      <c r="BA341">
        <v>145</v>
      </c>
      <c r="BB341">
        <v>101</v>
      </c>
      <c r="BD341">
        <v>283</v>
      </c>
      <c r="BG341">
        <v>292</v>
      </c>
      <c r="BP341">
        <v>62</v>
      </c>
      <c r="BX341">
        <v>74193</v>
      </c>
    </row>
    <row r="342" spans="1:76">
      <c r="A342">
        <v>19</v>
      </c>
      <c r="B342">
        <v>15</v>
      </c>
      <c r="C342" t="s">
        <v>395</v>
      </c>
      <c r="D342">
        <v>87</v>
      </c>
      <c r="E342">
        <v>23</v>
      </c>
      <c r="F342" t="s">
        <v>418</v>
      </c>
      <c r="G342">
        <f t="shared" si="48"/>
        <v>0</v>
      </c>
      <c r="H342">
        <f t="shared" si="48"/>
        <v>0</v>
      </c>
      <c r="I342">
        <f t="shared" si="48"/>
        <v>0</v>
      </c>
      <c r="J342">
        <f t="shared" si="48"/>
        <v>1</v>
      </c>
      <c r="K342">
        <f t="shared" si="48"/>
        <v>0</v>
      </c>
      <c r="O342" s="6">
        <f t="shared" si="57"/>
        <v>13833.233250796913</v>
      </c>
      <c r="P342" s="6">
        <f t="shared" si="57"/>
        <v>2226.077101093676</v>
      </c>
      <c r="Q342" s="6">
        <f t="shared" si="57"/>
        <v>9896.4997435067507</v>
      </c>
      <c r="R342" s="6">
        <f t="shared" si="49"/>
        <v>0</v>
      </c>
      <c r="S342" s="6">
        <f t="shared" si="50"/>
        <v>13833.233250796913</v>
      </c>
      <c r="T342" s="6">
        <f t="shared" si="51"/>
        <v>2226.077101093676</v>
      </c>
      <c r="U342" s="6">
        <f t="shared" si="52"/>
        <v>9896.4997435067507</v>
      </c>
      <c r="V342" s="6">
        <f t="shared" si="53"/>
        <v>17601.717215815035</v>
      </c>
      <c r="W342" s="6">
        <v>0</v>
      </c>
      <c r="X342" s="6">
        <f t="shared" si="54"/>
        <v>2280.647932944245</v>
      </c>
      <c r="Y342" s="6">
        <f t="shared" si="55"/>
        <v>45838.17524415662</v>
      </c>
      <c r="Z342" s="6">
        <f t="shared" si="56"/>
        <v>-237.82475584337953</v>
      </c>
      <c r="AB342">
        <v>151023</v>
      </c>
      <c r="AC342">
        <v>8454</v>
      </c>
      <c r="AD342">
        <v>1686</v>
      </c>
      <c r="AE342">
        <v>1441</v>
      </c>
      <c r="AG342">
        <v>3229</v>
      </c>
      <c r="AH342">
        <v>1509</v>
      </c>
      <c r="AI342">
        <v>373</v>
      </c>
      <c r="AJ342">
        <v>11656</v>
      </c>
      <c r="AK342">
        <v>13085</v>
      </c>
      <c r="AL342">
        <v>27</v>
      </c>
      <c r="AM342">
        <v>747</v>
      </c>
      <c r="AN342">
        <v>285</v>
      </c>
      <c r="AO342">
        <v>54</v>
      </c>
      <c r="AP342">
        <v>747</v>
      </c>
      <c r="AQ342">
        <v>291</v>
      </c>
      <c r="AR342">
        <v>46</v>
      </c>
      <c r="AS342">
        <v>51</v>
      </c>
      <c r="AT342">
        <v>113</v>
      </c>
      <c r="AU342">
        <v>1373</v>
      </c>
      <c r="AV342">
        <v>48</v>
      </c>
      <c r="AX342">
        <v>196</v>
      </c>
      <c r="AZ342">
        <v>107</v>
      </c>
      <c r="BA342">
        <v>105</v>
      </c>
      <c r="BB342">
        <v>59</v>
      </c>
      <c r="BD342">
        <v>163</v>
      </c>
      <c r="BG342">
        <v>193</v>
      </c>
      <c r="BP342">
        <v>38</v>
      </c>
      <c r="BX342">
        <v>46076</v>
      </c>
    </row>
    <row r="343" spans="1:76">
      <c r="A343">
        <v>19</v>
      </c>
      <c r="B343">
        <v>15</v>
      </c>
      <c r="C343" t="s">
        <v>395</v>
      </c>
      <c r="D343">
        <v>87</v>
      </c>
      <c r="E343">
        <v>24</v>
      </c>
      <c r="F343" t="s">
        <v>419</v>
      </c>
      <c r="G343">
        <f t="shared" si="48"/>
        <v>1</v>
      </c>
      <c r="H343">
        <f t="shared" si="48"/>
        <v>0</v>
      </c>
      <c r="I343">
        <f t="shared" si="48"/>
        <v>0</v>
      </c>
      <c r="J343">
        <f t="shared" si="48"/>
        <v>0</v>
      </c>
      <c r="K343">
        <f t="shared" si="48"/>
        <v>0</v>
      </c>
      <c r="O343" s="6">
        <f t="shared" si="57"/>
        <v>0</v>
      </c>
      <c r="P343" s="6">
        <f t="shared" si="57"/>
        <v>2302.2977022854961</v>
      </c>
      <c r="Q343" s="6">
        <f t="shared" si="57"/>
        <v>11963.930841262323</v>
      </c>
      <c r="R343" s="6">
        <f t="shared" si="49"/>
        <v>17927.738717757999</v>
      </c>
      <c r="S343" s="6">
        <f t="shared" si="50"/>
        <v>23477.437142251387</v>
      </c>
      <c r="T343" s="6">
        <f t="shared" si="51"/>
        <v>2302.2977022854961</v>
      </c>
      <c r="U343" s="6">
        <f t="shared" si="52"/>
        <v>11963.930841262323</v>
      </c>
      <c r="V343" s="6">
        <f t="shared" si="53"/>
        <v>17927.738717757999</v>
      </c>
      <c r="W343" s="6">
        <v>0</v>
      </c>
      <c r="X343" s="6">
        <f t="shared" si="54"/>
        <v>3119.5835608874095</v>
      </c>
      <c r="Y343" s="6">
        <f t="shared" si="55"/>
        <v>58790.987964444612</v>
      </c>
      <c r="Z343" s="6">
        <f t="shared" si="56"/>
        <v>865.98796444461186</v>
      </c>
      <c r="AB343">
        <v>151024</v>
      </c>
      <c r="AC343">
        <v>16197</v>
      </c>
      <c r="AD343">
        <v>3062</v>
      </c>
      <c r="AE343">
        <v>396</v>
      </c>
      <c r="AG343">
        <v>3614</v>
      </c>
      <c r="AH343">
        <v>1306</v>
      </c>
      <c r="AI343">
        <v>366</v>
      </c>
      <c r="AJ343">
        <v>14091</v>
      </c>
      <c r="AK343">
        <v>12636</v>
      </c>
      <c r="AL343">
        <v>54</v>
      </c>
      <c r="AM343">
        <v>986</v>
      </c>
      <c r="AN343">
        <v>768</v>
      </c>
      <c r="AO343">
        <v>96</v>
      </c>
      <c r="AP343">
        <v>557</v>
      </c>
      <c r="AQ343">
        <v>315</v>
      </c>
      <c r="AR343">
        <v>132</v>
      </c>
      <c r="AS343">
        <v>73</v>
      </c>
      <c r="AT343">
        <v>156</v>
      </c>
      <c r="AU343">
        <v>1978</v>
      </c>
      <c r="AV343">
        <v>62</v>
      </c>
      <c r="AX343">
        <v>240</v>
      </c>
      <c r="AZ343">
        <v>134</v>
      </c>
      <c r="BA343">
        <v>174</v>
      </c>
      <c r="BB343">
        <v>99</v>
      </c>
      <c r="BD343">
        <v>191</v>
      </c>
      <c r="BG343">
        <v>199</v>
      </c>
      <c r="BP343">
        <v>43</v>
      </c>
      <c r="BX343">
        <v>57925</v>
      </c>
    </row>
    <row r="344" spans="1:76">
      <c r="A344">
        <v>19</v>
      </c>
      <c r="B344">
        <v>15</v>
      </c>
      <c r="C344" t="s">
        <v>395</v>
      </c>
      <c r="D344">
        <v>87</v>
      </c>
      <c r="E344">
        <v>25</v>
      </c>
      <c r="F344" t="s">
        <v>420</v>
      </c>
      <c r="G344">
        <f t="shared" si="48"/>
        <v>1</v>
      </c>
      <c r="H344">
        <f t="shared" si="48"/>
        <v>0</v>
      </c>
      <c r="I344">
        <f t="shared" si="48"/>
        <v>0</v>
      </c>
      <c r="J344">
        <f t="shared" si="48"/>
        <v>0</v>
      </c>
      <c r="K344">
        <f t="shared" si="48"/>
        <v>0</v>
      </c>
      <c r="O344" s="6">
        <f t="shared" si="57"/>
        <v>0</v>
      </c>
      <c r="P344" s="6">
        <f t="shared" si="57"/>
        <v>2384.6159515726622</v>
      </c>
      <c r="Q344" s="6">
        <f t="shared" si="57"/>
        <v>13672.214770906763</v>
      </c>
      <c r="R344" s="6">
        <f t="shared" si="49"/>
        <v>22337.064735233089</v>
      </c>
      <c r="S344" s="6">
        <f t="shared" si="50"/>
        <v>22548.134364501624</v>
      </c>
      <c r="T344" s="6">
        <f t="shared" si="51"/>
        <v>2384.6159515726622</v>
      </c>
      <c r="U344" s="6">
        <f t="shared" si="52"/>
        <v>13672.214770906763</v>
      </c>
      <c r="V344" s="6">
        <f t="shared" si="53"/>
        <v>22337.064735233089</v>
      </c>
      <c r="W344" s="6">
        <v>0</v>
      </c>
      <c r="X344" s="6">
        <f t="shared" si="54"/>
        <v>2944.3688553919019</v>
      </c>
      <c r="Y344" s="6">
        <f t="shared" si="55"/>
        <v>63886.398677606048</v>
      </c>
      <c r="Z344" s="6">
        <f t="shared" si="56"/>
        <v>881.3986776060483</v>
      </c>
      <c r="AB344">
        <v>151025</v>
      </c>
      <c r="AC344">
        <v>15731</v>
      </c>
      <c r="AD344">
        <v>2498</v>
      </c>
      <c r="AE344">
        <v>648</v>
      </c>
      <c r="AG344">
        <v>3917</v>
      </c>
      <c r="AH344">
        <v>845</v>
      </c>
      <c r="AI344">
        <v>713</v>
      </c>
      <c r="AJ344">
        <v>16103</v>
      </c>
      <c r="AK344">
        <v>16945</v>
      </c>
      <c r="AL344">
        <v>89</v>
      </c>
      <c r="AM344">
        <v>614</v>
      </c>
      <c r="AN344">
        <v>331</v>
      </c>
      <c r="AO344">
        <v>182</v>
      </c>
      <c r="AP344">
        <v>779</v>
      </c>
      <c r="AQ344">
        <v>310</v>
      </c>
      <c r="AR344">
        <v>86</v>
      </c>
      <c r="AS344">
        <v>122</v>
      </c>
      <c r="AT344">
        <v>118</v>
      </c>
      <c r="AU344">
        <v>1869</v>
      </c>
      <c r="AV344">
        <v>46</v>
      </c>
      <c r="AX344">
        <v>270</v>
      </c>
      <c r="AZ344">
        <v>100</v>
      </c>
      <c r="BA344">
        <v>88</v>
      </c>
      <c r="BB344">
        <v>89</v>
      </c>
      <c r="BD344">
        <v>213</v>
      </c>
      <c r="BG344">
        <v>250</v>
      </c>
      <c r="BP344">
        <v>49</v>
      </c>
      <c r="BX344">
        <v>63005</v>
      </c>
    </row>
    <row r="345" spans="1:76">
      <c r="A345">
        <v>20</v>
      </c>
      <c r="B345">
        <v>15</v>
      </c>
      <c r="C345" t="s">
        <v>395</v>
      </c>
      <c r="D345">
        <v>80</v>
      </c>
      <c r="E345">
        <v>1</v>
      </c>
      <c r="F345" t="s">
        <v>421</v>
      </c>
      <c r="G345">
        <f t="shared" si="48"/>
        <v>0</v>
      </c>
      <c r="H345">
        <f t="shared" si="48"/>
        <v>0</v>
      </c>
      <c r="I345">
        <f t="shared" si="48"/>
        <v>0</v>
      </c>
      <c r="J345">
        <f t="shared" si="48"/>
        <v>1</v>
      </c>
      <c r="K345">
        <f t="shared" si="48"/>
        <v>0</v>
      </c>
      <c r="O345" s="6">
        <f t="shared" si="57"/>
        <v>23174.040091417915</v>
      </c>
      <c r="P345" s="6">
        <f t="shared" si="57"/>
        <v>5116.7978445800245</v>
      </c>
      <c r="Q345" s="6">
        <f t="shared" si="57"/>
        <v>14967.861528678837</v>
      </c>
      <c r="R345" s="6">
        <f t="shared" si="49"/>
        <v>0</v>
      </c>
      <c r="S345" s="6">
        <f t="shared" si="50"/>
        <v>23174.040091417915</v>
      </c>
      <c r="T345" s="6">
        <f t="shared" si="51"/>
        <v>5116.7978445800245</v>
      </c>
      <c r="U345" s="6">
        <f t="shared" si="52"/>
        <v>14967.861528678837</v>
      </c>
      <c r="V345" s="6">
        <f t="shared" si="53"/>
        <v>23232.475902541231</v>
      </c>
      <c r="W345" s="6">
        <v>0</v>
      </c>
      <c r="X345" s="6">
        <f t="shared" si="54"/>
        <v>3756.6413759770544</v>
      </c>
      <c r="Y345" s="6">
        <f t="shared" si="55"/>
        <v>70247.816743195057</v>
      </c>
      <c r="Z345" s="6">
        <f t="shared" si="56"/>
        <v>-2713.1832568049431</v>
      </c>
      <c r="AB345">
        <v>152001</v>
      </c>
      <c r="AC345">
        <v>16790</v>
      </c>
      <c r="AD345">
        <v>2353</v>
      </c>
      <c r="AE345">
        <v>258</v>
      </c>
      <c r="AG345">
        <v>4930</v>
      </c>
      <c r="AH345">
        <v>5846</v>
      </c>
      <c r="AI345">
        <v>972</v>
      </c>
      <c r="AJ345">
        <v>17629</v>
      </c>
      <c r="AK345">
        <v>17597</v>
      </c>
      <c r="AL345">
        <v>235</v>
      </c>
      <c r="AM345">
        <v>825</v>
      </c>
      <c r="AN345">
        <v>406</v>
      </c>
      <c r="AO345">
        <v>99</v>
      </c>
      <c r="AP345">
        <v>716</v>
      </c>
      <c r="AQ345">
        <v>300</v>
      </c>
      <c r="AR345">
        <v>60</v>
      </c>
      <c r="AT345">
        <v>319</v>
      </c>
      <c r="AU345">
        <v>2172</v>
      </c>
      <c r="AV345">
        <v>148</v>
      </c>
      <c r="AX345">
        <v>222</v>
      </c>
      <c r="AZ345">
        <v>93</v>
      </c>
      <c r="BB345">
        <v>140</v>
      </c>
      <c r="BD345">
        <v>208</v>
      </c>
      <c r="BG345">
        <v>589</v>
      </c>
      <c r="BP345">
        <v>54</v>
      </c>
      <c r="BX345">
        <v>72961</v>
      </c>
    </row>
    <row r="346" spans="1:76">
      <c r="A346">
        <v>20</v>
      </c>
      <c r="B346">
        <v>15</v>
      </c>
      <c r="C346" t="s">
        <v>395</v>
      </c>
      <c r="D346">
        <v>80</v>
      </c>
      <c r="E346">
        <v>2</v>
      </c>
      <c r="F346" t="s">
        <v>422</v>
      </c>
      <c r="G346">
        <f t="shared" si="48"/>
        <v>0</v>
      </c>
      <c r="H346">
        <f t="shared" si="48"/>
        <v>0</v>
      </c>
      <c r="I346">
        <f t="shared" si="48"/>
        <v>0</v>
      </c>
      <c r="J346">
        <f t="shared" si="48"/>
        <v>1</v>
      </c>
      <c r="K346">
        <f t="shared" si="48"/>
        <v>0</v>
      </c>
      <c r="O346" s="6">
        <f t="shared" si="57"/>
        <v>15495.944647490574</v>
      </c>
      <c r="P346" s="6">
        <f t="shared" si="57"/>
        <v>4153.8049918079414</v>
      </c>
      <c r="Q346" s="6">
        <f t="shared" si="57"/>
        <v>10793.943139945208</v>
      </c>
      <c r="R346" s="6">
        <f t="shared" si="49"/>
        <v>0</v>
      </c>
      <c r="S346" s="6">
        <f t="shared" si="50"/>
        <v>15495.944647490574</v>
      </c>
      <c r="T346" s="6">
        <f t="shared" si="51"/>
        <v>4153.8049918079414</v>
      </c>
      <c r="U346" s="6">
        <f t="shared" si="52"/>
        <v>10793.943139945208</v>
      </c>
      <c r="V346" s="6">
        <f t="shared" si="53"/>
        <v>25791.285507579494</v>
      </c>
      <c r="W346" s="6">
        <v>0</v>
      </c>
      <c r="X346" s="6">
        <f t="shared" si="54"/>
        <v>3289.0847433776289</v>
      </c>
      <c r="Y346" s="6">
        <f t="shared" si="55"/>
        <v>59524.063030200843</v>
      </c>
      <c r="Z346" s="6">
        <f t="shared" si="56"/>
        <v>-1619.9369697991569</v>
      </c>
      <c r="AB346">
        <v>152002</v>
      </c>
      <c r="AC346">
        <v>11301</v>
      </c>
      <c r="AD346">
        <v>1259</v>
      </c>
      <c r="AE346">
        <v>413</v>
      </c>
      <c r="AG346">
        <v>3816</v>
      </c>
      <c r="AH346">
        <v>3981</v>
      </c>
      <c r="AI346">
        <v>1740</v>
      </c>
      <c r="AJ346">
        <v>12713</v>
      </c>
      <c r="AK346">
        <v>19598</v>
      </c>
      <c r="AL346">
        <v>166</v>
      </c>
      <c r="AM346">
        <v>726</v>
      </c>
      <c r="AN346">
        <v>432</v>
      </c>
      <c r="AO346">
        <v>96</v>
      </c>
      <c r="AP346">
        <v>989</v>
      </c>
      <c r="AQ346">
        <v>248</v>
      </c>
      <c r="AR346">
        <v>212</v>
      </c>
      <c r="AT346">
        <v>315</v>
      </c>
      <c r="AU346">
        <v>1526</v>
      </c>
      <c r="AV346">
        <v>340</v>
      </c>
      <c r="AX346">
        <v>244</v>
      </c>
      <c r="AZ346">
        <v>88</v>
      </c>
      <c r="BB346">
        <v>97</v>
      </c>
      <c r="BD346">
        <v>236</v>
      </c>
      <c r="BG346">
        <v>401</v>
      </c>
      <c r="BP346">
        <v>207</v>
      </c>
      <c r="BX346">
        <v>61144</v>
      </c>
    </row>
    <row r="347" spans="1:76">
      <c r="A347">
        <v>20</v>
      </c>
      <c r="B347">
        <v>15</v>
      </c>
      <c r="C347" t="s">
        <v>395</v>
      </c>
      <c r="D347">
        <v>80</v>
      </c>
      <c r="E347">
        <v>3</v>
      </c>
      <c r="F347" t="s">
        <v>423</v>
      </c>
      <c r="G347">
        <f t="shared" si="48"/>
        <v>0</v>
      </c>
      <c r="H347">
        <f t="shared" si="48"/>
        <v>0</v>
      </c>
      <c r="I347">
        <f t="shared" si="48"/>
        <v>0</v>
      </c>
      <c r="J347">
        <f t="shared" si="48"/>
        <v>1</v>
      </c>
      <c r="K347">
        <f t="shared" si="48"/>
        <v>0</v>
      </c>
      <c r="O347" s="6">
        <f t="shared" si="57"/>
        <v>19394.716198358474</v>
      </c>
      <c r="P347" s="6">
        <f t="shared" si="57"/>
        <v>3302.7475362147024</v>
      </c>
      <c r="Q347" s="6">
        <f t="shared" si="57"/>
        <v>12971.750435938242</v>
      </c>
      <c r="R347" s="6">
        <f t="shared" si="49"/>
        <v>0</v>
      </c>
      <c r="S347" s="6">
        <f t="shared" si="50"/>
        <v>19394.716198358474</v>
      </c>
      <c r="T347" s="6">
        <f t="shared" si="51"/>
        <v>3302.7475362147024</v>
      </c>
      <c r="U347" s="6">
        <f t="shared" si="52"/>
        <v>12971.750435938242</v>
      </c>
      <c r="V347" s="6">
        <f t="shared" si="53"/>
        <v>29804.564277975984</v>
      </c>
      <c r="W347" s="6">
        <v>0</v>
      </c>
      <c r="X347" s="6">
        <f t="shared" si="54"/>
        <v>2761.5361192226765</v>
      </c>
      <c r="Y347" s="6">
        <f t="shared" si="55"/>
        <v>68235.314567710069</v>
      </c>
      <c r="Z347" s="6">
        <f t="shared" si="56"/>
        <v>274.31456771006924</v>
      </c>
      <c r="AB347">
        <v>152003</v>
      </c>
      <c r="AC347">
        <v>14376</v>
      </c>
      <c r="AD347">
        <v>1634</v>
      </c>
      <c r="AE347">
        <v>227</v>
      </c>
      <c r="AG347">
        <v>4854</v>
      </c>
      <c r="AH347">
        <v>2116</v>
      </c>
      <c r="AI347">
        <v>613</v>
      </c>
      <c r="AJ347">
        <v>15278</v>
      </c>
      <c r="AK347">
        <v>22950</v>
      </c>
      <c r="AL347">
        <v>111</v>
      </c>
      <c r="AM347">
        <v>881</v>
      </c>
      <c r="AN347">
        <v>374</v>
      </c>
      <c r="AO347">
        <v>237</v>
      </c>
      <c r="AP347">
        <v>937</v>
      </c>
      <c r="AQ347">
        <v>358</v>
      </c>
      <c r="AR347">
        <v>115</v>
      </c>
      <c r="AT347">
        <v>132</v>
      </c>
      <c r="AU347">
        <v>1437</v>
      </c>
      <c r="AV347">
        <v>113</v>
      </c>
      <c r="AX347">
        <v>272</v>
      </c>
      <c r="AZ347">
        <v>90</v>
      </c>
      <c r="BB347">
        <v>211</v>
      </c>
      <c r="BD347">
        <v>271</v>
      </c>
      <c r="BG347">
        <v>300</v>
      </c>
      <c r="BP347">
        <v>74</v>
      </c>
      <c r="BX347">
        <v>67961</v>
      </c>
    </row>
    <row r="348" spans="1:76">
      <c r="A348">
        <v>20</v>
      </c>
      <c r="B348">
        <v>15</v>
      </c>
      <c r="C348" t="s">
        <v>395</v>
      </c>
      <c r="D348">
        <v>80</v>
      </c>
      <c r="E348">
        <v>4</v>
      </c>
      <c r="F348" t="s">
        <v>424</v>
      </c>
      <c r="G348">
        <f t="shared" si="48"/>
        <v>0</v>
      </c>
      <c r="H348">
        <f t="shared" si="48"/>
        <v>0</v>
      </c>
      <c r="I348">
        <f t="shared" si="48"/>
        <v>0</v>
      </c>
      <c r="J348">
        <f t="shared" si="48"/>
        <v>1</v>
      </c>
      <c r="K348">
        <f t="shared" si="48"/>
        <v>0</v>
      </c>
      <c r="O348" s="6">
        <f t="shared" si="57"/>
        <v>13280.190595143777</v>
      </c>
      <c r="P348" s="6">
        <f t="shared" si="57"/>
        <v>2701.2581062381096</v>
      </c>
      <c r="Q348" s="6">
        <f t="shared" si="57"/>
        <v>9817.5383093830278</v>
      </c>
      <c r="R348" s="6">
        <f t="shared" si="49"/>
        <v>0</v>
      </c>
      <c r="S348" s="6">
        <f t="shared" si="50"/>
        <v>13280.190595143777</v>
      </c>
      <c r="T348" s="6">
        <f t="shared" si="51"/>
        <v>2701.2581062381096</v>
      </c>
      <c r="U348" s="6">
        <f t="shared" si="52"/>
        <v>9817.5383093830278</v>
      </c>
      <c r="V348" s="6">
        <f t="shared" si="53"/>
        <v>34815.422925796542</v>
      </c>
      <c r="W348" s="6">
        <v>0</v>
      </c>
      <c r="X348" s="6">
        <f t="shared" si="54"/>
        <v>2383.491347039434</v>
      </c>
      <c r="Y348" s="6">
        <f t="shared" si="55"/>
        <v>62997.901283600884</v>
      </c>
      <c r="Z348" s="6">
        <f t="shared" si="56"/>
        <v>1283.9012836008842</v>
      </c>
      <c r="AB348">
        <v>152004</v>
      </c>
      <c r="AC348">
        <v>9211</v>
      </c>
      <c r="AD348">
        <v>1693</v>
      </c>
      <c r="AE348">
        <v>214</v>
      </c>
      <c r="AG348">
        <v>2714</v>
      </c>
      <c r="AH348">
        <v>2070</v>
      </c>
      <c r="AI348">
        <v>1418</v>
      </c>
      <c r="AJ348">
        <v>11563</v>
      </c>
      <c r="AK348">
        <v>25151</v>
      </c>
      <c r="AL348">
        <v>176</v>
      </c>
      <c r="AM348">
        <v>2188</v>
      </c>
      <c r="AN348">
        <v>296</v>
      </c>
      <c r="AO348">
        <v>158</v>
      </c>
      <c r="AP348">
        <v>2043</v>
      </c>
      <c r="AQ348">
        <v>228</v>
      </c>
      <c r="AR348">
        <v>88</v>
      </c>
      <c r="AT348">
        <v>104</v>
      </c>
      <c r="AU348">
        <v>796</v>
      </c>
      <c r="AV348">
        <v>67</v>
      </c>
      <c r="AX348">
        <v>334</v>
      </c>
      <c r="AZ348">
        <v>81</v>
      </c>
      <c r="BB348">
        <v>510</v>
      </c>
      <c r="BD348">
        <v>297</v>
      </c>
      <c r="BG348">
        <v>254</v>
      </c>
      <c r="BP348">
        <v>60</v>
      </c>
      <c r="BX348">
        <v>61714</v>
      </c>
    </row>
    <row r="349" spans="1:76">
      <c r="A349">
        <v>20</v>
      </c>
      <c r="B349">
        <v>15</v>
      </c>
      <c r="C349" t="s">
        <v>395</v>
      </c>
      <c r="D349">
        <v>81</v>
      </c>
      <c r="E349">
        <v>5</v>
      </c>
      <c r="F349" t="s">
        <v>425</v>
      </c>
      <c r="G349">
        <f t="shared" si="48"/>
        <v>0</v>
      </c>
      <c r="H349">
        <f t="shared" si="48"/>
        <v>0</v>
      </c>
      <c r="I349">
        <f t="shared" si="48"/>
        <v>0</v>
      </c>
      <c r="J349">
        <f t="shared" si="48"/>
        <v>1</v>
      </c>
      <c r="K349">
        <f t="shared" si="48"/>
        <v>0</v>
      </c>
      <c r="O349" s="6">
        <f t="shared" si="57"/>
        <v>16979.484557471558</v>
      </c>
      <c r="P349" s="6">
        <f t="shared" si="57"/>
        <v>3290.9877863165361</v>
      </c>
      <c r="Q349" s="6">
        <f t="shared" si="57"/>
        <v>12714.488989277077</v>
      </c>
      <c r="R349" s="6">
        <f t="shared" si="49"/>
        <v>0</v>
      </c>
      <c r="S349" s="6">
        <f t="shared" si="50"/>
        <v>16979.484557471558</v>
      </c>
      <c r="T349" s="6">
        <f t="shared" si="51"/>
        <v>3290.9877863165361</v>
      </c>
      <c r="U349" s="6">
        <f t="shared" si="52"/>
        <v>12714.488989277077</v>
      </c>
      <c r="V349" s="6">
        <f t="shared" si="53"/>
        <v>33812.10323319742</v>
      </c>
      <c r="W349" s="6">
        <v>0</v>
      </c>
      <c r="X349" s="6">
        <f t="shared" si="54"/>
        <v>2871.9975639915833</v>
      </c>
      <c r="Y349" s="6">
        <f t="shared" si="55"/>
        <v>69669.062130254169</v>
      </c>
      <c r="Z349" s="6">
        <f t="shared" si="56"/>
        <v>453.06213025416946</v>
      </c>
      <c r="AB349">
        <v>152005</v>
      </c>
      <c r="AC349">
        <v>12144</v>
      </c>
      <c r="AD349">
        <v>1546</v>
      </c>
      <c r="AE349">
        <v>525</v>
      </c>
      <c r="AG349">
        <v>4089</v>
      </c>
      <c r="AH349">
        <v>2816</v>
      </c>
      <c r="AI349">
        <v>651</v>
      </c>
      <c r="AJ349">
        <v>14975</v>
      </c>
      <c r="AK349">
        <v>23402</v>
      </c>
      <c r="AL349">
        <v>725</v>
      </c>
      <c r="AM349">
        <v>1352</v>
      </c>
      <c r="AN349">
        <v>383</v>
      </c>
      <c r="AO349">
        <v>222</v>
      </c>
      <c r="AP349">
        <v>2898</v>
      </c>
      <c r="AQ349">
        <v>306</v>
      </c>
      <c r="AR349">
        <v>166</v>
      </c>
      <c r="AT349">
        <v>212</v>
      </c>
      <c r="AU349">
        <v>1350</v>
      </c>
      <c r="AV349">
        <v>137</v>
      </c>
      <c r="AX349">
        <v>325</v>
      </c>
      <c r="AZ349">
        <v>80</v>
      </c>
      <c r="BB349">
        <v>141</v>
      </c>
      <c r="BD349">
        <v>326</v>
      </c>
      <c r="BG349">
        <v>393</v>
      </c>
      <c r="BP349">
        <v>52</v>
      </c>
      <c r="BX349">
        <v>69216</v>
      </c>
    </row>
    <row r="350" spans="1:76">
      <c r="A350">
        <v>20</v>
      </c>
      <c r="B350">
        <v>15</v>
      </c>
      <c r="C350" t="s">
        <v>395</v>
      </c>
      <c r="D350">
        <v>81</v>
      </c>
      <c r="E350">
        <v>6</v>
      </c>
      <c r="F350" t="s">
        <v>426</v>
      </c>
      <c r="G350">
        <f t="shared" si="48"/>
        <v>0</v>
      </c>
      <c r="H350">
        <f t="shared" si="48"/>
        <v>0</v>
      </c>
      <c r="I350">
        <f t="shared" si="48"/>
        <v>0</v>
      </c>
      <c r="J350">
        <f t="shared" si="48"/>
        <v>1</v>
      </c>
      <c r="K350">
        <f t="shared" si="48"/>
        <v>0</v>
      </c>
      <c r="O350" s="6">
        <f t="shared" si="57"/>
        <v>18353.132622268764</v>
      </c>
      <c r="P350" s="6">
        <f t="shared" si="57"/>
        <v>3046.2107699176618</v>
      </c>
      <c r="Q350" s="6">
        <f t="shared" si="57"/>
        <v>10675.925512598997</v>
      </c>
      <c r="R350" s="6">
        <f t="shared" si="49"/>
        <v>0</v>
      </c>
      <c r="S350" s="6">
        <f t="shared" si="50"/>
        <v>18353.132622268764</v>
      </c>
      <c r="T350" s="6">
        <f t="shared" si="51"/>
        <v>3046.2107699176618</v>
      </c>
      <c r="U350" s="6">
        <f t="shared" si="52"/>
        <v>10675.925512598997</v>
      </c>
      <c r="V350" s="6">
        <f t="shared" si="53"/>
        <v>28955.071632068259</v>
      </c>
      <c r="W350" s="6">
        <v>0</v>
      </c>
      <c r="X350" s="6">
        <f t="shared" si="54"/>
        <v>2976.745485755202</v>
      </c>
      <c r="Y350" s="6">
        <f t="shared" si="55"/>
        <v>64007.086022608877</v>
      </c>
      <c r="Z350" s="6">
        <f t="shared" si="56"/>
        <v>725.0860226088771</v>
      </c>
      <c r="AB350">
        <v>152006</v>
      </c>
      <c r="AC350">
        <v>12747</v>
      </c>
      <c r="AD350">
        <v>2139</v>
      </c>
      <c r="AE350">
        <v>479</v>
      </c>
      <c r="AG350">
        <v>3409</v>
      </c>
      <c r="AH350">
        <v>3042</v>
      </c>
      <c r="AI350">
        <v>543</v>
      </c>
      <c r="AJ350">
        <v>12574</v>
      </c>
      <c r="AK350">
        <v>20486</v>
      </c>
      <c r="AL350">
        <v>126</v>
      </c>
      <c r="AM350">
        <v>1329</v>
      </c>
      <c r="AN350">
        <v>521</v>
      </c>
      <c r="AO350">
        <v>221</v>
      </c>
      <c r="AP350">
        <v>1989</v>
      </c>
      <c r="AQ350">
        <v>300</v>
      </c>
      <c r="AR350">
        <v>251</v>
      </c>
      <c r="AT350">
        <v>180</v>
      </c>
      <c r="AU350">
        <v>1295</v>
      </c>
      <c r="AV350">
        <v>280</v>
      </c>
      <c r="AX350">
        <v>293</v>
      </c>
      <c r="AZ350">
        <v>94</v>
      </c>
      <c r="BB350">
        <v>230</v>
      </c>
      <c r="BD350">
        <v>351</v>
      </c>
      <c r="BG350">
        <v>323</v>
      </c>
      <c r="BP350">
        <v>80</v>
      </c>
      <c r="BX350">
        <v>63282</v>
      </c>
    </row>
    <row r="351" spans="1:76">
      <c r="A351">
        <v>20</v>
      </c>
      <c r="B351">
        <v>15</v>
      </c>
      <c r="C351" t="s">
        <v>395</v>
      </c>
      <c r="D351">
        <v>81</v>
      </c>
      <c r="E351">
        <v>7</v>
      </c>
      <c r="F351" t="s">
        <v>427</v>
      </c>
      <c r="G351">
        <f t="shared" si="48"/>
        <v>0</v>
      </c>
      <c r="H351">
        <f t="shared" si="48"/>
        <v>0</v>
      </c>
      <c r="I351">
        <f t="shared" si="48"/>
        <v>0</v>
      </c>
      <c r="J351">
        <f t="shared" si="48"/>
        <v>1</v>
      </c>
      <c r="K351">
        <f t="shared" si="48"/>
        <v>0</v>
      </c>
      <c r="O351" s="6">
        <f t="shared" si="57"/>
        <v>19601.360646367095</v>
      </c>
      <c r="P351" s="6">
        <f t="shared" si="57"/>
        <v>3329.3158600587085</v>
      </c>
      <c r="Q351" s="6">
        <f t="shared" si="57"/>
        <v>12864.770428415777</v>
      </c>
      <c r="R351" s="6">
        <f t="shared" si="49"/>
        <v>0</v>
      </c>
      <c r="S351" s="6">
        <f t="shared" si="50"/>
        <v>19601.360646367095</v>
      </c>
      <c r="T351" s="6">
        <f t="shared" si="51"/>
        <v>3329.3158600587085</v>
      </c>
      <c r="U351" s="6">
        <f t="shared" si="52"/>
        <v>12864.770428415777</v>
      </c>
      <c r="V351" s="6">
        <f t="shared" si="53"/>
        <v>26512.206293566051</v>
      </c>
      <c r="W351" s="6">
        <v>0</v>
      </c>
      <c r="X351" s="6">
        <f t="shared" si="54"/>
        <v>3292.8937587144878</v>
      </c>
      <c r="Y351" s="6">
        <f t="shared" si="55"/>
        <v>65600.546987122114</v>
      </c>
      <c r="Z351" s="6">
        <f t="shared" si="56"/>
        <v>-158.45301287788607</v>
      </c>
      <c r="AB351">
        <v>152007</v>
      </c>
      <c r="AC351">
        <v>13630</v>
      </c>
      <c r="AD351">
        <v>2023</v>
      </c>
      <c r="AE351">
        <v>757</v>
      </c>
      <c r="AG351">
        <v>3629</v>
      </c>
      <c r="AH351">
        <v>3079</v>
      </c>
      <c r="AI351">
        <v>936</v>
      </c>
      <c r="AJ351">
        <v>15152</v>
      </c>
      <c r="AK351">
        <v>20132</v>
      </c>
      <c r="AL351">
        <v>178</v>
      </c>
      <c r="AM351">
        <v>754</v>
      </c>
      <c r="AN351">
        <v>509</v>
      </c>
      <c r="AO351">
        <v>170</v>
      </c>
      <c r="AP351">
        <v>911</v>
      </c>
      <c r="AQ351">
        <v>346</v>
      </c>
      <c r="AR351">
        <v>95</v>
      </c>
      <c r="AT351">
        <v>173</v>
      </c>
      <c r="AU351">
        <v>1850</v>
      </c>
      <c r="AV351">
        <v>170</v>
      </c>
      <c r="AX351">
        <v>217</v>
      </c>
      <c r="AZ351">
        <v>99</v>
      </c>
      <c r="BB351">
        <v>107</v>
      </c>
      <c r="BD351">
        <v>338</v>
      </c>
      <c r="BG351">
        <v>440</v>
      </c>
      <c r="BP351">
        <v>64</v>
      </c>
      <c r="BX351">
        <v>65759</v>
      </c>
    </row>
    <row r="352" spans="1:76">
      <c r="A352">
        <v>20</v>
      </c>
      <c r="B352">
        <v>15</v>
      </c>
      <c r="C352" t="s">
        <v>395</v>
      </c>
      <c r="D352">
        <v>88</v>
      </c>
      <c r="E352">
        <v>8</v>
      </c>
      <c r="F352" t="s">
        <v>428</v>
      </c>
      <c r="G352">
        <f t="shared" si="48"/>
        <v>1</v>
      </c>
      <c r="H352">
        <f t="shared" si="48"/>
        <v>0</v>
      </c>
      <c r="I352">
        <f t="shared" si="48"/>
        <v>0</v>
      </c>
      <c r="J352">
        <f t="shared" si="48"/>
        <v>0</v>
      </c>
      <c r="K352">
        <f t="shared" si="48"/>
        <v>0</v>
      </c>
      <c r="O352" s="6">
        <f t="shared" si="57"/>
        <v>0</v>
      </c>
      <c r="P352" s="6">
        <f t="shared" si="57"/>
        <v>2526.1684966431853</v>
      </c>
      <c r="Q352" s="6">
        <f t="shared" si="57"/>
        <v>14043.24860652039</v>
      </c>
      <c r="R352" s="6">
        <f t="shared" si="49"/>
        <v>21626.475616561627</v>
      </c>
      <c r="S352" s="6">
        <f t="shared" si="50"/>
        <v>23074.8985354369</v>
      </c>
      <c r="T352" s="6">
        <f t="shared" si="51"/>
        <v>2526.1684966431853</v>
      </c>
      <c r="U352" s="6">
        <f t="shared" si="52"/>
        <v>14043.24860652039</v>
      </c>
      <c r="V352" s="6">
        <f t="shared" si="53"/>
        <v>21626.475616561627</v>
      </c>
      <c r="W352" s="6">
        <v>0</v>
      </c>
      <c r="X352" s="6">
        <f t="shared" si="54"/>
        <v>3573.808639807829</v>
      </c>
      <c r="Y352" s="6">
        <f t="shared" si="55"/>
        <v>64844.599894969935</v>
      </c>
      <c r="Z352" s="6">
        <f t="shared" si="56"/>
        <v>594.59989496993512</v>
      </c>
      <c r="AB352">
        <v>152008</v>
      </c>
      <c r="AC352">
        <v>14933</v>
      </c>
      <c r="AD352">
        <v>2269</v>
      </c>
      <c r="AE352">
        <v>2116</v>
      </c>
      <c r="AG352">
        <v>3904</v>
      </c>
      <c r="AH352">
        <v>1572</v>
      </c>
      <c r="AI352">
        <v>324</v>
      </c>
      <c r="AJ352">
        <v>16540</v>
      </c>
      <c r="AK352">
        <v>15641</v>
      </c>
      <c r="AL352">
        <v>322</v>
      </c>
      <c r="AM352">
        <v>1513</v>
      </c>
      <c r="AN352">
        <v>299</v>
      </c>
      <c r="AO352">
        <v>178</v>
      </c>
      <c r="AP352">
        <v>287</v>
      </c>
      <c r="AQ352">
        <v>342</v>
      </c>
      <c r="AR352">
        <v>257</v>
      </c>
      <c r="AT352">
        <v>284</v>
      </c>
      <c r="AU352">
        <v>1881</v>
      </c>
      <c r="AV352">
        <v>245</v>
      </c>
      <c r="AX352">
        <v>236</v>
      </c>
      <c r="AZ352">
        <v>101</v>
      </c>
      <c r="BB352">
        <v>452</v>
      </c>
      <c r="BD352">
        <v>220</v>
      </c>
      <c r="BG352">
        <v>270</v>
      </c>
      <c r="BP352">
        <v>64</v>
      </c>
      <c r="BX352">
        <v>64250</v>
      </c>
    </row>
    <row r="353" spans="1:76">
      <c r="A353">
        <v>20</v>
      </c>
      <c r="B353">
        <v>15</v>
      </c>
      <c r="C353" t="s">
        <v>395</v>
      </c>
      <c r="D353">
        <v>88</v>
      </c>
      <c r="E353">
        <v>9</v>
      </c>
      <c r="F353" t="s">
        <v>429</v>
      </c>
      <c r="G353">
        <f t="shared" si="48"/>
        <v>0</v>
      </c>
      <c r="H353">
        <f t="shared" si="48"/>
        <v>0</v>
      </c>
      <c r="I353">
        <f t="shared" si="48"/>
        <v>0</v>
      </c>
      <c r="J353">
        <f t="shared" si="48"/>
        <v>1</v>
      </c>
      <c r="K353">
        <f t="shared" si="48"/>
        <v>0</v>
      </c>
      <c r="O353" s="6">
        <f t="shared" si="57"/>
        <v>22398.824792241059</v>
      </c>
      <c r="P353" s="6">
        <f t="shared" si="57"/>
        <v>3090.63649175518</v>
      </c>
      <c r="Q353" s="6">
        <f t="shared" si="57"/>
        <v>10130.836902841675</v>
      </c>
      <c r="R353" s="6">
        <f t="shared" si="49"/>
        <v>0</v>
      </c>
      <c r="S353" s="6">
        <f t="shared" si="50"/>
        <v>22398.824792241059</v>
      </c>
      <c r="T353" s="6">
        <f t="shared" si="51"/>
        <v>3090.63649175518</v>
      </c>
      <c r="U353" s="6">
        <f t="shared" si="52"/>
        <v>10130.836902841675</v>
      </c>
      <c r="V353" s="6">
        <f t="shared" si="53"/>
        <v>27456.979871379637</v>
      </c>
      <c r="W353" s="6">
        <v>0</v>
      </c>
      <c r="X353" s="6">
        <f t="shared" si="54"/>
        <v>2322.5471016496922</v>
      </c>
      <c r="Y353" s="6">
        <f t="shared" si="55"/>
        <v>65399.825159867236</v>
      </c>
      <c r="Z353" s="6">
        <f t="shared" si="56"/>
        <v>1262.8251598672359</v>
      </c>
      <c r="AB353">
        <v>152009</v>
      </c>
      <c r="AC353">
        <v>14906</v>
      </c>
      <c r="AD353">
        <v>1952</v>
      </c>
      <c r="AE353">
        <v>1894</v>
      </c>
      <c r="AG353">
        <v>3893</v>
      </c>
      <c r="AH353">
        <v>2513</v>
      </c>
      <c r="AI353">
        <v>690</v>
      </c>
      <c r="AJ353">
        <v>11932</v>
      </c>
      <c r="AK353">
        <v>19433</v>
      </c>
      <c r="AL353">
        <v>276</v>
      </c>
      <c r="AM353">
        <v>1264</v>
      </c>
      <c r="AN353">
        <v>657</v>
      </c>
      <c r="AO353">
        <v>414</v>
      </c>
      <c r="AP353">
        <v>955</v>
      </c>
      <c r="AQ353">
        <v>237</v>
      </c>
      <c r="AR353">
        <v>682</v>
      </c>
      <c r="AT353">
        <v>168</v>
      </c>
      <c r="AU353">
        <v>1089</v>
      </c>
      <c r="AV353">
        <v>199</v>
      </c>
      <c r="AX353">
        <v>188</v>
      </c>
      <c r="AZ353">
        <v>94</v>
      </c>
      <c r="BB353">
        <v>127</v>
      </c>
      <c r="BD353">
        <v>261</v>
      </c>
      <c r="BG353">
        <v>238</v>
      </c>
      <c r="BP353">
        <v>75</v>
      </c>
      <c r="BX353">
        <v>64137</v>
      </c>
    </row>
    <row r="354" spans="1:76">
      <c r="A354">
        <v>20</v>
      </c>
      <c r="B354">
        <v>15</v>
      </c>
      <c r="C354" t="s">
        <v>395</v>
      </c>
      <c r="D354">
        <v>88</v>
      </c>
      <c r="E354">
        <v>10</v>
      </c>
      <c r="F354" t="s">
        <v>430</v>
      </c>
      <c r="G354">
        <f t="shared" si="48"/>
        <v>0</v>
      </c>
      <c r="H354">
        <f t="shared" si="48"/>
        <v>0</v>
      </c>
      <c r="I354">
        <f t="shared" si="48"/>
        <v>0</v>
      </c>
      <c r="J354">
        <f t="shared" si="48"/>
        <v>1</v>
      </c>
      <c r="K354">
        <f t="shared" si="48"/>
        <v>0</v>
      </c>
      <c r="O354" s="6">
        <f t="shared" si="57"/>
        <v>18934.84271579593</v>
      </c>
      <c r="P354" s="6">
        <f t="shared" si="57"/>
        <v>3730.8895417664698</v>
      </c>
      <c r="Q354" s="6">
        <f t="shared" si="57"/>
        <v>11513.935571524971</v>
      </c>
      <c r="R354" s="6">
        <f t="shared" si="49"/>
        <v>0</v>
      </c>
      <c r="S354" s="6">
        <f t="shared" si="50"/>
        <v>18934.84271579593</v>
      </c>
      <c r="T354" s="6">
        <f t="shared" si="51"/>
        <v>3730.8895417664698</v>
      </c>
      <c r="U354" s="6">
        <f t="shared" si="52"/>
        <v>11513.935571524971</v>
      </c>
      <c r="V354" s="6">
        <f t="shared" si="53"/>
        <v>22234.896025117159</v>
      </c>
      <c r="W354" s="6">
        <v>0</v>
      </c>
      <c r="X354" s="6">
        <f t="shared" si="54"/>
        <v>2767.2496422279646</v>
      </c>
      <c r="Y354" s="6">
        <f t="shared" si="55"/>
        <v>59181.813496432493</v>
      </c>
      <c r="Z354" s="6">
        <f t="shared" si="56"/>
        <v>-1072.1865035675073</v>
      </c>
      <c r="AB354">
        <v>152010</v>
      </c>
      <c r="AC354">
        <v>12996</v>
      </c>
      <c r="AD354">
        <v>1983</v>
      </c>
      <c r="AE354">
        <v>873</v>
      </c>
      <c r="AG354">
        <v>5418</v>
      </c>
      <c r="AH354">
        <v>2830</v>
      </c>
      <c r="AI354">
        <v>318</v>
      </c>
      <c r="AJ354">
        <v>13561</v>
      </c>
      <c r="AK354">
        <v>15628</v>
      </c>
      <c r="AL354">
        <v>184</v>
      </c>
      <c r="AM354">
        <v>867</v>
      </c>
      <c r="AN354">
        <v>328</v>
      </c>
      <c r="AO354">
        <v>1242</v>
      </c>
      <c r="AP354">
        <v>440</v>
      </c>
      <c r="AQ354">
        <v>259</v>
      </c>
      <c r="AR354">
        <v>421</v>
      </c>
      <c r="AT354">
        <v>160</v>
      </c>
      <c r="AU354">
        <v>1576</v>
      </c>
      <c r="AV354">
        <v>162</v>
      </c>
      <c r="AX354">
        <v>168</v>
      </c>
      <c r="AZ354">
        <v>103</v>
      </c>
      <c r="BB354">
        <v>153</v>
      </c>
      <c r="BD354">
        <v>238</v>
      </c>
      <c r="BG354">
        <v>262</v>
      </c>
      <c r="BP354">
        <v>84</v>
      </c>
      <c r="BX354">
        <v>60254</v>
      </c>
    </row>
    <row r="355" spans="1:76">
      <c r="A355">
        <v>20</v>
      </c>
      <c r="B355">
        <v>15</v>
      </c>
      <c r="C355" t="s">
        <v>395</v>
      </c>
      <c r="D355">
        <v>89</v>
      </c>
      <c r="E355">
        <v>11</v>
      </c>
      <c r="F355" t="s">
        <v>431</v>
      </c>
      <c r="G355">
        <f t="shared" si="48"/>
        <v>1</v>
      </c>
      <c r="H355">
        <f t="shared" si="48"/>
        <v>0</v>
      </c>
      <c r="I355">
        <f t="shared" si="48"/>
        <v>0</v>
      </c>
      <c r="J355">
        <f t="shared" si="48"/>
        <v>0</v>
      </c>
      <c r="K355">
        <f t="shared" si="48"/>
        <v>0</v>
      </c>
      <c r="O355" s="6">
        <f t="shared" si="57"/>
        <v>0</v>
      </c>
      <c r="P355" s="6">
        <f t="shared" si="57"/>
        <v>6857.2408295086743</v>
      </c>
      <c r="Q355" s="6">
        <f t="shared" si="57"/>
        <v>12517.509927807141</v>
      </c>
      <c r="R355" s="6">
        <f t="shared" si="49"/>
        <v>20155.934968713256</v>
      </c>
      <c r="S355" s="6">
        <f t="shared" si="50"/>
        <v>28181.285906748257</v>
      </c>
      <c r="T355" s="6">
        <f t="shared" si="51"/>
        <v>6857.2408295086743</v>
      </c>
      <c r="U355" s="6">
        <f t="shared" si="52"/>
        <v>12517.509927807141</v>
      </c>
      <c r="V355" s="6">
        <f t="shared" si="53"/>
        <v>20155.934968713256</v>
      </c>
      <c r="W355" s="6">
        <v>0</v>
      </c>
      <c r="X355" s="6">
        <f t="shared" si="54"/>
        <v>3820.4423828694407</v>
      </c>
      <c r="Y355" s="6">
        <f t="shared" si="55"/>
        <v>71532.414015646777</v>
      </c>
      <c r="Z355" s="6">
        <f t="shared" si="56"/>
        <v>-4117.5859843532235</v>
      </c>
      <c r="AB355">
        <v>152011</v>
      </c>
      <c r="AC355">
        <v>18877</v>
      </c>
      <c r="AD355">
        <v>4362</v>
      </c>
      <c r="AE355">
        <v>354</v>
      </c>
      <c r="AG355">
        <v>8516</v>
      </c>
      <c r="AH355">
        <v>6731</v>
      </c>
      <c r="AI355">
        <v>497</v>
      </c>
      <c r="AJ355">
        <v>14743</v>
      </c>
      <c r="AK355">
        <v>13662</v>
      </c>
      <c r="AL355">
        <v>611</v>
      </c>
      <c r="AM355">
        <v>613</v>
      </c>
      <c r="AN355">
        <v>395</v>
      </c>
      <c r="AO355">
        <v>668</v>
      </c>
      <c r="AP355">
        <v>1188</v>
      </c>
      <c r="AQ355">
        <v>287</v>
      </c>
      <c r="AR355">
        <v>134</v>
      </c>
      <c r="AT355">
        <v>710</v>
      </c>
      <c r="AU355">
        <v>1987</v>
      </c>
      <c r="AV355">
        <v>155</v>
      </c>
      <c r="AX355">
        <v>256</v>
      </c>
      <c r="AZ355">
        <v>161</v>
      </c>
      <c r="BB355">
        <v>109</v>
      </c>
      <c r="BD355">
        <v>289</v>
      </c>
      <c r="BG355">
        <v>281</v>
      </c>
      <c r="BP355">
        <v>64</v>
      </c>
      <c r="BX355">
        <v>75650</v>
      </c>
    </row>
    <row r="356" spans="1:76">
      <c r="A356">
        <v>20</v>
      </c>
      <c r="B356">
        <v>15</v>
      </c>
      <c r="C356" t="s">
        <v>395</v>
      </c>
      <c r="D356">
        <v>89</v>
      </c>
      <c r="E356">
        <v>12</v>
      </c>
      <c r="F356" t="s">
        <v>432</v>
      </c>
      <c r="G356">
        <f t="shared" si="48"/>
        <v>0</v>
      </c>
      <c r="H356">
        <f t="shared" si="48"/>
        <v>0</v>
      </c>
      <c r="I356">
        <f t="shared" si="48"/>
        <v>0</v>
      </c>
      <c r="J356">
        <f t="shared" si="48"/>
        <v>1</v>
      </c>
      <c r="K356">
        <f t="shared" si="48"/>
        <v>0</v>
      </c>
      <c r="O356" s="6">
        <f t="shared" si="57"/>
        <v>27050.116587302207</v>
      </c>
      <c r="P356" s="6">
        <f t="shared" si="57"/>
        <v>6095.9059101755211</v>
      </c>
      <c r="Q356" s="6">
        <f t="shared" si="57"/>
        <v>13713.818107165498</v>
      </c>
      <c r="R356" s="6">
        <f t="shared" si="49"/>
        <v>0</v>
      </c>
      <c r="S356" s="6">
        <f t="shared" si="50"/>
        <v>27050.116587302207</v>
      </c>
      <c r="T356" s="6">
        <f t="shared" si="51"/>
        <v>6095.9059101755211</v>
      </c>
      <c r="U356" s="6">
        <f t="shared" si="52"/>
        <v>13713.818107165498</v>
      </c>
      <c r="V356" s="6">
        <f t="shared" si="53"/>
        <v>29992.830215717695</v>
      </c>
      <c r="W356" s="6">
        <v>0</v>
      </c>
      <c r="X356" s="6">
        <f t="shared" si="54"/>
        <v>3370.0263192858797</v>
      </c>
      <c r="Y356" s="6">
        <f t="shared" si="55"/>
        <v>80222.6971396468</v>
      </c>
      <c r="Z356" s="6">
        <f t="shared" si="56"/>
        <v>-2237.3028603532002</v>
      </c>
      <c r="AB356">
        <v>152012</v>
      </c>
      <c r="AC356">
        <v>19431</v>
      </c>
      <c r="AD356">
        <v>2796</v>
      </c>
      <c r="AE356">
        <v>419</v>
      </c>
      <c r="AG356">
        <v>7724</v>
      </c>
      <c r="AH356">
        <v>5701</v>
      </c>
      <c r="AI356">
        <v>571</v>
      </c>
      <c r="AJ356">
        <v>16152</v>
      </c>
      <c r="AK356">
        <v>19794</v>
      </c>
      <c r="AL356">
        <v>853</v>
      </c>
      <c r="AM356">
        <v>1181</v>
      </c>
      <c r="AN356">
        <v>641</v>
      </c>
      <c r="AO356">
        <v>1793</v>
      </c>
      <c r="AP356">
        <v>1041</v>
      </c>
      <c r="AQ356">
        <v>361</v>
      </c>
      <c r="AR356">
        <v>463</v>
      </c>
      <c r="AT356">
        <v>366</v>
      </c>
      <c r="AU356">
        <v>1414</v>
      </c>
      <c r="AV356">
        <v>364</v>
      </c>
      <c r="AX356">
        <v>266</v>
      </c>
      <c r="AZ356">
        <v>133</v>
      </c>
      <c r="BB356">
        <v>119</v>
      </c>
      <c r="BD356">
        <v>426</v>
      </c>
      <c r="BG356">
        <v>341</v>
      </c>
      <c r="BP356">
        <v>110</v>
      </c>
      <c r="BX356">
        <v>82460</v>
      </c>
    </row>
    <row r="357" spans="1:76">
      <c r="A357">
        <v>20</v>
      </c>
      <c r="B357">
        <v>15</v>
      </c>
      <c r="C357" t="s">
        <v>395</v>
      </c>
      <c r="D357">
        <v>88</v>
      </c>
      <c r="E357">
        <v>13</v>
      </c>
      <c r="F357" t="s">
        <v>433</v>
      </c>
      <c r="G357">
        <f t="shared" si="48"/>
        <v>1</v>
      </c>
      <c r="H357">
        <f t="shared" si="48"/>
        <v>0</v>
      </c>
      <c r="I357">
        <f t="shared" si="48"/>
        <v>0</v>
      </c>
      <c r="J357">
        <f t="shared" si="48"/>
        <v>0</v>
      </c>
      <c r="K357">
        <f t="shared" si="48"/>
        <v>0</v>
      </c>
      <c r="O357" s="6">
        <f t="shared" si="57"/>
        <v>0</v>
      </c>
      <c r="P357" s="6">
        <f t="shared" si="57"/>
        <v>5906.8788192198072</v>
      </c>
      <c r="Q357" s="6">
        <f t="shared" si="57"/>
        <v>8934.5287234833177</v>
      </c>
      <c r="R357" s="6">
        <f t="shared" si="49"/>
        <v>16513.44825862514</v>
      </c>
      <c r="S357" s="6">
        <f t="shared" si="50"/>
        <v>22353.434682273848</v>
      </c>
      <c r="T357" s="6">
        <f t="shared" si="51"/>
        <v>5906.8788192198072</v>
      </c>
      <c r="U357" s="6">
        <f t="shared" si="52"/>
        <v>8934.5287234833177</v>
      </c>
      <c r="V357" s="6">
        <f t="shared" si="53"/>
        <v>16513.44825862514</v>
      </c>
      <c r="W357" s="6">
        <v>0</v>
      </c>
      <c r="X357" s="6">
        <f t="shared" si="54"/>
        <v>2525.3771683374266</v>
      </c>
      <c r="Y357" s="6">
        <f t="shared" si="55"/>
        <v>56233.667651939541</v>
      </c>
      <c r="Z357" s="6">
        <f t="shared" si="56"/>
        <v>-3602.3323480604595</v>
      </c>
      <c r="AB357">
        <v>152013</v>
      </c>
      <c r="AC357">
        <v>16234</v>
      </c>
      <c r="AD357">
        <v>2246</v>
      </c>
      <c r="AE357">
        <v>234</v>
      </c>
      <c r="AG357">
        <v>5125</v>
      </c>
      <c r="AH357">
        <v>8076</v>
      </c>
      <c r="AI357">
        <v>361</v>
      </c>
      <c r="AJ357">
        <v>10523</v>
      </c>
      <c r="AK357">
        <v>10789</v>
      </c>
      <c r="AL357">
        <v>388</v>
      </c>
      <c r="AM357">
        <v>528</v>
      </c>
      <c r="AN357">
        <v>258</v>
      </c>
      <c r="AO357">
        <v>881</v>
      </c>
      <c r="AP357">
        <v>1207</v>
      </c>
      <c r="AQ357">
        <v>217</v>
      </c>
      <c r="AR357">
        <v>117</v>
      </c>
      <c r="AT357">
        <v>189</v>
      </c>
      <c r="AU357">
        <v>1462</v>
      </c>
      <c r="AV357">
        <v>180</v>
      </c>
      <c r="AX357">
        <v>144</v>
      </c>
      <c r="AZ357">
        <v>82</v>
      </c>
      <c r="BB357">
        <v>90</v>
      </c>
      <c r="BD357">
        <v>234</v>
      </c>
      <c r="BG357">
        <v>193</v>
      </c>
      <c r="BP357">
        <v>78</v>
      </c>
      <c r="BX357">
        <v>59836</v>
      </c>
    </row>
    <row r="358" spans="1:76">
      <c r="A358">
        <v>20</v>
      </c>
      <c r="B358">
        <v>15</v>
      </c>
      <c r="C358" t="s">
        <v>395</v>
      </c>
      <c r="D358">
        <v>90</v>
      </c>
      <c r="E358">
        <v>14</v>
      </c>
      <c r="F358" t="s">
        <v>434</v>
      </c>
      <c r="G358">
        <f t="shared" si="48"/>
        <v>1</v>
      </c>
      <c r="H358">
        <f t="shared" si="48"/>
        <v>0</v>
      </c>
      <c r="I358">
        <f t="shared" si="48"/>
        <v>0</v>
      </c>
      <c r="J358">
        <f t="shared" si="48"/>
        <v>0</v>
      </c>
      <c r="K358">
        <f t="shared" si="48"/>
        <v>0</v>
      </c>
      <c r="O358" s="6">
        <f t="shared" si="57"/>
        <v>0</v>
      </c>
      <c r="P358" s="6">
        <f t="shared" si="57"/>
        <v>2970.4257150183662</v>
      </c>
      <c r="Q358" s="6">
        <f t="shared" si="57"/>
        <v>12188.079428452249</v>
      </c>
      <c r="R358" s="6">
        <f t="shared" si="49"/>
        <v>18618.812464834282</v>
      </c>
      <c r="S358" s="6">
        <f t="shared" si="50"/>
        <v>24352.988473987345</v>
      </c>
      <c r="T358" s="6">
        <f t="shared" si="51"/>
        <v>2970.4257150183662</v>
      </c>
      <c r="U358" s="6">
        <f t="shared" si="52"/>
        <v>12188.079428452249</v>
      </c>
      <c r="V358" s="6">
        <f t="shared" si="53"/>
        <v>18618.812464834282</v>
      </c>
      <c r="W358" s="6">
        <v>0</v>
      </c>
      <c r="X358" s="6">
        <f t="shared" si="54"/>
        <v>2762.4883730568913</v>
      </c>
      <c r="Y358" s="6">
        <f t="shared" si="55"/>
        <v>60892.794455349132</v>
      </c>
      <c r="Z358" s="6">
        <f t="shared" si="56"/>
        <v>209.79445534913248</v>
      </c>
      <c r="AB358">
        <v>152014</v>
      </c>
      <c r="AC358">
        <v>17719</v>
      </c>
      <c r="AD358">
        <v>2478</v>
      </c>
      <c r="AE358">
        <v>191</v>
      </c>
      <c r="AG358">
        <v>4659</v>
      </c>
      <c r="AH358">
        <v>1257</v>
      </c>
      <c r="AI358">
        <v>904</v>
      </c>
      <c r="AJ358">
        <v>14355</v>
      </c>
      <c r="AK358">
        <v>13297</v>
      </c>
      <c r="AL358">
        <v>37</v>
      </c>
      <c r="AM358">
        <v>1982</v>
      </c>
      <c r="AN358">
        <v>306</v>
      </c>
      <c r="AO358">
        <v>110</v>
      </c>
      <c r="AP358">
        <v>168</v>
      </c>
      <c r="AQ358">
        <v>278</v>
      </c>
      <c r="AR358">
        <v>41</v>
      </c>
      <c r="AT358">
        <v>412</v>
      </c>
      <c r="AU358">
        <v>1390</v>
      </c>
      <c r="AV358">
        <v>90</v>
      </c>
      <c r="AX358">
        <v>280</v>
      </c>
      <c r="AZ358">
        <v>179</v>
      </c>
      <c r="BB358">
        <v>147</v>
      </c>
      <c r="BD358">
        <v>137</v>
      </c>
      <c r="BG358">
        <v>223</v>
      </c>
      <c r="BP358">
        <v>43</v>
      </c>
      <c r="BX358">
        <v>60683</v>
      </c>
    </row>
    <row r="359" spans="1:76">
      <c r="A359">
        <v>20</v>
      </c>
      <c r="B359">
        <v>15</v>
      </c>
      <c r="C359" t="s">
        <v>395</v>
      </c>
      <c r="D359">
        <v>90</v>
      </c>
      <c r="E359">
        <v>15</v>
      </c>
      <c r="F359" t="s">
        <v>435</v>
      </c>
      <c r="G359">
        <f t="shared" si="48"/>
        <v>1</v>
      </c>
      <c r="H359">
        <f t="shared" si="48"/>
        <v>0</v>
      </c>
      <c r="I359">
        <f t="shared" si="48"/>
        <v>0</v>
      </c>
      <c r="J359">
        <f t="shared" si="48"/>
        <v>0</v>
      </c>
      <c r="K359">
        <f t="shared" si="48"/>
        <v>0</v>
      </c>
      <c r="O359" s="6">
        <f t="shared" si="57"/>
        <v>0</v>
      </c>
      <c r="P359" s="6">
        <f t="shared" si="57"/>
        <v>3517.4718584293732</v>
      </c>
      <c r="Q359" s="6">
        <f t="shared" si="57"/>
        <v>13583.91381231679</v>
      </c>
      <c r="R359" s="6">
        <f t="shared" si="49"/>
        <v>23922.401686582503</v>
      </c>
      <c r="S359" s="6">
        <f t="shared" si="50"/>
        <v>26359.709125169353</v>
      </c>
      <c r="T359" s="6">
        <f t="shared" si="51"/>
        <v>3517.4718584293732</v>
      </c>
      <c r="U359" s="6">
        <f t="shared" si="52"/>
        <v>13583.91381231679</v>
      </c>
      <c r="V359" s="6">
        <f t="shared" si="53"/>
        <v>23922.401686582503</v>
      </c>
      <c r="W359" s="6">
        <v>0</v>
      </c>
      <c r="X359" s="6">
        <f t="shared" si="54"/>
        <v>3231.949513324746</v>
      </c>
      <c r="Y359" s="6">
        <f t="shared" si="55"/>
        <v>70615.445995822753</v>
      </c>
      <c r="Z359" s="6">
        <f t="shared" si="56"/>
        <v>239.44599582275259</v>
      </c>
      <c r="AB359">
        <v>152015</v>
      </c>
      <c r="AC359">
        <v>18849</v>
      </c>
      <c r="AD359">
        <v>2375</v>
      </c>
      <c r="AE359">
        <v>844</v>
      </c>
      <c r="AG359">
        <v>5080</v>
      </c>
      <c r="AH359">
        <v>2025</v>
      </c>
      <c r="AI359">
        <v>971</v>
      </c>
      <c r="AJ359">
        <v>15999</v>
      </c>
      <c r="AK359">
        <v>15979</v>
      </c>
      <c r="AL359">
        <v>94</v>
      </c>
      <c r="AM359">
        <v>3516</v>
      </c>
      <c r="AN359">
        <v>370</v>
      </c>
      <c r="AO359">
        <v>124</v>
      </c>
      <c r="AP359">
        <v>219</v>
      </c>
      <c r="AQ359">
        <v>460</v>
      </c>
      <c r="AR359">
        <v>77</v>
      </c>
      <c r="AT359">
        <v>421</v>
      </c>
      <c r="AU359">
        <v>1516</v>
      </c>
      <c r="AV359">
        <v>193</v>
      </c>
      <c r="AX359">
        <v>282</v>
      </c>
      <c r="AZ359">
        <v>173</v>
      </c>
      <c r="BB359">
        <v>189</v>
      </c>
      <c r="BD359">
        <v>230</v>
      </c>
      <c r="BG359">
        <v>318</v>
      </c>
      <c r="BP359">
        <v>72</v>
      </c>
      <c r="BX359">
        <v>70376</v>
      </c>
    </row>
    <row r="360" spans="1:76">
      <c r="A360">
        <v>20</v>
      </c>
      <c r="B360">
        <v>15</v>
      </c>
      <c r="C360" t="s">
        <v>395</v>
      </c>
      <c r="D360">
        <v>90</v>
      </c>
      <c r="E360">
        <v>16</v>
      </c>
      <c r="F360" t="s">
        <v>436</v>
      </c>
      <c r="G360">
        <f t="shared" si="48"/>
        <v>0</v>
      </c>
      <c r="H360">
        <f t="shared" si="48"/>
        <v>0</v>
      </c>
      <c r="I360">
        <f t="shared" si="48"/>
        <v>0</v>
      </c>
      <c r="J360">
        <f t="shared" si="48"/>
        <v>1</v>
      </c>
      <c r="K360">
        <f t="shared" si="48"/>
        <v>0</v>
      </c>
      <c r="O360" s="6">
        <f t="shared" si="57"/>
        <v>21856.532425790683</v>
      </c>
      <c r="P360" s="6">
        <f t="shared" si="57"/>
        <v>3671.6552459831123</v>
      </c>
      <c r="Q360" s="6">
        <f t="shared" si="57"/>
        <v>13864.948593982948</v>
      </c>
      <c r="R360" s="6">
        <f t="shared" si="49"/>
        <v>0</v>
      </c>
      <c r="S360" s="6">
        <f t="shared" si="50"/>
        <v>21856.532425790683</v>
      </c>
      <c r="T360" s="6">
        <f t="shared" si="51"/>
        <v>3671.6552459831123</v>
      </c>
      <c r="U360" s="6">
        <f t="shared" si="52"/>
        <v>13864.948593982948</v>
      </c>
      <c r="V360" s="6">
        <f t="shared" si="53"/>
        <v>30867.578048395648</v>
      </c>
      <c r="W360" s="6">
        <v>0</v>
      </c>
      <c r="X360" s="6">
        <f t="shared" si="54"/>
        <v>2998.6473239421407</v>
      </c>
      <c r="Y360" s="6">
        <f t="shared" si="55"/>
        <v>73259.361638094546</v>
      </c>
      <c r="Z360" s="6">
        <f t="shared" si="56"/>
        <v>163.36163809454592</v>
      </c>
      <c r="AB360">
        <v>152016</v>
      </c>
      <c r="AC360">
        <v>14941</v>
      </c>
      <c r="AD360">
        <v>2047</v>
      </c>
      <c r="AE360">
        <v>1310</v>
      </c>
      <c r="AG360">
        <v>6518</v>
      </c>
      <c r="AH360">
        <v>1499</v>
      </c>
      <c r="AI360">
        <v>413</v>
      </c>
      <c r="AJ360">
        <v>16330</v>
      </c>
      <c r="AK360">
        <v>18511</v>
      </c>
      <c r="AL360">
        <v>82</v>
      </c>
      <c r="AM360">
        <v>7042</v>
      </c>
      <c r="AN360">
        <v>348</v>
      </c>
      <c r="AO360">
        <v>186</v>
      </c>
      <c r="AP360">
        <v>268</v>
      </c>
      <c r="AQ360">
        <v>361</v>
      </c>
      <c r="AR360">
        <v>91</v>
      </c>
      <c r="AT360">
        <v>314</v>
      </c>
      <c r="AU360">
        <v>1523</v>
      </c>
      <c r="AV360">
        <v>162</v>
      </c>
      <c r="AX360">
        <v>240</v>
      </c>
      <c r="AZ360">
        <v>142</v>
      </c>
      <c r="BB360">
        <v>112</v>
      </c>
      <c r="BD360">
        <v>262</v>
      </c>
      <c r="BG360">
        <v>314</v>
      </c>
      <c r="BP360">
        <v>80</v>
      </c>
      <c r="BX360">
        <v>73096</v>
      </c>
    </row>
    <row r="361" spans="1:76">
      <c r="A361">
        <v>20</v>
      </c>
      <c r="B361">
        <v>15</v>
      </c>
      <c r="C361" t="s">
        <v>395</v>
      </c>
      <c r="D361">
        <v>89</v>
      </c>
      <c r="E361">
        <v>17</v>
      </c>
      <c r="F361" t="s">
        <v>437</v>
      </c>
      <c r="G361">
        <f t="shared" ref="G361:K411" si="58">IF(S361=MAX($S361:$W361),1,0)</f>
        <v>0</v>
      </c>
      <c r="H361">
        <f t="shared" si="58"/>
        <v>0</v>
      </c>
      <c r="I361">
        <f t="shared" si="58"/>
        <v>0</v>
      </c>
      <c r="J361">
        <f t="shared" si="58"/>
        <v>1</v>
      </c>
      <c r="K361">
        <f t="shared" si="58"/>
        <v>0</v>
      </c>
      <c r="O361" s="6">
        <f t="shared" si="57"/>
        <v>16407.330276569068</v>
      </c>
      <c r="P361" s="6">
        <f t="shared" si="57"/>
        <v>3257.8862680846596</v>
      </c>
      <c r="Q361" s="6">
        <f t="shared" si="57"/>
        <v>11769.498922828638</v>
      </c>
      <c r="R361" s="6">
        <f t="shared" si="49"/>
        <v>0</v>
      </c>
      <c r="S361" s="6">
        <f t="shared" si="50"/>
        <v>16407.330276569068</v>
      </c>
      <c r="T361" s="6">
        <f t="shared" si="51"/>
        <v>3257.8862680846596</v>
      </c>
      <c r="U361" s="6">
        <f t="shared" si="52"/>
        <v>11769.498922828638</v>
      </c>
      <c r="V361" s="6">
        <f t="shared" si="53"/>
        <v>34752.284958870965</v>
      </c>
      <c r="W361" s="6">
        <v>0</v>
      </c>
      <c r="X361" s="6">
        <f t="shared" si="54"/>
        <v>2712.9711736777258</v>
      </c>
      <c r="Y361" s="6">
        <f t="shared" si="55"/>
        <v>68899.971600031058</v>
      </c>
      <c r="Z361" s="6">
        <f t="shared" si="56"/>
        <v>699.97160003105819</v>
      </c>
      <c r="AB361">
        <v>152017</v>
      </c>
      <c r="AC361">
        <v>11302</v>
      </c>
      <c r="AD361">
        <v>2132</v>
      </c>
      <c r="AE361">
        <v>302</v>
      </c>
      <c r="AG361">
        <v>4336</v>
      </c>
      <c r="AH361">
        <v>2620</v>
      </c>
      <c r="AI361">
        <v>524</v>
      </c>
      <c r="AJ361">
        <v>13862</v>
      </c>
      <c r="AK361">
        <v>24444</v>
      </c>
      <c r="AL361">
        <v>277</v>
      </c>
      <c r="AM361">
        <v>4163</v>
      </c>
      <c r="AN361">
        <v>357</v>
      </c>
      <c r="AO361">
        <v>268</v>
      </c>
      <c r="AP361">
        <v>331</v>
      </c>
      <c r="AQ361">
        <v>349</v>
      </c>
      <c r="AR361">
        <v>84</v>
      </c>
      <c r="AT361">
        <v>181</v>
      </c>
      <c r="AU361">
        <v>1493</v>
      </c>
      <c r="AV361">
        <v>116</v>
      </c>
      <c r="AX361">
        <v>289</v>
      </c>
      <c r="AZ361">
        <v>107</v>
      </c>
      <c r="BB361">
        <v>112</v>
      </c>
      <c r="BD361">
        <v>206</v>
      </c>
      <c r="BG361">
        <v>281</v>
      </c>
      <c r="BP361">
        <v>64</v>
      </c>
      <c r="BX361">
        <v>68200</v>
      </c>
    </row>
    <row r="362" spans="1:76">
      <c r="A362">
        <v>20</v>
      </c>
      <c r="B362">
        <v>15</v>
      </c>
      <c r="C362" t="s">
        <v>395</v>
      </c>
      <c r="D362">
        <v>89</v>
      </c>
      <c r="E362">
        <v>18</v>
      </c>
      <c r="F362" t="s">
        <v>438</v>
      </c>
      <c r="G362">
        <f t="shared" si="58"/>
        <v>0</v>
      </c>
      <c r="H362">
        <f t="shared" si="58"/>
        <v>0</v>
      </c>
      <c r="I362">
        <f t="shared" si="58"/>
        <v>0</v>
      </c>
      <c r="J362">
        <f t="shared" si="58"/>
        <v>1</v>
      </c>
      <c r="K362">
        <f t="shared" si="58"/>
        <v>0</v>
      </c>
      <c r="O362" s="6">
        <f t="shared" si="57"/>
        <v>20210.543701190203</v>
      </c>
      <c r="P362" s="6">
        <f t="shared" si="57"/>
        <v>3242.2066015537712</v>
      </c>
      <c r="Q362" s="6">
        <f t="shared" si="57"/>
        <v>10498.474547740305</v>
      </c>
      <c r="R362" s="6">
        <f t="shared" si="49"/>
        <v>0</v>
      </c>
      <c r="S362" s="6">
        <f t="shared" si="50"/>
        <v>20210.543701190203</v>
      </c>
      <c r="T362" s="6">
        <f t="shared" si="51"/>
        <v>3242.2066015537712</v>
      </c>
      <c r="U362" s="6">
        <f t="shared" si="52"/>
        <v>10498.474547740305</v>
      </c>
      <c r="V362" s="6">
        <f t="shared" si="53"/>
        <v>30344.10690443089</v>
      </c>
      <c r="W362" s="6">
        <v>0</v>
      </c>
      <c r="X362" s="6">
        <f t="shared" si="54"/>
        <v>2473.0032074556175</v>
      </c>
      <c r="Y362" s="6">
        <f t="shared" si="55"/>
        <v>66768.334962370791</v>
      </c>
      <c r="Z362" s="6">
        <f t="shared" si="56"/>
        <v>1009.3349623707909</v>
      </c>
      <c r="AB362">
        <v>152018</v>
      </c>
      <c r="AC362">
        <v>13376</v>
      </c>
      <c r="AD362">
        <v>2246</v>
      </c>
      <c r="AE362">
        <v>1298</v>
      </c>
      <c r="AG362">
        <v>4553</v>
      </c>
      <c r="AH362">
        <v>2259</v>
      </c>
      <c r="AI362">
        <v>632</v>
      </c>
      <c r="AJ362">
        <v>12365</v>
      </c>
      <c r="AK362">
        <v>17568</v>
      </c>
      <c r="AL362">
        <v>393</v>
      </c>
      <c r="AM362">
        <v>6299</v>
      </c>
      <c r="AN362">
        <v>370</v>
      </c>
      <c r="AO362">
        <v>464</v>
      </c>
      <c r="AP362">
        <v>959</v>
      </c>
      <c r="AQ362">
        <v>328</v>
      </c>
      <c r="AR362">
        <v>52</v>
      </c>
      <c r="AT362">
        <v>275</v>
      </c>
      <c r="AU362">
        <v>1153</v>
      </c>
      <c r="AV362">
        <v>154</v>
      </c>
      <c r="AX362">
        <v>266</v>
      </c>
      <c r="AZ362">
        <v>76</v>
      </c>
      <c r="BB362">
        <v>102</v>
      </c>
      <c r="BD362">
        <v>228</v>
      </c>
      <c r="BG362">
        <v>233</v>
      </c>
      <c r="BP362">
        <v>110</v>
      </c>
      <c r="BX362">
        <v>65759</v>
      </c>
    </row>
    <row r="363" spans="1:76">
      <c r="A363">
        <v>20</v>
      </c>
      <c r="B363">
        <v>15</v>
      </c>
      <c r="C363" t="s">
        <v>395</v>
      </c>
      <c r="D363">
        <v>91</v>
      </c>
      <c r="E363">
        <v>19</v>
      </c>
      <c r="F363" t="s">
        <v>439</v>
      </c>
      <c r="G363">
        <f t="shared" si="58"/>
        <v>0</v>
      </c>
      <c r="H363">
        <f t="shared" si="58"/>
        <v>0</v>
      </c>
      <c r="I363">
        <f t="shared" si="58"/>
        <v>0</v>
      </c>
      <c r="J363">
        <f t="shared" si="58"/>
        <v>1</v>
      </c>
      <c r="K363">
        <f t="shared" si="58"/>
        <v>0</v>
      </c>
      <c r="O363" s="6">
        <f t="shared" si="57"/>
        <v>20187.848646206599</v>
      </c>
      <c r="P363" s="6">
        <f t="shared" si="57"/>
        <v>2867.2012436900154</v>
      </c>
      <c r="Q363" s="6">
        <f t="shared" si="57"/>
        <v>15929.832548702272</v>
      </c>
      <c r="R363" s="6">
        <f t="shared" si="49"/>
        <v>0</v>
      </c>
      <c r="S363" s="6">
        <f t="shared" si="50"/>
        <v>20187.848646206599</v>
      </c>
      <c r="T363" s="6">
        <f t="shared" si="51"/>
        <v>2867.2012436900154</v>
      </c>
      <c r="U363" s="6">
        <f t="shared" si="52"/>
        <v>15929.832548702272</v>
      </c>
      <c r="V363" s="6">
        <f t="shared" si="53"/>
        <v>32000.617563950949</v>
      </c>
      <c r="W363" s="6">
        <v>0</v>
      </c>
      <c r="X363" s="6">
        <f t="shared" si="54"/>
        <v>3285.27572804077</v>
      </c>
      <c r="Y363" s="6">
        <f t="shared" si="55"/>
        <v>74270.775730590598</v>
      </c>
      <c r="Z363" s="6">
        <f t="shared" si="56"/>
        <v>698.77573059059796</v>
      </c>
      <c r="AB363">
        <v>152019</v>
      </c>
      <c r="AC363">
        <v>14928</v>
      </c>
      <c r="AD363">
        <v>1858</v>
      </c>
      <c r="AE363">
        <v>115</v>
      </c>
      <c r="AG363">
        <v>4635</v>
      </c>
      <c r="AH363">
        <v>1481</v>
      </c>
      <c r="AI363">
        <v>467</v>
      </c>
      <c r="AJ363">
        <v>18762</v>
      </c>
      <c r="AK363">
        <v>23319</v>
      </c>
      <c r="AL363">
        <v>99</v>
      </c>
      <c r="AM363">
        <v>2853</v>
      </c>
      <c r="AN363">
        <v>744</v>
      </c>
      <c r="AO363">
        <v>190</v>
      </c>
      <c r="AP363">
        <v>202</v>
      </c>
      <c r="AQ363">
        <v>389</v>
      </c>
      <c r="AR363">
        <v>80</v>
      </c>
      <c r="AT363">
        <v>289</v>
      </c>
      <c r="AU363">
        <v>1758</v>
      </c>
      <c r="AV363">
        <v>205</v>
      </c>
      <c r="AX363">
        <v>269</v>
      </c>
      <c r="AZ363">
        <v>149</v>
      </c>
      <c r="BB363">
        <v>117</v>
      </c>
      <c r="BD363">
        <v>253</v>
      </c>
      <c r="BG363">
        <v>343</v>
      </c>
      <c r="BP363">
        <v>67</v>
      </c>
      <c r="BX363">
        <v>73572</v>
      </c>
    </row>
    <row r="364" spans="1:76">
      <c r="A364">
        <v>20</v>
      </c>
      <c r="B364">
        <v>15</v>
      </c>
      <c r="C364" t="s">
        <v>395</v>
      </c>
      <c r="D364">
        <v>91</v>
      </c>
      <c r="E364">
        <v>20</v>
      </c>
      <c r="F364" t="s">
        <v>440</v>
      </c>
      <c r="G364">
        <f t="shared" si="58"/>
        <v>0</v>
      </c>
      <c r="H364">
        <f t="shared" si="58"/>
        <v>0</v>
      </c>
      <c r="I364">
        <f t="shared" si="58"/>
        <v>0</v>
      </c>
      <c r="J364">
        <f t="shared" si="58"/>
        <v>1</v>
      </c>
      <c r="K364">
        <f t="shared" si="58"/>
        <v>0</v>
      </c>
      <c r="O364" s="6">
        <f t="shared" si="57"/>
        <v>19947.758854011608</v>
      </c>
      <c r="P364" s="6">
        <f t="shared" si="57"/>
        <v>2694.7249118502391</v>
      </c>
      <c r="Q364" s="6">
        <f t="shared" si="57"/>
        <v>13066.84377595821</v>
      </c>
      <c r="R364" s="6">
        <f t="shared" si="49"/>
        <v>0</v>
      </c>
      <c r="S364" s="6">
        <f t="shared" si="50"/>
        <v>19947.758854011608</v>
      </c>
      <c r="T364" s="6">
        <f t="shared" si="51"/>
        <v>2694.7249118502391</v>
      </c>
      <c r="U364" s="6">
        <f t="shared" si="52"/>
        <v>13066.84377595821</v>
      </c>
      <c r="V364" s="6">
        <f t="shared" si="53"/>
        <v>32266.94498807337</v>
      </c>
      <c r="W364" s="6">
        <v>0</v>
      </c>
      <c r="X364" s="6">
        <f t="shared" si="54"/>
        <v>3163.3872372612864</v>
      </c>
      <c r="Y364" s="6">
        <f t="shared" si="55"/>
        <v>71139.659767154706</v>
      </c>
      <c r="Z364" s="6">
        <f t="shared" si="56"/>
        <v>1432.6597671547061</v>
      </c>
      <c r="AB364">
        <v>152020</v>
      </c>
      <c r="AC364">
        <v>14311</v>
      </c>
      <c r="AD364">
        <v>1988</v>
      </c>
      <c r="AE364">
        <v>401</v>
      </c>
      <c r="AG364">
        <v>4166</v>
      </c>
      <c r="AH364">
        <v>1692</v>
      </c>
      <c r="AI364">
        <v>329</v>
      </c>
      <c r="AJ364">
        <v>15390</v>
      </c>
      <c r="AK364">
        <v>22809</v>
      </c>
      <c r="AL364">
        <v>84</v>
      </c>
      <c r="AM364">
        <v>3934</v>
      </c>
      <c r="AN364">
        <v>384</v>
      </c>
      <c r="AO364">
        <v>343</v>
      </c>
      <c r="AP364">
        <v>190</v>
      </c>
      <c r="AQ364">
        <v>268</v>
      </c>
      <c r="AR364">
        <v>96</v>
      </c>
      <c r="AT364">
        <v>179</v>
      </c>
      <c r="AU364">
        <v>1729</v>
      </c>
      <c r="AV364">
        <v>265</v>
      </c>
      <c r="AX364">
        <v>257</v>
      </c>
      <c r="AZ364">
        <v>110</v>
      </c>
      <c r="BB364">
        <v>131</v>
      </c>
      <c r="BD364">
        <v>317</v>
      </c>
      <c r="BG364">
        <v>250</v>
      </c>
      <c r="BP364">
        <v>84</v>
      </c>
      <c r="BX364">
        <v>69707</v>
      </c>
    </row>
    <row r="365" spans="1:76">
      <c r="A365">
        <v>20</v>
      </c>
      <c r="B365">
        <v>15</v>
      </c>
      <c r="C365" t="s">
        <v>395</v>
      </c>
      <c r="D365">
        <v>91</v>
      </c>
      <c r="E365">
        <v>21</v>
      </c>
      <c r="F365" t="s">
        <v>441</v>
      </c>
      <c r="G365">
        <f t="shared" si="58"/>
        <v>0</v>
      </c>
      <c r="H365">
        <f t="shared" si="58"/>
        <v>0</v>
      </c>
      <c r="I365">
        <f t="shared" si="58"/>
        <v>0</v>
      </c>
      <c r="J365">
        <f t="shared" si="58"/>
        <v>1</v>
      </c>
      <c r="K365">
        <f t="shared" si="58"/>
        <v>0</v>
      </c>
      <c r="O365" s="6">
        <f t="shared" si="57"/>
        <v>21178.06972943867</v>
      </c>
      <c r="P365" s="6">
        <f t="shared" si="57"/>
        <v>2388.9714144979089</v>
      </c>
      <c r="Q365" s="6">
        <f t="shared" si="57"/>
        <v>9176.5073119269873</v>
      </c>
      <c r="R365" s="6">
        <f t="shared" si="49"/>
        <v>0</v>
      </c>
      <c r="S365" s="6">
        <f t="shared" si="50"/>
        <v>21178.06972943867</v>
      </c>
      <c r="T365" s="6">
        <f t="shared" si="51"/>
        <v>2388.9714144979089</v>
      </c>
      <c r="U365" s="6">
        <f t="shared" si="52"/>
        <v>9176.5073119269873</v>
      </c>
      <c r="V365" s="6">
        <f t="shared" si="53"/>
        <v>29537.088890818552</v>
      </c>
      <c r="W365" s="6">
        <v>0</v>
      </c>
      <c r="X365" s="6">
        <f t="shared" si="54"/>
        <v>2290.1704712863921</v>
      </c>
      <c r="Y365" s="6">
        <f t="shared" si="55"/>
        <v>64570.807817968511</v>
      </c>
      <c r="Z365" s="6">
        <f t="shared" si="56"/>
        <v>2412.8078179685108</v>
      </c>
      <c r="AB365">
        <v>152021</v>
      </c>
      <c r="AC365">
        <v>15263</v>
      </c>
      <c r="AD365">
        <v>2286</v>
      </c>
      <c r="AE365">
        <v>181</v>
      </c>
      <c r="AG365">
        <v>2837</v>
      </c>
      <c r="AH365">
        <v>2135</v>
      </c>
      <c r="AI365">
        <v>513</v>
      </c>
      <c r="AJ365">
        <v>10808</v>
      </c>
      <c r="AK365">
        <v>18570</v>
      </c>
      <c r="AL365">
        <v>123</v>
      </c>
      <c r="AM365">
        <v>5949</v>
      </c>
      <c r="AN365">
        <v>276</v>
      </c>
      <c r="AO365">
        <v>195</v>
      </c>
      <c r="AP365">
        <v>282</v>
      </c>
      <c r="AQ365">
        <v>246</v>
      </c>
      <c r="AR365">
        <v>89</v>
      </c>
      <c r="AT365">
        <v>149</v>
      </c>
      <c r="AU365">
        <v>989</v>
      </c>
      <c r="AV365">
        <v>127</v>
      </c>
      <c r="AX365">
        <v>265</v>
      </c>
      <c r="AZ365">
        <v>91</v>
      </c>
      <c r="BB365">
        <v>102</v>
      </c>
      <c r="BD365">
        <v>343</v>
      </c>
      <c r="BG365">
        <v>232</v>
      </c>
      <c r="BP365">
        <v>107</v>
      </c>
      <c r="BX365">
        <v>62158</v>
      </c>
    </row>
    <row r="366" spans="1:76">
      <c r="A366">
        <v>20</v>
      </c>
      <c r="B366">
        <v>15</v>
      </c>
      <c r="C366" t="s">
        <v>395</v>
      </c>
      <c r="D366">
        <v>91</v>
      </c>
      <c r="E366">
        <v>22</v>
      </c>
      <c r="F366" t="s">
        <v>442</v>
      </c>
      <c r="G366">
        <f t="shared" si="58"/>
        <v>0</v>
      </c>
      <c r="H366">
        <f t="shared" si="58"/>
        <v>0</v>
      </c>
      <c r="I366">
        <f t="shared" si="58"/>
        <v>0</v>
      </c>
      <c r="J366">
        <f t="shared" si="58"/>
        <v>1</v>
      </c>
      <c r="K366">
        <f t="shared" si="58"/>
        <v>0</v>
      </c>
      <c r="O366" s="6">
        <f t="shared" si="57"/>
        <v>20412.41024288649</v>
      </c>
      <c r="P366" s="6">
        <f t="shared" si="57"/>
        <v>3428.1848684618126</v>
      </c>
      <c r="Q366" s="6">
        <f t="shared" si="57"/>
        <v>8965.9434875970564</v>
      </c>
      <c r="R366" s="6">
        <f t="shared" si="49"/>
        <v>0</v>
      </c>
      <c r="S366" s="6">
        <f t="shared" si="50"/>
        <v>20412.41024288649</v>
      </c>
      <c r="T366" s="6">
        <f t="shared" si="51"/>
        <v>3428.1848684618126</v>
      </c>
      <c r="U366" s="6">
        <f t="shared" si="52"/>
        <v>8965.9434875970564</v>
      </c>
      <c r="V366" s="6">
        <f t="shared" si="53"/>
        <v>29172.036645685232</v>
      </c>
      <c r="W366" s="6">
        <v>0</v>
      </c>
      <c r="X366" s="6">
        <f t="shared" si="54"/>
        <v>2283.5046944468891</v>
      </c>
      <c r="Y366" s="6">
        <f t="shared" si="55"/>
        <v>64262.079939077477</v>
      </c>
      <c r="Z366" s="6">
        <f t="shared" si="56"/>
        <v>932.07993907747732</v>
      </c>
      <c r="AB366">
        <v>152022</v>
      </c>
      <c r="AC366">
        <v>15292</v>
      </c>
      <c r="AD366">
        <v>1591</v>
      </c>
      <c r="AE366">
        <v>206</v>
      </c>
      <c r="AG366">
        <v>3155</v>
      </c>
      <c r="AH366">
        <v>4417</v>
      </c>
      <c r="AI366">
        <v>299</v>
      </c>
      <c r="AJ366">
        <v>10560</v>
      </c>
      <c r="AK366">
        <v>16551</v>
      </c>
      <c r="AL366">
        <v>96</v>
      </c>
      <c r="AM366">
        <v>7381</v>
      </c>
      <c r="AN366">
        <v>313</v>
      </c>
      <c r="AO366">
        <v>187</v>
      </c>
      <c r="AP366">
        <v>587</v>
      </c>
      <c r="AQ366">
        <v>232</v>
      </c>
      <c r="AR366">
        <v>65</v>
      </c>
      <c r="AT366">
        <v>387</v>
      </c>
      <c r="AU366">
        <v>964</v>
      </c>
      <c r="AV366">
        <v>122</v>
      </c>
      <c r="AX366">
        <v>160</v>
      </c>
      <c r="AZ366">
        <v>93</v>
      </c>
      <c r="BB366">
        <v>116</v>
      </c>
      <c r="BD366">
        <v>268</v>
      </c>
      <c r="BG366">
        <v>215</v>
      </c>
      <c r="BP366">
        <v>73</v>
      </c>
      <c r="BX366">
        <v>63330</v>
      </c>
    </row>
    <row r="367" spans="1:76">
      <c r="A367">
        <v>21</v>
      </c>
      <c r="B367">
        <v>16</v>
      </c>
      <c r="C367" t="s">
        <v>443</v>
      </c>
      <c r="D367">
        <v>92</v>
      </c>
      <c r="E367">
        <v>1</v>
      </c>
      <c r="F367" t="s">
        <v>444</v>
      </c>
      <c r="G367">
        <f t="shared" si="58"/>
        <v>0</v>
      </c>
      <c r="H367">
        <f t="shared" si="58"/>
        <v>0</v>
      </c>
      <c r="I367">
        <f t="shared" si="58"/>
        <v>0</v>
      </c>
      <c r="J367">
        <f t="shared" si="58"/>
        <v>1</v>
      </c>
      <c r="K367">
        <f t="shared" si="58"/>
        <v>0</v>
      </c>
      <c r="O367" s="6">
        <f t="shared" si="57"/>
        <v>17636.446675418047</v>
      </c>
      <c r="P367" s="6">
        <f t="shared" si="57"/>
        <v>2875.9121695405092</v>
      </c>
      <c r="Q367" s="6">
        <f t="shared" si="57"/>
        <v>10844.886000670191</v>
      </c>
      <c r="R367" s="6">
        <f t="shared" si="49"/>
        <v>0</v>
      </c>
      <c r="S367" s="6">
        <f t="shared" si="50"/>
        <v>17636.446675418047</v>
      </c>
      <c r="T367" s="6">
        <f t="shared" si="51"/>
        <v>2875.9121695405092</v>
      </c>
      <c r="U367" s="6">
        <f t="shared" si="52"/>
        <v>10844.886000670191</v>
      </c>
      <c r="V367" s="6">
        <f t="shared" si="53"/>
        <v>21949.05322939956</v>
      </c>
      <c r="W367" s="6">
        <v>0</v>
      </c>
      <c r="X367" s="6">
        <f t="shared" si="54"/>
        <v>2334.9264014944838</v>
      </c>
      <c r="Y367" s="6">
        <f t="shared" si="55"/>
        <v>55641.224476522788</v>
      </c>
      <c r="Z367" s="6">
        <f t="shared" si="56"/>
        <v>-71.775523477212118</v>
      </c>
      <c r="AB367">
        <v>160001</v>
      </c>
      <c r="AC367">
        <v>11351</v>
      </c>
      <c r="AD367">
        <v>2594</v>
      </c>
      <c r="AE367">
        <v>820</v>
      </c>
      <c r="AG367">
        <v>4350</v>
      </c>
      <c r="AH367">
        <v>1738</v>
      </c>
      <c r="AI367">
        <v>515</v>
      </c>
      <c r="AJ367">
        <v>12773</v>
      </c>
      <c r="AK367">
        <v>17348</v>
      </c>
      <c r="AL367">
        <v>39</v>
      </c>
      <c r="AM367">
        <v>451</v>
      </c>
      <c r="AN367">
        <v>482</v>
      </c>
      <c r="AO367">
        <v>38</v>
      </c>
      <c r="AP367">
        <v>556</v>
      </c>
      <c r="AQ367">
        <v>163</v>
      </c>
      <c r="AR367">
        <v>43</v>
      </c>
      <c r="AT367">
        <v>189</v>
      </c>
      <c r="AU367">
        <v>1186</v>
      </c>
      <c r="AV367">
        <v>221</v>
      </c>
      <c r="AW367">
        <v>219</v>
      </c>
      <c r="AX367">
        <v>188</v>
      </c>
      <c r="AZ367">
        <v>58</v>
      </c>
      <c r="BA367">
        <v>105</v>
      </c>
      <c r="BB367">
        <v>67</v>
      </c>
      <c r="BI367">
        <v>28</v>
      </c>
      <c r="BM367">
        <v>191</v>
      </c>
      <c r="BX367">
        <v>55713</v>
      </c>
    </row>
    <row r="368" spans="1:76">
      <c r="A368">
        <v>21</v>
      </c>
      <c r="B368">
        <v>16</v>
      </c>
      <c r="C368" t="s">
        <v>443</v>
      </c>
      <c r="D368">
        <v>92</v>
      </c>
      <c r="E368">
        <v>2</v>
      </c>
      <c r="F368" t="s">
        <v>445</v>
      </c>
      <c r="G368">
        <f t="shared" si="58"/>
        <v>0</v>
      </c>
      <c r="H368">
        <f t="shared" si="58"/>
        <v>0</v>
      </c>
      <c r="I368">
        <f t="shared" si="58"/>
        <v>0</v>
      </c>
      <c r="J368">
        <f t="shared" si="58"/>
        <v>1</v>
      </c>
      <c r="K368">
        <f t="shared" si="58"/>
        <v>0</v>
      </c>
      <c r="O368" s="6">
        <f t="shared" si="57"/>
        <v>17677.058879072923</v>
      </c>
      <c r="P368" s="6">
        <f t="shared" si="57"/>
        <v>3180.7945743077903</v>
      </c>
      <c r="Q368" s="6">
        <f t="shared" si="57"/>
        <v>8887.8311011520818</v>
      </c>
      <c r="R368" s="6">
        <f t="shared" si="49"/>
        <v>0</v>
      </c>
      <c r="S368" s="6">
        <f t="shared" si="50"/>
        <v>17677.058879072923</v>
      </c>
      <c r="T368" s="6">
        <f t="shared" si="51"/>
        <v>3180.7945743077903</v>
      </c>
      <c r="U368" s="6">
        <f t="shared" si="52"/>
        <v>8887.8311011520818</v>
      </c>
      <c r="V368" s="6">
        <f t="shared" si="53"/>
        <v>20219.072935638833</v>
      </c>
      <c r="W368" s="6">
        <v>0</v>
      </c>
      <c r="X368" s="6">
        <f t="shared" si="54"/>
        <v>1990.2105135087563</v>
      </c>
      <c r="Y368" s="6">
        <f t="shared" si="55"/>
        <v>51954.968003680384</v>
      </c>
      <c r="Z368" s="6">
        <f t="shared" si="56"/>
        <v>-318.03199631961616</v>
      </c>
      <c r="AB368">
        <v>160002</v>
      </c>
      <c r="AC368">
        <v>10589</v>
      </c>
      <c r="AD368">
        <v>3656</v>
      </c>
      <c r="AE368">
        <v>554</v>
      </c>
      <c r="AG368">
        <v>3512</v>
      </c>
      <c r="AH368">
        <v>3289</v>
      </c>
      <c r="AI368">
        <v>502</v>
      </c>
      <c r="AJ368">
        <v>10468</v>
      </c>
      <c r="AK368">
        <v>15171</v>
      </c>
      <c r="AL368">
        <v>30</v>
      </c>
      <c r="AM368">
        <v>399</v>
      </c>
      <c r="AN368">
        <v>321</v>
      </c>
      <c r="AO368">
        <v>70</v>
      </c>
      <c r="AP368">
        <v>1272</v>
      </c>
      <c r="AQ368">
        <v>273</v>
      </c>
      <c r="AR368">
        <v>77</v>
      </c>
      <c r="AT368">
        <v>111</v>
      </c>
      <c r="AU368">
        <v>951</v>
      </c>
      <c r="AV368">
        <v>198</v>
      </c>
      <c r="AW368">
        <v>170</v>
      </c>
      <c r="AX368">
        <v>190</v>
      </c>
      <c r="AZ368">
        <v>73</v>
      </c>
      <c r="BA368">
        <v>102</v>
      </c>
      <c r="BB368">
        <v>93</v>
      </c>
      <c r="BI368">
        <v>26</v>
      </c>
      <c r="BM368">
        <v>176</v>
      </c>
      <c r="BX368">
        <v>52273</v>
      </c>
    </row>
    <row r="369" spans="1:76">
      <c r="A369">
        <v>21</v>
      </c>
      <c r="B369">
        <v>16</v>
      </c>
      <c r="C369" t="s">
        <v>443</v>
      </c>
      <c r="D369">
        <v>92</v>
      </c>
      <c r="E369">
        <v>3</v>
      </c>
      <c r="F369" t="s">
        <v>446</v>
      </c>
      <c r="G369">
        <f t="shared" si="58"/>
        <v>0</v>
      </c>
      <c r="H369">
        <f t="shared" si="58"/>
        <v>0</v>
      </c>
      <c r="I369">
        <f t="shared" si="58"/>
        <v>0</v>
      </c>
      <c r="J369">
        <f t="shared" si="58"/>
        <v>1</v>
      </c>
      <c r="K369">
        <f t="shared" si="58"/>
        <v>0</v>
      </c>
      <c r="O369" s="6">
        <f t="shared" si="57"/>
        <v>17428.607750831339</v>
      </c>
      <c r="P369" s="6">
        <f t="shared" si="57"/>
        <v>2555.7856445348639</v>
      </c>
      <c r="Q369" s="6">
        <f t="shared" si="57"/>
        <v>11626.009865119933</v>
      </c>
      <c r="R369" s="6">
        <f t="shared" si="49"/>
        <v>0</v>
      </c>
      <c r="S369" s="6">
        <f t="shared" si="50"/>
        <v>17428.607750831339</v>
      </c>
      <c r="T369" s="6">
        <f t="shared" si="51"/>
        <v>2555.7856445348639</v>
      </c>
      <c r="U369" s="6">
        <f t="shared" si="52"/>
        <v>11626.009865119933</v>
      </c>
      <c r="V369" s="6">
        <f t="shared" si="53"/>
        <v>18702.613766390044</v>
      </c>
      <c r="W369" s="6">
        <v>0</v>
      </c>
      <c r="X369" s="6">
        <f t="shared" si="54"/>
        <v>2163.5207113358347</v>
      </c>
      <c r="Y369" s="6">
        <f t="shared" si="55"/>
        <v>52476.537738212013</v>
      </c>
      <c r="Z369" s="6">
        <f t="shared" si="56"/>
        <v>-239.46226178798679</v>
      </c>
      <c r="AB369">
        <v>160003</v>
      </c>
      <c r="AC369">
        <v>10920</v>
      </c>
      <c r="AD369">
        <v>3103</v>
      </c>
      <c r="AE369">
        <v>568</v>
      </c>
      <c r="AG369">
        <v>4116</v>
      </c>
      <c r="AH369">
        <v>1502</v>
      </c>
      <c r="AI369">
        <v>250</v>
      </c>
      <c r="AJ369">
        <v>13693</v>
      </c>
      <c r="AK369">
        <v>13122</v>
      </c>
      <c r="AL369">
        <v>134</v>
      </c>
      <c r="AM369">
        <v>721</v>
      </c>
      <c r="AN369">
        <v>892</v>
      </c>
      <c r="AO369">
        <v>52</v>
      </c>
      <c r="AP369">
        <v>1094</v>
      </c>
      <c r="AQ369">
        <v>244</v>
      </c>
      <c r="AR369">
        <v>33</v>
      </c>
      <c r="AT369">
        <v>196</v>
      </c>
      <c r="AU369">
        <v>1104</v>
      </c>
      <c r="AV369">
        <v>116</v>
      </c>
      <c r="AW369">
        <v>180</v>
      </c>
      <c r="AX369">
        <v>201</v>
      </c>
      <c r="AZ369">
        <v>90</v>
      </c>
      <c r="BA369">
        <v>100</v>
      </c>
      <c r="BB369">
        <v>83</v>
      </c>
      <c r="BI369">
        <v>21</v>
      </c>
      <c r="BM369">
        <v>181</v>
      </c>
      <c r="BX369">
        <v>52716</v>
      </c>
    </row>
    <row r="370" spans="1:76">
      <c r="A370">
        <v>21</v>
      </c>
      <c r="B370">
        <v>16</v>
      </c>
      <c r="C370" t="s">
        <v>443</v>
      </c>
      <c r="D370">
        <v>92</v>
      </c>
      <c r="E370">
        <v>4</v>
      </c>
      <c r="F370" t="s">
        <v>447</v>
      </c>
      <c r="G370">
        <f t="shared" si="58"/>
        <v>0</v>
      </c>
      <c r="H370">
        <f t="shared" si="58"/>
        <v>0</v>
      </c>
      <c r="I370">
        <f t="shared" si="58"/>
        <v>0</v>
      </c>
      <c r="J370">
        <f t="shared" si="58"/>
        <v>1</v>
      </c>
      <c r="K370">
        <f t="shared" si="58"/>
        <v>0</v>
      </c>
      <c r="O370" s="6">
        <f t="shared" si="57"/>
        <v>20596.359635911507</v>
      </c>
      <c r="P370" s="6">
        <f t="shared" si="57"/>
        <v>2877.654354710608</v>
      </c>
      <c r="Q370" s="6">
        <f t="shared" si="57"/>
        <v>16045.303033012233</v>
      </c>
      <c r="R370" s="6">
        <f t="shared" si="49"/>
        <v>0</v>
      </c>
      <c r="S370" s="6">
        <f t="shared" si="50"/>
        <v>20596.359635911507</v>
      </c>
      <c r="T370" s="6">
        <f t="shared" si="51"/>
        <v>2877.654354710608</v>
      </c>
      <c r="U370" s="6">
        <f t="shared" si="52"/>
        <v>16045.303033012233</v>
      </c>
      <c r="V370" s="6">
        <f t="shared" si="53"/>
        <v>23553.905552344153</v>
      </c>
      <c r="W370" s="6">
        <v>0</v>
      </c>
      <c r="X370" s="6">
        <f t="shared" si="54"/>
        <v>2926.2760325418221</v>
      </c>
      <c r="Y370" s="6">
        <f t="shared" si="55"/>
        <v>65999.498608520327</v>
      </c>
      <c r="Z370" s="6">
        <f t="shared" si="56"/>
        <v>-339.50139147967275</v>
      </c>
      <c r="AB370">
        <v>160004</v>
      </c>
      <c r="AC370">
        <v>12924</v>
      </c>
      <c r="AD370">
        <v>3479</v>
      </c>
      <c r="AE370">
        <v>840</v>
      </c>
      <c r="AG370">
        <v>5162</v>
      </c>
      <c r="AH370">
        <v>1129</v>
      </c>
      <c r="AI370">
        <v>316</v>
      </c>
      <c r="AJ370">
        <v>18898</v>
      </c>
      <c r="AK370">
        <v>17655</v>
      </c>
      <c r="AL370">
        <v>24</v>
      </c>
      <c r="AM370">
        <v>754</v>
      </c>
      <c r="AN370">
        <v>913</v>
      </c>
      <c r="AO370">
        <v>65</v>
      </c>
      <c r="AP370">
        <v>854</v>
      </c>
      <c r="AQ370">
        <v>228</v>
      </c>
      <c r="AR370">
        <v>25</v>
      </c>
      <c r="AT370">
        <v>402</v>
      </c>
      <c r="AU370">
        <v>1566</v>
      </c>
      <c r="AV370">
        <v>190</v>
      </c>
      <c r="AW370">
        <v>102</v>
      </c>
      <c r="AX370">
        <v>375</v>
      </c>
      <c r="AZ370">
        <v>119</v>
      </c>
      <c r="BA370">
        <v>122</v>
      </c>
      <c r="BB370">
        <v>101</v>
      </c>
      <c r="BI370">
        <v>17</v>
      </c>
      <c r="BM370">
        <v>79</v>
      </c>
      <c r="BX370">
        <v>66339</v>
      </c>
    </row>
    <row r="371" spans="1:76">
      <c r="A371">
        <v>21</v>
      </c>
      <c r="B371">
        <v>16</v>
      </c>
      <c r="C371" t="s">
        <v>443</v>
      </c>
      <c r="D371">
        <v>93</v>
      </c>
      <c r="E371">
        <v>5</v>
      </c>
      <c r="F371" t="s">
        <v>448</v>
      </c>
      <c r="G371">
        <f t="shared" si="58"/>
        <v>0</v>
      </c>
      <c r="H371">
        <f t="shared" si="58"/>
        <v>0</v>
      </c>
      <c r="I371">
        <f t="shared" si="58"/>
        <v>0</v>
      </c>
      <c r="J371">
        <f t="shared" si="58"/>
        <v>1</v>
      </c>
      <c r="K371">
        <f t="shared" si="58"/>
        <v>0</v>
      </c>
      <c r="O371" s="6">
        <f t="shared" si="57"/>
        <v>18962.315677091872</v>
      </c>
      <c r="P371" s="6">
        <f t="shared" si="57"/>
        <v>2850.2149382815523</v>
      </c>
      <c r="Q371" s="6">
        <f t="shared" si="57"/>
        <v>11201.486025745073</v>
      </c>
      <c r="R371" s="6">
        <f t="shared" si="49"/>
        <v>0</v>
      </c>
      <c r="S371" s="6">
        <f t="shared" si="50"/>
        <v>18962.315677091872</v>
      </c>
      <c r="T371" s="6">
        <f t="shared" si="51"/>
        <v>2850.2149382815523</v>
      </c>
      <c r="U371" s="6">
        <f t="shared" si="52"/>
        <v>11201.486025745073</v>
      </c>
      <c r="V371" s="6">
        <f t="shared" si="53"/>
        <v>22811.173468692399</v>
      </c>
      <c r="W371" s="6">
        <v>0</v>
      </c>
      <c r="X371" s="6">
        <f t="shared" si="54"/>
        <v>2332.0696399918393</v>
      </c>
      <c r="Y371" s="6">
        <f t="shared" si="55"/>
        <v>58157.259749802732</v>
      </c>
      <c r="Z371" s="6">
        <f t="shared" si="56"/>
        <v>225.25974980273168</v>
      </c>
      <c r="AB371">
        <v>160005</v>
      </c>
      <c r="AC371">
        <v>12509</v>
      </c>
      <c r="AD371">
        <v>3055</v>
      </c>
      <c r="AE371">
        <v>311</v>
      </c>
      <c r="AG371">
        <v>4336</v>
      </c>
      <c r="AH371">
        <v>1792</v>
      </c>
      <c r="AI371">
        <v>416</v>
      </c>
      <c r="AJ371">
        <v>13193</v>
      </c>
      <c r="AK371">
        <v>17394</v>
      </c>
      <c r="AL371">
        <v>223</v>
      </c>
      <c r="AM371">
        <v>495</v>
      </c>
      <c r="AN371">
        <v>430</v>
      </c>
      <c r="AO371">
        <v>62</v>
      </c>
      <c r="AP371">
        <v>1048</v>
      </c>
      <c r="AQ371">
        <v>184</v>
      </c>
      <c r="AR371">
        <v>35</v>
      </c>
      <c r="AT371">
        <v>115</v>
      </c>
      <c r="AU371">
        <v>1142</v>
      </c>
      <c r="AV371">
        <v>155</v>
      </c>
      <c r="AW371">
        <v>278</v>
      </c>
      <c r="AX371">
        <v>308</v>
      </c>
      <c r="AZ371">
        <v>64</v>
      </c>
      <c r="BA371">
        <v>99</v>
      </c>
      <c r="BB371">
        <v>41</v>
      </c>
      <c r="BI371">
        <v>29</v>
      </c>
      <c r="BM371">
        <v>218</v>
      </c>
      <c r="BX371">
        <v>57932</v>
      </c>
    </row>
    <row r="372" spans="1:76">
      <c r="A372">
        <v>21</v>
      </c>
      <c r="B372">
        <v>16</v>
      </c>
      <c r="C372" t="s">
        <v>443</v>
      </c>
      <c r="D372">
        <v>93</v>
      </c>
      <c r="E372">
        <v>6</v>
      </c>
      <c r="F372" t="s">
        <v>449</v>
      </c>
      <c r="G372">
        <f t="shared" si="58"/>
        <v>1</v>
      </c>
      <c r="H372">
        <f t="shared" si="58"/>
        <v>0</v>
      </c>
      <c r="I372">
        <f t="shared" si="58"/>
        <v>0</v>
      </c>
      <c r="J372">
        <f t="shared" si="58"/>
        <v>0</v>
      </c>
      <c r="K372">
        <f t="shared" si="58"/>
        <v>0</v>
      </c>
      <c r="O372" s="6">
        <f t="shared" si="57"/>
        <v>0</v>
      </c>
      <c r="P372" s="6">
        <f t="shared" si="57"/>
        <v>3284.8901382211902</v>
      </c>
      <c r="Q372" s="6">
        <f t="shared" si="57"/>
        <v>11810.253211408624</v>
      </c>
      <c r="R372" s="6">
        <f t="shared" si="49"/>
        <v>21671.246174927033</v>
      </c>
      <c r="S372" s="6">
        <f t="shared" si="50"/>
        <v>22892.143618989969</v>
      </c>
      <c r="T372" s="6">
        <f t="shared" si="51"/>
        <v>3284.8901382211902</v>
      </c>
      <c r="U372" s="6">
        <f t="shared" si="52"/>
        <v>11810.253211408624</v>
      </c>
      <c r="V372" s="6">
        <f t="shared" si="53"/>
        <v>21671.246174927033</v>
      </c>
      <c r="W372" s="6">
        <v>0</v>
      </c>
      <c r="X372" s="6">
        <f t="shared" si="54"/>
        <v>2214.9424183834294</v>
      </c>
      <c r="Y372" s="6">
        <f t="shared" si="55"/>
        <v>61873.475561930238</v>
      </c>
      <c r="Z372" s="6">
        <f t="shared" si="56"/>
        <v>52.475561930237745</v>
      </c>
      <c r="AB372">
        <v>160006</v>
      </c>
      <c r="AC372">
        <v>13969</v>
      </c>
      <c r="AD372">
        <v>4083</v>
      </c>
      <c r="AE372">
        <v>1113</v>
      </c>
      <c r="AG372">
        <v>5346</v>
      </c>
      <c r="AH372">
        <v>1831</v>
      </c>
      <c r="AI372">
        <v>365</v>
      </c>
      <c r="AJ372">
        <v>13910</v>
      </c>
      <c r="AK372">
        <v>17145</v>
      </c>
      <c r="AL372">
        <v>39</v>
      </c>
      <c r="AM372">
        <v>456</v>
      </c>
      <c r="AN372">
        <v>406</v>
      </c>
      <c r="AO372">
        <v>48</v>
      </c>
      <c r="AP372">
        <v>508</v>
      </c>
      <c r="AQ372">
        <v>184</v>
      </c>
      <c r="AR372">
        <v>92</v>
      </c>
      <c r="AT372">
        <v>163</v>
      </c>
      <c r="AU372">
        <v>1261</v>
      </c>
      <c r="AV372">
        <v>99</v>
      </c>
      <c r="AW372">
        <v>144</v>
      </c>
      <c r="AX372">
        <v>221</v>
      </c>
      <c r="AZ372">
        <v>49</v>
      </c>
      <c r="BA372">
        <v>100</v>
      </c>
      <c r="BB372">
        <v>88</v>
      </c>
      <c r="BI372">
        <v>39</v>
      </c>
      <c r="BM372">
        <v>162</v>
      </c>
      <c r="BX372">
        <v>61821</v>
      </c>
    </row>
    <row r="373" spans="1:76">
      <c r="A373">
        <v>21</v>
      </c>
      <c r="B373">
        <v>16</v>
      </c>
      <c r="C373" t="s">
        <v>443</v>
      </c>
      <c r="D373">
        <v>99</v>
      </c>
      <c r="E373">
        <v>7</v>
      </c>
      <c r="F373" t="s">
        <v>450</v>
      </c>
      <c r="G373">
        <f t="shared" si="58"/>
        <v>0</v>
      </c>
      <c r="H373">
        <f t="shared" si="58"/>
        <v>0</v>
      </c>
      <c r="I373">
        <f t="shared" si="58"/>
        <v>0</v>
      </c>
      <c r="J373">
        <f t="shared" si="58"/>
        <v>1</v>
      </c>
      <c r="K373">
        <f t="shared" si="58"/>
        <v>0</v>
      </c>
      <c r="O373" s="6">
        <f t="shared" si="57"/>
        <v>21320.212442230732</v>
      </c>
      <c r="P373" s="6">
        <f t="shared" si="57"/>
        <v>2673.3831435165298</v>
      </c>
      <c r="Q373" s="6">
        <f t="shared" si="57"/>
        <v>14053.437178665386</v>
      </c>
      <c r="R373" s="6">
        <f t="shared" si="49"/>
        <v>0</v>
      </c>
      <c r="S373" s="6">
        <f t="shared" si="50"/>
        <v>21320.212442230732</v>
      </c>
      <c r="T373" s="6">
        <f t="shared" si="51"/>
        <v>2673.3831435165298</v>
      </c>
      <c r="U373" s="6">
        <f t="shared" si="52"/>
        <v>14053.437178665386</v>
      </c>
      <c r="V373" s="6">
        <f t="shared" si="53"/>
        <v>23181.965529000772</v>
      </c>
      <c r="W373" s="6">
        <v>0</v>
      </c>
      <c r="X373" s="6">
        <f t="shared" si="54"/>
        <v>2790.1037342491177</v>
      </c>
      <c r="Y373" s="6">
        <f t="shared" si="55"/>
        <v>64019.102027662542</v>
      </c>
      <c r="Z373" s="6">
        <f t="shared" si="56"/>
        <v>356.10202766254224</v>
      </c>
      <c r="AB373">
        <v>160007</v>
      </c>
      <c r="AC373">
        <v>12923</v>
      </c>
      <c r="AD373">
        <v>4538</v>
      </c>
      <c r="AE373">
        <v>388</v>
      </c>
      <c r="AG373">
        <v>5036</v>
      </c>
      <c r="AH373">
        <v>833</v>
      </c>
      <c r="AI373">
        <v>269</v>
      </c>
      <c r="AJ373">
        <v>16552</v>
      </c>
      <c r="AK373">
        <v>16234</v>
      </c>
      <c r="AL373">
        <v>28</v>
      </c>
      <c r="AM373">
        <v>906</v>
      </c>
      <c r="AN373">
        <v>178</v>
      </c>
      <c r="AO373">
        <v>962</v>
      </c>
      <c r="AP373">
        <v>1438</v>
      </c>
      <c r="AQ373">
        <v>238</v>
      </c>
      <c r="AR373">
        <v>210</v>
      </c>
      <c r="AT373">
        <v>352</v>
      </c>
      <c r="AU373">
        <v>1297</v>
      </c>
      <c r="AV373">
        <v>85</v>
      </c>
      <c r="AW373">
        <v>96</v>
      </c>
      <c r="AX373">
        <v>400</v>
      </c>
      <c r="AZ373">
        <v>346</v>
      </c>
      <c r="BA373">
        <v>154</v>
      </c>
      <c r="BB373">
        <v>78</v>
      </c>
      <c r="BI373">
        <v>56</v>
      </c>
      <c r="BM373">
        <v>66</v>
      </c>
      <c r="BX373">
        <v>63663</v>
      </c>
    </row>
    <row r="374" spans="1:76">
      <c r="A374">
        <v>21</v>
      </c>
      <c r="B374">
        <v>16</v>
      </c>
      <c r="C374" t="s">
        <v>443</v>
      </c>
      <c r="D374">
        <v>99</v>
      </c>
      <c r="E374">
        <v>8</v>
      </c>
      <c r="F374" t="s">
        <v>451</v>
      </c>
      <c r="G374">
        <f t="shared" si="58"/>
        <v>0</v>
      </c>
      <c r="H374">
        <f t="shared" si="58"/>
        <v>0</v>
      </c>
      <c r="I374">
        <f t="shared" si="58"/>
        <v>0</v>
      </c>
      <c r="J374">
        <f t="shared" si="58"/>
        <v>1</v>
      </c>
      <c r="K374">
        <f t="shared" si="58"/>
        <v>0</v>
      </c>
      <c r="O374" s="6">
        <f t="shared" si="57"/>
        <v>21783.669354527527</v>
      </c>
      <c r="P374" s="6">
        <f t="shared" si="57"/>
        <v>2787.9318184505223</v>
      </c>
      <c r="Q374" s="6">
        <f t="shared" si="57"/>
        <v>12711.092798562078</v>
      </c>
      <c r="R374" s="6">
        <f t="shared" si="49"/>
        <v>0</v>
      </c>
      <c r="S374" s="6">
        <f t="shared" si="50"/>
        <v>21783.669354527527</v>
      </c>
      <c r="T374" s="6">
        <f t="shared" si="51"/>
        <v>2787.9318184505223</v>
      </c>
      <c r="U374" s="6">
        <f t="shared" si="52"/>
        <v>12711.092798562078</v>
      </c>
      <c r="V374" s="6">
        <f t="shared" si="53"/>
        <v>25598.427717697741</v>
      </c>
      <c r="W374" s="6">
        <v>0</v>
      </c>
      <c r="X374" s="6">
        <f t="shared" si="54"/>
        <v>3249.0900823406109</v>
      </c>
      <c r="Y374" s="6">
        <f t="shared" si="55"/>
        <v>66130.21177157847</v>
      </c>
      <c r="Z374" s="6">
        <f t="shared" si="56"/>
        <v>810.21177157846978</v>
      </c>
      <c r="AB374">
        <v>160008</v>
      </c>
      <c r="AC374">
        <v>12262</v>
      </c>
      <c r="AD374">
        <v>5450</v>
      </c>
      <c r="AE374">
        <v>525</v>
      </c>
      <c r="AG374">
        <v>4414</v>
      </c>
      <c r="AH374">
        <v>1712</v>
      </c>
      <c r="AI374">
        <v>275</v>
      </c>
      <c r="AJ374">
        <v>14971</v>
      </c>
      <c r="AK374">
        <v>18905</v>
      </c>
      <c r="AL374">
        <v>34</v>
      </c>
      <c r="AM374">
        <v>711</v>
      </c>
      <c r="AN374">
        <v>263</v>
      </c>
      <c r="AO374">
        <v>1023</v>
      </c>
      <c r="AP374">
        <v>986</v>
      </c>
      <c r="AQ374">
        <v>276</v>
      </c>
      <c r="AR374">
        <v>101</v>
      </c>
      <c r="AT374">
        <v>172</v>
      </c>
      <c r="AU374">
        <v>1620</v>
      </c>
      <c r="AV374">
        <v>104</v>
      </c>
      <c r="AW374">
        <v>289</v>
      </c>
      <c r="AX374">
        <v>263</v>
      </c>
      <c r="AZ374">
        <v>406</v>
      </c>
      <c r="BA374">
        <v>165</v>
      </c>
      <c r="BB374">
        <v>79</v>
      </c>
      <c r="BI374">
        <v>93</v>
      </c>
      <c r="BM374">
        <v>221</v>
      </c>
      <c r="BX374">
        <v>65320</v>
      </c>
    </row>
    <row r="375" spans="1:76">
      <c r="A375">
        <v>21</v>
      </c>
      <c r="B375">
        <v>16</v>
      </c>
      <c r="C375" t="s">
        <v>443</v>
      </c>
      <c r="D375">
        <v>98</v>
      </c>
      <c r="E375">
        <v>9</v>
      </c>
      <c r="F375" t="s">
        <v>452</v>
      </c>
      <c r="G375">
        <f t="shared" si="58"/>
        <v>0</v>
      </c>
      <c r="H375">
        <f t="shared" si="58"/>
        <v>0</v>
      </c>
      <c r="I375">
        <f t="shared" si="58"/>
        <v>0</v>
      </c>
      <c r="J375">
        <f t="shared" si="58"/>
        <v>1</v>
      </c>
      <c r="K375">
        <f t="shared" si="58"/>
        <v>0</v>
      </c>
      <c r="O375" s="6">
        <f t="shared" si="57"/>
        <v>20154.403302020233</v>
      </c>
      <c r="P375" s="6">
        <f t="shared" si="57"/>
        <v>3024.869001583952</v>
      </c>
      <c r="Q375" s="6">
        <f t="shared" si="57"/>
        <v>13204.389499915666</v>
      </c>
      <c r="R375" s="6">
        <f t="shared" si="49"/>
        <v>0</v>
      </c>
      <c r="S375" s="6">
        <f t="shared" si="50"/>
        <v>20154.403302020233</v>
      </c>
      <c r="T375" s="6">
        <f t="shared" si="51"/>
        <v>3024.869001583952</v>
      </c>
      <c r="U375" s="6">
        <f t="shared" si="52"/>
        <v>13204.389499915666</v>
      </c>
      <c r="V375" s="6">
        <f t="shared" si="53"/>
        <v>21667.802285822003</v>
      </c>
      <c r="W375" s="6">
        <v>0</v>
      </c>
      <c r="X375" s="6">
        <f t="shared" si="54"/>
        <v>2519.6636453321385</v>
      </c>
      <c r="Y375" s="6">
        <f t="shared" si="55"/>
        <v>60571.127734673995</v>
      </c>
      <c r="Z375" s="6">
        <f t="shared" si="56"/>
        <v>-319.87226532600471</v>
      </c>
      <c r="AB375">
        <v>160009</v>
      </c>
      <c r="AC375">
        <v>12230</v>
      </c>
      <c r="AD375">
        <v>3745</v>
      </c>
      <c r="AE375">
        <v>898</v>
      </c>
      <c r="AG375">
        <v>5328</v>
      </c>
      <c r="AH375">
        <v>1372</v>
      </c>
      <c r="AI375">
        <v>245</v>
      </c>
      <c r="AJ375">
        <v>15552</v>
      </c>
      <c r="AK375">
        <v>15987</v>
      </c>
      <c r="AL375">
        <v>30</v>
      </c>
      <c r="AM375">
        <v>784</v>
      </c>
      <c r="AN375">
        <v>351</v>
      </c>
      <c r="AO375">
        <v>802</v>
      </c>
      <c r="AP375">
        <v>593</v>
      </c>
      <c r="AQ375">
        <v>247</v>
      </c>
      <c r="AR375">
        <v>81</v>
      </c>
      <c r="AT375">
        <v>110</v>
      </c>
      <c r="AU375">
        <v>1390</v>
      </c>
      <c r="AV375">
        <v>178</v>
      </c>
      <c r="AW375">
        <v>136</v>
      </c>
      <c r="AX375">
        <v>248</v>
      </c>
      <c r="AZ375">
        <v>129</v>
      </c>
      <c r="BA375">
        <v>170</v>
      </c>
      <c r="BB375">
        <v>100</v>
      </c>
      <c r="BI375">
        <v>37</v>
      </c>
      <c r="BM375">
        <v>148</v>
      </c>
      <c r="BX375">
        <v>60891</v>
      </c>
    </row>
    <row r="376" spans="1:76">
      <c r="A376">
        <v>21</v>
      </c>
      <c r="B376">
        <v>16</v>
      </c>
      <c r="C376" t="s">
        <v>443</v>
      </c>
      <c r="D376">
        <v>98</v>
      </c>
      <c r="E376">
        <v>10</v>
      </c>
      <c r="F376" t="s">
        <v>453</v>
      </c>
      <c r="G376">
        <f t="shared" si="58"/>
        <v>0</v>
      </c>
      <c r="H376">
        <f t="shared" si="58"/>
        <v>0</v>
      </c>
      <c r="I376">
        <f t="shared" si="58"/>
        <v>0</v>
      </c>
      <c r="J376">
        <f t="shared" si="58"/>
        <v>1</v>
      </c>
      <c r="K376">
        <f t="shared" si="58"/>
        <v>0</v>
      </c>
      <c r="O376" s="6">
        <f t="shared" si="57"/>
        <v>22352.240205695762</v>
      </c>
      <c r="P376" s="6">
        <f t="shared" si="57"/>
        <v>3683.4149958812791</v>
      </c>
      <c r="Q376" s="6">
        <f t="shared" si="57"/>
        <v>14382.018630341528</v>
      </c>
      <c r="R376" s="6">
        <f t="shared" si="49"/>
        <v>0</v>
      </c>
      <c r="S376" s="6">
        <f t="shared" si="50"/>
        <v>22352.240205695762</v>
      </c>
      <c r="T376" s="6">
        <f t="shared" si="51"/>
        <v>3683.4149958812791</v>
      </c>
      <c r="U376" s="6">
        <f t="shared" si="52"/>
        <v>14382.018630341528</v>
      </c>
      <c r="V376" s="6">
        <f t="shared" si="53"/>
        <v>24595.10802509862</v>
      </c>
      <c r="W376" s="6">
        <v>0</v>
      </c>
      <c r="X376" s="6">
        <f t="shared" si="54"/>
        <v>2285.4092021153183</v>
      </c>
      <c r="Y376" s="6">
        <f t="shared" si="55"/>
        <v>67298.1910591325</v>
      </c>
      <c r="Z376" s="6">
        <f t="shared" si="56"/>
        <v>-635.8089408675005</v>
      </c>
      <c r="AB376">
        <v>160010</v>
      </c>
      <c r="AC376">
        <v>13210</v>
      </c>
      <c r="AD376">
        <v>4863</v>
      </c>
      <c r="AE376">
        <v>640</v>
      </c>
      <c r="AG376">
        <v>5070</v>
      </c>
      <c r="AH376">
        <v>3048</v>
      </c>
      <c r="AI376">
        <v>339</v>
      </c>
      <c r="AJ376">
        <v>16939</v>
      </c>
      <c r="AK376">
        <v>19148</v>
      </c>
      <c r="AL376">
        <v>37</v>
      </c>
      <c r="AM376">
        <v>697</v>
      </c>
      <c r="AN376">
        <v>209</v>
      </c>
      <c r="AO376">
        <v>465</v>
      </c>
      <c r="AP376">
        <v>522</v>
      </c>
      <c r="AQ376">
        <v>303</v>
      </c>
      <c r="AR376">
        <v>44</v>
      </c>
      <c r="AT376">
        <v>164</v>
      </c>
      <c r="AU376">
        <v>1083</v>
      </c>
      <c r="AV376">
        <v>121</v>
      </c>
      <c r="AW376">
        <v>141</v>
      </c>
      <c r="AX376">
        <v>264</v>
      </c>
      <c r="AZ376">
        <v>196</v>
      </c>
      <c r="BA376">
        <v>176</v>
      </c>
      <c r="BB376">
        <v>67</v>
      </c>
      <c r="BI376">
        <v>61</v>
      </c>
      <c r="BM376">
        <v>127</v>
      </c>
      <c r="BX376">
        <v>67934</v>
      </c>
    </row>
    <row r="377" spans="1:76">
      <c r="A377">
        <v>21</v>
      </c>
      <c r="B377">
        <v>16</v>
      </c>
      <c r="C377" t="s">
        <v>443</v>
      </c>
      <c r="D377">
        <v>98</v>
      </c>
      <c r="E377">
        <v>11</v>
      </c>
      <c r="F377" t="s">
        <v>454</v>
      </c>
      <c r="G377">
        <f t="shared" si="58"/>
        <v>0</v>
      </c>
      <c r="H377">
        <f t="shared" si="58"/>
        <v>0</v>
      </c>
      <c r="I377">
        <f t="shared" si="58"/>
        <v>0</v>
      </c>
      <c r="J377">
        <f t="shared" si="58"/>
        <v>1</v>
      </c>
      <c r="K377">
        <f t="shared" si="58"/>
        <v>0</v>
      </c>
      <c r="O377" s="6">
        <f t="shared" si="57"/>
        <v>17896.842569440476</v>
      </c>
      <c r="P377" s="6">
        <f t="shared" si="57"/>
        <v>2294.4578690200519</v>
      </c>
      <c r="Q377" s="6">
        <f t="shared" si="57"/>
        <v>13200.144261521917</v>
      </c>
      <c r="R377" s="6">
        <f t="shared" si="49"/>
        <v>0</v>
      </c>
      <c r="S377" s="6">
        <f t="shared" si="50"/>
        <v>17896.842569440476</v>
      </c>
      <c r="T377" s="6">
        <f t="shared" si="51"/>
        <v>2294.4578690200519</v>
      </c>
      <c r="U377" s="6">
        <f t="shared" si="52"/>
        <v>13200.144261521917</v>
      </c>
      <c r="V377" s="6">
        <f t="shared" si="53"/>
        <v>23635.410927829893</v>
      </c>
      <c r="W377" s="6">
        <v>0</v>
      </c>
      <c r="X377" s="6">
        <f t="shared" si="54"/>
        <v>2553.9447833638683</v>
      </c>
      <c r="Y377" s="6">
        <f t="shared" si="55"/>
        <v>59580.800411176206</v>
      </c>
      <c r="Z377" s="6">
        <f t="shared" si="56"/>
        <v>511.80041117620567</v>
      </c>
      <c r="AB377">
        <v>160011</v>
      </c>
      <c r="AC377">
        <v>10395</v>
      </c>
      <c r="AD377">
        <v>3486</v>
      </c>
      <c r="AE377">
        <v>1102</v>
      </c>
      <c r="AG377">
        <v>4027</v>
      </c>
      <c r="AH377">
        <v>1062</v>
      </c>
      <c r="AI377">
        <v>179</v>
      </c>
      <c r="AJ377">
        <v>15547</v>
      </c>
      <c r="AK377">
        <v>18452</v>
      </c>
      <c r="AL377">
        <v>36</v>
      </c>
      <c r="AM377">
        <v>598</v>
      </c>
      <c r="AN377">
        <v>167</v>
      </c>
      <c r="AO377">
        <v>476</v>
      </c>
      <c r="AP377">
        <v>617</v>
      </c>
      <c r="AQ377">
        <v>222</v>
      </c>
      <c r="AR377">
        <v>21</v>
      </c>
      <c r="AT377">
        <v>146</v>
      </c>
      <c r="AU377">
        <v>1121</v>
      </c>
      <c r="AV377">
        <v>461</v>
      </c>
      <c r="AW377">
        <v>128</v>
      </c>
      <c r="AX377">
        <v>231</v>
      </c>
      <c r="AZ377">
        <v>87</v>
      </c>
      <c r="BA377">
        <v>163</v>
      </c>
      <c r="BB377">
        <v>181</v>
      </c>
      <c r="BI377">
        <v>37</v>
      </c>
      <c r="BM377">
        <v>127</v>
      </c>
      <c r="BX377">
        <v>59069</v>
      </c>
    </row>
    <row r="378" spans="1:76">
      <c r="A378">
        <v>21</v>
      </c>
      <c r="B378">
        <v>16</v>
      </c>
      <c r="C378" t="s">
        <v>443</v>
      </c>
      <c r="D378">
        <v>99</v>
      </c>
      <c r="E378">
        <v>12</v>
      </c>
      <c r="F378" t="s">
        <v>455</v>
      </c>
      <c r="G378">
        <f t="shared" si="58"/>
        <v>0</v>
      </c>
      <c r="H378">
        <f t="shared" si="58"/>
        <v>0</v>
      </c>
      <c r="I378">
        <f t="shared" si="58"/>
        <v>0</v>
      </c>
      <c r="J378">
        <f t="shared" si="58"/>
        <v>1</v>
      </c>
      <c r="K378">
        <f t="shared" si="58"/>
        <v>0</v>
      </c>
      <c r="O378" s="6">
        <f t="shared" si="57"/>
        <v>18656.529673102235</v>
      </c>
      <c r="P378" s="6">
        <f t="shared" si="57"/>
        <v>2674.6897823941035</v>
      </c>
      <c r="Q378" s="6">
        <f t="shared" si="57"/>
        <v>11590.349862612446</v>
      </c>
      <c r="R378" s="6">
        <f t="shared" si="49"/>
        <v>0</v>
      </c>
      <c r="S378" s="6">
        <f t="shared" si="50"/>
        <v>18656.529673102235</v>
      </c>
      <c r="T378" s="6">
        <f t="shared" si="51"/>
        <v>2674.6897823941035</v>
      </c>
      <c r="U378" s="6">
        <f t="shared" si="52"/>
        <v>11590.349862612446</v>
      </c>
      <c r="V378" s="6">
        <f t="shared" si="53"/>
        <v>25298.809365560017</v>
      </c>
      <c r="W378" s="6">
        <v>0</v>
      </c>
      <c r="X378" s="6">
        <f t="shared" si="54"/>
        <v>2173.0432496779817</v>
      </c>
      <c r="Y378" s="6">
        <f t="shared" si="55"/>
        <v>60393.421933346784</v>
      </c>
      <c r="Z378" s="6">
        <f t="shared" si="56"/>
        <v>662.4219333467845</v>
      </c>
      <c r="AB378">
        <v>160012</v>
      </c>
      <c r="AC378">
        <v>11592</v>
      </c>
      <c r="AD378">
        <v>3509</v>
      </c>
      <c r="AE378">
        <v>518</v>
      </c>
      <c r="AG378">
        <v>4642</v>
      </c>
      <c r="AH378">
        <v>1255</v>
      </c>
      <c r="AI378">
        <v>244</v>
      </c>
      <c r="AJ378">
        <v>13651</v>
      </c>
      <c r="AK378">
        <v>18783</v>
      </c>
      <c r="AL378">
        <v>35</v>
      </c>
      <c r="AM378">
        <v>823</v>
      </c>
      <c r="AN378">
        <v>279</v>
      </c>
      <c r="AO378">
        <v>699</v>
      </c>
      <c r="AP378">
        <v>1141</v>
      </c>
      <c r="AQ378">
        <v>230</v>
      </c>
      <c r="AR378">
        <v>48</v>
      </c>
      <c r="AT378">
        <v>134</v>
      </c>
      <c r="AU378">
        <v>1142</v>
      </c>
      <c r="AV378">
        <v>178</v>
      </c>
      <c r="AW378">
        <v>102</v>
      </c>
      <c r="AX378">
        <v>205</v>
      </c>
      <c r="AZ378">
        <v>146</v>
      </c>
      <c r="BA378">
        <v>177</v>
      </c>
      <c r="BB378">
        <v>63</v>
      </c>
      <c r="BI378">
        <v>38</v>
      </c>
      <c r="BM378">
        <v>97</v>
      </c>
      <c r="BX378">
        <v>59731</v>
      </c>
    </row>
    <row r="379" spans="1:76">
      <c r="A379">
        <v>21</v>
      </c>
      <c r="B379">
        <v>16</v>
      </c>
      <c r="C379" t="s">
        <v>443</v>
      </c>
      <c r="D379">
        <v>98</v>
      </c>
      <c r="E379">
        <v>13</v>
      </c>
      <c r="F379" t="s">
        <v>456</v>
      </c>
      <c r="G379">
        <f t="shared" si="58"/>
        <v>1</v>
      </c>
      <c r="H379">
        <f t="shared" si="58"/>
        <v>0</v>
      </c>
      <c r="I379">
        <f t="shared" si="58"/>
        <v>0</v>
      </c>
      <c r="J379">
        <f t="shared" si="58"/>
        <v>0</v>
      </c>
      <c r="K379">
        <f t="shared" si="58"/>
        <v>0</v>
      </c>
      <c r="O379" s="6">
        <f t="shared" si="57"/>
        <v>0</v>
      </c>
      <c r="P379" s="6">
        <f t="shared" si="57"/>
        <v>3070.1658160065194</v>
      </c>
      <c r="Q379" s="6">
        <f t="shared" si="57"/>
        <v>13870.891927734197</v>
      </c>
      <c r="R379" s="6">
        <f t="shared" si="49"/>
        <v>21566.781538741085</v>
      </c>
      <c r="S379" s="6">
        <f t="shared" si="50"/>
        <v>23669.747871322998</v>
      </c>
      <c r="T379" s="6">
        <f t="shared" si="51"/>
        <v>3070.1658160065194</v>
      </c>
      <c r="U379" s="6">
        <f t="shared" si="52"/>
        <v>13870.891927734197</v>
      </c>
      <c r="V379" s="6">
        <f t="shared" si="53"/>
        <v>21566.781538741085</v>
      </c>
      <c r="W379" s="6">
        <v>0</v>
      </c>
      <c r="X379" s="6">
        <f t="shared" si="54"/>
        <v>2795.8172572544063</v>
      </c>
      <c r="Y379" s="6">
        <f t="shared" si="55"/>
        <v>64973.4044110592</v>
      </c>
      <c r="Z379" s="6">
        <f t="shared" si="56"/>
        <v>48.404411059200356</v>
      </c>
      <c r="AB379">
        <v>160013</v>
      </c>
      <c r="AC379">
        <v>14032</v>
      </c>
      <c r="AD379">
        <v>4721</v>
      </c>
      <c r="AE379">
        <v>1063</v>
      </c>
      <c r="AG379">
        <v>4842</v>
      </c>
      <c r="AH379">
        <v>1896</v>
      </c>
      <c r="AI379">
        <v>311</v>
      </c>
      <c r="AJ379">
        <v>16337</v>
      </c>
      <c r="AK379">
        <v>16064</v>
      </c>
      <c r="AL379">
        <v>37</v>
      </c>
      <c r="AM379">
        <v>636</v>
      </c>
      <c r="AN379">
        <v>222</v>
      </c>
      <c r="AO379">
        <v>792</v>
      </c>
      <c r="AP379">
        <v>699</v>
      </c>
      <c r="AQ379">
        <v>258</v>
      </c>
      <c r="AR379">
        <v>79</v>
      </c>
      <c r="AT379">
        <v>180</v>
      </c>
      <c r="AU379">
        <v>1547</v>
      </c>
      <c r="AV379">
        <v>101</v>
      </c>
      <c r="AW379">
        <v>152</v>
      </c>
      <c r="AX379">
        <v>229</v>
      </c>
      <c r="AZ379">
        <v>202</v>
      </c>
      <c r="BA379">
        <v>234</v>
      </c>
      <c r="BB379">
        <v>96</v>
      </c>
      <c r="BI379">
        <v>46</v>
      </c>
      <c r="BM379">
        <v>149</v>
      </c>
      <c r="BX379">
        <v>64925</v>
      </c>
    </row>
    <row r="380" spans="1:76">
      <c r="A380">
        <v>21</v>
      </c>
      <c r="B380">
        <v>16</v>
      </c>
      <c r="C380" t="s">
        <v>443</v>
      </c>
      <c r="D380">
        <v>96</v>
      </c>
      <c r="E380">
        <v>14</v>
      </c>
      <c r="F380" t="s">
        <v>457</v>
      </c>
      <c r="G380">
        <f t="shared" si="58"/>
        <v>0</v>
      </c>
      <c r="H380">
        <f t="shared" si="58"/>
        <v>0</v>
      </c>
      <c r="I380">
        <f t="shared" si="58"/>
        <v>0</v>
      </c>
      <c r="J380">
        <f t="shared" si="58"/>
        <v>1</v>
      </c>
      <c r="K380">
        <f t="shared" si="58"/>
        <v>0</v>
      </c>
      <c r="O380" s="6">
        <f t="shared" si="57"/>
        <v>18087.958821934</v>
      </c>
      <c r="P380" s="6">
        <f t="shared" si="57"/>
        <v>1957.345038605944</v>
      </c>
      <c r="Q380" s="6">
        <f t="shared" si="57"/>
        <v>14092.493371887875</v>
      </c>
      <c r="R380" s="6">
        <f t="shared" si="49"/>
        <v>0</v>
      </c>
      <c r="S380" s="6">
        <f t="shared" si="50"/>
        <v>18087.958821934</v>
      </c>
      <c r="T380" s="6">
        <f t="shared" si="51"/>
        <v>1957.345038605944</v>
      </c>
      <c r="U380" s="6">
        <f t="shared" si="52"/>
        <v>14092.493371887875</v>
      </c>
      <c r="V380" s="6">
        <f t="shared" si="53"/>
        <v>18769.195622420648</v>
      </c>
      <c r="W380" s="6">
        <v>0</v>
      </c>
      <c r="X380" s="6">
        <f t="shared" si="54"/>
        <v>4071.8373951021254</v>
      </c>
      <c r="Y380" s="6">
        <f t="shared" si="55"/>
        <v>56978.830249950603</v>
      </c>
      <c r="Z380" s="6">
        <f t="shared" si="56"/>
        <v>117.83024995060259</v>
      </c>
      <c r="AB380">
        <v>160014</v>
      </c>
      <c r="AC380">
        <v>12108</v>
      </c>
      <c r="AD380">
        <v>2444</v>
      </c>
      <c r="AE380">
        <v>591</v>
      </c>
      <c r="AG380">
        <v>3712</v>
      </c>
      <c r="AH380">
        <v>594</v>
      </c>
      <c r="AI380">
        <v>188</v>
      </c>
      <c r="AJ380">
        <v>16598</v>
      </c>
      <c r="AK380">
        <v>14897</v>
      </c>
      <c r="AL380">
        <v>27</v>
      </c>
      <c r="AM380">
        <v>527</v>
      </c>
      <c r="AN380">
        <v>305</v>
      </c>
      <c r="AO380">
        <v>77</v>
      </c>
      <c r="AP380">
        <v>191</v>
      </c>
      <c r="AQ380">
        <v>253</v>
      </c>
      <c r="AR380">
        <v>73</v>
      </c>
      <c r="AT380">
        <v>174</v>
      </c>
      <c r="AU380">
        <v>3086</v>
      </c>
      <c r="AV380">
        <v>67</v>
      </c>
      <c r="AW380">
        <v>168</v>
      </c>
      <c r="AX380">
        <v>390</v>
      </c>
      <c r="AZ380">
        <v>77</v>
      </c>
      <c r="BA380">
        <v>88</v>
      </c>
      <c r="BB380">
        <v>53</v>
      </c>
      <c r="BI380">
        <v>35</v>
      </c>
      <c r="BM380">
        <v>138</v>
      </c>
      <c r="BX380">
        <v>56861</v>
      </c>
    </row>
    <row r="381" spans="1:76">
      <c r="A381">
        <v>21</v>
      </c>
      <c r="B381">
        <v>16</v>
      </c>
      <c r="C381" t="s">
        <v>443</v>
      </c>
      <c r="D381">
        <v>96</v>
      </c>
      <c r="E381">
        <v>15</v>
      </c>
      <c r="F381" t="s">
        <v>458</v>
      </c>
      <c r="G381">
        <f t="shared" si="58"/>
        <v>1</v>
      </c>
      <c r="H381">
        <f t="shared" si="58"/>
        <v>0</v>
      </c>
      <c r="I381">
        <f t="shared" si="58"/>
        <v>0</v>
      </c>
      <c r="J381">
        <f t="shared" si="58"/>
        <v>0</v>
      </c>
      <c r="K381">
        <f t="shared" si="58"/>
        <v>0</v>
      </c>
      <c r="O381" s="6">
        <f t="shared" si="57"/>
        <v>0</v>
      </c>
      <c r="P381" s="6">
        <f t="shared" si="57"/>
        <v>2038.7921953080604</v>
      </c>
      <c r="Q381" s="6">
        <f t="shared" si="57"/>
        <v>11671.858439772419</v>
      </c>
      <c r="R381" s="6">
        <f t="shared" si="49"/>
        <v>16977.225324769355</v>
      </c>
      <c r="S381" s="6">
        <f t="shared" si="50"/>
        <v>17290.048467773533</v>
      </c>
      <c r="T381" s="6">
        <f t="shared" si="51"/>
        <v>2038.7921953080604</v>
      </c>
      <c r="U381" s="6">
        <f t="shared" si="52"/>
        <v>11671.858439772419</v>
      </c>
      <c r="V381" s="6">
        <f t="shared" si="53"/>
        <v>16977.225324769355</v>
      </c>
      <c r="W381" s="6">
        <v>0</v>
      </c>
      <c r="X381" s="6">
        <f t="shared" si="54"/>
        <v>4476.5452746433803</v>
      </c>
      <c r="Y381" s="6">
        <f t="shared" si="55"/>
        <v>52454.469702266746</v>
      </c>
      <c r="Z381" s="6">
        <f t="shared" si="56"/>
        <v>61.469702266746026</v>
      </c>
      <c r="AB381">
        <v>160015</v>
      </c>
      <c r="AC381">
        <v>11601</v>
      </c>
      <c r="AD381">
        <v>2348</v>
      </c>
      <c r="AE381">
        <v>526</v>
      </c>
      <c r="AG381">
        <v>3851</v>
      </c>
      <c r="AH381">
        <v>620</v>
      </c>
      <c r="AI381">
        <v>210</v>
      </c>
      <c r="AJ381">
        <v>13747</v>
      </c>
      <c r="AK381">
        <v>13271</v>
      </c>
      <c r="AL381">
        <v>24</v>
      </c>
      <c r="AM381">
        <v>609</v>
      </c>
      <c r="AN381">
        <v>323</v>
      </c>
      <c r="AO381">
        <v>83</v>
      </c>
      <c r="AP381">
        <v>195</v>
      </c>
      <c r="AQ381">
        <v>223</v>
      </c>
      <c r="AR381">
        <v>61</v>
      </c>
      <c r="AT381">
        <v>238</v>
      </c>
      <c r="AU381">
        <v>3648</v>
      </c>
      <c r="AV381">
        <v>71</v>
      </c>
      <c r="AW381">
        <v>141</v>
      </c>
      <c r="AX381">
        <v>184</v>
      </c>
      <c r="AZ381">
        <v>73</v>
      </c>
      <c r="BA381">
        <v>104</v>
      </c>
      <c r="BB381">
        <v>88</v>
      </c>
      <c r="BI381">
        <v>53</v>
      </c>
      <c r="BM381">
        <v>101</v>
      </c>
      <c r="BX381">
        <v>52393</v>
      </c>
    </row>
    <row r="382" spans="1:76">
      <c r="A382">
        <v>21</v>
      </c>
      <c r="B382">
        <v>16</v>
      </c>
      <c r="C382" t="s">
        <v>443</v>
      </c>
      <c r="D382">
        <v>96</v>
      </c>
      <c r="E382">
        <v>16</v>
      </c>
      <c r="F382" t="s">
        <v>459</v>
      </c>
      <c r="G382">
        <f t="shared" si="58"/>
        <v>0</v>
      </c>
      <c r="H382">
        <f t="shared" si="58"/>
        <v>0</v>
      </c>
      <c r="I382">
        <f t="shared" si="58"/>
        <v>0</v>
      </c>
      <c r="J382">
        <f t="shared" si="58"/>
        <v>1</v>
      </c>
      <c r="K382">
        <f t="shared" si="58"/>
        <v>0</v>
      </c>
      <c r="O382" s="6">
        <f t="shared" si="57"/>
        <v>18637.418047852883</v>
      </c>
      <c r="P382" s="6">
        <f t="shared" si="57"/>
        <v>3387.6790632570164</v>
      </c>
      <c r="Q382" s="6">
        <f t="shared" si="57"/>
        <v>10977.337438555147</v>
      </c>
      <c r="R382" s="6">
        <f t="shared" si="49"/>
        <v>0</v>
      </c>
      <c r="S382" s="6">
        <f t="shared" si="50"/>
        <v>18637.418047852883</v>
      </c>
      <c r="T382" s="6">
        <f t="shared" si="51"/>
        <v>3387.6790632570164</v>
      </c>
      <c r="U382" s="6">
        <f t="shared" si="52"/>
        <v>10977.337438555147</v>
      </c>
      <c r="V382" s="6">
        <f t="shared" si="53"/>
        <v>23183.11349203578</v>
      </c>
      <c r="W382" s="6">
        <v>0</v>
      </c>
      <c r="X382" s="6">
        <f t="shared" si="54"/>
        <v>2878.6633408310863</v>
      </c>
      <c r="Y382" s="6">
        <f t="shared" si="55"/>
        <v>59064.211382531917</v>
      </c>
      <c r="Z382" s="6">
        <f t="shared" si="56"/>
        <v>-463.78861746808252</v>
      </c>
      <c r="AB382">
        <v>160016</v>
      </c>
      <c r="AC382">
        <v>10783</v>
      </c>
      <c r="AD382">
        <v>3829</v>
      </c>
      <c r="AE382">
        <v>991</v>
      </c>
      <c r="AG382">
        <v>4057</v>
      </c>
      <c r="AH382">
        <v>2926</v>
      </c>
      <c r="AI382">
        <v>795</v>
      </c>
      <c r="AJ382">
        <v>12929</v>
      </c>
      <c r="AK382">
        <v>18210</v>
      </c>
      <c r="AL382">
        <v>30</v>
      </c>
      <c r="AM382">
        <v>812</v>
      </c>
      <c r="AN382">
        <v>380</v>
      </c>
      <c r="AO382">
        <v>243</v>
      </c>
      <c r="AP382">
        <v>231</v>
      </c>
      <c r="AQ382">
        <v>215</v>
      </c>
      <c r="AR382">
        <v>74</v>
      </c>
      <c r="AT382">
        <v>137</v>
      </c>
      <c r="AU382">
        <v>1926</v>
      </c>
      <c r="AV382">
        <v>96</v>
      </c>
      <c r="AW382">
        <v>155</v>
      </c>
      <c r="AX382">
        <v>216</v>
      </c>
      <c r="AZ382">
        <v>71</v>
      </c>
      <c r="BA382">
        <v>152</v>
      </c>
      <c r="BB382">
        <v>80</v>
      </c>
      <c r="BI382">
        <v>25</v>
      </c>
      <c r="BM382">
        <v>165</v>
      </c>
      <c r="BX382">
        <v>59528</v>
      </c>
    </row>
    <row r="383" spans="1:76">
      <c r="A383">
        <v>21</v>
      </c>
      <c r="B383">
        <v>16</v>
      </c>
      <c r="C383" t="s">
        <v>443</v>
      </c>
      <c r="D383">
        <v>96</v>
      </c>
      <c r="E383">
        <v>17</v>
      </c>
      <c r="F383" t="s">
        <v>460</v>
      </c>
      <c r="G383">
        <f t="shared" si="58"/>
        <v>0</v>
      </c>
      <c r="H383">
        <f t="shared" si="58"/>
        <v>0</v>
      </c>
      <c r="I383">
        <f t="shared" si="58"/>
        <v>0</v>
      </c>
      <c r="J383">
        <f t="shared" si="58"/>
        <v>1</v>
      </c>
      <c r="K383">
        <f t="shared" si="58"/>
        <v>0</v>
      </c>
      <c r="O383" s="6">
        <f t="shared" si="57"/>
        <v>21946.118169147023</v>
      </c>
      <c r="P383" s="6">
        <f t="shared" si="57"/>
        <v>3506.5832011162561</v>
      </c>
      <c r="Q383" s="6">
        <f t="shared" si="57"/>
        <v>15275.216788386237</v>
      </c>
      <c r="R383" s="6">
        <f t="shared" si="49"/>
        <v>0</v>
      </c>
      <c r="S383" s="6">
        <f t="shared" si="50"/>
        <v>21946.118169147023</v>
      </c>
      <c r="T383" s="6">
        <f t="shared" si="51"/>
        <v>3506.5832011162561</v>
      </c>
      <c r="U383" s="6">
        <f t="shared" si="52"/>
        <v>15275.216788386237</v>
      </c>
      <c r="V383" s="6">
        <f t="shared" si="53"/>
        <v>27840.399525073124</v>
      </c>
      <c r="W383" s="6">
        <v>0</v>
      </c>
      <c r="X383" s="6">
        <f t="shared" si="54"/>
        <v>3821.3946367036551</v>
      </c>
      <c r="Y383" s="6">
        <f t="shared" si="55"/>
        <v>72389.712320426304</v>
      </c>
      <c r="Z383" s="6">
        <f t="shared" si="56"/>
        <v>-290.28767957369564</v>
      </c>
      <c r="AB383">
        <v>160017</v>
      </c>
      <c r="AC383">
        <v>13600</v>
      </c>
      <c r="AD383">
        <v>4434</v>
      </c>
      <c r="AE383">
        <v>339</v>
      </c>
      <c r="AG383">
        <v>6387</v>
      </c>
      <c r="AH383">
        <v>1414</v>
      </c>
      <c r="AI383">
        <v>250</v>
      </c>
      <c r="AJ383">
        <v>17991</v>
      </c>
      <c r="AK383">
        <v>22313</v>
      </c>
      <c r="AL383">
        <v>42</v>
      </c>
      <c r="AM383">
        <v>689</v>
      </c>
      <c r="AN383">
        <v>377</v>
      </c>
      <c r="AO383">
        <v>135</v>
      </c>
      <c r="AP383">
        <v>308</v>
      </c>
      <c r="AQ383">
        <v>334</v>
      </c>
      <c r="AR383">
        <v>54</v>
      </c>
      <c r="AT383">
        <v>455</v>
      </c>
      <c r="AU383">
        <v>2483</v>
      </c>
      <c r="AV383">
        <v>92</v>
      </c>
      <c r="AW383">
        <v>209</v>
      </c>
      <c r="AX383">
        <v>216</v>
      </c>
      <c r="AZ383">
        <v>99</v>
      </c>
      <c r="BA383">
        <v>124</v>
      </c>
      <c r="BB383">
        <v>92</v>
      </c>
      <c r="BI383">
        <v>44</v>
      </c>
      <c r="BM383">
        <v>199</v>
      </c>
      <c r="BX383">
        <v>72680</v>
      </c>
    </row>
    <row r="384" spans="1:76">
      <c r="A384">
        <v>21</v>
      </c>
      <c r="B384">
        <v>16</v>
      </c>
      <c r="C384" t="s">
        <v>443</v>
      </c>
      <c r="D384">
        <v>100</v>
      </c>
      <c r="E384">
        <v>18</v>
      </c>
      <c r="F384" t="s">
        <v>461</v>
      </c>
      <c r="G384">
        <f t="shared" si="58"/>
        <v>0</v>
      </c>
      <c r="H384">
        <f t="shared" si="58"/>
        <v>0</v>
      </c>
      <c r="I384">
        <f t="shared" si="58"/>
        <v>0</v>
      </c>
      <c r="J384">
        <f t="shared" si="58"/>
        <v>1</v>
      </c>
      <c r="K384">
        <f t="shared" si="58"/>
        <v>0</v>
      </c>
      <c r="O384" s="6">
        <f t="shared" si="57"/>
        <v>19969.25943241713</v>
      </c>
      <c r="P384" s="6">
        <f t="shared" si="57"/>
        <v>2729.1330689596894</v>
      </c>
      <c r="Q384" s="6">
        <f t="shared" si="57"/>
        <v>17001.330719284419</v>
      </c>
      <c r="R384" s="6">
        <f t="shared" si="49"/>
        <v>0</v>
      </c>
      <c r="S384" s="6">
        <f t="shared" si="50"/>
        <v>19969.25943241713</v>
      </c>
      <c r="T384" s="6">
        <f t="shared" si="51"/>
        <v>2729.1330689596894</v>
      </c>
      <c r="U384" s="6">
        <f t="shared" si="52"/>
        <v>17001.330719284419</v>
      </c>
      <c r="V384" s="6">
        <f t="shared" si="53"/>
        <v>26692.436490062686</v>
      </c>
      <c r="W384" s="6">
        <v>0</v>
      </c>
      <c r="X384" s="6">
        <f t="shared" si="54"/>
        <v>2586.3214137271684</v>
      </c>
      <c r="Y384" s="6">
        <f t="shared" si="55"/>
        <v>68978.481124451093</v>
      </c>
      <c r="Z384" s="6">
        <f t="shared" si="56"/>
        <v>2.48112445109291</v>
      </c>
      <c r="AB384">
        <v>160018</v>
      </c>
      <c r="AC384">
        <v>12235</v>
      </c>
      <c r="AD384">
        <v>3710</v>
      </c>
      <c r="AE384">
        <v>773</v>
      </c>
      <c r="AG384">
        <v>5080</v>
      </c>
      <c r="AH384">
        <v>977</v>
      </c>
      <c r="AI384">
        <v>209</v>
      </c>
      <c r="AJ384">
        <v>20024</v>
      </c>
      <c r="AK384">
        <v>21007</v>
      </c>
      <c r="AL384">
        <v>46</v>
      </c>
      <c r="AM384">
        <v>966</v>
      </c>
      <c r="AN384">
        <v>252</v>
      </c>
      <c r="AO384">
        <v>69</v>
      </c>
      <c r="AP384">
        <v>227</v>
      </c>
      <c r="AQ384">
        <v>238</v>
      </c>
      <c r="AR384">
        <v>447</v>
      </c>
      <c r="AT384">
        <v>154</v>
      </c>
      <c r="AU384">
        <v>1429</v>
      </c>
      <c r="AV384">
        <v>157</v>
      </c>
      <c r="AW384">
        <v>186</v>
      </c>
      <c r="AX384">
        <v>236</v>
      </c>
      <c r="AZ384">
        <v>113</v>
      </c>
      <c r="BA384">
        <v>169</v>
      </c>
      <c r="BB384">
        <v>81</v>
      </c>
      <c r="BI384">
        <v>35</v>
      </c>
      <c r="BM384">
        <v>156</v>
      </c>
      <c r="BX384">
        <v>68976</v>
      </c>
    </row>
    <row r="385" spans="1:76">
      <c r="A385">
        <v>21</v>
      </c>
      <c r="B385">
        <v>16</v>
      </c>
      <c r="C385" t="s">
        <v>443</v>
      </c>
      <c r="D385">
        <v>95</v>
      </c>
      <c r="E385">
        <v>19</v>
      </c>
      <c r="F385" t="s">
        <v>462</v>
      </c>
      <c r="G385">
        <f t="shared" si="58"/>
        <v>0</v>
      </c>
      <c r="H385">
        <f t="shared" si="58"/>
        <v>0</v>
      </c>
      <c r="I385">
        <f t="shared" si="58"/>
        <v>0</v>
      </c>
      <c r="J385">
        <f t="shared" si="58"/>
        <v>1</v>
      </c>
      <c r="K385">
        <f t="shared" si="58"/>
        <v>0</v>
      </c>
      <c r="O385" s="6">
        <f t="shared" si="57"/>
        <v>21344.101973792422</v>
      </c>
      <c r="P385" s="6">
        <f t="shared" si="57"/>
        <v>2370.2429239193475</v>
      </c>
      <c r="Q385" s="6">
        <f t="shared" si="57"/>
        <v>17183.875970215609</v>
      </c>
      <c r="R385" s="6">
        <f t="shared" si="49"/>
        <v>0</v>
      </c>
      <c r="S385" s="6">
        <f t="shared" si="50"/>
        <v>21344.101973792422</v>
      </c>
      <c r="T385" s="6">
        <f t="shared" si="51"/>
        <v>2370.2429239193475</v>
      </c>
      <c r="U385" s="6">
        <f t="shared" si="52"/>
        <v>17183.875970215609</v>
      </c>
      <c r="V385" s="6">
        <f t="shared" si="53"/>
        <v>25263.222511474694</v>
      </c>
      <c r="W385" s="6">
        <v>0</v>
      </c>
      <c r="X385" s="6">
        <f t="shared" si="54"/>
        <v>3330.9839120830766</v>
      </c>
      <c r="Y385" s="6">
        <f t="shared" si="55"/>
        <v>69492.427291485146</v>
      </c>
      <c r="Z385" s="6">
        <f t="shared" si="56"/>
        <v>437.42729148514627</v>
      </c>
      <c r="AB385">
        <v>160019</v>
      </c>
      <c r="AC385">
        <v>10906</v>
      </c>
      <c r="AD385">
        <v>4800</v>
      </c>
      <c r="AE385">
        <v>2163</v>
      </c>
      <c r="AG385">
        <v>4568</v>
      </c>
      <c r="AH385">
        <v>671</v>
      </c>
      <c r="AI385">
        <v>203</v>
      </c>
      <c r="AJ385">
        <v>20239</v>
      </c>
      <c r="AK385">
        <v>19440</v>
      </c>
      <c r="AL385">
        <v>32</v>
      </c>
      <c r="AM385">
        <v>1385</v>
      </c>
      <c r="AN385">
        <v>310</v>
      </c>
      <c r="AO385">
        <v>255</v>
      </c>
      <c r="AP385">
        <v>235</v>
      </c>
      <c r="AQ385">
        <v>307</v>
      </c>
      <c r="AR385">
        <v>43</v>
      </c>
      <c r="AT385">
        <v>699</v>
      </c>
      <c r="AU385">
        <v>1421</v>
      </c>
      <c r="AV385">
        <v>196</v>
      </c>
      <c r="AW385">
        <v>149</v>
      </c>
      <c r="AX385">
        <v>449</v>
      </c>
      <c r="AZ385">
        <v>106</v>
      </c>
      <c r="BA385">
        <v>257</v>
      </c>
      <c r="BB385">
        <v>80</v>
      </c>
      <c r="BI385">
        <v>42</v>
      </c>
      <c r="BM385">
        <v>99</v>
      </c>
      <c r="BX385">
        <v>69055</v>
      </c>
    </row>
    <row r="386" spans="1:76">
      <c r="A386">
        <v>21</v>
      </c>
      <c r="B386">
        <v>16</v>
      </c>
      <c r="C386" t="s">
        <v>443</v>
      </c>
      <c r="D386">
        <v>95</v>
      </c>
      <c r="E386">
        <v>20</v>
      </c>
      <c r="F386" t="s">
        <v>463</v>
      </c>
      <c r="G386">
        <f t="shared" si="58"/>
        <v>1</v>
      </c>
      <c r="H386">
        <f t="shared" si="58"/>
        <v>0</v>
      </c>
      <c r="I386">
        <f t="shared" si="58"/>
        <v>0</v>
      </c>
      <c r="J386">
        <f t="shared" si="58"/>
        <v>0</v>
      </c>
      <c r="K386">
        <f t="shared" si="58"/>
        <v>0</v>
      </c>
      <c r="O386" s="6">
        <f t="shared" si="57"/>
        <v>0</v>
      </c>
      <c r="P386" s="6">
        <f t="shared" si="57"/>
        <v>2732.1818930073623</v>
      </c>
      <c r="Q386" s="6">
        <f t="shared" si="57"/>
        <v>14735.222464701414</v>
      </c>
      <c r="R386" s="6">
        <f t="shared" si="49"/>
        <v>22773.290688537054</v>
      </c>
      <c r="S386" s="6">
        <f t="shared" si="50"/>
        <v>22976.95145603397</v>
      </c>
      <c r="T386" s="6">
        <f t="shared" si="51"/>
        <v>2732.1818930073623</v>
      </c>
      <c r="U386" s="6">
        <f t="shared" si="52"/>
        <v>14735.222464701414</v>
      </c>
      <c r="V386" s="6">
        <f t="shared" si="53"/>
        <v>22773.290688537054</v>
      </c>
      <c r="W386" s="6">
        <v>0</v>
      </c>
      <c r="X386" s="6">
        <f t="shared" si="54"/>
        <v>2802.4830340939093</v>
      </c>
      <c r="Y386" s="6">
        <f t="shared" si="55"/>
        <v>66020.129536373715</v>
      </c>
      <c r="Z386" s="6">
        <f t="shared" si="56"/>
        <v>375.12953637371538</v>
      </c>
      <c r="AB386">
        <v>160020</v>
      </c>
      <c r="AC386">
        <v>12112</v>
      </c>
      <c r="AD386">
        <v>5101</v>
      </c>
      <c r="AE386">
        <v>2023</v>
      </c>
      <c r="AG386">
        <v>5317</v>
      </c>
      <c r="AH386">
        <v>669</v>
      </c>
      <c r="AI386">
        <v>287</v>
      </c>
      <c r="AJ386">
        <v>17355</v>
      </c>
      <c r="AK386">
        <v>17397</v>
      </c>
      <c r="AL386">
        <v>35</v>
      </c>
      <c r="AM386">
        <v>1232</v>
      </c>
      <c r="AN386">
        <v>290</v>
      </c>
      <c r="AO386">
        <v>226</v>
      </c>
      <c r="AP386">
        <v>294</v>
      </c>
      <c r="AQ386">
        <v>313</v>
      </c>
      <c r="AR386">
        <v>51</v>
      </c>
      <c r="AT386">
        <v>439</v>
      </c>
      <c r="AU386">
        <v>1407</v>
      </c>
      <c r="AV386">
        <v>131</v>
      </c>
      <c r="AW386">
        <v>95</v>
      </c>
      <c r="AX386">
        <v>426</v>
      </c>
      <c r="AZ386">
        <v>117</v>
      </c>
      <c r="BA386">
        <v>149</v>
      </c>
      <c r="BB386">
        <v>63</v>
      </c>
      <c r="BI386">
        <v>37</v>
      </c>
      <c r="BM386">
        <v>79</v>
      </c>
      <c r="BX386">
        <v>65645</v>
      </c>
    </row>
    <row r="387" spans="1:76">
      <c r="A387">
        <v>21</v>
      </c>
      <c r="B387">
        <v>16</v>
      </c>
      <c r="C387" t="s">
        <v>443</v>
      </c>
      <c r="D387">
        <v>95</v>
      </c>
      <c r="E387">
        <v>21</v>
      </c>
      <c r="F387" t="s">
        <v>464</v>
      </c>
      <c r="G387">
        <f t="shared" si="58"/>
        <v>1</v>
      </c>
      <c r="H387">
        <f t="shared" si="58"/>
        <v>0</v>
      </c>
      <c r="I387">
        <f t="shared" si="58"/>
        <v>0</v>
      </c>
      <c r="J387">
        <f t="shared" si="58"/>
        <v>0</v>
      </c>
      <c r="K387">
        <f t="shared" si="58"/>
        <v>0</v>
      </c>
      <c r="O387" s="6">
        <f t="shared" si="57"/>
        <v>0</v>
      </c>
      <c r="P387" s="6">
        <f t="shared" si="57"/>
        <v>2794.4650128383928</v>
      </c>
      <c r="Q387" s="6">
        <f t="shared" si="57"/>
        <v>14093.342419566625</v>
      </c>
      <c r="R387" s="6">
        <f t="shared" si="49"/>
        <v>19586.545303348081</v>
      </c>
      <c r="S387" s="6">
        <f t="shared" si="50"/>
        <v>22649.664873638809</v>
      </c>
      <c r="T387" s="6">
        <f t="shared" si="51"/>
        <v>2794.4650128383928</v>
      </c>
      <c r="U387" s="6">
        <f t="shared" si="52"/>
        <v>14093.342419566625</v>
      </c>
      <c r="V387" s="6">
        <f t="shared" si="53"/>
        <v>19586.545303348081</v>
      </c>
      <c r="W387" s="6">
        <v>0</v>
      </c>
      <c r="X387" s="6">
        <f t="shared" si="54"/>
        <v>2793.9127495859766</v>
      </c>
      <c r="Y387" s="6">
        <f t="shared" si="55"/>
        <v>61917.930358977886</v>
      </c>
      <c r="Z387" s="6">
        <f t="shared" si="56"/>
        <v>-55.069641022113501</v>
      </c>
      <c r="AB387">
        <v>160021</v>
      </c>
      <c r="AC387">
        <v>12379</v>
      </c>
      <c r="AD387">
        <v>5199</v>
      </c>
      <c r="AE387">
        <v>1384</v>
      </c>
      <c r="AG387">
        <v>5063</v>
      </c>
      <c r="AH387">
        <v>790</v>
      </c>
      <c r="AI387">
        <v>563</v>
      </c>
      <c r="AJ387">
        <v>16599</v>
      </c>
      <c r="AK387">
        <v>14840</v>
      </c>
      <c r="AL387">
        <v>34</v>
      </c>
      <c r="AM387">
        <v>1173</v>
      </c>
      <c r="AN387">
        <v>239</v>
      </c>
      <c r="AO387">
        <v>53</v>
      </c>
      <c r="AP387">
        <v>415</v>
      </c>
      <c r="AQ387">
        <v>284</v>
      </c>
      <c r="AR387">
        <v>24</v>
      </c>
      <c r="AT387">
        <v>347</v>
      </c>
      <c r="AU387">
        <v>1694</v>
      </c>
      <c r="AV387">
        <v>151</v>
      </c>
      <c r="AW387">
        <v>110</v>
      </c>
      <c r="AX387">
        <v>254</v>
      </c>
      <c r="AZ387">
        <v>103</v>
      </c>
      <c r="BA387">
        <v>110</v>
      </c>
      <c r="BB387">
        <v>81</v>
      </c>
      <c r="BI387">
        <v>28</v>
      </c>
      <c r="BM387">
        <v>56</v>
      </c>
      <c r="BX387">
        <v>61973</v>
      </c>
    </row>
    <row r="388" spans="1:76">
      <c r="A388">
        <v>21</v>
      </c>
      <c r="B388">
        <v>16</v>
      </c>
      <c r="C388" t="s">
        <v>443</v>
      </c>
      <c r="D388">
        <v>93</v>
      </c>
      <c r="E388">
        <v>22</v>
      </c>
      <c r="F388" t="s">
        <v>465</v>
      </c>
      <c r="G388">
        <f t="shared" si="58"/>
        <v>0</v>
      </c>
      <c r="H388">
        <f t="shared" si="58"/>
        <v>0</v>
      </c>
      <c r="I388">
        <f t="shared" si="58"/>
        <v>0</v>
      </c>
      <c r="J388">
        <f t="shared" si="58"/>
        <v>1</v>
      </c>
      <c r="K388">
        <f t="shared" si="58"/>
        <v>0</v>
      </c>
      <c r="O388" s="6">
        <f t="shared" si="57"/>
        <v>18097.514634558676</v>
      </c>
      <c r="P388" s="6">
        <f t="shared" si="57"/>
        <v>3027.0467330465754</v>
      </c>
      <c r="Q388" s="6">
        <f t="shared" si="57"/>
        <v>15534.176330404902</v>
      </c>
      <c r="R388" s="6">
        <f t="shared" si="57"/>
        <v>0</v>
      </c>
      <c r="S388" s="6">
        <f t="shared" ref="S388:S451" si="59">(AC388+AD388+AE388+AF388)*$B$2</f>
        <v>18097.514634558676</v>
      </c>
      <c r="T388" s="6">
        <f t="shared" ref="T388:T451" si="60">(AG388+AH388+AI388)*$C$2</f>
        <v>3027.0467330465754</v>
      </c>
      <c r="U388" s="6">
        <f t="shared" ref="U388:U451" si="61">AJ388*$D$2</f>
        <v>15534.176330404902</v>
      </c>
      <c r="V388" s="6">
        <f t="shared" ref="V388:V451" si="62">(SUM(AK388:AS388))*$E$2</f>
        <v>23704.288709930519</v>
      </c>
      <c r="W388" s="6">
        <v>0</v>
      </c>
      <c r="X388" s="6">
        <f t="shared" ref="X388:X451" si="63">SUM(AT388:BW388)*$F$2</f>
        <v>2567.2763370428743</v>
      </c>
      <c r="Y388" s="6">
        <f t="shared" ref="Y388:Y451" si="64">SUM(S388:X388)</f>
        <v>62930.30274498355</v>
      </c>
      <c r="Z388" s="6">
        <f t="shared" ref="Z388:Z451" si="65">Y388-BX388</f>
        <v>-811.69725501645007</v>
      </c>
      <c r="AB388">
        <v>160022</v>
      </c>
      <c r="AC388">
        <v>10742</v>
      </c>
      <c r="AD388">
        <v>3653</v>
      </c>
      <c r="AE388">
        <v>756</v>
      </c>
      <c r="AG388">
        <v>6027</v>
      </c>
      <c r="AH388">
        <v>741</v>
      </c>
      <c r="AI388">
        <v>182</v>
      </c>
      <c r="AJ388">
        <v>18296</v>
      </c>
      <c r="AK388">
        <v>17285</v>
      </c>
      <c r="AL388">
        <v>31</v>
      </c>
      <c r="AM388">
        <v>539</v>
      </c>
      <c r="AN388">
        <v>2138</v>
      </c>
      <c r="AO388">
        <v>21</v>
      </c>
      <c r="AP388">
        <v>372</v>
      </c>
      <c r="AQ388">
        <v>238</v>
      </c>
      <c r="AR388">
        <v>25</v>
      </c>
      <c r="AT388">
        <v>169</v>
      </c>
      <c r="AU388">
        <v>1509</v>
      </c>
      <c r="AV388">
        <v>139</v>
      </c>
      <c r="AW388">
        <v>157</v>
      </c>
      <c r="AX388">
        <v>208</v>
      </c>
      <c r="AZ388">
        <v>131</v>
      </c>
      <c r="BA388">
        <v>124</v>
      </c>
      <c r="BB388">
        <v>69</v>
      </c>
      <c r="BI388">
        <v>18</v>
      </c>
      <c r="BM388">
        <v>172</v>
      </c>
      <c r="BX388">
        <v>63742</v>
      </c>
    </row>
    <row r="389" spans="1:76">
      <c r="A389">
        <v>21</v>
      </c>
      <c r="B389">
        <v>16</v>
      </c>
      <c r="C389" t="s">
        <v>443</v>
      </c>
      <c r="D389">
        <v>93</v>
      </c>
      <c r="E389">
        <v>23</v>
      </c>
      <c r="F389" t="s">
        <v>466</v>
      </c>
      <c r="G389">
        <f t="shared" si="58"/>
        <v>0</v>
      </c>
      <c r="H389">
        <f t="shared" si="58"/>
        <v>0</v>
      </c>
      <c r="I389">
        <f t="shared" si="58"/>
        <v>0</v>
      </c>
      <c r="J389">
        <f t="shared" si="58"/>
        <v>1</v>
      </c>
      <c r="K389">
        <f t="shared" si="58"/>
        <v>0</v>
      </c>
      <c r="O389" s="6">
        <f t="shared" ref="O389:R452" si="66">IF(G389=1,0,S389)</f>
        <v>15552.085046660548</v>
      </c>
      <c r="P389" s="6">
        <f t="shared" si="66"/>
        <v>2780.9630777701273</v>
      </c>
      <c r="Q389" s="6">
        <f t="shared" si="66"/>
        <v>13612.781433394282</v>
      </c>
      <c r="R389" s="6">
        <f t="shared" si="66"/>
        <v>0</v>
      </c>
      <c r="S389" s="6">
        <f t="shared" si="59"/>
        <v>15552.085046660548</v>
      </c>
      <c r="T389" s="6">
        <f t="shared" si="60"/>
        <v>2780.9630777701273</v>
      </c>
      <c r="U389" s="6">
        <f t="shared" si="61"/>
        <v>13612.781433394282</v>
      </c>
      <c r="V389" s="6">
        <f t="shared" si="62"/>
        <v>30508.265618437381</v>
      </c>
      <c r="W389" s="6">
        <v>0</v>
      </c>
      <c r="X389" s="6">
        <f t="shared" si="63"/>
        <v>2135.9053501436078</v>
      </c>
      <c r="Y389" s="6">
        <f t="shared" si="64"/>
        <v>64590.000526405951</v>
      </c>
      <c r="Z389" s="6">
        <f t="shared" si="65"/>
        <v>333.00052640595095</v>
      </c>
      <c r="AB389">
        <v>160023</v>
      </c>
      <c r="AC389">
        <v>9817</v>
      </c>
      <c r="AD389">
        <v>2701</v>
      </c>
      <c r="AE389">
        <v>502</v>
      </c>
      <c r="AG389">
        <v>5562</v>
      </c>
      <c r="AH389">
        <v>641</v>
      </c>
      <c r="AI389">
        <v>182</v>
      </c>
      <c r="AJ389">
        <v>16033</v>
      </c>
      <c r="AK389">
        <v>25000</v>
      </c>
      <c r="AL389">
        <v>34</v>
      </c>
      <c r="AM389">
        <v>604</v>
      </c>
      <c r="AN389">
        <v>348</v>
      </c>
      <c r="AO389">
        <v>34</v>
      </c>
      <c r="AP389">
        <v>255</v>
      </c>
      <c r="AQ389">
        <v>260</v>
      </c>
      <c r="AR389">
        <v>41</v>
      </c>
      <c r="AT389">
        <v>161</v>
      </c>
      <c r="AU389">
        <v>778</v>
      </c>
      <c r="AV389">
        <v>93</v>
      </c>
      <c r="AW389">
        <v>341</v>
      </c>
      <c r="AX389">
        <v>255</v>
      </c>
      <c r="AZ389">
        <v>71</v>
      </c>
      <c r="BA389">
        <v>111</v>
      </c>
      <c r="BB389">
        <v>47</v>
      </c>
      <c r="BI389">
        <v>27</v>
      </c>
      <c r="BM389">
        <v>359</v>
      </c>
      <c r="BX389">
        <v>64257</v>
      </c>
    </row>
    <row r="390" spans="1:76">
      <c r="A390">
        <v>21</v>
      </c>
      <c r="B390">
        <v>16</v>
      </c>
      <c r="C390" t="s">
        <v>443</v>
      </c>
      <c r="D390">
        <v>94</v>
      </c>
      <c r="E390">
        <v>24</v>
      </c>
      <c r="F390" t="s">
        <v>467</v>
      </c>
      <c r="G390">
        <f t="shared" si="58"/>
        <v>0</v>
      </c>
      <c r="H390">
        <f t="shared" si="58"/>
        <v>0</v>
      </c>
      <c r="I390">
        <f t="shared" si="58"/>
        <v>0</v>
      </c>
      <c r="J390">
        <f t="shared" si="58"/>
        <v>1</v>
      </c>
      <c r="K390">
        <f t="shared" si="58"/>
        <v>0</v>
      </c>
      <c r="O390" s="6">
        <f t="shared" si="66"/>
        <v>20326.407929264402</v>
      </c>
      <c r="P390" s="6">
        <f t="shared" si="66"/>
        <v>3700.4013012897417</v>
      </c>
      <c r="Q390" s="6">
        <f t="shared" si="66"/>
        <v>15983.322552463504</v>
      </c>
      <c r="R390" s="6">
        <f t="shared" si="66"/>
        <v>0</v>
      </c>
      <c r="S390" s="6">
        <f t="shared" si="59"/>
        <v>20326.407929264402</v>
      </c>
      <c r="T390" s="6">
        <f t="shared" si="60"/>
        <v>3700.4013012897417</v>
      </c>
      <c r="U390" s="6">
        <f t="shared" si="61"/>
        <v>15983.322552463504</v>
      </c>
      <c r="V390" s="6">
        <f t="shared" si="62"/>
        <v>27986.190830519452</v>
      </c>
      <c r="W390" s="6">
        <v>0</v>
      </c>
      <c r="X390" s="6">
        <f t="shared" si="63"/>
        <v>2975.7932319209876</v>
      </c>
      <c r="Y390" s="6">
        <f t="shared" si="64"/>
        <v>70972.115845458102</v>
      </c>
      <c r="Z390" s="6">
        <f t="shared" si="65"/>
        <v>-869.88415454189817</v>
      </c>
      <c r="AB390">
        <v>160024</v>
      </c>
      <c r="AC390">
        <v>11784</v>
      </c>
      <c r="AD390">
        <v>4308</v>
      </c>
      <c r="AE390">
        <v>925</v>
      </c>
      <c r="AG390">
        <v>6977</v>
      </c>
      <c r="AH390">
        <v>1193</v>
      </c>
      <c r="AI390">
        <v>326</v>
      </c>
      <c r="AJ390">
        <v>18825</v>
      </c>
      <c r="AK390">
        <v>22147</v>
      </c>
      <c r="AL390">
        <v>24</v>
      </c>
      <c r="AM390">
        <v>910</v>
      </c>
      <c r="AN390">
        <v>391</v>
      </c>
      <c r="AO390">
        <v>132</v>
      </c>
      <c r="AP390">
        <v>442</v>
      </c>
      <c r="AQ390">
        <v>298</v>
      </c>
      <c r="AR390">
        <v>35</v>
      </c>
      <c r="AT390">
        <v>269</v>
      </c>
      <c r="AU390">
        <v>1583</v>
      </c>
      <c r="AV390">
        <v>119</v>
      </c>
      <c r="AW390">
        <v>209</v>
      </c>
      <c r="AX390">
        <v>377</v>
      </c>
      <c r="AZ390">
        <v>102</v>
      </c>
      <c r="BA390">
        <v>180</v>
      </c>
      <c r="BB390">
        <v>89</v>
      </c>
      <c r="BI390">
        <v>30</v>
      </c>
      <c r="BM390">
        <v>167</v>
      </c>
      <c r="BX390">
        <v>71842</v>
      </c>
    </row>
    <row r="391" spans="1:76">
      <c r="A391">
        <v>21</v>
      </c>
      <c r="B391">
        <v>16</v>
      </c>
      <c r="C391" t="s">
        <v>443</v>
      </c>
      <c r="D391">
        <v>94</v>
      </c>
      <c r="E391">
        <v>25</v>
      </c>
      <c r="F391" t="s">
        <v>468</v>
      </c>
      <c r="G391">
        <f t="shared" si="58"/>
        <v>0</v>
      </c>
      <c r="H391">
        <f t="shared" si="58"/>
        <v>0</v>
      </c>
      <c r="I391">
        <f t="shared" si="58"/>
        <v>0</v>
      </c>
      <c r="J391">
        <f t="shared" si="58"/>
        <v>1</v>
      </c>
      <c r="K391">
        <f t="shared" si="58"/>
        <v>0</v>
      </c>
      <c r="O391" s="6">
        <f t="shared" si="66"/>
        <v>18980.232825763142</v>
      </c>
      <c r="P391" s="6">
        <f t="shared" si="66"/>
        <v>3244.3843330163945</v>
      </c>
      <c r="Q391" s="6">
        <f t="shared" si="66"/>
        <v>11918.931314288588</v>
      </c>
      <c r="R391" s="6">
        <f t="shared" si="66"/>
        <v>0</v>
      </c>
      <c r="S391" s="6">
        <f t="shared" si="59"/>
        <v>18980.232825763142</v>
      </c>
      <c r="T391" s="6">
        <f t="shared" si="60"/>
        <v>3244.3843330163945</v>
      </c>
      <c r="U391" s="6">
        <f t="shared" si="61"/>
        <v>11918.931314288588</v>
      </c>
      <c r="V391" s="6">
        <f t="shared" si="62"/>
        <v>21778.006737183005</v>
      </c>
      <c r="W391" s="6">
        <v>0</v>
      </c>
      <c r="X391" s="6">
        <f t="shared" si="63"/>
        <v>3416.6867571624011</v>
      </c>
      <c r="Y391" s="6">
        <f t="shared" si="64"/>
        <v>59338.241967413531</v>
      </c>
      <c r="Z391" s="6">
        <f t="shared" si="65"/>
        <v>-597.7580325864692</v>
      </c>
      <c r="AB391">
        <v>160025</v>
      </c>
      <c r="AC391">
        <v>10406</v>
      </c>
      <c r="AD391">
        <v>4847</v>
      </c>
      <c r="AE391">
        <v>637</v>
      </c>
      <c r="AG391">
        <v>6581</v>
      </c>
      <c r="AH391">
        <v>701</v>
      </c>
      <c r="AI391">
        <v>167</v>
      </c>
      <c r="AJ391">
        <v>14038</v>
      </c>
      <c r="AK391">
        <v>17754</v>
      </c>
      <c r="AL391">
        <v>22</v>
      </c>
      <c r="AM391">
        <v>577</v>
      </c>
      <c r="AN391">
        <v>159</v>
      </c>
      <c r="AO391">
        <v>26</v>
      </c>
      <c r="AP391">
        <v>120</v>
      </c>
      <c r="AQ391">
        <v>252</v>
      </c>
      <c r="AR391">
        <v>61</v>
      </c>
      <c r="AT391">
        <v>189</v>
      </c>
      <c r="AU391">
        <v>2454</v>
      </c>
      <c r="AV391">
        <v>204</v>
      </c>
      <c r="AW391">
        <v>163</v>
      </c>
      <c r="AX391">
        <v>175</v>
      </c>
      <c r="AZ391">
        <v>56</v>
      </c>
      <c r="BA391">
        <v>97</v>
      </c>
      <c r="BB391">
        <v>77</v>
      </c>
      <c r="BI391">
        <v>25</v>
      </c>
      <c r="BM391">
        <v>148</v>
      </c>
      <c r="BX391">
        <v>59936</v>
      </c>
    </row>
    <row r="392" spans="1:76">
      <c r="A392">
        <v>21</v>
      </c>
      <c r="B392">
        <v>16</v>
      </c>
      <c r="C392" t="s">
        <v>443</v>
      </c>
      <c r="D392">
        <v>94</v>
      </c>
      <c r="E392">
        <v>26</v>
      </c>
      <c r="F392" t="s">
        <v>469</v>
      </c>
      <c r="G392">
        <f t="shared" si="58"/>
        <v>0</v>
      </c>
      <c r="H392">
        <f t="shared" si="58"/>
        <v>0</v>
      </c>
      <c r="I392">
        <f t="shared" si="58"/>
        <v>0</v>
      </c>
      <c r="J392">
        <f t="shared" si="58"/>
        <v>1</v>
      </c>
      <c r="K392">
        <f t="shared" si="58"/>
        <v>0</v>
      </c>
      <c r="O392" s="6">
        <f t="shared" si="66"/>
        <v>23142.983700387718</v>
      </c>
      <c r="P392" s="6">
        <f t="shared" si="66"/>
        <v>2764.4123186541892</v>
      </c>
      <c r="Q392" s="6">
        <f t="shared" si="66"/>
        <v>13925.230979174179</v>
      </c>
      <c r="R392" s="6">
        <f t="shared" si="66"/>
        <v>0</v>
      </c>
      <c r="S392" s="6">
        <f t="shared" si="59"/>
        <v>23142.983700387718</v>
      </c>
      <c r="T392" s="6">
        <f t="shared" si="60"/>
        <v>2764.4123186541892</v>
      </c>
      <c r="U392" s="6">
        <f t="shared" si="61"/>
        <v>13925.230979174179</v>
      </c>
      <c r="V392" s="6">
        <f t="shared" si="62"/>
        <v>24933.757120426697</v>
      </c>
      <c r="W392" s="6">
        <v>0</v>
      </c>
      <c r="X392" s="6">
        <f t="shared" si="63"/>
        <v>2479.6689842951205</v>
      </c>
      <c r="Y392" s="6">
        <f t="shared" si="64"/>
        <v>67246.053102937905</v>
      </c>
      <c r="Z392" s="6">
        <f t="shared" si="65"/>
        <v>799.05310293790535</v>
      </c>
      <c r="AB392">
        <v>160026</v>
      </c>
      <c r="AC392">
        <v>11919</v>
      </c>
      <c r="AD392">
        <v>5594</v>
      </c>
      <c r="AE392">
        <v>1862</v>
      </c>
      <c r="AG392">
        <v>5314</v>
      </c>
      <c r="AH392">
        <v>738</v>
      </c>
      <c r="AI392">
        <v>295</v>
      </c>
      <c r="AJ392">
        <v>16401</v>
      </c>
      <c r="AK392">
        <v>18619</v>
      </c>
      <c r="AL392">
        <v>40</v>
      </c>
      <c r="AM392">
        <v>2157</v>
      </c>
      <c r="AN392">
        <v>209</v>
      </c>
      <c r="AO392">
        <v>59</v>
      </c>
      <c r="AP392">
        <v>283</v>
      </c>
      <c r="AQ392">
        <v>322</v>
      </c>
      <c r="AR392">
        <v>31</v>
      </c>
      <c r="AT392">
        <v>206</v>
      </c>
      <c r="AU392">
        <v>1485</v>
      </c>
      <c r="AV392">
        <v>120</v>
      </c>
      <c r="AW392">
        <v>156</v>
      </c>
      <c r="AX392">
        <v>168</v>
      </c>
      <c r="AZ392">
        <v>66</v>
      </c>
      <c r="BA392">
        <v>105</v>
      </c>
      <c r="BB392">
        <v>52</v>
      </c>
      <c r="BI392">
        <v>118</v>
      </c>
      <c r="BM392">
        <v>128</v>
      </c>
      <c r="BX392">
        <v>66447</v>
      </c>
    </row>
    <row r="393" spans="1:76">
      <c r="A393">
        <v>21</v>
      </c>
      <c r="B393">
        <v>16</v>
      </c>
      <c r="C393" t="s">
        <v>443</v>
      </c>
      <c r="D393">
        <v>100</v>
      </c>
      <c r="E393">
        <v>27</v>
      </c>
      <c r="F393" t="s">
        <v>470</v>
      </c>
      <c r="G393">
        <f t="shared" si="58"/>
        <v>0</v>
      </c>
      <c r="H393">
        <f t="shared" si="58"/>
        <v>0</v>
      </c>
      <c r="I393">
        <f t="shared" si="58"/>
        <v>0</v>
      </c>
      <c r="J393">
        <f t="shared" si="58"/>
        <v>1</v>
      </c>
      <c r="K393">
        <f t="shared" si="58"/>
        <v>0</v>
      </c>
      <c r="O393" s="6">
        <f t="shared" si="66"/>
        <v>21829.059464494738</v>
      </c>
      <c r="P393" s="6">
        <f t="shared" si="66"/>
        <v>3333.6713229839552</v>
      </c>
      <c r="Q393" s="6">
        <f t="shared" si="66"/>
        <v>19843.942347738488</v>
      </c>
      <c r="R393" s="6">
        <f t="shared" si="66"/>
        <v>0</v>
      </c>
      <c r="S393" s="6">
        <f t="shared" si="59"/>
        <v>21829.059464494738</v>
      </c>
      <c r="T393" s="6">
        <f t="shared" si="60"/>
        <v>3333.6713229839552</v>
      </c>
      <c r="U393" s="6">
        <f t="shared" si="61"/>
        <v>19843.942347738488</v>
      </c>
      <c r="V393" s="6">
        <f t="shared" si="62"/>
        <v>28948.183853858198</v>
      </c>
      <c r="W393" s="6">
        <v>0</v>
      </c>
      <c r="X393" s="6">
        <f t="shared" si="63"/>
        <v>2486.3347611346235</v>
      </c>
      <c r="Y393" s="6">
        <f t="shared" si="64"/>
        <v>76441.191750209997</v>
      </c>
      <c r="Z393" s="6">
        <f t="shared" si="65"/>
        <v>-687.80824979000317</v>
      </c>
      <c r="AB393">
        <v>160027</v>
      </c>
      <c r="AC393">
        <v>11481</v>
      </c>
      <c r="AD393">
        <v>4931</v>
      </c>
      <c r="AE393">
        <v>1863</v>
      </c>
      <c r="AG393">
        <v>6036</v>
      </c>
      <c r="AH393">
        <v>1297</v>
      </c>
      <c r="AI393">
        <v>321</v>
      </c>
      <c r="AJ393">
        <v>23372</v>
      </c>
      <c r="AK393">
        <v>23008</v>
      </c>
      <c r="AL393">
        <v>47</v>
      </c>
      <c r="AM393">
        <v>1039</v>
      </c>
      <c r="AN393">
        <v>208</v>
      </c>
      <c r="AO393">
        <v>112</v>
      </c>
      <c r="AP393">
        <v>478</v>
      </c>
      <c r="AQ393">
        <v>282</v>
      </c>
      <c r="AR393">
        <v>43</v>
      </c>
      <c r="AT393">
        <v>370</v>
      </c>
      <c r="AU393">
        <v>1033</v>
      </c>
      <c r="AV393">
        <v>255</v>
      </c>
      <c r="AW393">
        <v>201</v>
      </c>
      <c r="AX393">
        <v>257</v>
      </c>
      <c r="AZ393">
        <v>77</v>
      </c>
      <c r="BA393">
        <v>144</v>
      </c>
      <c r="BB393">
        <v>69</v>
      </c>
      <c r="BI393">
        <v>34</v>
      </c>
      <c r="BM393">
        <v>171</v>
      </c>
      <c r="BX393">
        <v>77129</v>
      </c>
    </row>
    <row r="394" spans="1:76">
      <c r="A394">
        <v>21</v>
      </c>
      <c r="B394">
        <v>16</v>
      </c>
      <c r="C394" t="s">
        <v>443</v>
      </c>
      <c r="D394">
        <v>94</v>
      </c>
      <c r="E394">
        <v>28</v>
      </c>
      <c r="F394" t="s">
        <v>471</v>
      </c>
      <c r="G394">
        <f t="shared" si="58"/>
        <v>0</v>
      </c>
      <c r="H394">
        <f t="shared" si="58"/>
        <v>0</v>
      </c>
      <c r="I394">
        <f t="shared" si="58"/>
        <v>0</v>
      </c>
      <c r="J394">
        <f t="shared" si="58"/>
        <v>1</v>
      </c>
      <c r="K394">
        <f t="shared" si="58"/>
        <v>0</v>
      </c>
      <c r="O394" s="6">
        <f t="shared" si="66"/>
        <v>22745.222999885573</v>
      </c>
      <c r="P394" s="6">
        <f t="shared" si="66"/>
        <v>2769.2033278719609</v>
      </c>
      <c r="Q394" s="6">
        <f t="shared" si="66"/>
        <v>18327.543193491485</v>
      </c>
      <c r="R394" s="6">
        <f t="shared" si="66"/>
        <v>0</v>
      </c>
      <c r="S394" s="6">
        <f t="shared" si="59"/>
        <v>22745.222999885573</v>
      </c>
      <c r="T394" s="6">
        <f t="shared" si="60"/>
        <v>2769.2033278719609</v>
      </c>
      <c r="U394" s="6">
        <f t="shared" si="61"/>
        <v>18327.543193491485</v>
      </c>
      <c r="V394" s="6">
        <f t="shared" si="62"/>
        <v>26463.991846095611</v>
      </c>
      <c r="W394" s="6">
        <v>0</v>
      </c>
      <c r="X394" s="6">
        <f t="shared" si="63"/>
        <v>2802.4830340939093</v>
      </c>
      <c r="Y394" s="6">
        <f t="shared" si="64"/>
        <v>73108.444401438537</v>
      </c>
      <c r="Z394" s="6">
        <f t="shared" si="65"/>
        <v>126.44440143853717</v>
      </c>
      <c r="AB394">
        <v>160028</v>
      </c>
      <c r="AC394">
        <v>11781</v>
      </c>
      <c r="AD394">
        <v>5028</v>
      </c>
      <c r="AE394">
        <v>2233</v>
      </c>
      <c r="AG394">
        <v>4753</v>
      </c>
      <c r="AH394">
        <v>1389</v>
      </c>
      <c r="AI394">
        <v>216</v>
      </c>
      <c r="AJ394">
        <v>21586</v>
      </c>
      <c r="AK394">
        <v>20686</v>
      </c>
      <c r="AL394">
        <v>131</v>
      </c>
      <c r="AM394">
        <v>1069</v>
      </c>
      <c r="AN394">
        <v>327</v>
      </c>
      <c r="AO394">
        <v>281</v>
      </c>
      <c r="AP394">
        <v>247</v>
      </c>
      <c r="AQ394">
        <v>287</v>
      </c>
      <c r="AR394">
        <v>25</v>
      </c>
      <c r="AT394">
        <v>231</v>
      </c>
      <c r="AU394">
        <v>1493</v>
      </c>
      <c r="AV394">
        <v>281</v>
      </c>
      <c r="AW394">
        <v>131</v>
      </c>
      <c r="AX394">
        <v>372</v>
      </c>
      <c r="AZ394">
        <v>96</v>
      </c>
      <c r="BA394">
        <v>132</v>
      </c>
      <c r="BB394">
        <v>85</v>
      </c>
      <c r="BI394">
        <v>27</v>
      </c>
      <c r="BM394">
        <v>95</v>
      </c>
      <c r="BX394">
        <v>72982</v>
      </c>
    </row>
    <row r="395" spans="1:76">
      <c r="A395">
        <v>21</v>
      </c>
      <c r="B395">
        <v>16</v>
      </c>
      <c r="C395" t="s">
        <v>443</v>
      </c>
      <c r="D395">
        <v>95</v>
      </c>
      <c r="E395">
        <v>29</v>
      </c>
      <c r="F395" t="s">
        <v>472</v>
      </c>
      <c r="G395">
        <f t="shared" si="58"/>
        <v>0</v>
      </c>
      <c r="H395">
        <f t="shared" si="58"/>
        <v>0</v>
      </c>
      <c r="I395">
        <f t="shared" si="58"/>
        <v>0</v>
      </c>
      <c r="J395">
        <f t="shared" si="58"/>
        <v>1</v>
      </c>
      <c r="K395">
        <f t="shared" si="58"/>
        <v>0</v>
      </c>
      <c r="O395" s="6">
        <f t="shared" si="66"/>
        <v>24558.438445417883</v>
      </c>
      <c r="P395" s="6">
        <f t="shared" si="66"/>
        <v>3368.5150263859305</v>
      </c>
      <c r="Q395" s="6">
        <f t="shared" si="66"/>
        <v>19996.770929913437</v>
      </c>
      <c r="R395" s="6">
        <f t="shared" si="66"/>
        <v>0</v>
      </c>
      <c r="S395" s="6">
        <f t="shared" si="59"/>
        <v>24558.438445417883</v>
      </c>
      <c r="T395" s="6">
        <f t="shared" si="60"/>
        <v>3368.5150263859305</v>
      </c>
      <c r="U395" s="6">
        <f t="shared" si="61"/>
        <v>19996.770929913437</v>
      </c>
      <c r="V395" s="6">
        <f t="shared" si="62"/>
        <v>30555.33210287281</v>
      </c>
      <c r="W395" s="6">
        <v>0</v>
      </c>
      <c r="X395" s="6">
        <f t="shared" si="63"/>
        <v>3450.967895194131</v>
      </c>
      <c r="Y395" s="6">
        <f t="shared" si="64"/>
        <v>81930.02439978419</v>
      </c>
      <c r="Z395" s="6">
        <f t="shared" si="65"/>
        <v>-156.97560021581012</v>
      </c>
      <c r="AB395">
        <v>160029</v>
      </c>
      <c r="AC395">
        <v>12479</v>
      </c>
      <c r="AD395">
        <v>6075</v>
      </c>
      <c r="AE395">
        <v>2006</v>
      </c>
      <c r="AG395">
        <v>6176</v>
      </c>
      <c r="AH395">
        <v>1177</v>
      </c>
      <c r="AI395">
        <v>381</v>
      </c>
      <c r="AJ395">
        <v>23552</v>
      </c>
      <c r="AK395">
        <v>23555</v>
      </c>
      <c r="AL395">
        <v>43</v>
      </c>
      <c r="AM395">
        <v>1291</v>
      </c>
      <c r="AN395">
        <v>287</v>
      </c>
      <c r="AO395">
        <v>84</v>
      </c>
      <c r="AP395">
        <v>997</v>
      </c>
      <c r="AQ395">
        <v>325</v>
      </c>
      <c r="AR395">
        <v>35</v>
      </c>
      <c r="AT395">
        <v>363</v>
      </c>
      <c r="AU395">
        <v>1989</v>
      </c>
      <c r="AV395">
        <v>191</v>
      </c>
      <c r="AW395">
        <v>180</v>
      </c>
      <c r="AX395">
        <v>312</v>
      </c>
      <c r="AZ395">
        <v>102</v>
      </c>
      <c r="BA395">
        <v>182</v>
      </c>
      <c r="BB395">
        <v>114</v>
      </c>
      <c r="BI395">
        <v>31</v>
      </c>
      <c r="BM395">
        <v>160</v>
      </c>
      <c r="BX395">
        <v>82087</v>
      </c>
    </row>
    <row r="396" spans="1:76">
      <c r="A396">
        <v>21</v>
      </c>
      <c r="B396">
        <v>16</v>
      </c>
      <c r="C396" t="s">
        <v>443</v>
      </c>
      <c r="D396">
        <v>97</v>
      </c>
      <c r="E396">
        <v>30</v>
      </c>
      <c r="F396" t="s">
        <v>473</v>
      </c>
      <c r="G396">
        <f t="shared" si="58"/>
        <v>0</v>
      </c>
      <c r="H396">
        <f t="shared" si="58"/>
        <v>0</v>
      </c>
      <c r="I396">
        <f t="shared" si="58"/>
        <v>0</v>
      </c>
      <c r="J396">
        <f t="shared" si="58"/>
        <v>1</v>
      </c>
      <c r="K396">
        <f t="shared" si="58"/>
        <v>0</v>
      </c>
      <c r="O396" s="6">
        <f t="shared" si="66"/>
        <v>25380.238331140041</v>
      </c>
      <c r="P396" s="6">
        <f t="shared" si="66"/>
        <v>3942.1294936409431</v>
      </c>
      <c r="Q396" s="6">
        <f t="shared" si="66"/>
        <v>17866.510303930387</v>
      </c>
      <c r="R396" s="6">
        <f t="shared" si="66"/>
        <v>0</v>
      </c>
      <c r="S396" s="6">
        <f t="shared" si="59"/>
        <v>25380.238331140041</v>
      </c>
      <c r="T396" s="6">
        <f t="shared" si="60"/>
        <v>3942.1294936409431</v>
      </c>
      <c r="U396" s="6">
        <f t="shared" si="61"/>
        <v>17866.510303930387</v>
      </c>
      <c r="V396" s="6">
        <f t="shared" si="62"/>
        <v>30050.228367468218</v>
      </c>
      <c r="W396" s="6">
        <v>0</v>
      </c>
      <c r="X396" s="6">
        <f t="shared" si="63"/>
        <v>3440.493103017769</v>
      </c>
      <c r="Y396" s="6">
        <f t="shared" si="64"/>
        <v>80679.599599197361</v>
      </c>
      <c r="Z396" s="6">
        <f t="shared" si="65"/>
        <v>-452.40040080263861</v>
      </c>
      <c r="AB396">
        <v>160030</v>
      </c>
      <c r="AC396">
        <v>14669</v>
      </c>
      <c r="AD396">
        <v>5070</v>
      </c>
      <c r="AE396">
        <v>1509</v>
      </c>
      <c r="AG396">
        <v>7147</v>
      </c>
      <c r="AH396">
        <v>1601</v>
      </c>
      <c r="AI396">
        <v>303</v>
      </c>
      <c r="AJ396">
        <v>21043</v>
      </c>
      <c r="AK396">
        <v>23861</v>
      </c>
      <c r="AL396">
        <v>46</v>
      </c>
      <c r="AM396">
        <v>1081</v>
      </c>
      <c r="AN396">
        <v>394</v>
      </c>
      <c r="AO396">
        <v>62</v>
      </c>
      <c r="AP396">
        <v>344</v>
      </c>
      <c r="AQ396">
        <v>355</v>
      </c>
      <c r="AR396">
        <v>34</v>
      </c>
      <c r="AT396">
        <v>555</v>
      </c>
      <c r="AU396">
        <v>1884</v>
      </c>
      <c r="AV396">
        <v>129</v>
      </c>
      <c r="AW396">
        <v>188</v>
      </c>
      <c r="AX396">
        <v>262</v>
      </c>
      <c r="AZ396">
        <v>95</v>
      </c>
      <c r="BA396">
        <v>189</v>
      </c>
      <c r="BB396">
        <v>80</v>
      </c>
      <c r="BI396">
        <v>37</v>
      </c>
      <c r="BM396">
        <v>194</v>
      </c>
      <c r="BX396">
        <v>81132</v>
      </c>
    </row>
    <row r="397" spans="1:76">
      <c r="A397">
        <v>21</v>
      </c>
      <c r="B397">
        <v>16</v>
      </c>
      <c r="C397" t="s">
        <v>443</v>
      </c>
      <c r="D397">
        <v>97</v>
      </c>
      <c r="E397">
        <v>31</v>
      </c>
      <c r="F397" t="s">
        <v>474</v>
      </c>
      <c r="G397">
        <f t="shared" si="58"/>
        <v>0</v>
      </c>
      <c r="H397">
        <f t="shared" si="58"/>
        <v>0</v>
      </c>
      <c r="I397">
        <f t="shared" si="58"/>
        <v>0</v>
      </c>
      <c r="J397">
        <f t="shared" si="58"/>
        <v>1</v>
      </c>
      <c r="K397">
        <f t="shared" si="58"/>
        <v>0</v>
      </c>
      <c r="O397" s="6">
        <f t="shared" si="66"/>
        <v>20372.992515809699</v>
      </c>
      <c r="P397" s="6">
        <f t="shared" si="66"/>
        <v>3748.3113934674575</v>
      </c>
      <c r="Q397" s="6">
        <f t="shared" si="66"/>
        <v>15311.725838572474</v>
      </c>
      <c r="R397" s="6">
        <f t="shared" si="66"/>
        <v>0</v>
      </c>
      <c r="S397" s="6">
        <f t="shared" si="59"/>
        <v>20372.992515809699</v>
      </c>
      <c r="T397" s="6">
        <f t="shared" si="60"/>
        <v>3748.3113934674575</v>
      </c>
      <c r="U397" s="6">
        <f t="shared" si="61"/>
        <v>15311.725838572474</v>
      </c>
      <c r="V397" s="6">
        <f t="shared" si="62"/>
        <v>34878.560892722118</v>
      </c>
      <c r="W397" s="6">
        <v>0</v>
      </c>
      <c r="X397" s="6">
        <f t="shared" si="63"/>
        <v>2867.23629482051</v>
      </c>
      <c r="Y397" s="6">
        <f t="shared" si="64"/>
        <v>77178.826935392266</v>
      </c>
      <c r="Z397" s="6">
        <f t="shared" si="65"/>
        <v>88.826935392266023</v>
      </c>
      <c r="AB397">
        <v>160031</v>
      </c>
      <c r="AC397">
        <v>12175</v>
      </c>
      <c r="AD397">
        <v>4063</v>
      </c>
      <c r="AE397">
        <v>818</v>
      </c>
      <c r="AG397">
        <v>6256</v>
      </c>
      <c r="AH397">
        <v>1779</v>
      </c>
      <c r="AI397">
        <v>571</v>
      </c>
      <c r="AJ397">
        <v>18034</v>
      </c>
      <c r="AK397">
        <v>27526</v>
      </c>
      <c r="AL397">
        <v>60</v>
      </c>
      <c r="AM397">
        <v>977</v>
      </c>
      <c r="AN397">
        <v>529</v>
      </c>
      <c r="AO397">
        <v>77</v>
      </c>
      <c r="AP397">
        <v>885</v>
      </c>
      <c r="AQ397">
        <v>275</v>
      </c>
      <c r="AR397">
        <v>54</v>
      </c>
      <c r="AT397">
        <v>435</v>
      </c>
      <c r="AU397">
        <v>1511</v>
      </c>
      <c r="AV397">
        <v>139</v>
      </c>
      <c r="AW397">
        <v>138</v>
      </c>
      <c r="AX397">
        <v>267</v>
      </c>
      <c r="AZ397">
        <v>87</v>
      </c>
      <c r="BA397">
        <v>174</v>
      </c>
      <c r="BB397">
        <v>116</v>
      </c>
      <c r="BI397">
        <v>33</v>
      </c>
      <c r="BM397">
        <v>111</v>
      </c>
      <c r="BX397">
        <v>77090</v>
      </c>
    </row>
    <row r="398" spans="1:76">
      <c r="A398">
        <v>21</v>
      </c>
      <c r="B398">
        <v>16</v>
      </c>
      <c r="C398" t="s">
        <v>443</v>
      </c>
      <c r="D398">
        <v>97</v>
      </c>
      <c r="E398">
        <v>32</v>
      </c>
      <c r="F398" t="s">
        <v>475</v>
      </c>
      <c r="G398">
        <f t="shared" si="58"/>
        <v>0</v>
      </c>
      <c r="H398">
        <f t="shared" si="58"/>
        <v>0</v>
      </c>
      <c r="I398">
        <f t="shared" si="58"/>
        <v>0</v>
      </c>
      <c r="J398">
        <f t="shared" si="58"/>
        <v>1</v>
      </c>
      <c r="K398">
        <f t="shared" si="58"/>
        <v>0</v>
      </c>
      <c r="O398" s="6">
        <f t="shared" si="66"/>
        <v>18645.779383899473</v>
      </c>
      <c r="P398" s="6">
        <f t="shared" si="66"/>
        <v>2455.6099972541861</v>
      </c>
      <c r="Q398" s="6">
        <f t="shared" si="66"/>
        <v>12994.674723264485</v>
      </c>
      <c r="R398" s="6">
        <f t="shared" si="66"/>
        <v>0</v>
      </c>
      <c r="S398" s="6">
        <f t="shared" si="59"/>
        <v>18645.779383899473</v>
      </c>
      <c r="T398" s="6">
        <f t="shared" si="60"/>
        <v>2455.6099972541861</v>
      </c>
      <c r="U398" s="6">
        <f t="shared" si="61"/>
        <v>12994.674723264485</v>
      </c>
      <c r="V398" s="6">
        <f t="shared" si="62"/>
        <v>19231.824725529856</v>
      </c>
      <c r="W398" s="6">
        <v>0</v>
      </c>
      <c r="X398" s="6">
        <f t="shared" si="63"/>
        <v>2178.7567726832704</v>
      </c>
      <c r="Y398" s="6">
        <f t="shared" si="64"/>
        <v>55506.645602631266</v>
      </c>
      <c r="Z398" s="6">
        <f t="shared" si="65"/>
        <v>-87.354397368733771</v>
      </c>
      <c r="AB398">
        <v>160032</v>
      </c>
      <c r="AC398">
        <v>11254</v>
      </c>
      <c r="AD398">
        <v>3895</v>
      </c>
      <c r="AE398">
        <v>461</v>
      </c>
      <c r="AG398">
        <v>3895</v>
      </c>
      <c r="AH398">
        <v>1031</v>
      </c>
      <c r="AI398">
        <v>712</v>
      </c>
      <c r="AJ398">
        <v>15305</v>
      </c>
      <c r="AK398">
        <v>12795</v>
      </c>
      <c r="AL398">
        <v>27</v>
      </c>
      <c r="AM398">
        <v>1584</v>
      </c>
      <c r="AN398">
        <v>440</v>
      </c>
      <c r="AO398">
        <v>1387</v>
      </c>
      <c r="AP398">
        <v>282</v>
      </c>
      <c r="AQ398">
        <v>200</v>
      </c>
      <c r="AR398">
        <v>38</v>
      </c>
      <c r="AT398">
        <v>127</v>
      </c>
      <c r="AU398">
        <v>1174</v>
      </c>
      <c r="AV398">
        <v>91</v>
      </c>
      <c r="AW398">
        <v>105</v>
      </c>
      <c r="AX398">
        <v>395</v>
      </c>
      <c r="AZ398">
        <v>77</v>
      </c>
      <c r="BA398">
        <v>103</v>
      </c>
      <c r="BB398">
        <v>39</v>
      </c>
      <c r="BI398">
        <v>84</v>
      </c>
      <c r="BM398">
        <v>93</v>
      </c>
      <c r="BX398">
        <v>55594</v>
      </c>
    </row>
    <row r="399" spans="1:76">
      <c r="A399">
        <v>21</v>
      </c>
      <c r="B399">
        <v>16</v>
      </c>
      <c r="C399" t="s">
        <v>443</v>
      </c>
      <c r="D399">
        <v>99</v>
      </c>
      <c r="E399">
        <v>33</v>
      </c>
      <c r="F399" t="s">
        <v>476</v>
      </c>
      <c r="G399">
        <f t="shared" si="58"/>
        <v>0</v>
      </c>
      <c r="H399">
        <f t="shared" si="58"/>
        <v>0</v>
      </c>
      <c r="I399">
        <f t="shared" si="58"/>
        <v>0</v>
      </c>
      <c r="J399">
        <f t="shared" si="58"/>
        <v>1</v>
      </c>
      <c r="K399">
        <f t="shared" si="58"/>
        <v>0</v>
      </c>
      <c r="O399" s="6">
        <f t="shared" si="66"/>
        <v>24040.035610529201</v>
      </c>
      <c r="P399" s="6">
        <f t="shared" si="66"/>
        <v>2552.7368204871914</v>
      </c>
      <c r="Q399" s="6">
        <f t="shared" si="66"/>
        <v>11286.390793620045</v>
      </c>
      <c r="R399" s="6">
        <f t="shared" si="66"/>
        <v>0</v>
      </c>
      <c r="S399" s="6">
        <f t="shared" si="59"/>
        <v>24040.035610529201</v>
      </c>
      <c r="T399" s="6">
        <f t="shared" si="60"/>
        <v>2552.7368204871914</v>
      </c>
      <c r="U399" s="6">
        <f t="shared" si="61"/>
        <v>11286.390793620045</v>
      </c>
      <c r="V399" s="6">
        <f t="shared" si="62"/>
        <v>26102.383490067325</v>
      </c>
      <c r="W399" s="6">
        <v>0</v>
      </c>
      <c r="X399" s="6">
        <f t="shared" si="63"/>
        <v>2723.4459658540877</v>
      </c>
      <c r="Y399" s="6">
        <f t="shared" si="64"/>
        <v>66704.992680557858</v>
      </c>
      <c r="Z399" s="6">
        <f t="shared" si="65"/>
        <v>1826.992680557858</v>
      </c>
      <c r="AB399">
        <v>160033</v>
      </c>
      <c r="AC399">
        <v>12172</v>
      </c>
      <c r="AD399">
        <v>7747</v>
      </c>
      <c r="AE399">
        <v>207</v>
      </c>
      <c r="AG399">
        <v>4244</v>
      </c>
      <c r="AH399">
        <v>788</v>
      </c>
      <c r="AI399">
        <v>829</v>
      </c>
      <c r="AJ399">
        <v>13293</v>
      </c>
      <c r="AK399">
        <v>17412</v>
      </c>
      <c r="AL399">
        <v>34</v>
      </c>
      <c r="AM399">
        <v>3984</v>
      </c>
      <c r="AN399">
        <v>258</v>
      </c>
      <c r="AO399">
        <v>550</v>
      </c>
      <c r="AP399">
        <v>204</v>
      </c>
      <c r="AQ399">
        <v>262</v>
      </c>
      <c r="AR399">
        <v>34</v>
      </c>
      <c r="AT399">
        <v>111</v>
      </c>
      <c r="AU399">
        <v>1482</v>
      </c>
      <c r="AV399">
        <v>96</v>
      </c>
      <c r="AW399">
        <v>213</v>
      </c>
      <c r="AX399">
        <v>288</v>
      </c>
      <c r="AZ399">
        <v>140</v>
      </c>
      <c r="BA399">
        <v>183</v>
      </c>
      <c r="BB399">
        <v>60</v>
      </c>
      <c r="BI399">
        <v>52</v>
      </c>
      <c r="BM399">
        <v>235</v>
      </c>
      <c r="BX399">
        <v>64878</v>
      </c>
    </row>
    <row r="400" spans="1:76">
      <c r="A400">
        <v>21</v>
      </c>
      <c r="B400">
        <v>16</v>
      </c>
      <c r="C400" t="s">
        <v>443</v>
      </c>
      <c r="D400">
        <v>97</v>
      </c>
      <c r="E400">
        <v>34</v>
      </c>
      <c r="F400" t="s">
        <v>477</v>
      </c>
      <c r="G400">
        <f t="shared" si="58"/>
        <v>0</v>
      </c>
      <c r="H400">
        <f t="shared" si="58"/>
        <v>0</v>
      </c>
      <c r="I400">
        <f t="shared" si="58"/>
        <v>0</v>
      </c>
      <c r="J400">
        <f t="shared" si="58"/>
        <v>1</v>
      </c>
      <c r="K400">
        <f t="shared" si="58"/>
        <v>0</v>
      </c>
      <c r="O400" s="6">
        <f t="shared" si="66"/>
        <v>19731.558593378308</v>
      </c>
      <c r="P400" s="6">
        <f t="shared" si="66"/>
        <v>3869.8288090818451</v>
      </c>
      <c r="Q400" s="6">
        <f t="shared" si="66"/>
        <v>12441.095636719667</v>
      </c>
      <c r="R400" s="6">
        <f t="shared" si="66"/>
        <v>0</v>
      </c>
      <c r="S400" s="6">
        <f t="shared" si="59"/>
        <v>19731.558593378308</v>
      </c>
      <c r="T400" s="6">
        <f t="shared" si="60"/>
        <v>3869.8288090818451</v>
      </c>
      <c r="U400" s="6">
        <f t="shared" si="61"/>
        <v>12441.095636719667</v>
      </c>
      <c r="V400" s="6">
        <f t="shared" si="62"/>
        <v>34062.359174829697</v>
      </c>
      <c r="W400" s="6">
        <v>0</v>
      </c>
      <c r="X400" s="6">
        <f t="shared" si="63"/>
        <v>3468.1084642099954</v>
      </c>
      <c r="Y400" s="6">
        <f t="shared" si="64"/>
        <v>73572.950678219509</v>
      </c>
      <c r="Z400" s="6">
        <f t="shared" si="65"/>
        <v>201.95067821950943</v>
      </c>
      <c r="AB400">
        <v>160034</v>
      </c>
      <c r="AC400">
        <v>11969</v>
      </c>
      <c r="AD400">
        <v>4406</v>
      </c>
      <c r="AE400">
        <v>144</v>
      </c>
      <c r="AG400">
        <v>5122</v>
      </c>
      <c r="AH400">
        <v>1371</v>
      </c>
      <c r="AI400">
        <v>2392</v>
      </c>
      <c r="AJ400">
        <v>14653</v>
      </c>
      <c r="AK400">
        <v>25379</v>
      </c>
      <c r="AL400">
        <v>43</v>
      </c>
      <c r="AM400">
        <v>2628</v>
      </c>
      <c r="AN400">
        <v>514</v>
      </c>
      <c r="AO400">
        <v>160</v>
      </c>
      <c r="AP400">
        <v>605</v>
      </c>
      <c r="AQ400">
        <v>294</v>
      </c>
      <c r="AR400">
        <v>49</v>
      </c>
      <c r="AT400">
        <v>185</v>
      </c>
      <c r="AU400">
        <v>1911</v>
      </c>
      <c r="AV400">
        <v>103</v>
      </c>
      <c r="AW400">
        <v>210</v>
      </c>
      <c r="AX400">
        <v>336</v>
      </c>
      <c r="AZ400">
        <v>124</v>
      </c>
      <c r="BA400">
        <v>396</v>
      </c>
      <c r="BB400">
        <v>93</v>
      </c>
      <c r="BI400">
        <v>56</v>
      </c>
      <c r="BM400">
        <v>228</v>
      </c>
      <c r="BX400">
        <v>73371</v>
      </c>
    </row>
    <row r="401" spans="1:76">
      <c r="A401">
        <v>22</v>
      </c>
      <c r="B401">
        <v>17</v>
      </c>
      <c r="C401" t="s">
        <v>478</v>
      </c>
      <c r="D401">
        <v>101</v>
      </c>
      <c r="E401">
        <v>1</v>
      </c>
      <c r="F401" t="s">
        <v>479</v>
      </c>
      <c r="G401">
        <f t="shared" si="58"/>
        <v>1</v>
      </c>
      <c r="H401">
        <f t="shared" si="58"/>
        <v>0</v>
      </c>
      <c r="I401">
        <f t="shared" si="58"/>
        <v>0</v>
      </c>
      <c r="J401">
        <f t="shared" si="58"/>
        <v>0</v>
      </c>
      <c r="K401">
        <f t="shared" si="58"/>
        <v>0</v>
      </c>
      <c r="O401" s="6">
        <f t="shared" si="66"/>
        <v>0</v>
      </c>
      <c r="P401" s="6">
        <f t="shared" si="66"/>
        <v>3676.446255200884</v>
      </c>
      <c r="Q401" s="6">
        <f t="shared" si="66"/>
        <v>15951.058740671015</v>
      </c>
      <c r="R401" s="6">
        <f t="shared" si="66"/>
        <v>20245.476085444072</v>
      </c>
      <c r="S401" s="6">
        <f t="shared" si="59"/>
        <v>32082.446410772322</v>
      </c>
      <c r="T401" s="6">
        <f t="shared" si="60"/>
        <v>3676.446255200884</v>
      </c>
      <c r="U401" s="6">
        <f t="shared" si="61"/>
        <v>15951.058740671015</v>
      </c>
      <c r="V401" s="6">
        <f t="shared" si="62"/>
        <v>20245.476085444072</v>
      </c>
      <c r="W401" s="6">
        <v>0</v>
      </c>
      <c r="X401" s="6">
        <f t="shared" si="63"/>
        <v>4517.4921895146126</v>
      </c>
      <c r="Y401" s="6">
        <f t="shared" si="64"/>
        <v>76472.9196816029</v>
      </c>
      <c r="Z401" s="6">
        <f t="shared" si="65"/>
        <v>5.9196816028998001</v>
      </c>
      <c r="AB401">
        <v>170001</v>
      </c>
      <c r="AC401">
        <v>20572</v>
      </c>
      <c r="AD401">
        <v>3891</v>
      </c>
      <c r="AE401">
        <v>2396</v>
      </c>
      <c r="AG401">
        <v>6232</v>
      </c>
      <c r="AH401">
        <v>1483</v>
      </c>
      <c r="AI401">
        <v>726</v>
      </c>
      <c r="AJ401">
        <v>18787</v>
      </c>
      <c r="AK401">
        <v>12251</v>
      </c>
      <c r="AL401">
        <v>107</v>
      </c>
      <c r="AM401">
        <v>2279</v>
      </c>
      <c r="AN401">
        <v>507</v>
      </c>
      <c r="AO401">
        <v>286</v>
      </c>
      <c r="AP401">
        <v>1541</v>
      </c>
      <c r="AR401">
        <v>665</v>
      </c>
      <c r="AT401">
        <v>326</v>
      </c>
      <c r="AU401">
        <v>1672</v>
      </c>
      <c r="AW401">
        <v>494</v>
      </c>
      <c r="AX401">
        <v>306</v>
      </c>
      <c r="BA401">
        <v>286</v>
      </c>
      <c r="BB401">
        <v>321</v>
      </c>
      <c r="BQ401">
        <v>1339</v>
      </c>
      <c r="BX401">
        <v>76467</v>
      </c>
    </row>
    <row r="402" spans="1:76">
      <c r="A402">
        <v>22</v>
      </c>
      <c r="B402">
        <v>17</v>
      </c>
      <c r="C402" t="s">
        <v>478</v>
      </c>
      <c r="D402">
        <v>101</v>
      </c>
      <c r="E402">
        <v>2</v>
      </c>
      <c r="F402" t="s">
        <v>480</v>
      </c>
      <c r="G402">
        <f t="shared" si="58"/>
        <v>1</v>
      </c>
      <c r="H402">
        <f t="shared" si="58"/>
        <v>0</v>
      </c>
      <c r="I402">
        <f t="shared" si="58"/>
        <v>0</v>
      </c>
      <c r="J402">
        <f t="shared" si="58"/>
        <v>0</v>
      </c>
      <c r="K402">
        <f t="shared" si="58"/>
        <v>0</v>
      </c>
      <c r="O402" s="6">
        <f t="shared" si="66"/>
        <v>0</v>
      </c>
      <c r="P402" s="6">
        <f t="shared" si="66"/>
        <v>3928.192012280153</v>
      </c>
      <c r="Q402" s="6">
        <f t="shared" si="66"/>
        <v>14247.869097099074</v>
      </c>
      <c r="R402" s="6">
        <f t="shared" si="66"/>
        <v>15560.638939566477</v>
      </c>
      <c r="S402" s="6">
        <f t="shared" si="59"/>
        <v>25571.354583633565</v>
      </c>
      <c r="T402" s="6">
        <f t="shared" si="60"/>
        <v>3928.192012280153</v>
      </c>
      <c r="U402" s="6">
        <f t="shared" si="61"/>
        <v>14247.869097099074</v>
      </c>
      <c r="V402" s="6">
        <f t="shared" si="62"/>
        <v>15560.638939566477</v>
      </c>
      <c r="W402" s="6">
        <v>0</v>
      </c>
      <c r="X402" s="6">
        <f t="shared" si="63"/>
        <v>2861.5227718152214</v>
      </c>
      <c r="Y402" s="6">
        <f t="shared" si="64"/>
        <v>62169.577404394491</v>
      </c>
      <c r="Z402" s="6">
        <f t="shared" si="65"/>
        <v>-1598.4225956055088</v>
      </c>
      <c r="AB402">
        <v>170002</v>
      </c>
      <c r="AC402">
        <v>15483</v>
      </c>
      <c r="AD402">
        <v>5132</v>
      </c>
      <c r="AE402">
        <v>793</v>
      </c>
      <c r="AG402">
        <v>6913</v>
      </c>
      <c r="AH402">
        <v>1735</v>
      </c>
      <c r="AI402">
        <v>371</v>
      </c>
      <c r="AJ402">
        <v>16781</v>
      </c>
      <c r="AK402">
        <v>10466</v>
      </c>
      <c r="AL402">
        <v>88</v>
      </c>
      <c r="AM402">
        <v>1345</v>
      </c>
      <c r="AN402">
        <v>571</v>
      </c>
      <c r="AO402">
        <v>148</v>
      </c>
      <c r="AP402">
        <v>579</v>
      </c>
      <c r="AR402">
        <v>358</v>
      </c>
      <c r="AT402">
        <v>241</v>
      </c>
      <c r="AU402">
        <v>1348</v>
      </c>
      <c r="AW402">
        <v>350</v>
      </c>
      <c r="AX402">
        <v>237</v>
      </c>
      <c r="BA402">
        <v>155</v>
      </c>
      <c r="BB402">
        <v>129</v>
      </c>
      <c r="BQ402">
        <v>545</v>
      </c>
      <c r="BX402">
        <v>63768</v>
      </c>
    </row>
    <row r="403" spans="1:76">
      <c r="A403">
        <v>22</v>
      </c>
      <c r="B403">
        <v>17</v>
      </c>
      <c r="C403" t="s">
        <v>478</v>
      </c>
      <c r="D403">
        <v>100</v>
      </c>
      <c r="E403">
        <v>3</v>
      </c>
      <c r="F403" t="s">
        <v>481</v>
      </c>
      <c r="G403">
        <f t="shared" si="58"/>
        <v>1</v>
      </c>
      <c r="H403">
        <f t="shared" si="58"/>
        <v>0</v>
      </c>
      <c r="I403">
        <f t="shared" si="58"/>
        <v>0</v>
      </c>
      <c r="J403">
        <f t="shared" si="58"/>
        <v>0</v>
      </c>
      <c r="K403">
        <f t="shared" si="58"/>
        <v>0</v>
      </c>
      <c r="O403" s="6">
        <f t="shared" si="66"/>
        <v>0</v>
      </c>
      <c r="P403" s="6">
        <f t="shared" si="66"/>
        <v>3008.318242468014</v>
      </c>
      <c r="Q403" s="6">
        <f t="shared" si="66"/>
        <v>14134.94575582536</v>
      </c>
      <c r="R403" s="6">
        <f t="shared" si="66"/>
        <v>16095.589713881342</v>
      </c>
      <c r="S403" s="6">
        <f t="shared" si="59"/>
        <v>24047.202469997708</v>
      </c>
      <c r="T403" s="6">
        <f t="shared" si="60"/>
        <v>3008.318242468014</v>
      </c>
      <c r="U403" s="6">
        <f t="shared" si="61"/>
        <v>14134.94575582536</v>
      </c>
      <c r="V403" s="6">
        <f t="shared" si="62"/>
        <v>16095.589713881342</v>
      </c>
      <c r="W403" s="6">
        <v>0</v>
      </c>
      <c r="X403" s="6">
        <f t="shared" si="63"/>
        <v>2926.2760325418221</v>
      </c>
      <c r="Y403" s="6">
        <f t="shared" si="64"/>
        <v>60212.332214714246</v>
      </c>
      <c r="Z403" s="6">
        <f t="shared" si="65"/>
        <v>-568.66778528575378</v>
      </c>
      <c r="AB403">
        <v>170003</v>
      </c>
      <c r="AC403">
        <v>15255</v>
      </c>
      <c r="AD403">
        <v>3736</v>
      </c>
      <c r="AE403">
        <v>1141</v>
      </c>
      <c r="AG403">
        <v>5197</v>
      </c>
      <c r="AH403">
        <v>1313</v>
      </c>
      <c r="AI403">
        <v>397</v>
      </c>
      <c r="AJ403">
        <v>16648</v>
      </c>
      <c r="AK403">
        <v>10959</v>
      </c>
      <c r="AL403">
        <v>33</v>
      </c>
      <c r="AM403">
        <v>1735</v>
      </c>
      <c r="AN403">
        <v>643</v>
      </c>
      <c r="AO403">
        <v>320</v>
      </c>
      <c r="AP403">
        <v>234</v>
      </c>
      <c r="AR403">
        <v>97</v>
      </c>
      <c r="AT403">
        <v>312</v>
      </c>
      <c r="AU403">
        <v>1831</v>
      </c>
      <c r="AW403">
        <v>263</v>
      </c>
      <c r="AX403">
        <v>201</v>
      </c>
      <c r="BA403">
        <v>207</v>
      </c>
      <c r="BB403">
        <v>114</v>
      </c>
      <c r="BQ403">
        <v>145</v>
      </c>
      <c r="BX403">
        <v>60781</v>
      </c>
    </row>
    <row r="404" spans="1:76">
      <c r="A404">
        <v>22</v>
      </c>
      <c r="B404">
        <v>17</v>
      </c>
      <c r="C404" t="s">
        <v>478</v>
      </c>
      <c r="D404">
        <v>100</v>
      </c>
      <c r="E404">
        <v>4</v>
      </c>
      <c r="F404" t="s">
        <v>482</v>
      </c>
      <c r="G404">
        <f t="shared" si="58"/>
        <v>1</v>
      </c>
      <c r="H404">
        <f t="shared" si="58"/>
        <v>0</v>
      </c>
      <c r="I404">
        <f t="shared" si="58"/>
        <v>0</v>
      </c>
      <c r="J404">
        <f t="shared" si="58"/>
        <v>0</v>
      </c>
      <c r="K404">
        <f t="shared" si="58"/>
        <v>0</v>
      </c>
      <c r="O404" s="6">
        <f t="shared" si="66"/>
        <v>0</v>
      </c>
      <c r="P404" s="6">
        <f t="shared" si="66"/>
        <v>2065.796065444591</v>
      </c>
      <c r="Q404" s="6">
        <f t="shared" si="66"/>
        <v>11298.277461122541</v>
      </c>
      <c r="R404" s="6">
        <f t="shared" si="66"/>
        <v>18964.349338372424</v>
      </c>
      <c r="S404" s="6">
        <f t="shared" si="59"/>
        <v>21657.054837250565</v>
      </c>
      <c r="T404" s="6">
        <f t="shared" si="60"/>
        <v>2065.796065444591</v>
      </c>
      <c r="U404" s="6">
        <f t="shared" si="61"/>
        <v>11298.277461122541</v>
      </c>
      <c r="V404" s="6">
        <f t="shared" si="62"/>
        <v>18964.349338372424</v>
      </c>
      <c r="W404" s="6">
        <v>0</v>
      </c>
      <c r="X404" s="6">
        <f t="shared" si="63"/>
        <v>2725.3504735225169</v>
      </c>
      <c r="Y404" s="6">
        <f t="shared" si="64"/>
        <v>56710.828175712639</v>
      </c>
      <c r="Z404" s="6">
        <f t="shared" si="65"/>
        <v>1147.8281757126388</v>
      </c>
      <c r="AB404">
        <v>170004</v>
      </c>
      <c r="AC404">
        <v>12587</v>
      </c>
      <c r="AD404">
        <v>3183</v>
      </c>
      <c r="AE404">
        <v>2361</v>
      </c>
      <c r="AG404">
        <v>2856</v>
      </c>
      <c r="AH404">
        <v>1224</v>
      </c>
      <c r="AI404">
        <v>663</v>
      </c>
      <c r="AJ404">
        <v>13307</v>
      </c>
      <c r="AK404">
        <v>13533</v>
      </c>
      <c r="AL404">
        <v>72</v>
      </c>
      <c r="AM404">
        <v>903</v>
      </c>
      <c r="AN404">
        <v>808</v>
      </c>
      <c r="AO404">
        <v>666</v>
      </c>
      <c r="AP404">
        <v>461</v>
      </c>
      <c r="AR404">
        <v>77</v>
      </c>
      <c r="AT404">
        <v>139</v>
      </c>
      <c r="AU404">
        <v>1404</v>
      </c>
      <c r="AW404">
        <v>261</v>
      </c>
      <c r="AX404">
        <v>178</v>
      </c>
      <c r="BA404">
        <v>381</v>
      </c>
      <c r="BB404">
        <v>244</v>
      </c>
      <c r="BQ404">
        <v>255</v>
      </c>
      <c r="BX404">
        <v>55563</v>
      </c>
    </row>
    <row r="405" spans="1:76">
      <c r="A405">
        <v>22</v>
      </c>
      <c r="B405">
        <v>17</v>
      </c>
      <c r="C405" t="s">
        <v>478</v>
      </c>
      <c r="D405">
        <v>101</v>
      </c>
      <c r="E405">
        <v>5</v>
      </c>
      <c r="F405" t="s">
        <v>483</v>
      </c>
      <c r="G405">
        <f t="shared" si="58"/>
        <v>1</v>
      </c>
      <c r="H405">
        <f t="shared" si="58"/>
        <v>0</v>
      </c>
      <c r="I405">
        <f t="shared" si="58"/>
        <v>0</v>
      </c>
      <c r="J405">
        <f t="shared" si="58"/>
        <v>0</v>
      </c>
      <c r="K405">
        <f t="shared" si="58"/>
        <v>0</v>
      </c>
      <c r="O405" s="6">
        <f t="shared" si="66"/>
        <v>0</v>
      </c>
      <c r="P405" s="6">
        <f t="shared" si="66"/>
        <v>2534.0083299086295</v>
      </c>
      <c r="Q405" s="6">
        <f t="shared" si="66"/>
        <v>8266.3282003072873</v>
      </c>
      <c r="R405" s="6">
        <f t="shared" si="66"/>
        <v>16842.913649673137</v>
      </c>
      <c r="S405" s="6">
        <f t="shared" si="59"/>
        <v>23251.68106899341</v>
      </c>
      <c r="T405" s="6">
        <f t="shared" si="60"/>
        <v>2534.0083299086295</v>
      </c>
      <c r="U405" s="6">
        <f t="shared" si="61"/>
        <v>8266.3282003072873</v>
      </c>
      <c r="V405" s="6">
        <f t="shared" si="62"/>
        <v>16842.913649673137</v>
      </c>
      <c r="W405" s="6">
        <v>0</v>
      </c>
      <c r="X405" s="6">
        <f t="shared" si="63"/>
        <v>3678.5565615714477</v>
      </c>
      <c r="Y405" s="6">
        <f t="shared" si="64"/>
        <v>54573.487810453909</v>
      </c>
      <c r="Z405" s="6">
        <f t="shared" si="65"/>
        <v>1018.4878104539093</v>
      </c>
      <c r="AB405">
        <v>170005</v>
      </c>
      <c r="AC405">
        <v>15734</v>
      </c>
      <c r="AD405">
        <v>2414</v>
      </c>
      <c r="AE405">
        <v>1318</v>
      </c>
      <c r="AG405">
        <v>3371</v>
      </c>
      <c r="AH405">
        <v>2205</v>
      </c>
      <c r="AI405">
        <v>242</v>
      </c>
      <c r="AJ405">
        <v>9736</v>
      </c>
      <c r="AK405">
        <v>11962</v>
      </c>
      <c r="AL405">
        <v>82</v>
      </c>
      <c r="AM405">
        <v>1135</v>
      </c>
      <c r="AN405">
        <v>800</v>
      </c>
      <c r="AO405">
        <v>95</v>
      </c>
      <c r="AP405">
        <v>322</v>
      </c>
      <c r="AR405">
        <v>276</v>
      </c>
      <c r="AT405">
        <v>827</v>
      </c>
      <c r="AU405">
        <v>1139</v>
      </c>
      <c r="AW405">
        <v>352</v>
      </c>
      <c r="AX405">
        <v>386</v>
      </c>
      <c r="BA405">
        <v>172</v>
      </c>
      <c r="BB405">
        <v>279</v>
      </c>
      <c r="BQ405">
        <v>708</v>
      </c>
      <c r="BX405">
        <v>53555</v>
      </c>
    </row>
    <row r="406" spans="1:76">
      <c r="A406">
        <v>23</v>
      </c>
      <c r="B406">
        <v>18</v>
      </c>
      <c r="C406" t="s">
        <v>484</v>
      </c>
      <c r="D406">
        <v>102</v>
      </c>
      <c r="E406">
        <v>1</v>
      </c>
      <c r="F406" t="s">
        <v>485</v>
      </c>
      <c r="G406">
        <f t="shared" si="58"/>
        <v>0</v>
      </c>
      <c r="H406">
        <f t="shared" si="58"/>
        <v>0</v>
      </c>
      <c r="I406">
        <f t="shared" si="58"/>
        <v>0</v>
      </c>
      <c r="J406">
        <f t="shared" si="58"/>
        <v>1</v>
      </c>
      <c r="K406">
        <f t="shared" si="58"/>
        <v>0</v>
      </c>
      <c r="O406" s="6">
        <f t="shared" si="66"/>
        <v>21685.722275124597</v>
      </c>
      <c r="P406" s="6">
        <f t="shared" si="66"/>
        <v>2507.8755523571485</v>
      </c>
      <c r="Q406" s="6">
        <f t="shared" si="66"/>
        <v>13835.231925226708</v>
      </c>
      <c r="R406" s="6">
        <f t="shared" si="66"/>
        <v>0</v>
      </c>
      <c r="S406" s="6">
        <f t="shared" si="59"/>
        <v>21685.722275124597</v>
      </c>
      <c r="T406" s="6">
        <f t="shared" si="60"/>
        <v>2507.8755523571485</v>
      </c>
      <c r="U406" s="6">
        <f t="shared" si="61"/>
        <v>13835.231925226708</v>
      </c>
      <c r="V406" s="6">
        <f t="shared" si="62"/>
        <v>24945.236750776803</v>
      </c>
      <c r="W406" s="6">
        <v>0</v>
      </c>
      <c r="X406" s="6">
        <f t="shared" si="63"/>
        <v>3474.7742410494989</v>
      </c>
      <c r="Y406" s="6">
        <f t="shared" si="64"/>
        <v>66448.840744534755</v>
      </c>
      <c r="Z406" s="6">
        <f t="shared" si="65"/>
        <v>861.84074453475478</v>
      </c>
      <c r="AB406">
        <v>180001</v>
      </c>
      <c r="AC406">
        <v>14380</v>
      </c>
      <c r="AD406">
        <v>3007</v>
      </c>
      <c r="AE406">
        <v>768</v>
      </c>
      <c r="AG406">
        <v>3628</v>
      </c>
      <c r="AH406">
        <v>1776</v>
      </c>
      <c r="AI406">
        <v>354</v>
      </c>
      <c r="AJ406">
        <v>16295</v>
      </c>
      <c r="AK406">
        <v>18109</v>
      </c>
      <c r="AL406">
        <v>103</v>
      </c>
      <c r="AM406">
        <v>731</v>
      </c>
      <c r="AN406">
        <v>848</v>
      </c>
      <c r="AO406">
        <v>473</v>
      </c>
      <c r="AP406">
        <v>1388</v>
      </c>
      <c r="AR406">
        <v>78</v>
      </c>
      <c r="AT406">
        <v>163</v>
      </c>
      <c r="AU406">
        <v>2056</v>
      </c>
      <c r="AV406">
        <v>243</v>
      </c>
      <c r="AW406">
        <v>284</v>
      </c>
      <c r="AX406">
        <v>272</v>
      </c>
      <c r="AZ406">
        <v>91</v>
      </c>
      <c r="BA406">
        <v>164</v>
      </c>
      <c r="BB406">
        <v>123</v>
      </c>
      <c r="BD406">
        <v>151</v>
      </c>
      <c r="BI406">
        <v>102</v>
      </c>
      <c r="BX406">
        <v>65587</v>
      </c>
    </row>
    <row r="407" spans="1:76">
      <c r="A407">
        <v>23</v>
      </c>
      <c r="B407">
        <v>18</v>
      </c>
      <c r="C407" t="s">
        <v>484</v>
      </c>
      <c r="D407">
        <v>101</v>
      </c>
      <c r="E407">
        <v>2</v>
      </c>
      <c r="F407" t="s">
        <v>486</v>
      </c>
      <c r="G407">
        <f t="shared" si="58"/>
        <v>1</v>
      </c>
      <c r="H407">
        <f t="shared" si="58"/>
        <v>0</v>
      </c>
      <c r="I407">
        <f t="shared" si="58"/>
        <v>0</v>
      </c>
      <c r="J407">
        <f t="shared" si="58"/>
        <v>0</v>
      </c>
      <c r="K407">
        <f t="shared" si="58"/>
        <v>0</v>
      </c>
      <c r="O407" s="6">
        <f t="shared" si="66"/>
        <v>0</v>
      </c>
      <c r="P407" s="6">
        <f t="shared" si="66"/>
        <v>2402.908895858699</v>
      </c>
      <c r="Q407" s="6">
        <f t="shared" si="66"/>
        <v>11315.258414697535</v>
      </c>
      <c r="R407" s="6">
        <f t="shared" si="66"/>
        <v>18639.475799464471</v>
      </c>
      <c r="S407" s="6">
        <f t="shared" si="59"/>
        <v>18678.030251507756</v>
      </c>
      <c r="T407" s="6">
        <f t="shared" si="60"/>
        <v>2402.908895858699</v>
      </c>
      <c r="U407" s="6">
        <f t="shared" si="61"/>
        <v>11315.258414697535</v>
      </c>
      <c r="V407" s="6">
        <f t="shared" si="62"/>
        <v>18639.475799464471</v>
      </c>
      <c r="W407" s="6">
        <v>0</v>
      </c>
      <c r="X407" s="6">
        <f t="shared" si="63"/>
        <v>2855.8092488099333</v>
      </c>
      <c r="Y407" s="6">
        <f t="shared" si="64"/>
        <v>53891.482610338397</v>
      </c>
      <c r="Z407" s="6">
        <f t="shared" si="65"/>
        <v>174.48261033839663</v>
      </c>
      <c r="AB407">
        <v>180002</v>
      </c>
      <c r="AC407">
        <v>12038</v>
      </c>
      <c r="AD407">
        <v>2969</v>
      </c>
      <c r="AE407">
        <v>630</v>
      </c>
      <c r="AG407">
        <v>2784</v>
      </c>
      <c r="AH407">
        <v>2546</v>
      </c>
      <c r="AI407">
        <v>187</v>
      </c>
      <c r="AJ407">
        <v>13327</v>
      </c>
      <c r="AK407">
        <v>13435</v>
      </c>
      <c r="AL407">
        <v>143</v>
      </c>
      <c r="AM407">
        <v>490</v>
      </c>
      <c r="AN407">
        <v>829</v>
      </c>
      <c r="AO407">
        <v>297</v>
      </c>
      <c r="AP407">
        <v>864</v>
      </c>
      <c r="AR407">
        <v>179</v>
      </c>
      <c r="AT407">
        <v>235</v>
      </c>
      <c r="AU407">
        <v>1442</v>
      </c>
      <c r="AV407">
        <v>132</v>
      </c>
      <c r="AW407">
        <v>284</v>
      </c>
      <c r="AX407">
        <v>162</v>
      </c>
      <c r="AZ407">
        <v>114</v>
      </c>
      <c r="BA407">
        <v>193</v>
      </c>
      <c r="BB407">
        <v>102</v>
      </c>
      <c r="BD407">
        <v>113</v>
      </c>
      <c r="BI407">
        <v>222</v>
      </c>
      <c r="BX407">
        <v>53717</v>
      </c>
    </row>
    <row r="408" spans="1:76">
      <c r="A408">
        <v>23</v>
      </c>
      <c r="B408">
        <v>18</v>
      </c>
      <c r="C408" t="s">
        <v>484</v>
      </c>
      <c r="D408">
        <v>102</v>
      </c>
      <c r="E408">
        <v>3</v>
      </c>
      <c r="F408" t="s">
        <v>487</v>
      </c>
      <c r="G408">
        <f t="shared" si="58"/>
        <v>0</v>
      </c>
      <c r="H408">
        <f t="shared" si="58"/>
        <v>0</v>
      </c>
      <c r="I408">
        <f t="shared" si="58"/>
        <v>0</v>
      </c>
      <c r="J408">
        <f t="shared" si="58"/>
        <v>1</v>
      </c>
      <c r="K408">
        <f t="shared" si="58"/>
        <v>0</v>
      </c>
      <c r="O408" s="6">
        <f t="shared" si="66"/>
        <v>16993.818276408572</v>
      </c>
      <c r="P408" s="6">
        <f t="shared" si="66"/>
        <v>2694.2893655577145</v>
      </c>
      <c r="Q408" s="6">
        <f t="shared" si="66"/>
        <v>11639.59462797993</v>
      </c>
      <c r="R408" s="6">
        <f t="shared" si="66"/>
        <v>0</v>
      </c>
      <c r="S408" s="6">
        <f t="shared" si="59"/>
        <v>16993.818276408572</v>
      </c>
      <c r="T408" s="6">
        <f t="shared" si="60"/>
        <v>2694.2893655577145</v>
      </c>
      <c r="U408" s="6">
        <f t="shared" si="61"/>
        <v>11639.59462797993</v>
      </c>
      <c r="V408" s="6">
        <f t="shared" si="62"/>
        <v>19129.656015413926</v>
      </c>
      <c r="W408" s="6">
        <v>0</v>
      </c>
      <c r="X408" s="6">
        <f t="shared" si="63"/>
        <v>2654.8836897906281</v>
      </c>
      <c r="Y408" s="6">
        <f t="shared" si="64"/>
        <v>53112.24197515077</v>
      </c>
      <c r="Z408" s="6">
        <f t="shared" si="65"/>
        <v>-461.75802484923042</v>
      </c>
      <c r="AB408">
        <v>180003</v>
      </c>
      <c r="AC408">
        <v>11583</v>
      </c>
      <c r="AD408">
        <v>2154</v>
      </c>
      <c r="AE408">
        <v>490</v>
      </c>
      <c r="AG408">
        <v>3132</v>
      </c>
      <c r="AH408">
        <v>2477</v>
      </c>
      <c r="AI408">
        <v>577</v>
      </c>
      <c r="AJ408">
        <v>13709</v>
      </c>
      <c r="AK408">
        <v>12966</v>
      </c>
      <c r="AL408">
        <v>119</v>
      </c>
      <c r="AM408">
        <v>362</v>
      </c>
      <c r="AN408">
        <v>1027</v>
      </c>
      <c r="AO408">
        <v>544</v>
      </c>
      <c r="AP408">
        <v>1549</v>
      </c>
      <c r="AR408">
        <v>97</v>
      </c>
      <c r="AT408">
        <v>127</v>
      </c>
      <c r="AU408">
        <v>1304</v>
      </c>
      <c r="AV408">
        <v>186</v>
      </c>
      <c r="AW408">
        <v>358</v>
      </c>
      <c r="AX408">
        <v>182</v>
      </c>
      <c r="AZ408">
        <v>133</v>
      </c>
      <c r="BA408">
        <v>146</v>
      </c>
      <c r="BB408">
        <v>137</v>
      </c>
      <c r="BD408">
        <v>112</v>
      </c>
      <c r="BI408">
        <v>103</v>
      </c>
      <c r="BX408">
        <v>53574</v>
      </c>
    </row>
    <row r="409" spans="1:76">
      <c r="A409">
        <v>23</v>
      </c>
      <c r="B409">
        <v>18</v>
      </c>
      <c r="C409" t="s">
        <v>484</v>
      </c>
      <c r="D409">
        <v>102</v>
      </c>
      <c r="E409">
        <v>4</v>
      </c>
      <c r="F409" t="s">
        <v>488</v>
      </c>
      <c r="G409">
        <f t="shared" si="58"/>
        <v>1</v>
      </c>
      <c r="H409">
        <f t="shared" si="58"/>
        <v>0</v>
      </c>
      <c r="I409">
        <f t="shared" si="58"/>
        <v>0</v>
      </c>
      <c r="J409">
        <f t="shared" si="58"/>
        <v>0</v>
      </c>
      <c r="K409">
        <f t="shared" si="58"/>
        <v>0</v>
      </c>
      <c r="O409" s="6">
        <f t="shared" si="66"/>
        <v>0</v>
      </c>
      <c r="P409" s="6">
        <f t="shared" si="66"/>
        <v>2679.4807916118752</v>
      </c>
      <c r="Q409" s="6">
        <f t="shared" si="66"/>
        <v>12618.546601578359</v>
      </c>
      <c r="R409" s="6">
        <f t="shared" si="66"/>
        <v>13390.988803396751</v>
      </c>
      <c r="S409" s="6">
        <f t="shared" si="59"/>
        <v>18486.913999014232</v>
      </c>
      <c r="T409" s="6">
        <f t="shared" si="60"/>
        <v>2679.4807916118752</v>
      </c>
      <c r="U409" s="6">
        <f t="shared" si="61"/>
        <v>12618.546601578359</v>
      </c>
      <c r="V409" s="6">
        <f t="shared" si="62"/>
        <v>13390.988803396751</v>
      </c>
      <c r="W409" s="6">
        <v>0</v>
      </c>
      <c r="X409" s="6">
        <f t="shared" si="63"/>
        <v>2389.2048700447226</v>
      </c>
      <c r="Y409" s="6">
        <f t="shared" si="64"/>
        <v>49565.13506564594</v>
      </c>
      <c r="Z409" s="6">
        <f t="shared" si="65"/>
        <v>-1099.8649343540601</v>
      </c>
      <c r="AB409">
        <v>180004</v>
      </c>
      <c r="AC409">
        <v>12581</v>
      </c>
      <c r="AD409">
        <v>2317</v>
      </c>
      <c r="AE409">
        <v>579</v>
      </c>
      <c r="AG409">
        <v>3086</v>
      </c>
      <c r="AH409">
        <v>2906</v>
      </c>
      <c r="AI409">
        <v>160</v>
      </c>
      <c r="AJ409">
        <v>14862</v>
      </c>
      <c r="AK409">
        <v>8298</v>
      </c>
      <c r="AL409">
        <v>62</v>
      </c>
      <c r="AM409">
        <v>642</v>
      </c>
      <c r="AN409">
        <v>659</v>
      </c>
      <c r="AO409">
        <v>405</v>
      </c>
      <c r="AP409">
        <v>1551</v>
      </c>
      <c r="AR409">
        <v>48</v>
      </c>
      <c r="AT409">
        <v>90</v>
      </c>
      <c r="AU409">
        <v>974</v>
      </c>
      <c r="AV409">
        <v>129</v>
      </c>
      <c r="AW409">
        <v>286</v>
      </c>
      <c r="AX409">
        <v>125</v>
      </c>
      <c r="AZ409">
        <v>84</v>
      </c>
      <c r="BA409">
        <v>95</v>
      </c>
      <c r="BB409">
        <v>73</v>
      </c>
      <c r="BD409">
        <v>67</v>
      </c>
      <c r="BI409">
        <v>586</v>
      </c>
      <c r="BX409">
        <v>50665</v>
      </c>
    </row>
    <row r="410" spans="1:76">
      <c r="A410">
        <v>23</v>
      </c>
      <c r="B410">
        <v>18</v>
      </c>
      <c r="C410" t="s">
        <v>484</v>
      </c>
      <c r="D410">
        <v>102</v>
      </c>
      <c r="E410">
        <v>5</v>
      </c>
      <c r="F410" t="s">
        <v>489</v>
      </c>
      <c r="G410">
        <f t="shared" si="58"/>
        <v>1</v>
      </c>
      <c r="H410">
        <f t="shared" si="58"/>
        <v>0</v>
      </c>
      <c r="I410">
        <f t="shared" si="58"/>
        <v>0</v>
      </c>
      <c r="J410">
        <f t="shared" si="58"/>
        <v>0</v>
      </c>
      <c r="K410">
        <f t="shared" si="58"/>
        <v>0</v>
      </c>
      <c r="O410" s="6">
        <f t="shared" si="66"/>
        <v>0</v>
      </c>
      <c r="P410" s="6">
        <f t="shared" si="66"/>
        <v>3183.8433983554628</v>
      </c>
      <c r="Q410" s="6">
        <f t="shared" si="66"/>
        <v>22369.010144340158</v>
      </c>
      <c r="R410" s="6">
        <f t="shared" si="66"/>
        <v>21260.2754083933</v>
      </c>
      <c r="S410" s="6">
        <f t="shared" si="59"/>
        <v>26112.452473505855</v>
      </c>
      <c r="T410" s="6">
        <f t="shared" si="60"/>
        <v>3183.8433983554628</v>
      </c>
      <c r="U410" s="6">
        <f t="shared" si="61"/>
        <v>22369.010144340158</v>
      </c>
      <c r="V410" s="6">
        <f t="shared" si="62"/>
        <v>21260.2754083933</v>
      </c>
      <c r="W410" s="6">
        <v>0</v>
      </c>
      <c r="X410" s="6">
        <f t="shared" si="63"/>
        <v>3754.7368683086252</v>
      </c>
      <c r="Y410" s="6">
        <f t="shared" si="64"/>
        <v>76680.318292903394</v>
      </c>
      <c r="Z410" s="6">
        <f t="shared" si="65"/>
        <v>-1299.6817070966063</v>
      </c>
      <c r="AB410">
        <v>180005</v>
      </c>
      <c r="AC410">
        <v>15864</v>
      </c>
      <c r="AD410">
        <v>4364</v>
      </c>
      <c r="AE410">
        <v>1633</v>
      </c>
      <c r="AG410">
        <v>4346</v>
      </c>
      <c r="AH410">
        <v>2582</v>
      </c>
      <c r="AI410">
        <v>382</v>
      </c>
      <c r="AJ410">
        <v>26346</v>
      </c>
      <c r="AK410">
        <v>15400</v>
      </c>
      <c r="AL410">
        <v>314</v>
      </c>
      <c r="AM410">
        <v>669</v>
      </c>
      <c r="AN410">
        <v>577</v>
      </c>
      <c r="AO410">
        <v>719</v>
      </c>
      <c r="AP410">
        <v>737</v>
      </c>
      <c r="AR410">
        <v>104</v>
      </c>
      <c r="AT410">
        <v>220</v>
      </c>
      <c r="AU410">
        <v>2225</v>
      </c>
      <c r="AV410">
        <v>215</v>
      </c>
      <c r="AW410">
        <v>348</v>
      </c>
      <c r="AX410">
        <v>197</v>
      </c>
      <c r="AZ410">
        <v>131</v>
      </c>
      <c r="BA410">
        <v>136</v>
      </c>
      <c r="BB410">
        <v>116</v>
      </c>
      <c r="BD410">
        <v>151</v>
      </c>
      <c r="BI410">
        <v>204</v>
      </c>
      <c r="BX410">
        <v>77980</v>
      </c>
    </row>
    <row r="411" spans="1:76">
      <c r="A411">
        <v>23</v>
      </c>
      <c r="B411">
        <v>18</v>
      </c>
      <c r="C411" t="s">
        <v>484</v>
      </c>
      <c r="D411">
        <v>103</v>
      </c>
      <c r="E411">
        <v>6</v>
      </c>
      <c r="F411" t="s">
        <v>490</v>
      </c>
      <c r="G411">
        <f t="shared" si="58"/>
        <v>1</v>
      </c>
      <c r="H411">
        <f t="shared" si="58"/>
        <v>0</v>
      </c>
      <c r="I411">
        <f t="shared" si="58"/>
        <v>0</v>
      </c>
      <c r="J411">
        <f t="shared" si="58"/>
        <v>0</v>
      </c>
      <c r="K411">
        <f t="shared" si="58"/>
        <v>0</v>
      </c>
      <c r="O411" s="6">
        <f t="shared" si="66"/>
        <v>0</v>
      </c>
      <c r="P411" s="6">
        <f t="shared" si="66"/>
        <v>3191.6832316209075</v>
      </c>
      <c r="Q411" s="6">
        <f t="shared" si="66"/>
        <v>14072.965275276631</v>
      </c>
      <c r="R411" s="6">
        <f t="shared" si="66"/>
        <v>14863.825377315143</v>
      </c>
      <c r="S411" s="6">
        <f t="shared" si="59"/>
        <v>19111.625249352441</v>
      </c>
      <c r="T411" s="6">
        <f t="shared" si="60"/>
        <v>3191.6832316209075</v>
      </c>
      <c r="U411" s="6">
        <f t="shared" si="61"/>
        <v>14072.965275276631</v>
      </c>
      <c r="V411" s="6">
        <f t="shared" si="62"/>
        <v>14863.825377315143</v>
      </c>
      <c r="W411" s="6">
        <v>0</v>
      </c>
      <c r="X411" s="6">
        <f t="shared" si="63"/>
        <v>2910.0877173601721</v>
      </c>
      <c r="Y411" s="6">
        <f t="shared" si="64"/>
        <v>54150.186850925296</v>
      </c>
      <c r="Z411" s="6">
        <f t="shared" si="65"/>
        <v>-1756.8131490747037</v>
      </c>
      <c r="AB411">
        <v>180006</v>
      </c>
      <c r="AC411">
        <v>11350</v>
      </c>
      <c r="AD411">
        <v>3803</v>
      </c>
      <c r="AE411">
        <v>847</v>
      </c>
      <c r="AG411">
        <v>3726</v>
      </c>
      <c r="AH411">
        <v>3390</v>
      </c>
      <c r="AI411">
        <v>212</v>
      </c>
      <c r="AJ411">
        <v>16575</v>
      </c>
      <c r="AK411">
        <v>10978</v>
      </c>
      <c r="AL411">
        <v>364</v>
      </c>
      <c r="AM411">
        <v>505</v>
      </c>
      <c r="AN411">
        <v>290</v>
      </c>
      <c r="AO411">
        <v>335</v>
      </c>
      <c r="AP411">
        <v>429</v>
      </c>
      <c r="AR411">
        <v>47</v>
      </c>
      <c r="AT411">
        <v>182</v>
      </c>
      <c r="AU411">
        <v>1630</v>
      </c>
      <c r="AV411">
        <v>127</v>
      </c>
      <c r="AW411">
        <v>267</v>
      </c>
      <c r="AX411">
        <v>166</v>
      </c>
      <c r="AZ411">
        <v>85</v>
      </c>
      <c r="BA411">
        <v>137</v>
      </c>
      <c r="BB411">
        <v>183</v>
      </c>
      <c r="BD411">
        <v>169</v>
      </c>
      <c r="BI411">
        <v>110</v>
      </c>
      <c r="BX411">
        <v>55907</v>
      </c>
    </row>
    <row r="412" spans="1:76">
      <c r="A412">
        <v>23</v>
      </c>
      <c r="B412">
        <v>18</v>
      </c>
      <c r="C412" t="s">
        <v>484</v>
      </c>
      <c r="D412">
        <v>104</v>
      </c>
      <c r="E412">
        <v>7</v>
      </c>
      <c r="F412" t="s">
        <v>491</v>
      </c>
      <c r="G412">
        <f t="shared" ref="G412:K462" si="67">IF(S412=MAX($S412:$W412),1,0)</f>
        <v>0</v>
      </c>
      <c r="H412">
        <f t="shared" si="67"/>
        <v>0</v>
      </c>
      <c r="I412">
        <f t="shared" si="67"/>
        <v>0</v>
      </c>
      <c r="J412">
        <f t="shared" si="67"/>
        <v>1</v>
      </c>
      <c r="K412">
        <f t="shared" si="67"/>
        <v>0</v>
      </c>
      <c r="O412" s="6">
        <f t="shared" si="66"/>
        <v>16714.310757136791</v>
      </c>
      <c r="P412" s="6">
        <f t="shared" si="66"/>
        <v>3742.2137453721116</v>
      </c>
      <c r="Q412" s="6">
        <f t="shared" si="66"/>
        <v>10821.961713343948</v>
      </c>
      <c r="R412" s="6">
        <f t="shared" si="66"/>
        <v>0</v>
      </c>
      <c r="S412" s="6">
        <f t="shared" si="59"/>
        <v>16714.310757136791</v>
      </c>
      <c r="T412" s="6">
        <f t="shared" si="60"/>
        <v>3742.2137453721116</v>
      </c>
      <c r="U412" s="6">
        <f t="shared" si="61"/>
        <v>10821.961713343948</v>
      </c>
      <c r="V412" s="6">
        <f t="shared" si="62"/>
        <v>22564.361416165157</v>
      </c>
      <c r="W412" s="6">
        <v>0</v>
      </c>
      <c r="X412" s="6">
        <f t="shared" si="63"/>
        <v>3518.5779174233758</v>
      </c>
      <c r="Y412" s="6">
        <f t="shared" si="64"/>
        <v>57361.425549441381</v>
      </c>
      <c r="Z412" s="6">
        <f t="shared" si="65"/>
        <v>-1320.574450558619</v>
      </c>
      <c r="AB412">
        <v>180007</v>
      </c>
      <c r="AC412">
        <v>10994</v>
      </c>
      <c r="AD412">
        <v>2283</v>
      </c>
      <c r="AE412">
        <v>716</v>
      </c>
      <c r="AG412">
        <v>3069</v>
      </c>
      <c r="AH412">
        <v>4087</v>
      </c>
      <c r="AI412">
        <v>1436</v>
      </c>
      <c r="AJ412">
        <v>12746</v>
      </c>
      <c r="AK412">
        <v>14240</v>
      </c>
      <c r="AL412">
        <v>108</v>
      </c>
      <c r="AM412">
        <v>916</v>
      </c>
      <c r="AN412">
        <v>959</v>
      </c>
      <c r="AO412">
        <v>233</v>
      </c>
      <c r="AP412">
        <v>3130</v>
      </c>
      <c r="AR412">
        <v>70</v>
      </c>
      <c r="AT412">
        <v>256</v>
      </c>
      <c r="AU412">
        <v>1907</v>
      </c>
      <c r="AV412">
        <v>179</v>
      </c>
      <c r="AW412">
        <v>267</v>
      </c>
      <c r="AX412">
        <v>160</v>
      </c>
      <c r="AZ412">
        <v>246</v>
      </c>
      <c r="BA412">
        <v>165</v>
      </c>
      <c r="BB412">
        <v>139</v>
      </c>
      <c r="BD412">
        <v>94</v>
      </c>
      <c r="BI412">
        <v>282</v>
      </c>
      <c r="BX412">
        <v>58682</v>
      </c>
    </row>
    <row r="413" spans="1:76">
      <c r="A413">
        <v>23</v>
      </c>
      <c r="B413">
        <v>18</v>
      </c>
      <c r="C413" t="s">
        <v>484</v>
      </c>
      <c r="D413">
        <v>103</v>
      </c>
      <c r="E413">
        <v>8</v>
      </c>
      <c r="F413" t="s">
        <v>492</v>
      </c>
      <c r="G413">
        <f t="shared" si="67"/>
        <v>1</v>
      </c>
      <c r="H413">
        <f t="shared" si="67"/>
        <v>0</v>
      </c>
      <c r="I413">
        <f t="shared" si="67"/>
        <v>0</v>
      </c>
      <c r="J413">
        <f t="shared" si="67"/>
        <v>0</v>
      </c>
      <c r="K413">
        <f t="shared" si="67"/>
        <v>0</v>
      </c>
      <c r="O413" s="6">
        <f t="shared" si="66"/>
        <v>0</v>
      </c>
      <c r="P413" s="6">
        <f t="shared" si="66"/>
        <v>2476.0806730028462</v>
      </c>
      <c r="Q413" s="6">
        <f t="shared" si="66"/>
        <v>13929.476217567928</v>
      </c>
      <c r="R413" s="6">
        <f t="shared" si="66"/>
        <v>21309.637818898747</v>
      </c>
      <c r="S413" s="6">
        <f t="shared" si="59"/>
        <v>21610.470250705272</v>
      </c>
      <c r="T413" s="6">
        <f t="shared" si="60"/>
        <v>2476.0806730028462</v>
      </c>
      <c r="U413" s="6">
        <f t="shared" si="61"/>
        <v>13929.476217567928</v>
      </c>
      <c r="V413" s="6">
        <f t="shared" si="62"/>
        <v>21309.637818898747</v>
      </c>
      <c r="W413" s="6">
        <v>0</v>
      </c>
      <c r="X413" s="6">
        <f t="shared" si="63"/>
        <v>3240.5197978326787</v>
      </c>
      <c r="Y413" s="6">
        <f t="shared" si="64"/>
        <v>62566.184758007468</v>
      </c>
      <c r="Z413" s="6">
        <f t="shared" si="65"/>
        <v>417.18475800746819</v>
      </c>
      <c r="AB413">
        <v>180008</v>
      </c>
      <c r="AC413">
        <v>13764</v>
      </c>
      <c r="AD413">
        <v>2315</v>
      </c>
      <c r="AE413">
        <v>2013</v>
      </c>
      <c r="AG413">
        <v>3386</v>
      </c>
      <c r="AH413">
        <v>1857</v>
      </c>
      <c r="AI413">
        <v>442</v>
      </c>
      <c r="AJ413">
        <v>16406</v>
      </c>
      <c r="AK413">
        <v>15988</v>
      </c>
      <c r="AL413">
        <v>153</v>
      </c>
      <c r="AM413">
        <v>627</v>
      </c>
      <c r="AN413">
        <v>285</v>
      </c>
      <c r="AO413">
        <v>118</v>
      </c>
      <c r="AP413">
        <v>1194</v>
      </c>
      <c r="AR413">
        <v>198</v>
      </c>
      <c r="AT413">
        <v>243</v>
      </c>
      <c r="AU413">
        <v>1480</v>
      </c>
      <c r="AV413">
        <v>88</v>
      </c>
      <c r="AW413">
        <v>282</v>
      </c>
      <c r="AX413">
        <v>187</v>
      </c>
      <c r="AZ413">
        <v>169</v>
      </c>
      <c r="BA413">
        <v>496</v>
      </c>
      <c r="BB413">
        <v>107</v>
      </c>
      <c r="BD413">
        <v>90</v>
      </c>
      <c r="BI413">
        <v>261</v>
      </c>
      <c r="BX413">
        <v>62149</v>
      </c>
    </row>
    <row r="414" spans="1:76">
      <c r="A414">
        <v>23</v>
      </c>
      <c r="B414">
        <v>18</v>
      </c>
      <c r="C414" t="s">
        <v>484</v>
      </c>
      <c r="D414">
        <v>103</v>
      </c>
      <c r="E414">
        <v>9</v>
      </c>
      <c r="F414" t="s">
        <v>493</v>
      </c>
      <c r="G414">
        <f t="shared" si="67"/>
        <v>0</v>
      </c>
      <c r="H414">
        <f t="shared" si="67"/>
        <v>0</v>
      </c>
      <c r="I414">
        <f t="shared" si="67"/>
        <v>0</v>
      </c>
      <c r="J414">
        <f t="shared" si="67"/>
        <v>1</v>
      </c>
      <c r="K414">
        <f t="shared" si="67"/>
        <v>0</v>
      </c>
      <c r="O414" s="6">
        <f t="shared" si="66"/>
        <v>19756.642601518084</v>
      </c>
      <c r="P414" s="6">
        <f t="shared" si="66"/>
        <v>2489.5826080711117</v>
      </c>
      <c r="Q414" s="6">
        <f t="shared" si="66"/>
        <v>10401.683112362836</v>
      </c>
      <c r="R414" s="6">
        <f t="shared" si="66"/>
        <v>0</v>
      </c>
      <c r="S414" s="6">
        <f t="shared" si="59"/>
        <v>19756.642601518084</v>
      </c>
      <c r="T414" s="6">
        <f t="shared" si="60"/>
        <v>2489.5826080711117</v>
      </c>
      <c r="U414" s="6">
        <f t="shared" si="61"/>
        <v>10401.683112362836</v>
      </c>
      <c r="V414" s="6">
        <f t="shared" si="62"/>
        <v>20329.277386999835</v>
      </c>
      <c r="W414" s="6">
        <v>0</v>
      </c>
      <c r="X414" s="6">
        <f t="shared" si="63"/>
        <v>3465.2517027073513</v>
      </c>
      <c r="Y414" s="6">
        <f t="shared" si="64"/>
        <v>56442.437411659215</v>
      </c>
      <c r="Z414" s="6">
        <f t="shared" si="65"/>
        <v>587.43741165921529</v>
      </c>
      <c r="AB414">
        <v>180009</v>
      </c>
      <c r="AC414">
        <v>13447</v>
      </c>
      <c r="AD414">
        <v>1579</v>
      </c>
      <c r="AE414">
        <v>1514</v>
      </c>
      <c r="AG414">
        <v>2947</v>
      </c>
      <c r="AH414">
        <v>2344</v>
      </c>
      <c r="AI414">
        <v>425</v>
      </c>
      <c r="AJ414">
        <v>12251</v>
      </c>
      <c r="AK414">
        <v>13179</v>
      </c>
      <c r="AL414">
        <v>239</v>
      </c>
      <c r="AM414">
        <v>852</v>
      </c>
      <c r="AN414">
        <v>352</v>
      </c>
      <c r="AO414">
        <v>641</v>
      </c>
      <c r="AP414">
        <v>2358</v>
      </c>
      <c r="AR414">
        <v>88</v>
      </c>
      <c r="AT414">
        <v>87</v>
      </c>
      <c r="AU414">
        <v>2160</v>
      </c>
      <c r="AV414">
        <v>119</v>
      </c>
      <c r="AW414">
        <v>311</v>
      </c>
      <c r="AX414">
        <v>177</v>
      </c>
      <c r="AZ414">
        <v>95</v>
      </c>
      <c r="BA414">
        <v>134</v>
      </c>
      <c r="BB414">
        <v>87</v>
      </c>
      <c r="BD414">
        <v>121</v>
      </c>
      <c r="BI414">
        <v>348</v>
      </c>
      <c r="BX414">
        <v>55855</v>
      </c>
    </row>
    <row r="415" spans="1:76">
      <c r="A415">
        <v>23</v>
      </c>
      <c r="B415">
        <v>18</v>
      </c>
      <c r="C415" t="s">
        <v>484</v>
      </c>
      <c r="D415">
        <v>103</v>
      </c>
      <c r="E415">
        <v>10</v>
      </c>
      <c r="F415" t="s">
        <v>494</v>
      </c>
      <c r="G415">
        <f t="shared" si="67"/>
        <v>1</v>
      </c>
      <c r="H415">
        <f t="shared" si="67"/>
        <v>0</v>
      </c>
      <c r="I415">
        <f t="shared" si="67"/>
        <v>0</v>
      </c>
      <c r="J415">
        <f t="shared" si="67"/>
        <v>0</v>
      </c>
      <c r="K415">
        <f t="shared" si="67"/>
        <v>0</v>
      </c>
      <c r="O415" s="6">
        <f t="shared" si="66"/>
        <v>0</v>
      </c>
      <c r="P415" s="6">
        <f t="shared" si="66"/>
        <v>2153.7764165345779</v>
      </c>
      <c r="Q415" s="6">
        <f t="shared" si="66"/>
        <v>12587.131837464618</v>
      </c>
      <c r="R415" s="6">
        <f t="shared" si="66"/>
        <v>15265.612439568795</v>
      </c>
      <c r="S415" s="6">
        <f t="shared" si="59"/>
        <v>17987.622789374898</v>
      </c>
      <c r="T415" s="6">
        <f t="shared" si="60"/>
        <v>2153.7764165345779</v>
      </c>
      <c r="U415" s="6">
        <f t="shared" si="61"/>
        <v>12587.131837464618</v>
      </c>
      <c r="V415" s="6">
        <f t="shared" si="62"/>
        <v>15265.612439568795</v>
      </c>
      <c r="W415" s="6">
        <v>0</v>
      </c>
      <c r="X415" s="6">
        <f t="shared" si="63"/>
        <v>2658.692705127487</v>
      </c>
      <c r="Y415" s="6">
        <f t="shared" si="64"/>
        <v>50652.836188070374</v>
      </c>
      <c r="Z415" s="6">
        <f t="shared" si="65"/>
        <v>-266.16381192962581</v>
      </c>
      <c r="AB415">
        <v>180010</v>
      </c>
      <c r="AC415">
        <v>12100</v>
      </c>
      <c r="AD415">
        <v>1789</v>
      </c>
      <c r="AE415">
        <v>1170</v>
      </c>
      <c r="AG415">
        <v>2651</v>
      </c>
      <c r="AH415">
        <v>1434</v>
      </c>
      <c r="AI415">
        <v>860</v>
      </c>
      <c r="AJ415">
        <v>14825</v>
      </c>
      <c r="AK415">
        <v>10380</v>
      </c>
      <c r="AL415">
        <v>178</v>
      </c>
      <c r="AM415">
        <v>1382</v>
      </c>
      <c r="AN415">
        <v>279</v>
      </c>
      <c r="AO415">
        <v>133</v>
      </c>
      <c r="AP415">
        <v>903</v>
      </c>
      <c r="AR415">
        <v>43</v>
      </c>
      <c r="AT415">
        <v>116</v>
      </c>
      <c r="AU415">
        <v>1624</v>
      </c>
      <c r="AV415">
        <v>199</v>
      </c>
      <c r="AW415">
        <v>202</v>
      </c>
      <c r="AX415">
        <v>153</v>
      </c>
      <c r="AZ415">
        <v>83</v>
      </c>
      <c r="BA415">
        <v>141</v>
      </c>
      <c r="BB415">
        <v>71</v>
      </c>
      <c r="BD415">
        <v>77</v>
      </c>
      <c r="BI415">
        <v>126</v>
      </c>
      <c r="BX415">
        <v>50919</v>
      </c>
    </row>
    <row r="416" spans="1:76">
      <c r="A416">
        <v>23</v>
      </c>
      <c r="B416">
        <v>18</v>
      </c>
      <c r="C416" t="s">
        <v>484</v>
      </c>
      <c r="D416">
        <v>104</v>
      </c>
      <c r="E416">
        <v>11</v>
      </c>
      <c r="F416" t="s">
        <v>495</v>
      </c>
      <c r="G416">
        <f t="shared" si="67"/>
        <v>0</v>
      </c>
      <c r="H416">
        <f t="shared" si="67"/>
        <v>0</v>
      </c>
      <c r="I416">
        <f t="shared" si="67"/>
        <v>0</v>
      </c>
      <c r="J416">
        <f t="shared" si="67"/>
        <v>1</v>
      </c>
      <c r="K416">
        <f t="shared" si="67"/>
        <v>0</v>
      </c>
      <c r="O416" s="6">
        <f t="shared" si="66"/>
        <v>20750.44711448441</v>
      </c>
      <c r="P416" s="6">
        <f t="shared" si="66"/>
        <v>3277.9213975407952</v>
      </c>
      <c r="Q416" s="6">
        <f t="shared" si="66"/>
        <v>9880.3678376105072</v>
      </c>
      <c r="R416" s="6">
        <f t="shared" si="66"/>
        <v>0</v>
      </c>
      <c r="S416" s="6">
        <f t="shared" si="59"/>
        <v>20750.44711448441</v>
      </c>
      <c r="T416" s="6">
        <f t="shared" si="60"/>
        <v>3277.9213975407952</v>
      </c>
      <c r="U416" s="6">
        <f t="shared" si="61"/>
        <v>9880.3678376105072</v>
      </c>
      <c r="V416" s="6">
        <f t="shared" si="62"/>
        <v>21978.900268309833</v>
      </c>
      <c r="W416" s="6">
        <v>0</v>
      </c>
      <c r="X416" s="6">
        <f t="shared" si="63"/>
        <v>3242.4243055011079</v>
      </c>
      <c r="Y416" s="6">
        <f t="shared" si="64"/>
        <v>59130.060923446661</v>
      </c>
      <c r="Z416" s="6">
        <f t="shared" si="65"/>
        <v>44.060923446661036</v>
      </c>
      <c r="AB416">
        <v>180011</v>
      </c>
      <c r="AC416">
        <v>14521</v>
      </c>
      <c r="AD416">
        <v>1893</v>
      </c>
      <c r="AE416">
        <v>958</v>
      </c>
      <c r="AG416">
        <v>3390</v>
      </c>
      <c r="AH416">
        <v>3759</v>
      </c>
      <c r="AI416">
        <v>377</v>
      </c>
      <c r="AJ416">
        <v>11637</v>
      </c>
      <c r="AK416">
        <v>13307</v>
      </c>
      <c r="AL416">
        <v>72</v>
      </c>
      <c r="AM416">
        <v>1394</v>
      </c>
      <c r="AN416">
        <v>350</v>
      </c>
      <c r="AO416">
        <v>184</v>
      </c>
      <c r="AP416">
        <v>2813</v>
      </c>
      <c r="AR416">
        <v>1026</v>
      </c>
      <c r="AT416">
        <v>317</v>
      </c>
      <c r="AU416">
        <v>1548</v>
      </c>
      <c r="AV416">
        <v>140</v>
      </c>
      <c r="AW416">
        <v>242</v>
      </c>
      <c r="AX416">
        <v>270</v>
      </c>
      <c r="AZ416">
        <v>102</v>
      </c>
      <c r="BA416">
        <v>174</v>
      </c>
      <c r="BB416">
        <v>182</v>
      </c>
      <c r="BD416">
        <v>147</v>
      </c>
      <c r="BI416">
        <v>283</v>
      </c>
      <c r="BX416">
        <v>59086</v>
      </c>
    </row>
    <row r="417" spans="1:76">
      <c r="A417">
        <v>23</v>
      </c>
      <c r="B417">
        <v>18</v>
      </c>
      <c r="C417" t="s">
        <v>484</v>
      </c>
      <c r="D417">
        <v>104</v>
      </c>
      <c r="E417">
        <v>12</v>
      </c>
      <c r="F417" t="s">
        <v>496</v>
      </c>
      <c r="G417">
        <f t="shared" si="67"/>
        <v>1</v>
      </c>
      <c r="H417">
        <f t="shared" si="67"/>
        <v>0</v>
      </c>
      <c r="I417">
        <f t="shared" si="67"/>
        <v>0</v>
      </c>
      <c r="J417">
        <f t="shared" si="67"/>
        <v>0</v>
      </c>
      <c r="K417">
        <f t="shared" si="67"/>
        <v>0</v>
      </c>
      <c r="O417" s="6">
        <f t="shared" si="66"/>
        <v>0</v>
      </c>
      <c r="P417" s="6">
        <f t="shared" si="66"/>
        <v>2425.1217567774579</v>
      </c>
      <c r="Q417" s="6">
        <f t="shared" si="66"/>
        <v>7719.5414951924658</v>
      </c>
      <c r="R417" s="6">
        <f t="shared" si="66"/>
        <v>17010.516252784659</v>
      </c>
      <c r="S417" s="6">
        <f t="shared" si="59"/>
        <v>20417.188149198828</v>
      </c>
      <c r="T417" s="6">
        <f t="shared" si="60"/>
        <v>2425.1217567774579</v>
      </c>
      <c r="U417" s="6">
        <f t="shared" si="61"/>
        <v>7719.5414951924658</v>
      </c>
      <c r="V417" s="6">
        <f t="shared" si="62"/>
        <v>17010.516252784659</v>
      </c>
      <c r="W417" s="6">
        <v>0</v>
      </c>
      <c r="X417" s="6">
        <f t="shared" si="63"/>
        <v>2490.1437764714824</v>
      </c>
      <c r="Y417" s="6">
        <f t="shared" si="64"/>
        <v>50062.511430424885</v>
      </c>
      <c r="Z417" s="6">
        <f t="shared" si="65"/>
        <v>876.51143042488548</v>
      </c>
      <c r="AB417">
        <v>180012</v>
      </c>
      <c r="AC417">
        <v>14042</v>
      </c>
      <c r="AD417">
        <v>1647</v>
      </c>
      <c r="AE417">
        <v>1404</v>
      </c>
      <c r="AG417">
        <v>2062</v>
      </c>
      <c r="AH417">
        <v>3270</v>
      </c>
      <c r="AI417">
        <v>236</v>
      </c>
      <c r="AJ417">
        <v>9092</v>
      </c>
      <c r="AK417">
        <v>11678</v>
      </c>
      <c r="AL417">
        <v>66</v>
      </c>
      <c r="AM417">
        <v>684</v>
      </c>
      <c r="AN417">
        <v>345</v>
      </c>
      <c r="AO417">
        <v>77</v>
      </c>
      <c r="AP417">
        <v>1654</v>
      </c>
      <c r="AR417">
        <v>314</v>
      </c>
      <c r="AT417">
        <v>161</v>
      </c>
      <c r="AU417">
        <v>1118</v>
      </c>
      <c r="AV417">
        <v>66</v>
      </c>
      <c r="AW417">
        <v>265</v>
      </c>
      <c r="AX417">
        <v>145</v>
      </c>
      <c r="AZ417">
        <v>82</v>
      </c>
      <c r="BA417">
        <v>228</v>
      </c>
      <c r="BB417">
        <v>97</v>
      </c>
      <c r="BD417">
        <v>104</v>
      </c>
      <c r="BI417">
        <v>349</v>
      </c>
      <c r="BX417">
        <v>49186</v>
      </c>
    </row>
    <row r="418" spans="1:76">
      <c r="A418">
        <v>23</v>
      </c>
      <c r="B418">
        <v>18</v>
      </c>
      <c r="C418" t="s">
        <v>484</v>
      </c>
      <c r="D418">
        <v>104</v>
      </c>
      <c r="E418">
        <v>13</v>
      </c>
      <c r="F418" t="s">
        <v>497</v>
      </c>
      <c r="G418">
        <f t="shared" si="67"/>
        <v>0</v>
      </c>
      <c r="H418">
        <f t="shared" si="67"/>
        <v>0</v>
      </c>
      <c r="I418">
        <f t="shared" si="67"/>
        <v>0</v>
      </c>
      <c r="J418">
        <f t="shared" si="67"/>
        <v>1</v>
      </c>
      <c r="K418">
        <f t="shared" si="67"/>
        <v>0</v>
      </c>
      <c r="O418" s="6">
        <f t="shared" si="66"/>
        <v>15295.272582372374</v>
      </c>
      <c r="P418" s="6">
        <f t="shared" si="66"/>
        <v>1781.3843364259703</v>
      </c>
      <c r="Q418" s="6">
        <f t="shared" si="66"/>
        <v>6983.417157716458</v>
      </c>
      <c r="R418" s="6">
        <f t="shared" si="66"/>
        <v>0</v>
      </c>
      <c r="S418" s="6">
        <f t="shared" si="59"/>
        <v>15295.272582372374</v>
      </c>
      <c r="T418" s="6">
        <f t="shared" si="60"/>
        <v>1781.3843364259703</v>
      </c>
      <c r="U418" s="6">
        <f t="shared" si="61"/>
        <v>6983.417157716458</v>
      </c>
      <c r="V418" s="6">
        <f t="shared" si="62"/>
        <v>16489.34103488992</v>
      </c>
      <c r="W418" s="6">
        <v>0</v>
      </c>
      <c r="X418" s="6">
        <f t="shared" si="63"/>
        <v>4485.1155591513125</v>
      </c>
      <c r="Y418" s="6">
        <f t="shared" si="64"/>
        <v>45034.530670556036</v>
      </c>
      <c r="Z418" s="6">
        <f t="shared" si="65"/>
        <v>840.53067055603606</v>
      </c>
      <c r="AB418">
        <v>180013</v>
      </c>
      <c r="AC418">
        <v>10315</v>
      </c>
      <c r="AD418">
        <v>1592</v>
      </c>
      <c r="AE418">
        <v>898</v>
      </c>
      <c r="AG418">
        <v>2120</v>
      </c>
      <c r="AH418">
        <v>1677</v>
      </c>
      <c r="AI418">
        <v>293</v>
      </c>
      <c r="AJ418">
        <v>8225</v>
      </c>
      <c r="AK418">
        <v>11489</v>
      </c>
      <c r="AL418">
        <v>45</v>
      </c>
      <c r="AM418">
        <v>428</v>
      </c>
      <c r="AN418">
        <v>190</v>
      </c>
      <c r="AO418">
        <v>165</v>
      </c>
      <c r="AP418">
        <v>1934</v>
      </c>
      <c r="AR418">
        <v>113</v>
      </c>
      <c r="AT418">
        <v>136</v>
      </c>
      <c r="AU418">
        <v>2749</v>
      </c>
      <c r="AV418">
        <v>111</v>
      </c>
      <c r="AW418">
        <v>349</v>
      </c>
      <c r="AX418">
        <v>474</v>
      </c>
      <c r="AZ418">
        <v>54</v>
      </c>
      <c r="BA418">
        <v>279</v>
      </c>
      <c r="BB418">
        <v>185</v>
      </c>
      <c r="BD418">
        <v>96</v>
      </c>
      <c r="BI418">
        <v>277</v>
      </c>
      <c r="BX418">
        <v>44194</v>
      </c>
    </row>
    <row r="419" spans="1:76">
      <c r="A419">
        <v>23</v>
      </c>
      <c r="B419">
        <v>18</v>
      </c>
      <c r="C419" t="s">
        <v>484</v>
      </c>
      <c r="D419">
        <v>105</v>
      </c>
      <c r="E419">
        <v>14</v>
      </c>
      <c r="F419" t="s">
        <v>498</v>
      </c>
      <c r="G419">
        <f t="shared" si="67"/>
        <v>0</v>
      </c>
      <c r="H419">
        <f t="shared" si="67"/>
        <v>0</v>
      </c>
      <c r="I419">
        <f t="shared" si="67"/>
        <v>0</v>
      </c>
      <c r="J419">
        <f t="shared" si="67"/>
        <v>1</v>
      </c>
      <c r="K419">
        <f t="shared" si="67"/>
        <v>0</v>
      </c>
      <c r="O419" s="6">
        <f t="shared" si="66"/>
        <v>15842.342855135088</v>
      </c>
      <c r="P419" s="6">
        <f t="shared" si="66"/>
        <v>1944.714196122728</v>
      </c>
      <c r="Q419" s="6">
        <f t="shared" si="66"/>
        <v>6617.477608175328</v>
      </c>
      <c r="R419" s="6">
        <f t="shared" si="66"/>
        <v>0</v>
      </c>
      <c r="S419" s="6">
        <f t="shared" si="59"/>
        <v>15842.342855135088</v>
      </c>
      <c r="T419" s="6">
        <f t="shared" si="60"/>
        <v>1944.714196122728</v>
      </c>
      <c r="U419" s="6">
        <f t="shared" si="61"/>
        <v>6617.477608175328</v>
      </c>
      <c r="V419" s="6">
        <f t="shared" si="62"/>
        <v>15953.242297540048</v>
      </c>
      <c r="W419" s="6">
        <v>0</v>
      </c>
      <c r="X419" s="6">
        <f t="shared" si="63"/>
        <v>3370.9785731200946</v>
      </c>
      <c r="Y419" s="6">
        <f t="shared" si="64"/>
        <v>43728.755530093287</v>
      </c>
      <c r="Z419" s="6">
        <f t="shared" si="65"/>
        <v>769.75553009328723</v>
      </c>
      <c r="AB419">
        <v>180014</v>
      </c>
      <c r="AC419">
        <v>10413</v>
      </c>
      <c r="AD419">
        <v>1954</v>
      </c>
      <c r="AE419">
        <v>896</v>
      </c>
      <c r="AG419">
        <v>2061</v>
      </c>
      <c r="AH419">
        <v>1437</v>
      </c>
      <c r="AI419">
        <v>967</v>
      </c>
      <c r="AJ419">
        <v>7794</v>
      </c>
      <c r="AK419">
        <v>9915</v>
      </c>
      <c r="AL419">
        <v>113</v>
      </c>
      <c r="AM419">
        <v>369</v>
      </c>
      <c r="AN419">
        <v>314</v>
      </c>
      <c r="AO419">
        <v>487</v>
      </c>
      <c r="AP419">
        <v>2587</v>
      </c>
      <c r="AR419">
        <v>112</v>
      </c>
      <c r="AT419">
        <v>103</v>
      </c>
      <c r="AU419">
        <v>888</v>
      </c>
      <c r="AV419">
        <v>124</v>
      </c>
      <c r="AW419">
        <v>289</v>
      </c>
      <c r="AX419">
        <v>760</v>
      </c>
      <c r="AZ419">
        <v>77</v>
      </c>
      <c r="BA419">
        <v>230</v>
      </c>
      <c r="BB419">
        <v>131</v>
      </c>
      <c r="BD419">
        <v>123</v>
      </c>
      <c r="BI419">
        <v>815</v>
      </c>
      <c r="BX419">
        <v>42959</v>
      </c>
    </row>
    <row r="420" spans="1:76">
      <c r="A420">
        <v>23</v>
      </c>
      <c r="B420">
        <v>18</v>
      </c>
      <c r="C420" t="s">
        <v>484</v>
      </c>
      <c r="D420">
        <v>105</v>
      </c>
      <c r="E420">
        <v>15</v>
      </c>
      <c r="F420" t="s">
        <v>499</v>
      </c>
      <c r="G420">
        <f t="shared" si="67"/>
        <v>0</v>
      </c>
      <c r="H420">
        <f t="shared" si="67"/>
        <v>0</v>
      </c>
      <c r="I420">
        <f t="shared" si="67"/>
        <v>0</v>
      </c>
      <c r="J420">
        <f t="shared" si="67"/>
        <v>1</v>
      </c>
      <c r="K420">
        <f t="shared" si="67"/>
        <v>0</v>
      </c>
      <c r="O420" s="6">
        <f t="shared" si="66"/>
        <v>17082.209543186826</v>
      </c>
      <c r="P420" s="6">
        <f t="shared" si="66"/>
        <v>2061.0050562268193</v>
      </c>
      <c r="Q420" s="6">
        <f t="shared" si="66"/>
        <v>13070.239966673209</v>
      </c>
      <c r="R420" s="6">
        <f t="shared" si="66"/>
        <v>0</v>
      </c>
      <c r="S420" s="6">
        <f t="shared" si="59"/>
        <v>17082.209543186826</v>
      </c>
      <c r="T420" s="6">
        <f t="shared" si="60"/>
        <v>2061.0050562268193</v>
      </c>
      <c r="U420" s="6">
        <f t="shared" si="61"/>
        <v>13070.239966673209</v>
      </c>
      <c r="V420" s="6">
        <f t="shared" si="62"/>
        <v>18054.014651609148</v>
      </c>
      <c r="W420" s="6">
        <v>0</v>
      </c>
      <c r="X420" s="6">
        <f t="shared" si="63"/>
        <v>3226.2359903194579</v>
      </c>
      <c r="Y420" s="6">
        <f t="shared" si="64"/>
        <v>53493.705208015461</v>
      </c>
      <c r="Z420" s="6">
        <f t="shared" si="65"/>
        <v>-48.294791984539188</v>
      </c>
      <c r="AB420">
        <v>180015</v>
      </c>
      <c r="AC420">
        <v>11397</v>
      </c>
      <c r="AD420">
        <v>2531</v>
      </c>
      <c r="AE420">
        <v>373</v>
      </c>
      <c r="AG420">
        <v>3459</v>
      </c>
      <c r="AH420">
        <v>834</v>
      </c>
      <c r="AI420">
        <v>439</v>
      </c>
      <c r="AJ420">
        <v>15394</v>
      </c>
      <c r="AK420">
        <v>12505</v>
      </c>
      <c r="AL420">
        <v>80</v>
      </c>
      <c r="AM420">
        <v>984</v>
      </c>
      <c r="AN420">
        <v>339</v>
      </c>
      <c r="AO420">
        <v>234</v>
      </c>
      <c r="AP420">
        <v>1342</v>
      </c>
      <c r="AR420">
        <v>243</v>
      </c>
      <c r="AT420">
        <v>309</v>
      </c>
      <c r="AU420">
        <v>1638</v>
      </c>
      <c r="AV420">
        <v>103</v>
      </c>
      <c r="AW420">
        <v>190</v>
      </c>
      <c r="AX420">
        <v>246</v>
      </c>
      <c r="AZ420">
        <v>106</v>
      </c>
      <c r="BA420">
        <v>475</v>
      </c>
      <c r="BB420">
        <v>122</v>
      </c>
      <c r="BD420">
        <v>81</v>
      </c>
      <c r="BI420">
        <v>118</v>
      </c>
      <c r="BX420">
        <v>53542</v>
      </c>
    </row>
    <row r="421" spans="1:76">
      <c r="A421">
        <v>23</v>
      </c>
      <c r="B421">
        <v>18</v>
      </c>
      <c r="C421" t="s">
        <v>484</v>
      </c>
      <c r="D421">
        <v>105</v>
      </c>
      <c r="E421">
        <v>16</v>
      </c>
      <c r="F421" t="s">
        <v>500</v>
      </c>
      <c r="G421">
        <f t="shared" si="67"/>
        <v>0</v>
      </c>
      <c r="H421">
        <f t="shared" si="67"/>
        <v>0</v>
      </c>
      <c r="I421">
        <f t="shared" si="67"/>
        <v>0</v>
      </c>
      <c r="J421">
        <f t="shared" si="67"/>
        <v>1</v>
      </c>
      <c r="K421">
        <f t="shared" si="67"/>
        <v>0</v>
      </c>
      <c r="O421" s="6">
        <f t="shared" si="66"/>
        <v>19403.077534405063</v>
      </c>
      <c r="P421" s="6">
        <f t="shared" si="66"/>
        <v>2119.3682594251277</v>
      </c>
      <c r="Q421" s="6">
        <f t="shared" si="66"/>
        <v>11795.819400869877</v>
      </c>
      <c r="R421" s="6">
        <f t="shared" si="66"/>
        <v>0</v>
      </c>
      <c r="S421" s="6">
        <f t="shared" si="59"/>
        <v>19403.077534405063</v>
      </c>
      <c r="T421" s="6">
        <f t="shared" si="60"/>
        <v>2119.3682594251277</v>
      </c>
      <c r="U421" s="6">
        <f t="shared" si="61"/>
        <v>11795.819400869877</v>
      </c>
      <c r="V421" s="6">
        <f t="shared" si="62"/>
        <v>21767.675069867913</v>
      </c>
      <c r="W421" s="6">
        <v>0</v>
      </c>
      <c r="X421" s="6">
        <f t="shared" si="63"/>
        <v>3802.349560019361</v>
      </c>
      <c r="Y421" s="6">
        <f t="shared" si="64"/>
        <v>58888.289824587344</v>
      </c>
      <c r="Z421" s="6">
        <f t="shared" si="65"/>
        <v>930.2898245873439</v>
      </c>
      <c r="AB421">
        <v>180016</v>
      </c>
      <c r="AC421">
        <v>13321</v>
      </c>
      <c r="AD421">
        <v>1921</v>
      </c>
      <c r="AE421">
        <v>1002</v>
      </c>
      <c r="AG421">
        <v>3527</v>
      </c>
      <c r="AH421">
        <v>919</v>
      </c>
      <c r="AI421">
        <v>420</v>
      </c>
      <c r="AJ421">
        <v>13893</v>
      </c>
      <c r="AK421">
        <v>15158</v>
      </c>
      <c r="AL421">
        <v>132</v>
      </c>
      <c r="AM421">
        <v>867</v>
      </c>
      <c r="AN421">
        <v>342</v>
      </c>
      <c r="AO421">
        <v>262</v>
      </c>
      <c r="AP421">
        <v>1922</v>
      </c>
      <c r="AR421">
        <v>279</v>
      </c>
      <c r="AT421">
        <v>258</v>
      </c>
      <c r="AU421">
        <v>1537</v>
      </c>
      <c r="AV421">
        <v>88</v>
      </c>
      <c r="AW421">
        <v>319</v>
      </c>
      <c r="AX421">
        <v>322</v>
      </c>
      <c r="AZ421">
        <v>94</v>
      </c>
      <c r="BA421">
        <v>865</v>
      </c>
      <c r="BB421">
        <v>233</v>
      </c>
      <c r="BD421">
        <v>141</v>
      </c>
      <c r="BI421">
        <v>136</v>
      </c>
      <c r="BX421">
        <v>57958</v>
      </c>
    </row>
    <row r="422" spans="1:76">
      <c r="A422">
        <v>23</v>
      </c>
      <c r="B422">
        <v>18</v>
      </c>
      <c r="C422" t="s">
        <v>484</v>
      </c>
      <c r="D422">
        <v>105</v>
      </c>
      <c r="E422">
        <v>17</v>
      </c>
      <c r="F422" t="s">
        <v>501</v>
      </c>
      <c r="G422">
        <f t="shared" si="67"/>
        <v>0</v>
      </c>
      <c r="H422">
        <f t="shared" si="67"/>
        <v>0</v>
      </c>
      <c r="I422">
        <f t="shared" si="67"/>
        <v>0</v>
      </c>
      <c r="J422">
        <f t="shared" si="67"/>
        <v>1</v>
      </c>
      <c r="K422">
        <f t="shared" si="67"/>
        <v>0</v>
      </c>
      <c r="O422" s="6">
        <f t="shared" si="66"/>
        <v>11441.891141471688</v>
      </c>
      <c r="P422" s="6">
        <f t="shared" si="66"/>
        <v>1699.9371797238539</v>
      </c>
      <c r="Q422" s="6">
        <f t="shared" si="66"/>
        <v>8172.0839079660673</v>
      </c>
      <c r="R422" s="6">
        <f t="shared" si="66"/>
        <v>0</v>
      </c>
      <c r="S422" s="6">
        <f t="shared" si="59"/>
        <v>11441.891141471688</v>
      </c>
      <c r="T422" s="6">
        <f t="shared" si="60"/>
        <v>1699.9371797238539</v>
      </c>
      <c r="U422" s="6">
        <f t="shared" si="61"/>
        <v>8172.0839079660673</v>
      </c>
      <c r="V422" s="6">
        <f t="shared" si="62"/>
        <v>22345.100476478161</v>
      </c>
      <c r="W422" s="6">
        <v>0</v>
      </c>
      <c r="X422" s="6">
        <f t="shared" si="63"/>
        <v>3466.2039565415662</v>
      </c>
      <c r="Y422" s="6">
        <f t="shared" si="64"/>
        <v>47125.216662181338</v>
      </c>
      <c r="Z422" s="6">
        <f t="shared" si="65"/>
        <v>913.2166621813376</v>
      </c>
      <c r="AB422">
        <v>180017</v>
      </c>
      <c r="AC422">
        <v>7742</v>
      </c>
      <c r="AD422">
        <v>1189</v>
      </c>
      <c r="AE422">
        <v>648</v>
      </c>
      <c r="AG422">
        <v>2406</v>
      </c>
      <c r="AH422">
        <v>1098</v>
      </c>
      <c r="AI422">
        <v>399</v>
      </c>
      <c r="AJ422">
        <v>9625</v>
      </c>
      <c r="AK422">
        <v>16061</v>
      </c>
      <c r="AL422">
        <v>55</v>
      </c>
      <c r="AM422">
        <v>829</v>
      </c>
      <c r="AN422">
        <v>329</v>
      </c>
      <c r="AO422">
        <v>157</v>
      </c>
      <c r="AP422">
        <v>1830</v>
      </c>
      <c r="AR422">
        <v>204</v>
      </c>
      <c r="AT422">
        <v>159</v>
      </c>
      <c r="AU422">
        <v>1033</v>
      </c>
      <c r="AV422">
        <v>177</v>
      </c>
      <c r="AW422">
        <v>235</v>
      </c>
      <c r="AX422">
        <v>608</v>
      </c>
      <c r="AZ422">
        <v>133</v>
      </c>
      <c r="BA422">
        <v>267</v>
      </c>
      <c r="BB422">
        <v>612</v>
      </c>
      <c r="BD422">
        <v>125</v>
      </c>
      <c r="BI422">
        <v>291</v>
      </c>
      <c r="BX422">
        <v>46212</v>
      </c>
    </row>
    <row r="423" spans="1:76">
      <c r="A423">
        <v>24</v>
      </c>
      <c r="B423">
        <v>19</v>
      </c>
      <c r="C423" t="s">
        <v>502</v>
      </c>
      <c r="D423">
        <v>106</v>
      </c>
      <c r="E423">
        <v>1</v>
      </c>
      <c r="F423" t="s">
        <v>503</v>
      </c>
      <c r="G423">
        <f t="shared" si="67"/>
        <v>0</v>
      </c>
      <c r="H423">
        <f t="shared" si="67"/>
        <v>0</v>
      </c>
      <c r="I423">
        <f t="shared" si="67"/>
        <v>0</v>
      </c>
      <c r="J423">
        <f t="shared" si="67"/>
        <v>1</v>
      </c>
      <c r="K423">
        <f t="shared" si="67"/>
        <v>0</v>
      </c>
      <c r="O423" s="6">
        <f t="shared" si="66"/>
        <v>12456.001756265452</v>
      </c>
      <c r="P423" s="6">
        <f t="shared" si="66"/>
        <v>1634.6052358451509</v>
      </c>
      <c r="Q423" s="6">
        <f t="shared" si="66"/>
        <v>18547.446542287664</v>
      </c>
      <c r="R423" s="6">
        <f t="shared" si="66"/>
        <v>0</v>
      </c>
      <c r="S423" s="6">
        <f t="shared" si="59"/>
        <v>12456.001756265452</v>
      </c>
      <c r="T423" s="6">
        <f t="shared" si="60"/>
        <v>1634.6052358451509</v>
      </c>
      <c r="U423" s="6">
        <f t="shared" si="61"/>
        <v>18547.446542287664</v>
      </c>
      <c r="V423" s="6">
        <f t="shared" si="62"/>
        <v>19875.83198817071</v>
      </c>
      <c r="W423" s="6">
        <v>0</v>
      </c>
      <c r="X423" s="6">
        <f t="shared" si="63"/>
        <v>2304.4542787996129</v>
      </c>
      <c r="Y423" s="6">
        <f t="shared" si="64"/>
        <v>54818.339801368587</v>
      </c>
      <c r="Z423" s="6">
        <f t="shared" si="65"/>
        <v>-941.66019863141264</v>
      </c>
      <c r="AB423">
        <v>191001</v>
      </c>
      <c r="AC423">
        <v>9345</v>
      </c>
      <c r="AD423">
        <v>993</v>
      </c>
      <c r="AE423">
        <v>90</v>
      </c>
      <c r="AG423">
        <v>2741</v>
      </c>
      <c r="AH423">
        <v>696</v>
      </c>
      <c r="AI423">
        <v>316</v>
      </c>
      <c r="AJ423">
        <v>21845</v>
      </c>
      <c r="AK423">
        <v>15067</v>
      </c>
      <c r="AL423">
        <v>62</v>
      </c>
      <c r="AM423">
        <v>390</v>
      </c>
      <c r="AN423">
        <v>169</v>
      </c>
      <c r="AO423">
        <v>1328</v>
      </c>
      <c r="AP423">
        <v>298</v>
      </c>
      <c r="AT423">
        <v>179</v>
      </c>
      <c r="AU423">
        <v>1780</v>
      </c>
      <c r="AV423">
        <v>78</v>
      </c>
      <c r="AX423">
        <v>236</v>
      </c>
      <c r="BD423">
        <v>147</v>
      </c>
      <c r="BX423">
        <v>55760</v>
      </c>
    </row>
    <row r="424" spans="1:76">
      <c r="A424">
        <v>24</v>
      </c>
      <c r="B424">
        <v>19</v>
      </c>
      <c r="C424" t="s">
        <v>502</v>
      </c>
      <c r="D424">
        <v>106</v>
      </c>
      <c r="E424">
        <v>2</v>
      </c>
      <c r="F424" t="s">
        <v>504</v>
      </c>
      <c r="G424">
        <f t="shared" si="67"/>
        <v>0</v>
      </c>
      <c r="H424">
        <f t="shared" si="67"/>
        <v>0</v>
      </c>
      <c r="I424">
        <f t="shared" si="67"/>
        <v>0</v>
      </c>
      <c r="J424">
        <f t="shared" si="67"/>
        <v>1</v>
      </c>
      <c r="K424">
        <f t="shared" si="67"/>
        <v>0</v>
      </c>
      <c r="O424" s="6">
        <f t="shared" si="66"/>
        <v>12820.317112581233</v>
      </c>
      <c r="P424" s="6">
        <f t="shared" si="66"/>
        <v>1844.53854884205</v>
      </c>
      <c r="Q424" s="6">
        <f t="shared" si="66"/>
        <v>17257.743118266837</v>
      </c>
      <c r="R424" s="6">
        <f t="shared" si="66"/>
        <v>0</v>
      </c>
      <c r="S424" s="6">
        <f t="shared" si="59"/>
        <v>12820.317112581233</v>
      </c>
      <c r="T424" s="6">
        <f t="shared" si="60"/>
        <v>1844.53854884205</v>
      </c>
      <c r="U424" s="6">
        <f t="shared" si="61"/>
        <v>17257.743118266837</v>
      </c>
      <c r="V424" s="6">
        <f t="shared" si="62"/>
        <v>18259.500034876015</v>
      </c>
      <c r="W424" s="6">
        <v>0</v>
      </c>
      <c r="X424" s="6">
        <f t="shared" si="63"/>
        <v>2442.5310847607466</v>
      </c>
      <c r="Y424" s="6">
        <f t="shared" si="64"/>
        <v>52624.629899326887</v>
      </c>
      <c r="Z424" s="6">
        <f t="shared" si="65"/>
        <v>-1140.3701006731135</v>
      </c>
      <c r="AB424">
        <v>191002</v>
      </c>
      <c r="AC424">
        <v>8613</v>
      </c>
      <c r="AD424">
        <v>2012</v>
      </c>
      <c r="AE424">
        <v>108</v>
      </c>
      <c r="AG424">
        <v>2552</v>
      </c>
      <c r="AH424">
        <v>1237</v>
      </c>
      <c r="AI424">
        <v>446</v>
      </c>
      <c r="AJ424">
        <v>20326</v>
      </c>
      <c r="AK424">
        <v>13296</v>
      </c>
      <c r="AL424">
        <v>83</v>
      </c>
      <c r="AM424">
        <v>785</v>
      </c>
      <c r="AN424">
        <v>210</v>
      </c>
      <c r="AO424">
        <v>834</v>
      </c>
      <c r="AP424">
        <v>698</v>
      </c>
      <c r="AT424">
        <v>108</v>
      </c>
      <c r="AU424">
        <v>1766</v>
      </c>
      <c r="AV424">
        <v>197</v>
      </c>
      <c r="AX424">
        <v>300</v>
      </c>
      <c r="BD424">
        <v>194</v>
      </c>
      <c r="BX424">
        <v>53765</v>
      </c>
    </row>
    <row r="425" spans="1:76">
      <c r="A425">
        <v>24</v>
      </c>
      <c r="B425">
        <v>19</v>
      </c>
      <c r="C425" t="s">
        <v>502</v>
      </c>
      <c r="D425">
        <v>106</v>
      </c>
      <c r="E425">
        <v>3</v>
      </c>
      <c r="F425" t="s">
        <v>505</v>
      </c>
      <c r="G425">
        <f t="shared" si="67"/>
        <v>0</v>
      </c>
      <c r="H425">
        <f t="shared" si="67"/>
        <v>0</v>
      </c>
      <c r="I425">
        <f t="shared" si="67"/>
        <v>0</v>
      </c>
      <c r="J425">
        <f t="shared" si="67"/>
        <v>1</v>
      </c>
      <c r="K425">
        <f t="shared" si="67"/>
        <v>0</v>
      </c>
      <c r="O425" s="6">
        <f t="shared" si="66"/>
        <v>12065.407915231812</v>
      </c>
      <c r="P425" s="6">
        <f t="shared" si="66"/>
        <v>1798.8061881269577</v>
      </c>
      <c r="Q425" s="6">
        <f t="shared" si="66"/>
        <v>19533.19089731609</v>
      </c>
      <c r="R425" s="6">
        <f t="shared" si="66"/>
        <v>0</v>
      </c>
      <c r="S425" s="6">
        <f t="shared" si="59"/>
        <v>12065.407915231812</v>
      </c>
      <c r="T425" s="6">
        <f t="shared" si="60"/>
        <v>1798.8061881269577</v>
      </c>
      <c r="U425" s="6">
        <f t="shared" si="61"/>
        <v>19533.19089731609</v>
      </c>
      <c r="V425" s="6">
        <f t="shared" si="62"/>
        <v>19541.774744982675</v>
      </c>
      <c r="W425" s="6">
        <v>0</v>
      </c>
      <c r="X425" s="6">
        <f t="shared" si="63"/>
        <v>1982.5924828350387</v>
      </c>
      <c r="Y425" s="6">
        <f t="shared" si="64"/>
        <v>54921.772228492569</v>
      </c>
      <c r="Z425" s="6">
        <f t="shared" si="65"/>
        <v>-1420.2277715074306</v>
      </c>
      <c r="AB425">
        <v>191003</v>
      </c>
      <c r="AC425">
        <v>9163</v>
      </c>
      <c r="AD425">
        <v>827</v>
      </c>
      <c r="AE425">
        <v>111</v>
      </c>
      <c r="AG425">
        <v>2585</v>
      </c>
      <c r="AH425">
        <v>1418</v>
      </c>
      <c r="AI425">
        <v>127</v>
      </c>
      <c r="AJ425">
        <v>23006</v>
      </c>
      <c r="AK425">
        <v>14297</v>
      </c>
      <c r="AL425">
        <v>67</v>
      </c>
      <c r="AM425">
        <v>434</v>
      </c>
      <c r="AN425">
        <v>305</v>
      </c>
      <c r="AO425">
        <v>720</v>
      </c>
      <c r="AP425">
        <v>1200</v>
      </c>
      <c r="AT425">
        <v>136</v>
      </c>
      <c r="AU425">
        <v>1340</v>
      </c>
      <c r="AV425">
        <v>79</v>
      </c>
      <c r="AX425">
        <v>316</v>
      </c>
      <c r="BD425">
        <v>211</v>
      </c>
      <c r="BX425">
        <v>56342</v>
      </c>
    </row>
    <row r="426" spans="1:76">
      <c r="A426">
        <v>24</v>
      </c>
      <c r="B426">
        <v>19</v>
      </c>
      <c r="C426" t="s">
        <v>502</v>
      </c>
      <c r="D426">
        <v>106</v>
      </c>
      <c r="E426">
        <v>4</v>
      </c>
      <c r="F426" t="s">
        <v>506</v>
      </c>
      <c r="G426">
        <f t="shared" si="67"/>
        <v>0</v>
      </c>
      <c r="H426">
        <f t="shared" si="67"/>
        <v>0</v>
      </c>
      <c r="I426">
        <f t="shared" si="67"/>
        <v>1</v>
      </c>
      <c r="J426">
        <f t="shared" si="67"/>
        <v>0</v>
      </c>
      <c r="K426">
        <f t="shared" si="67"/>
        <v>0</v>
      </c>
      <c r="O426" s="6">
        <f t="shared" si="66"/>
        <v>13553.725731525134</v>
      </c>
      <c r="P426" s="6">
        <f t="shared" si="66"/>
        <v>2192.1044902767503</v>
      </c>
      <c r="Q426" s="6">
        <f t="shared" si="66"/>
        <v>0</v>
      </c>
      <c r="R426" s="6">
        <f t="shared" si="66"/>
        <v>20816.013713844259</v>
      </c>
      <c r="S426" s="6">
        <f t="shared" si="59"/>
        <v>13553.725731525134</v>
      </c>
      <c r="T426" s="6">
        <f t="shared" si="60"/>
        <v>2192.1044902767503</v>
      </c>
      <c r="U426" s="6">
        <f t="shared" si="61"/>
        <v>21598.923899714162</v>
      </c>
      <c r="V426" s="6">
        <f t="shared" si="62"/>
        <v>20816.013713844259</v>
      </c>
      <c r="W426" s="6">
        <v>0</v>
      </c>
      <c r="X426" s="6">
        <f t="shared" si="63"/>
        <v>3098.6339765346856</v>
      </c>
      <c r="Y426" s="6">
        <f t="shared" si="64"/>
        <v>61259.40181189499</v>
      </c>
      <c r="Z426" s="6">
        <f t="shared" si="65"/>
        <v>-1946.5981881050102</v>
      </c>
      <c r="AB426">
        <v>191004</v>
      </c>
      <c r="AC426">
        <v>9961</v>
      </c>
      <c r="AD426">
        <v>1081</v>
      </c>
      <c r="AE426">
        <v>305</v>
      </c>
      <c r="AG426">
        <v>2919</v>
      </c>
      <c r="AH426">
        <v>1817</v>
      </c>
      <c r="AI426">
        <v>297</v>
      </c>
      <c r="AJ426">
        <v>25439</v>
      </c>
      <c r="AK426">
        <v>14615</v>
      </c>
      <c r="AL426">
        <v>289</v>
      </c>
      <c r="AM426">
        <v>421</v>
      </c>
      <c r="AN426">
        <v>478</v>
      </c>
      <c r="AO426">
        <v>1109</v>
      </c>
      <c r="AP426">
        <v>1221</v>
      </c>
      <c r="AT426">
        <v>162</v>
      </c>
      <c r="AU426">
        <v>2402</v>
      </c>
      <c r="AV426">
        <v>93</v>
      </c>
      <c r="AX426">
        <v>373</v>
      </c>
      <c r="BD426">
        <v>224</v>
      </c>
      <c r="BX426">
        <v>63206</v>
      </c>
    </row>
    <row r="427" spans="1:76">
      <c r="A427">
        <v>24</v>
      </c>
      <c r="B427">
        <v>19</v>
      </c>
      <c r="C427" t="s">
        <v>502</v>
      </c>
      <c r="D427">
        <v>109</v>
      </c>
      <c r="E427">
        <v>5</v>
      </c>
      <c r="F427" t="s">
        <v>507</v>
      </c>
      <c r="G427">
        <f t="shared" si="67"/>
        <v>1</v>
      </c>
      <c r="H427">
        <f t="shared" si="67"/>
        <v>0</v>
      </c>
      <c r="I427">
        <f t="shared" si="67"/>
        <v>0</v>
      </c>
      <c r="J427">
        <f t="shared" si="67"/>
        <v>0</v>
      </c>
      <c r="K427">
        <f t="shared" si="67"/>
        <v>0</v>
      </c>
      <c r="O427" s="6">
        <f t="shared" si="66"/>
        <v>0</v>
      </c>
      <c r="P427" s="6">
        <f t="shared" si="66"/>
        <v>2332.3503964696997</v>
      </c>
      <c r="Q427" s="6">
        <f t="shared" si="66"/>
        <v>11379.786038282515</v>
      </c>
      <c r="R427" s="6">
        <f t="shared" si="66"/>
        <v>18107.968914254638</v>
      </c>
      <c r="S427" s="6">
        <f t="shared" si="59"/>
        <v>18292.214316786452</v>
      </c>
      <c r="T427" s="6">
        <f t="shared" si="60"/>
        <v>2332.3503964696997</v>
      </c>
      <c r="U427" s="6">
        <f t="shared" si="61"/>
        <v>11379.786038282515</v>
      </c>
      <c r="V427" s="6">
        <f t="shared" si="62"/>
        <v>18107.968914254638</v>
      </c>
      <c r="W427" s="6">
        <v>0</v>
      </c>
      <c r="X427" s="6">
        <f t="shared" si="63"/>
        <v>2434.9130540870287</v>
      </c>
      <c r="Y427" s="6">
        <f t="shared" si="64"/>
        <v>52547.232719880332</v>
      </c>
      <c r="Z427" s="6">
        <f t="shared" si="65"/>
        <v>144.2327198803323</v>
      </c>
      <c r="AB427">
        <v>191005</v>
      </c>
      <c r="AC427">
        <v>13498</v>
      </c>
      <c r="AD427">
        <v>1398</v>
      </c>
      <c r="AE427">
        <v>418</v>
      </c>
      <c r="AG427">
        <v>3447</v>
      </c>
      <c r="AH427">
        <v>1596</v>
      </c>
      <c r="AI427">
        <v>312</v>
      </c>
      <c r="AJ427">
        <v>13403</v>
      </c>
      <c r="AK427">
        <v>13050</v>
      </c>
      <c r="AL427">
        <v>340</v>
      </c>
      <c r="AM427">
        <v>763</v>
      </c>
      <c r="AN427">
        <v>506</v>
      </c>
      <c r="AO427">
        <v>215</v>
      </c>
      <c r="AP427">
        <v>900</v>
      </c>
      <c r="AT427">
        <v>194</v>
      </c>
      <c r="AU427">
        <v>1854</v>
      </c>
      <c r="AV427">
        <v>89</v>
      </c>
      <c r="AX427">
        <v>188</v>
      </c>
      <c r="BD427">
        <v>232</v>
      </c>
      <c r="BX427">
        <v>52403</v>
      </c>
    </row>
    <row r="428" spans="1:76">
      <c r="A428">
        <v>24</v>
      </c>
      <c r="B428">
        <v>19</v>
      </c>
      <c r="C428" t="s">
        <v>502</v>
      </c>
      <c r="D428">
        <v>110</v>
      </c>
      <c r="E428">
        <v>6</v>
      </c>
      <c r="F428" t="s">
        <v>508</v>
      </c>
      <c r="G428">
        <f t="shared" si="67"/>
        <v>0</v>
      </c>
      <c r="H428">
        <f t="shared" si="67"/>
        <v>0</v>
      </c>
      <c r="I428">
        <f t="shared" si="67"/>
        <v>0</v>
      </c>
      <c r="J428">
        <f t="shared" si="67"/>
        <v>1</v>
      </c>
      <c r="K428">
        <f t="shared" si="67"/>
        <v>0</v>
      </c>
      <c r="O428" s="6">
        <f t="shared" si="66"/>
        <v>17628.085339371457</v>
      </c>
      <c r="P428" s="6">
        <f t="shared" si="66"/>
        <v>3189.0699538657591</v>
      </c>
      <c r="Q428" s="6">
        <f t="shared" si="66"/>
        <v>14382.867678020279</v>
      </c>
      <c r="R428" s="6">
        <f t="shared" si="66"/>
        <v>0</v>
      </c>
      <c r="S428" s="6">
        <f t="shared" si="59"/>
        <v>17628.085339371457</v>
      </c>
      <c r="T428" s="6">
        <f t="shared" si="60"/>
        <v>3189.0699538657591</v>
      </c>
      <c r="U428" s="6">
        <f t="shared" si="61"/>
        <v>14382.867678020279</v>
      </c>
      <c r="V428" s="6">
        <f t="shared" si="62"/>
        <v>21882.471373368957</v>
      </c>
      <c r="W428" s="6">
        <v>0</v>
      </c>
      <c r="X428" s="6">
        <f t="shared" si="63"/>
        <v>2108.289988951381</v>
      </c>
      <c r="Y428" s="6">
        <f t="shared" si="64"/>
        <v>59190.784333577831</v>
      </c>
      <c r="Z428" s="6">
        <f t="shared" si="65"/>
        <v>-1105.2156664221693</v>
      </c>
      <c r="AB428">
        <v>191006</v>
      </c>
      <c r="AC428">
        <v>12060</v>
      </c>
      <c r="AD428">
        <v>1110</v>
      </c>
      <c r="AE428">
        <v>1588</v>
      </c>
      <c r="AG428">
        <v>3607</v>
      </c>
      <c r="AH428">
        <v>2908</v>
      </c>
      <c r="AI428">
        <v>807</v>
      </c>
      <c r="AJ428">
        <v>16940</v>
      </c>
      <c r="AK428">
        <v>15453</v>
      </c>
      <c r="AL428">
        <v>114</v>
      </c>
      <c r="AM428">
        <v>1474</v>
      </c>
      <c r="AN428">
        <v>643</v>
      </c>
      <c r="AO428">
        <v>226</v>
      </c>
      <c r="AP428">
        <v>1152</v>
      </c>
      <c r="AT428">
        <v>95</v>
      </c>
      <c r="AU428">
        <v>1539</v>
      </c>
      <c r="AV428">
        <v>85</v>
      </c>
      <c r="AX428">
        <v>250</v>
      </c>
      <c r="BD428">
        <v>245</v>
      </c>
      <c r="BX428">
        <v>60296</v>
      </c>
    </row>
    <row r="429" spans="1:76">
      <c r="A429">
        <v>24</v>
      </c>
      <c r="B429">
        <v>19</v>
      </c>
      <c r="C429" t="s">
        <v>502</v>
      </c>
      <c r="D429">
        <v>108</v>
      </c>
      <c r="E429">
        <v>7</v>
      </c>
      <c r="F429" t="s">
        <v>509</v>
      </c>
      <c r="G429">
        <f t="shared" si="67"/>
        <v>0</v>
      </c>
      <c r="H429">
        <f t="shared" si="67"/>
        <v>0</v>
      </c>
      <c r="I429">
        <f t="shared" si="67"/>
        <v>0</v>
      </c>
      <c r="J429">
        <f t="shared" si="67"/>
        <v>1</v>
      </c>
      <c r="K429">
        <f t="shared" si="67"/>
        <v>0</v>
      </c>
      <c r="O429" s="6">
        <f t="shared" si="66"/>
        <v>16492.138113613069</v>
      </c>
      <c r="P429" s="6">
        <f t="shared" si="66"/>
        <v>2484.3560525608154</v>
      </c>
      <c r="Q429" s="6">
        <f t="shared" si="66"/>
        <v>21550.528182025428</v>
      </c>
      <c r="R429" s="6">
        <f t="shared" si="66"/>
        <v>0</v>
      </c>
      <c r="S429" s="6">
        <f t="shared" si="59"/>
        <v>16492.138113613069</v>
      </c>
      <c r="T429" s="6">
        <f t="shared" si="60"/>
        <v>2484.3560525608154</v>
      </c>
      <c r="U429" s="6">
        <f t="shared" si="61"/>
        <v>21550.528182025428</v>
      </c>
      <c r="V429" s="6">
        <f t="shared" si="62"/>
        <v>37700.254032777768</v>
      </c>
      <c r="W429" s="6">
        <v>0</v>
      </c>
      <c r="X429" s="6">
        <f t="shared" si="63"/>
        <v>3192.9071061219429</v>
      </c>
      <c r="Y429" s="6">
        <f t="shared" si="64"/>
        <v>81420.183487099028</v>
      </c>
      <c r="Z429" s="6">
        <f t="shared" si="65"/>
        <v>333.18348709902784</v>
      </c>
      <c r="AB429">
        <v>191007</v>
      </c>
      <c r="AC429">
        <v>11534</v>
      </c>
      <c r="AD429">
        <v>1122</v>
      </c>
      <c r="AE429">
        <v>1151</v>
      </c>
      <c r="AG429">
        <v>3563</v>
      </c>
      <c r="AH429">
        <v>1730</v>
      </c>
      <c r="AI429">
        <v>411</v>
      </c>
      <c r="AJ429">
        <v>25382</v>
      </c>
      <c r="AK429">
        <v>28771</v>
      </c>
      <c r="AL429">
        <v>122</v>
      </c>
      <c r="AM429">
        <v>1435</v>
      </c>
      <c r="AN429">
        <v>517</v>
      </c>
      <c r="AO429">
        <v>708</v>
      </c>
      <c r="AP429">
        <v>1288</v>
      </c>
      <c r="AT429">
        <v>245</v>
      </c>
      <c r="AU429">
        <v>2356</v>
      </c>
      <c r="AV429">
        <v>127</v>
      </c>
      <c r="AX429">
        <v>367</v>
      </c>
      <c r="BD429">
        <v>258</v>
      </c>
      <c r="BX429">
        <v>81087</v>
      </c>
    </row>
    <row r="430" spans="1:76">
      <c r="A430">
        <v>24</v>
      </c>
      <c r="B430">
        <v>19</v>
      </c>
      <c r="C430" t="s">
        <v>502</v>
      </c>
      <c r="D430">
        <v>107</v>
      </c>
      <c r="E430">
        <v>8</v>
      </c>
      <c r="F430" t="s">
        <v>510</v>
      </c>
      <c r="G430">
        <f t="shared" si="67"/>
        <v>0</v>
      </c>
      <c r="H430">
        <f t="shared" si="67"/>
        <v>0</v>
      </c>
      <c r="I430">
        <f t="shared" si="67"/>
        <v>0</v>
      </c>
      <c r="J430">
        <f t="shared" si="67"/>
        <v>1</v>
      </c>
      <c r="K430">
        <f t="shared" si="67"/>
        <v>0</v>
      </c>
      <c r="O430" s="6">
        <f t="shared" si="66"/>
        <v>16094.377413110922</v>
      </c>
      <c r="P430" s="6">
        <f t="shared" si="66"/>
        <v>2509.6177375272473</v>
      </c>
      <c r="Q430" s="6">
        <f t="shared" si="66"/>
        <v>23594.185944776007</v>
      </c>
      <c r="R430" s="6">
        <f t="shared" si="66"/>
        <v>0</v>
      </c>
      <c r="S430" s="6">
        <f t="shared" si="59"/>
        <v>16094.377413110922</v>
      </c>
      <c r="T430" s="6">
        <f t="shared" si="60"/>
        <v>2509.6177375272473</v>
      </c>
      <c r="U430" s="6">
        <f t="shared" si="61"/>
        <v>23594.185944776007</v>
      </c>
      <c r="V430" s="6">
        <f t="shared" si="62"/>
        <v>34572.054762374326</v>
      </c>
      <c r="W430" s="6">
        <v>0</v>
      </c>
      <c r="X430" s="6">
        <f t="shared" si="63"/>
        <v>3867.1028207459617</v>
      </c>
      <c r="Y430" s="6">
        <f t="shared" si="64"/>
        <v>80637.338678534463</v>
      </c>
      <c r="Z430" s="6">
        <f t="shared" si="65"/>
        <v>-564.66132146553718</v>
      </c>
      <c r="AB430">
        <v>191008</v>
      </c>
      <c r="AC430">
        <v>11833</v>
      </c>
      <c r="AD430">
        <v>1160</v>
      </c>
      <c r="AE430">
        <v>481</v>
      </c>
      <c r="AG430">
        <v>3336</v>
      </c>
      <c r="AH430">
        <v>2093</v>
      </c>
      <c r="AI430">
        <v>333</v>
      </c>
      <c r="AJ430">
        <v>27789</v>
      </c>
      <c r="AK430">
        <v>25413</v>
      </c>
      <c r="AL430">
        <v>273</v>
      </c>
      <c r="AM430">
        <v>1727</v>
      </c>
      <c r="AN430">
        <v>516</v>
      </c>
      <c r="AO430">
        <v>425</v>
      </c>
      <c r="AP430">
        <v>1762</v>
      </c>
      <c r="AT430">
        <v>212</v>
      </c>
      <c r="AU430">
        <v>3090</v>
      </c>
      <c r="AV430">
        <v>100</v>
      </c>
      <c r="AX430">
        <v>395</v>
      </c>
      <c r="BD430">
        <v>264</v>
      </c>
      <c r="BX430">
        <v>81202</v>
      </c>
    </row>
    <row r="431" spans="1:76">
      <c r="A431">
        <v>24</v>
      </c>
      <c r="B431">
        <v>19</v>
      </c>
      <c r="C431" t="s">
        <v>502</v>
      </c>
      <c r="D431">
        <v>107</v>
      </c>
      <c r="E431">
        <v>9</v>
      </c>
      <c r="F431" t="s">
        <v>511</v>
      </c>
      <c r="G431">
        <f t="shared" si="67"/>
        <v>0</v>
      </c>
      <c r="H431">
        <f t="shared" si="67"/>
        <v>0</v>
      </c>
      <c r="I431">
        <f t="shared" si="67"/>
        <v>0</v>
      </c>
      <c r="J431">
        <f t="shared" si="67"/>
        <v>1</v>
      </c>
      <c r="K431">
        <f t="shared" si="67"/>
        <v>0</v>
      </c>
      <c r="O431" s="6">
        <f t="shared" si="66"/>
        <v>14701.617723064364</v>
      </c>
      <c r="P431" s="6">
        <f t="shared" si="66"/>
        <v>1933.3899925170861</v>
      </c>
      <c r="Q431" s="6">
        <f t="shared" si="66"/>
        <v>18415.844152081456</v>
      </c>
      <c r="R431" s="6">
        <f t="shared" si="66"/>
        <v>0</v>
      </c>
      <c r="S431" s="6">
        <f t="shared" si="59"/>
        <v>14701.617723064364</v>
      </c>
      <c r="T431" s="6">
        <f t="shared" si="60"/>
        <v>1933.3899925170861</v>
      </c>
      <c r="U431" s="6">
        <f t="shared" si="61"/>
        <v>18415.844152081456</v>
      </c>
      <c r="V431" s="6">
        <f t="shared" si="62"/>
        <v>22780.178466747118</v>
      </c>
      <c r="W431" s="6">
        <v>0</v>
      </c>
      <c r="X431" s="6">
        <f t="shared" si="63"/>
        <v>3637.6096467002149</v>
      </c>
      <c r="Y431" s="6">
        <f t="shared" si="64"/>
        <v>61468.639981110238</v>
      </c>
      <c r="Z431" s="6">
        <f t="shared" si="65"/>
        <v>-632.3600188897617</v>
      </c>
      <c r="AB431">
        <v>191009</v>
      </c>
      <c r="AC431">
        <v>10716</v>
      </c>
      <c r="AD431">
        <v>1466</v>
      </c>
      <c r="AE431">
        <v>126</v>
      </c>
      <c r="AG431">
        <v>3006</v>
      </c>
      <c r="AH431">
        <v>1097</v>
      </c>
      <c r="AI431">
        <v>336</v>
      </c>
      <c r="AJ431">
        <v>21690</v>
      </c>
      <c r="AK431">
        <v>17554</v>
      </c>
      <c r="AL431">
        <v>59</v>
      </c>
      <c r="AM431">
        <v>747</v>
      </c>
      <c r="AN431">
        <v>287</v>
      </c>
      <c r="AO431">
        <v>289</v>
      </c>
      <c r="AP431">
        <v>908</v>
      </c>
      <c r="AT431">
        <v>202</v>
      </c>
      <c r="AU431">
        <v>3039</v>
      </c>
      <c r="AV431">
        <v>89</v>
      </c>
      <c r="AX431">
        <v>325</v>
      </c>
      <c r="BD431">
        <v>165</v>
      </c>
      <c r="BX431">
        <v>62101</v>
      </c>
    </row>
    <row r="432" spans="1:76">
      <c r="A432">
        <v>24</v>
      </c>
      <c r="B432">
        <v>19</v>
      </c>
      <c r="C432" t="s">
        <v>502</v>
      </c>
      <c r="D432">
        <v>107</v>
      </c>
      <c r="E432">
        <v>10</v>
      </c>
      <c r="F432" t="s">
        <v>512</v>
      </c>
      <c r="G432">
        <f t="shared" si="67"/>
        <v>0</v>
      </c>
      <c r="H432">
        <f t="shared" si="67"/>
        <v>0</v>
      </c>
      <c r="I432">
        <f t="shared" si="67"/>
        <v>0</v>
      </c>
      <c r="J432">
        <f t="shared" si="67"/>
        <v>1</v>
      </c>
      <c r="K432">
        <f t="shared" si="67"/>
        <v>0</v>
      </c>
      <c r="O432" s="6">
        <f t="shared" si="66"/>
        <v>14975.152859445721</v>
      </c>
      <c r="P432" s="6">
        <f t="shared" si="66"/>
        <v>1910.7415853058023</v>
      </c>
      <c r="Q432" s="6">
        <f t="shared" si="66"/>
        <v>15277.763931422485</v>
      </c>
      <c r="R432" s="6">
        <f t="shared" si="66"/>
        <v>0</v>
      </c>
      <c r="S432" s="6">
        <f t="shared" si="59"/>
        <v>14975.152859445721</v>
      </c>
      <c r="T432" s="6">
        <f t="shared" si="60"/>
        <v>1910.7415853058023</v>
      </c>
      <c r="U432" s="6">
        <f t="shared" si="61"/>
        <v>15277.763931422485</v>
      </c>
      <c r="V432" s="6">
        <f t="shared" si="62"/>
        <v>17830.161859782111</v>
      </c>
      <c r="W432" s="6">
        <v>0</v>
      </c>
      <c r="X432" s="6">
        <f t="shared" si="63"/>
        <v>3431.9228185098364</v>
      </c>
      <c r="Y432" s="6">
        <f t="shared" si="64"/>
        <v>53425.743054465958</v>
      </c>
      <c r="Z432" s="6">
        <f t="shared" si="65"/>
        <v>-628.25694553404173</v>
      </c>
      <c r="AB432">
        <v>191010</v>
      </c>
      <c r="AC432">
        <v>11082</v>
      </c>
      <c r="AD432">
        <v>1297</v>
      </c>
      <c r="AE432">
        <v>158</v>
      </c>
      <c r="AG432">
        <v>3217</v>
      </c>
      <c r="AH432">
        <v>864</v>
      </c>
      <c r="AI432">
        <v>306</v>
      </c>
      <c r="AJ432">
        <v>17994</v>
      </c>
      <c r="AK432">
        <v>13593</v>
      </c>
      <c r="AL432">
        <v>35</v>
      </c>
      <c r="AM432">
        <v>723</v>
      </c>
      <c r="AN432">
        <v>216</v>
      </c>
      <c r="AO432">
        <v>143</v>
      </c>
      <c r="AP432">
        <v>822</v>
      </c>
      <c r="AT432">
        <v>214</v>
      </c>
      <c r="AU432">
        <v>2961</v>
      </c>
      <c r="AV432">
        <v>63</v>
      </c>
      <c r="AX432">
        <v>241</v>
      </c>
      <c r="BD432">
        <v>125</v>
      </c>
      <c r="BX432">
        <v>54054</v>
      </c>
    </row>
    <row r="433" spans="1:76">
      <c r="A433">
        <v>24</v>
      </c>
      <c r="B433">
        <v>19</v>
      </c>
      <c r="C433" t="s">
        <v>502</v>
      </c>
      <c r="D433">
        <v>107</v>
      </c>
      <c r="E433">
        <v>11</v>
      </c>
      <c r="F433" t="s">
        <v>513</v>
      </c>
      <c r="G433">
        <f t="shared" si="67"/>
        <v>0</v>
      </c>
      <c r="H433">
        <f t="shared" si="67"/>
        <v>0</v>
      </c>
      <c r="I433">
        <f t="shared" si="67"/>
        <v>0</v>
      </c>
      <c r="J433">
        <f t="shared" si="67"/>
        <v>1</v>
      </c>
      <c r="K433">
        <f t="shared" si="67"/>
        <v>0</v>
      </c>
      <c r="O433" s="6">
        <f t="shared" si="66"/>
        <v>13274.218212253354</v>
      </c>
      <c r="P433" s="6">
        <f t="shared" si="66"/>
        <v>1755.2515588744891</v>
      </c>
      <c r="Q433" s="6">
        <f t="shared" si="66"/>
        <v>15094.369632812546</v>
      </c>
      <c r="R433" s="6">
        <f t="shared" si="66"/>
        <v>0</v>
      </c>
      <c r="S433" s="6">
        <f t="shared" si="59"/>
        <v>13274.218212253354</v>
      </c>
      <c r="T433" s="6">
        <f t="shared" si="60"/>
        <v>1755.2515588744891</v>
      </c>
      <c r="U433" s="6">
        <f t="shared" si="61"/>
        <v>15094.369632812546</v>
      </c>
      <c r="V433" s="6">
        <f t="shared" si="62"/>
        <v>17563.83443565969</v>
      </c>
      <c r="W433" s="6">
        <v>0</v>
      </c>
      <c r="X433" s="6">
        <f t="shared" si="63"/>
        <v>3454.7769105309894</v>
      </c>
      <c r="Y433" s="6">
        <f t="shared" si="64"/>
        <v>51142.450750131065</v>
      </c>
      <c r="Z433" s="6">
        <f t="shared" si="65"/>
        <v>-706.54924986893457</v>
      </c>
      <c r="AB433">
        <v>191011</v>
      </c>
      <c r="AC433">
        <v>9737</v>
      </c>
      <c r="AD433">
        <v>1189</v>
      </c>
      <c r="AE433">
        <v>187</v>
      </c>
      <c r="AG433">
        <v>2633</v>
      </c>
      <c r="AH433">
        <v>1053</v>
      </c>
      <c r="AI433">
        <v>344</v>
      </c>
      <c r="AJ433">
        <v>17778</v>
      </c>
      <c r="AK433">
        <v>13486</v>
      </c>
      <c r="AL433">
        <v>36</v>
      </c>
      <c r="AM433">
        <v>528</v>
      </c>
      <c r="AN433">
        <v>182</v>
      </c>
      <c r="AO433">
        <v>138</v>
      </c>
      <c r="AP433">
        <v>930</v>
      </c>
      <c r="AT433">
        <v>162</v>
      </c>
      <c r="AU433">
        <v>2985</v>
      </c>
      <c r="AV433">
        <v>84</v>
      </c>
      <c r="AX433">
        <v>249</v>
      </c>
      <c r="BD433">
        <v>148</v>
      </c>
      <c r="BX433">
        <v>51849</v>
      </c>
    </row>
    <row r="434" spans="1:76">
      <c r="A434">
        <v>24</v>
      </c>
      <c r="B434">
        <v>19</v>
      </c>
      <c r="C434" t="s">
        <v>502</v>
      </c>
      <c r="D434">
        <v>108</v>
      </c>
      <c r="E434">
        <v>12</v>
      </c>
      <c r="F434" t="s">
        <v>514</v>
      </c>
      <c r="G434">
        <f t="shared" si="67"/>
        <v>1</v>
      </c>
      <c r="H434">
        <f t="shared" si="67"/>
        <v>0</v>
      </c>
      <c r="I434">
        <f t="shared" si="67"/>
        <v>0</v>
      </c>
      <c r="J434">
        <f t="shared" si="67"/>
        <v>0</v>
      </c>
      <c r="K434">
        <f t="shared" si="67"/>
        <v>0</v>
      </c>
      <c r="O434" s="6">
        <f t="shared" si="66"/>
        <v>0</v>
      </c>
      <c r="P434" s="6">
        <f t="shared" si="66"/>
        <v>2888.9785583162497</v>
      </c>
      <c r="Q434" s="6">
        <f t="shared" si="66"/>
        <v>13673.063818585511</v>
      </c>
      <c r="R434" s="6">
        <f t="shared" si="66"/>
        <v>16515.744184695162</v>
      </c>
      <c r="S434" s="6">
        <f t="shared" si="59"/>
        <v>22100.205647719926</v>
      </c>
      <c r="T434" s="6">
        <f t="shared" si="60"/>
        <v>2888.9785583162497</v>
      </c>
      <c r="U434" s="6">
        <f t="shared" si="61"/>
        <v>13673.063818585511</v>
      </c>
      <c r="V434" s="6">
        <f t="shared" si="62"/>
        <v>16515.744184695162</v>
      </c>
      <c r="W434" s="6">
        <v>0</v>
      </c>
      <c r="X434" s="6">
        <f t="shared" si="63"/>
        <v>4706.9907025233415</v>
      </c>
      <c r="Y434" s="6">
        <f t="shared" si="64"/>
        <v>59884.98291184019</v>
      </c>
      <c r="Z434" s="6">
        <f t="shared" si="65"/>
        <v>-684.01708815980965</v>
      </c>
      <c r="AB434">
        <v>191012</v>
      </c>
      <c r="AC434">
        <v>15529</v>
      </c>
      <c r="AD434">
        <v>2795</v>
      </c>
      <c r="AE434">
        <v>178</v>
      </c>
      <c r="AG434">
        <v>5177</v>
      </c>
      <c r="AH434">
        <v>1037</v>
      </c>
      <c r="AI434">
        <v>419</v>
      </c>
      <c r="AJ434">
        <v>16104</v>
      </c>
      <c r="AK434">
        <v>12151</v>
      </c>
      <c r="AL434">
        <v>40</v>
      </c>
      <c r="AM434">
        <v>943</v>
      </c>
      <c r="AN434">
        <v>328</v>
      </c>
      <c r="AO434">
        <v>201</v>
      </c>
      <c r="AP434">
        <v>724</v>
      </c>
      <c r="AT434">
        <v>526</v>
      </c>
      <c r="AU434">
        <v>3763</v>
      </c>
      <c r="AV434">
        <v>84</v>
      </c>
      <c r="AX434">
        <v>446</v>
      </c>
      <c r="BD434">
        <v>124</v>
      </c>
      <c r="BX434">
        <v>60569</v>
      </c>
    </row>
    <row r="435" spans="1:76">
      <c r="A435">
        <v>24</v>
      </c>
      <c r="B435">
        <v>19</v>
      </c>
      <c r="C435" t="s">
        <v>502</v>
      </c>
      <c r="D435">
        <v>108</v>
      </c>
      <c r="E435">
        <v>13</v>
      </c>
      <c r="F435" t="s">
        <v>515</v>
      </c>
      <c r="G435">
        <f t="shared" si="67"/>
        <v>0</v>
      </c>
      <c r="H435">
        <f t="shared" si="67"/>
        <v>0</v>
      </c>
      <c r="I435">
        <f t="shared" si="67"/>
        <v>0</v>
      </c>
      <c r="J435">
        <f t="shared" si="67"/>
        <v>1</v>
      </c>
      <c r="K435">
        <f t="shared" si="67"/>
        <v>0</v>
      </c>
      <c r="O435" s="6">
        <f t="shared" si="66"/>
        <v>14674.144761768419</v>
      </c>
      <c r="P435" s="6">
        <f t="shared" si="66"/>
        <v>2123.7237223503744</v>
      </c>
      <c r="Q435" s="6">
        <f t="shared" si="66"/>
        <v>17997.263646457843</v>
      </c>
      <c r="R435" s="6">
        <f t="shared" si="66"/>
        <v>0</v>
      </c>
      <c r="S435" s="6">
        <f t="shared" si="59"/>
        <v>14674.144761768419</v>
      </c>
      <c r="T435" s="6">
        <f t="shared" si="60"/>
        <v>2123.7237223503744</v>
      </c>
      <c r="U435" s="6">
        <f t="shared" si="61"/>
        <v>17997.263646457843</v>
      </c>
      <c r="V435" s="6">
        <f t="shared" si="62"/>
        <v>20880.299643804843</v>
      </c>
      <c r="W435" s="6">
        <v>0</v>
      </c>
      <c r="X435" s="6">
        <f t="shared" si="63"/>
        <v>4038.5085109046104</v>
      </c>
      <c r="Y435" s="6">
        <f t="shared" si="64"/>
        <v>59713.940285286088</v>
      </c>
      <c r="Z435" s="6">
        <f t="shared" si="65"/>
        <v>-1074.0597147139124</v>
      </c>
      <c r="AB435">
        <v>191013</v>
      </c>
      <c r="AC435">
        <v>10928</v>
      </c>
      <c r="AD435">
        <v>1140</v>
      </c>
      <c r="AE435">
        <v>217</v>
      </c>
      <c r="AG435">
        <v>3202</v>
      </c>
      <c r="AH435">
        <v>1371</v>
      </c>
      <c r="AI435">
        <v>303</v>
      </c>
      <c r="AJ435">
        <v>21197</v>
      </c>
      <c r="AK435">
        <v>15865</v>
      </c>
      <c r="AL435">
        <v>61</v>
      </c>
      <c r="AM435">
        <v>780</v>
      </c>
      <c r="AN435">
        <v>219</v>
      </c>
      <c r="AO435">
        <v>218</v>
      </c>
      <c r="AP435">
        <v>1046</v>
      </c>
      <c r="AT435">
        <v>180</v>
      </c>
      <c r="AU435">
        <v>3392</v>
      </c>
      <c r="AV435">
        <v>105</v>
      </c>
      <c r="AX435">
        <v>358</v>
      </c>
      <c r="BD435">
        <v>206</v>
      </c>
      <c r="BX435">
        <v>60788</v>
      </c>
    </row>
    <row r="436" spans="1:76">
      <c r="A436">
        <v>24</v>
      </c>
      <c r="B436">
        <v>19</v>
      </c>
      <c r="C436" t="s">
        <v>502</v>
      </c>
      <c r="D436">
        <v>108</v>
      </c>
      <c r="E436">
        <v>14</v>
      </c>
      <c r="F436" t="s">
        <v>516</v>
      </c>
      <c r="G436">
        <f t="shared" si="67"/>
        <v>0</v>
      </c>
      <c r="H436">
        <f t="shared" si="67"/>
        <v>0</v>
      </c>
      <c r="I436">
        <f t="shared" si="67"/>
        <v>0</v>
      </c>
      <c r="J436">
        <f t="shared" si="67"/>
        <v>1</v>
      </c>
      <c r="K436">
        <f t="shared" si="67"/>
        <v>0</v>
      </c>
      <c r="O436" s="6">
        <f t="shared" si="66"/>
        <v>10261.748282324175</v>
      </c>
      <c r="P436" s="6">
        <f t="shared" si="66"/>
        <v>1253.0666835935249</v>
      </c>
      <c r="Q436" s="6">
        <f t="shared" si="66"/>
        <v>12511.566594055894</v>
      </c>
      <c r="R436" s="6">
        <f t="shared" si="66"/>
        <v>0</v>
      </c>
      <c r="S436" s="6">
        <f t="shared" si="59"/>
        <v>10261.748282324175</v>
      </c>
      <c r="T436" s="6">
        <f t="shared" si="60"/>
        <v>1253.0666835935249</v>
      </c>
      <c r="U436" s="6">
        <f t="shared" si="61"/>
        <v>12511.566594055894</v>
      </c>
      <c r="V436" s="6">
        <f t="shared" si="62"/>
        <v>18218.173365615639</v>
      </c>
      <c r="W436" s="6">
        <v>0</v>
      </c>
      <c r="X436" s="6">
        <f t="shared" si="63"/>
        <v>2815.8145877729153</v>
      </c>
      <c r="Y436" s="6">
        <f t="shared" si="64"/>
        <v>45060.369513362151</v>
      </c>
      <c r="Z436" s="6">
        <f t="shared" si="65"/>
        <v>29.369513362151338</v>
      </c>
      <c r="AB436">
        <v>191014</v>
      </c>
      <c r="AC436">
        <v>7727</v>
      </c>
      <c r="AD436">
        <v>701</v>
      </c>
      <c r="AE436">
        <v>163</v>
      </c>
      <c r="AG436">
        <v>1872</v>
      </c>
      <c r="AH436">
        <v>797</v>
      </c>
      <c r="AI436">
        <v>208</v>
      </c>
      <c r="AJ436">
        <v>14736</v>
      </c>
      <c r="AK436">
        <v>13368</v>
      </c>
      <c r="AL436">
        <v>51</v>
      </c>
      <c r="AM436">
        <v>550</v>
      </c>
      <c r="AN436">
        <v>183</v>
      </c>
      <c r="AO436">
        <v>524</v>
      </c>
      <c r="AP436">
        <v>1194</v>
      </c>
      <c r="AT436">
        <v>97</v>
      </c>
      <c r="AU436">
        <v>2313</v>
      </c>
      <c r="AV436">
        <v>71</v>
      </c>
      <c r="AX436">
        <v>340</v>
      </c>
      <c r="BD436">
        <v>136</v>
      </c>
      <c r="BX436">
        <v>45031</v>
      </c>
    </row>
    <row r="437" spans="1:76">
      <c r="A437">
        <v>24</v>
      </c>
      <c r="B437">
        <v>19</v>
      </c>
      <c r="C437" t="s">
        <v>502</v>
      </c>
      <c r="D437">
        <v>109</v>
      </c>
      <c r="E437">
        <v>15</v>
      </c>
      <c r="F437" t="s">
        <v>517</v>
      </c>
      <c r="G437">
        <f t="shared" si="67"/>
        <v>0</v>
      </c>
      <c r="H437">
        <f t="shared" si="67"/>
        <v>0</v>
      </c>
      <c r="I437">
        <f t="shared" si="67"/>
        <v>0</v>
      </c>
      <c r="J437">
        <f t="shared" si="67"/>
        <v>1</v>
      </c>
      <c r="K437">
        <f t="shared" si="67"/>
        <v>0</v>
      </c>
      <c r="O437" s="6">
        <f t="shared" si="66"/>
        <v>14407.776484855571</v>
      </c>
      <c r="P437" s="6">
        <f t="shared" si="66"/>
        <v>2849.7793919890278</v>
      </c>
      <c r="Q437" s="6">
        <f t="shared" si="66"/>
        <v>16779.729275130743</v>
      </c>
      <c r="R437" s="6">
        <f t="shared" si="66"/>
        <v>0</v>
      </c>
      <c r="S437" s="6">
        <f t="shared" si="59"/>
        <v>14407.776484855571</v>
      </c>
      <c r="T437" s="6">
        <f t="shared" si="60"/>
        <v>2849.7793919890278</v>
      </c>
      <c r="U437" s="6">
        <f t="shared" si="61"/>
        <v>16779.729275130743</v>
      </c>
      <c r="V437" s="6">
        <f t="shared" si="62"/>
        <v>19005.676007632799</v>
      </c>
      <c r="W437" s="6">
        <v>0</v>
      </c>
      <c r="X437" s="6">
        <f t="shared" si="63"/>
        <v>1805.4732696711014</v>
      </c>
      <c r="Y437" s="6">
        <f t="shared" si="64"/>
        <v>54848.434429279245</v>
      </c>
      <c r="Z437" s="6">
        <f t="shared" si="65"/>
        <v>-1971.5655707207552</v>
      </c>
      <c r="AB437">
        <v>191015</v>
      </c>
      <c r="AC437">
        <v>10891</v>
      </c>
      <c r="AD437">
        <v>976</v>
      </c>
      <c r="AE437">
        <v>195</v>
      </c>
      <c r="AG437">
        <v>2399</v>
      </c>
      <c r="AH437">
        <v>4000</v>
      </c>
      <c r="AI437">
        <v>144</v>
      </c>
      <c r="AJ437">
        <v>19763</v>
      </c>
      <c r="AK437">
        <v>14609</v>
      </c>
      <c r="AL437">
        <v>109</v>
      </c>
      <c r="AM437">
        <v>253</v>
      </c>
      <c r="AN437">
        <v>296</v>
      </c>
      <c r="AO437">
        <v>139</v>
      </c>
      <c r="AP437">
        <v>1150</v>
      </c>
      <c r="AT437">
        <v>88</v>
      </c>
      <c r="AU437">
        <v>1246</v>
      </c>
      <c r="AV437">
        <v>124</v>
      </c>
      <c r="AX437">
        <v>234</v>
      </c>
      <c r="BD437">
        <v>204</v>
      </c>
      <c r="BX437">
        <v>56820</v>
      </c>
    </row>
    <row r="438" spans="1:76">
      <c r="A438">
        <v>24</v>
      </c>
      <c r="B438">
        <v>19</v>
      </c>
      <c r="C438" t="s">
        <v>502</v>
      </c>
      <c r="D438">
        <v>109</v>
      </c>
      <c r="E438">
        <v>16</v>
      </c>
      <c r="F438" t="s">
        <v>518</v>
      </c>
      <c r="G438">
        <f t="shared" si="67"/>
        <v>0</v>
      </c>
      <c r="H438">
        <f t="shared" si="67"/>
        <v>0</v>
      </c>
      <c r="I438">
        <f t="shared" si="67"/>
        <v>1</v>
      </c>
      <c r="J438">
        <f t="shared" si="67"/>
        <v>0</v>
      </c>
      <c r="K438">
        <f t="shared" si="67"/>
        <v>0</v>
      </c>
      <c r="O438" s="6">
        <f t="shared" si="66"/>
        <v>15108.934236191188</v>
      </c>
      <c r="P438" s="6">
        <f t="shared" si="66"/>
        <v>2769.6388741644855</v>
      </c>
      <c r="Q438" s="6">
        <f t="shared" si="66"/>
        <v>0</v>
      </c>
      <c r="R438" s="6">
        <f t="shared" si="66"/>
        <v>19452.233628251859</v>
      </c>
      <c r="S438" s="6">
        <f t="shared" si="59"/>
        <v>15108.934236191188</v>
      </c>
      <c r="T438" s="6">
        <f t="shared" si="60"/>
        <v>2769.6388741644855</v>
      </c>
      <c r="U438" s="6">
        <f t="shared" si="61"/>
        <v>21092.891483179326</v>
      </c>
      <c r="V438" s="6">
        <f t="shared" si="62"/>
        <v>19452.233628251859</v>
      </c>
      <c r="W438" s="6">
        <v>0</v>
      </c>
      <c r="X438" s="6">
        <f t="shared" si="63"/>
        <v>2958.6526629051227</v>
      </c>
      <c r="Y438" s="6">
        <f t="shared" si="64"/>
        <v>61382.350884691979</v>
      </c>
      <c r="Z438" s="6">
        <f t="shared" si="65"/>
        <v>-2520.6491153080206</v>
      </c>
      <c r="AB438">
        <v>191016</v>
      </c>
      <c r="AC438">
        <v>11427</v>
      </c>
      <c r="AD438">
        <v>1007</v>
      </c>
      <c r="AE438">
        <v>215</v>
      </c>
      <c r="AG438">
        <v>4037</v>
      </c>
      <c r="AH438">
        <v>1754</v>
      </c>
      <c r="AI438">
        <v>568</v>
      </c>
      <c r="AJ438">
        <v>24843</v>
      </c>
      <c r="AK438">
        <v>15049</v>
      </c>
      <c r="AL438">
        <v>68</v>
      </c>
      <c r="AM438">
        <v>799</v>
      </c>
      <c r="AN438">
        <v>251</v>
      </c>
      <c r="AO438">
        <v>181</v>
      </c>
      <c r="AP438">
        <v>597</v>
      </c>
      <c r="AT438">
        <v>167</v>
      </c>
      <c r="AU438">
        <v>2356</v>
      </c>
      <c r="AV438">
        <v>121</v>
      </c>
      <c r="AX438">
        <v>309</v>
      </c>
      <c r="BD438">
        <v>154</v>
      </c>
      <c r="BX438">
        <v>63903</v>
      </c>
    </row>
    <row r="439" spans="1:76">
      <c r="A439">
        <v>24</v>
      </c>
      <c r="B439">
        <v>19</v>
      </c>
      <c r="C439" t="s">
        <v>502</v>
      </c>
      <c r="D439">
        <v>109</v>
      </c>
      <c r="E439">
        <v>17</v>
      </c>
      <c r="F439" t="s">
        <v>519</v>
      </c>
      <c r="G439">
        <f t="shared" si="67"/>
        <v>0</v>
      </c>
      <c r="H439">
        <f t="shared" si="67"/>
        <v>0</v>
      </c>
      <c r="I439">
        <f t="shared" si="67"/>
        <v>0</v>
      </c>
      <c r="J439">
        <f t="shared" si="67"/>
        <v>1</v>
      </c>
      <c r="K439">
        <f t="shared" si="67"/>
        <v>0</v>
      </c>
      <c r="O439" s="6">
        <f t="shared" si="66"/>
        <v>10950.961267878947</v>
      </c>
      <c r="P439" s="6">
        <f t="shared" si="66"/>
        <v>1386.3438491060792</v>
      </c>
      <c r="Q439" s="6">
        <f t="shared" si="66"/>
        <v>12414.775158678425</v>
      </c>
      <c r="R439" s="6">
        <f t="shared" si="66"/>
        <v>0</v>
      </c>
      <c r="S439" s="6">
        <f t="shared" si="59"/>
        <v>10950.961267878947</v>
      </c>
      <c r="T439" s="6">
        <f t="shared" si="60"/>
        <v>1386.3438491060792</v>
      </c>
      <c r="U439" s="6">
        <f t="shared" si="61"/>
        <v>12414.775158678425</v>
      </c>
      <c r="V439" s="6">
        <f t="shared" si="62"/>
        <v>17964.473534878332</v>
      </c>
      <c r="W439" s="6">
        <v>0</v>
      </c>
      <c r="X439" s="6">
        <f t="shared" si="63"/>
        <v>1580.7413647964286</v>
      </c>
      <c r="Y439" s="6">
        <f t="shared" si="64"/>
        <v>44297.295175338208</v>
      </c>
      <c r="Z439" s="6">
        <f t="shared" si="65"/>
        <v>15.295175338207628</v>
      </c>
      <c r="AB439">
        <v>191017</v>
      </c>
      <c r="AC439">
        <v>8388</v>
      </c>
      <c r="AD439">
        <v>640</v>
      </c>
      <c r="AE439">
        <v>140</v>
      </c>
      <c r="AG439">
        <v>2014</v>
      </c>
      <c r="AH439">
        <v>920</v>
      </c>
      <c r="AI439">
        <v>249</v>
      </c>
      <c r="AJ439">
        <v>14622</v>
      </c>
      <c r="AK439">
        <v>12985</v>
      </c>
      <c r="AL439">
        <v>47</v>
      </c>
      <c r="AM439">
        <v>332</v>
      </c>
      <c r="AN439">
        <v>405</v>
      </c>
      <c r="AO439">
        <v>186</v>
      </c>
      <c r="AP439">
        <v>1694</v>
      </c>
      <c r="AT439">
        <v>204</v>
      </c>
      <c r="AU439">
        <v>907</v>
      </c>
      <c r="AV439">
        <v>171</v>
      </c>
      <c r="AX439">
        <v>244</v>
      </c>
      <c r="BD439">
        <v>134</v>
      </c>
      <c r="BX439">
        <v>44282</v>
      </c>
    </row>
    <row r="440" spans="1:76">
      <c r="A440">
        <v>24</v>
      </c>
      <c r="B440">
        <v>19</v>
      </c>
      <c r="C440" t="s">
        <v>502</v>
      </c>
      <c r="D440">
        <v>110</v>
      </c>
      <c r="E440">
        <v>18</v>
      </c>
      <c r="F440" t="s">
        <v>520</v>
      </c>
      <c r="G440">
        <f t="shared" si="67"/>
        <v>0</v>
      </c>
      <c r="H440">
        <f t="shared" si="67"/>
        <v>0</v>
      </c>
      <c r="I440">
        <f t="shared" si="67"/>
        <v>0</v>
      </c>
      <c r="J440">
        <f t="shared" si="67"/>
        <v>1</v>
      </c>
      <c r="K440">
        <f t="shared" si="67"/>
        <v>0</v>
      </c>
      <c r="O440" s="6">
        <f t="shared" si="66"/>
        <v>15294.07810579429</v>
      </c>
      <c r="P440" s="6">
        <f t="shared" si="66"/>
        <v>2224.3349159235772</v>
      </c>
      <c r="Q440" s="6">
        <f t="shared" si="66"/>
        <v>18586.502735510148</v>
      </c>
      <c r="R440" s="6">
        <f t="shared" si="66"/>
        <v>0</v>
      </c>
      <c r="S440" s="6">
        <f t="shared" si="59"/>
        <v>15294.07810579429</v>
      </c>
      <c r="T440" s="6">
        <f t="shared" si="60"/>
        <v>2224.3349159235772</v>
      </c>
      <c r="U440" s="6">
        <f t="shared" si="61"/>
        <v>18586.502735510148</v>
      </c>
      <c r="V440" s="6">
        <f t="shared" si="62"/>
        <v>19765.627536809709</v>
      </c>
      <c r="W440" s="6">
        <v>0</v>
      </c>
      <c r="X440" s="6">
        <f t="shared" si="63"/>
        <v>2255.8893332546622</v>
      </c>
      <c r="Y440" s="6">
        <f t="shared" si="64"/>
        <v>58126.432627292386</v>
      </c>
      <c r="Z440" s="6">
        <f t="shared" si="65"/>
        <v>-1262.5673727076137</v>
      </c>
      <c r="AB440">
        <v>191018</v>
      </c>
      <c r="AC440">
        <v>11664</v>
      </c>
      <c r="AD440">
        <v>989</v>
      </c>
      <c r="AE440">
        <v>151</v>
      </c>
      <c r="AG440">
        <v>2830</v>
      </c>
      <c r="AH440">
        <v>2079</v>
      </c>
      <c r="AI440">
        <v>198</v>
      </c>
      <c r="AJ440">
        <v>21891</v>
      </c>
      <c r="AK440">
        <v>13971</v>
      </c>
      <c r="AL440">
        <v>45</v>
      </c>
      <c r="AM440">
        <v>1055</v>
      </c>
      <c r="AN440">
        <v>366</v>
      </c>
      <c r="AO440">
        <v>201</v>
      </c>
      <c r="AP440">
        <v>1580</v>
      </c>
      <c r="AT440">
        <v>174</v>
      </c>
      <c r="AU440">
        <v>1657</v>
      </c>
      <c r="AV440">
        <v>85</v>
      </c>
      <c r="AX440">
        <v>301</v>
      </c>
      <c r="BD440">
        <v>152</v>
      </c>
      <c r="BX440">
        <v>59389</v>
      </c>
    </row>
    <row r="441" spans="1:76">
      <c r="A441">
        <v>24</v>
      </c>
      <c r="B441">
        <v>19</v>
      </c>
      <c r="C441" t="s">
        <v>502</v>
      </c>
      <c r="D441">
        <v>110</v>
      </c>
      <c r="E441">
        <v>19</v>
      </c>
      <c r="F441" t="s">
        <v>521</v>
      </c>
      <c r="G441">
        <f t="shared" si="67"/>
        <v>0</v>
      </c>
      <c r="H441">
        <f t="shared" si="67"/>
        <v>0</v>
      </c>
      <c r="I441">
        <f t="shared" si="67"/>
        <v>1</v>
      </c>
      <c r="J441">
        <f t="shared" si="67"/>
        <v>0</v>
      </c>
      <c r="K441">
        <f t="shared" si="67"/>
        <v>0</v>
      </c>
      <c r="O441" s="6">
        <f t="shared" si="66"/>
        <v>15746.784728888326</v>
      </c>
      <c r="P441" s="6">
        <f t="shared" si="66"/>
        <v>2131.128009323294</v>
      </c>
      <c r="Q441" s="6">
        <f t="shared" si="66"/>
        <v>0</v>
      </c>
      <c r="R441" s="6">
        <f t="shared" si="66"/>
        <v>16730.413272242113</v>
      </c>
      <c r="S441" s="6">
        <f t="shared" si="59"/>
        <v>15746.784728888326</v>
      </c>
      <c r="T441" s="6">
        <f t="shared" si="60"/>
        <v>2131.128009323294</v>
      </c>
      <c r="U441" s="6">
        <f t="shared" si="61"/>
        <v>17884.340305184131</v>
      </c>
      <c r="V441" s="6">
        <f t="shared" si="62"/>
        <v>16730.413272242113</v>
      </c>
      <c r="W441" s="6">
        <v>0</v>
      </c>
      <c r="X441" s="6">
        <f t="shared" si="63"/>
        <v>2020.6826362036272</v>
      </c>
      <c r="Y441" s="6">
        <f t="shared" si="64"/>
        <v>54513.348951841494</v>
      </c>
      <c r="Z441" s="6">
        <f t="shared" si="65"/>
        <v>-1322.6510481585065</v>
      </c>
      <c r="AB441">
        <v>191019</v>
      </c>
      <c r="AC441">
        <v>12202</v>
      </c>
      <c r="AD441">
        <v>834</v>
      </c>
      <c r="AE441">
        <v>147</v>
      </c>
      <c r="AG441">
        <v>2784</v>
      </c>
      <c r="AH441">
        <v>1640</v>
      </c>
      <c r="AI441">
        <v>469</v>
      </c>
      <c r="AJ441">
        <v>21064</v>
      </c>
      <c r="AK441">
        <v>12321</v>
      </c>
      <c r="AL441">
        <v>57</v>
      </c>
      <c r="AM441">
        <v>580</v>
      </c>
      <c r="AN441">
        <v>207</v>
      </c>
      <c r="AO441">
        <v>83</v>
      </c>
      <c r="AP441">
        <v>1326</v>
      </c>
      <c r="AT441">
        <v>142</v>
      </c>
      <c r="AU441">
        <v>1360</v>
      </c>
      <c r="AV441">
        <v>102</v>
      </c>
      <c r="AX441">
        <v>339</v>
      </c>
      <c r="BD441">
        <v>179</v>
      </c>
      <c r="BX441">
        <v>55836</v>
      </c>
    </row>
    <row r="442" spans="1:76">
      <c r="A442">
        <v>24</v>
      </c>
      <c r="B442">
        <v>19</v>
      </c>
      <c r="C442" t="s">
        <v>502</v>
      </c>
      <c r="D442">
        <v>110</v>
      </c>
      <c r="E442">
        <v>20</v>
      </c>
      <c r="F442" t="s">
        <v>522</v>
      </c>
      <c r="G442">
        <f t="shared" si="67"/>
        <v>1</v>
      </c>
      <c r="H442">
        <f t="shared" si="67"/>
        <v>0</v>
      </c>
      <c r="I442">
        <f t="shared" si="67"/>
        <v>0</v>
      </c>
      <c r="J442">
        <f t="shared" si="67"/>
        <v>0</v>
      </c>
      <c r="K442">
        <f t="shared" si="67"/>
        <v>0</v>
      </c>
      <c r="O442" s="6">
        <f t="shared" si="66"/>
        <v>0</v>
      </c>
      <c r="P442" s="6">
        <f t="shared" si="66"/>
        <v>1909.870492720753</v>
      </c>
      <c r="Q442" s="6">
        <f t="shared" si="66"/>
        <v>16243.980189839669</v>
      </c>
      <c r="R442" s="6">
        <f t="shared" si="66"/>
        <v>16010.640449290569</v>
      </c>
      <c r="S442" s="6">
        <f t="shared" si="59"/>
        <v>16961.567408800289</v>
      </c>
      <c r="T442" s="6">
        <f t="shared" si="60"/>
        <v>1909.870492720753</v>
      </c>
      <c r="U442" s="6">
        <f t="shared" si="61"/>
        <v>16243.980189839669</v>
      </c>
      <c r="V442" s="6">
        <f t="shared" si="62"/>
        <v>16010.640449290569</v>
      </c>
      <c r="W442" s="6">
        <v>0</v>
      </c>
      <c r="X442" s="6">
        <f t="shared" si="63"/>
        <v>1734.0542321049977</v>
      </c>
      <c r="Y442" s="6">
        <f t="shared" si="64"/>
        <v>52860.112772756278</v>
      </c>
      <c r="Z442" s="6">
        <f t="shared" si="65"/>
        <v>-624.88722724372201</v>
      </c>
      <c r="AB442">
        <v>191020</v>
      </c>
      <c r="AC442">
        <v>12367</v>
      </c>
      <c r="AD442">
        <v>1412</v>
      </c>
      <c r="AE442">
        <v>421</v>
      </c>
      <c r="AG442">
        <v>2750</v>
      </c>
      <c r="AH442">
        <v>1501</v>
      </c>
      <c r="AI442">
        <v>134</v>
      </c>
      <c r="AJ442">
        <v>19132</v>
      </c>
      <c r="AK442">
        <v>11932</v>
      </c>
      <c r="AL442">
        <v>43</v>
      </c>
      <c r="AM442">
        <v>584</v>
      </c>
      <c r="AN442">
        <v>264</v>
      </c>
      <c r="AO442">
        <v>141</v>
      </c>
      <c r="AP442">
        <v>983</v>
      </c>
      <c r="AT442">
        <v>210</v>
      </c>
      <c r="AU442">
        <v>1039</v>
      </c>
      <c r="AV442">
        <v>66</v>
      </c>
      <c r="AX442">
        <v>296</v>
      </c>
      <c r="BD442">
        <v>210</v>
      </c>
      <c r="BX442">
        <v>53485</v>
      </c>
    </row>
    <row r="443" spans="1:76">
      <c r="A443">
        <v>25</v>
      </c>
      <c r="B443">
        <v>19</v>
      </c>
      <c r="C443" t="s">
        <v>502</v>
      </c>
      <c r="D443">
        <v>114</v>
      </c>
      <c r="E443">
        <v>1</v>
      </c>
      <c r="F443" t="s">
        <v>523</v>
      </c>
      <c r="G443">
        <f t="shared" si="67"/>
        <v>1</v>
      </c>
      <c r="H443">
        <f t="shared" si="67"/>
        <v>0</v>
      </c>
      <c r="I443">
        <f t="shared" si="67"/>
        <v>0</v>
      </c>
      <c r="J443">
        <f t="shared" si="67"/>
        <v>0</v>
      </c>
      <c r="K443">
        <f t="shared" si="67"/>
        <v>0</v>
      </c>
      <c r="O443" s="6">
        <f t="shared" si="66"/>
        <v>0</v>
      </c>
      <c r="P443" s="6">
        <f t="shared" si="66"/>
        <v>3041.8553069924151</v>
      </c>
      <c r="Q443" s="6">
        <f t="shared" si="66"/>
        <v>15210.689164801257</v>
      </c>
      <c r="R443" s="6">
        <f t="shared" si="66"/>
        <v>21123.667807227055</v>
      </c>
      <c r="S443" s="6">
        <f t="shared" si="59"/>
        <v>21550.746421801043</v>
      </c>
      <c r="T443" s="6">
        <f t="shared" si="60"/>
        <v>3041.8553069924151</v>
      </c>
      <c r="U443" s="6">
        <f t="shared" si="61"/>
        <v>15210.689164801257</v>
      </c>
      <c r="V443" s="6">
        <f t="shared" si="62"/>
        <v>21123.667807227055</v>
      </c>
      <c r="W443" s="6">
        <v>0</v>
      </c>
      <c r="X443" s="6">
        <f t="shared" si="63"/>
        <v>3606.1852701711296</v>
      </c>
      <c r="Y443" s="6">
        <f t="shared" si="64"/>
        <v>64533.143970992911</v>
      </c>
      <c r="Z443" s="6">
        <f t="shared" si="65"/>
        <v>-595.85602900708909</v>
      </c>
      <c r="AB443">
        <v>192001</v>
      </c>
      <c r="AC443">
        <v>14929</v>
      </c>
      <c r="AD443">
        <v>2480</v>
      </c>
      <c r="AE443">
        <v>633</v>
      </c>
      <c r="AG443">
        <v>4402</v>
      </c>
      <c r="AH443">
        <v>2024</v>
      </c>
      <c r="AI443">
        <v>558</v>
      </c>
      <c r="AJ443">
        <v>17915</v>
      </c>
      <c r="AK443">
        <v>16692</v>
      </c>
      <c r="AL443">
        <v>88</v>
      </c>
      <c r="AM443">
        <v>673</v>
      </c>
      <c r="AN443">
        <v>434</v>
      </c>
      <c r="AO443">
        <v>177</v>
      </c>
      <c r="AP443">
        <v>337</v>
      </c>
      <c r="AT443">
        <v>346</v>
      </c>
      <c r="AU443">
        <v>2175</v>
      </c>
      <c r="AV443">
        <v>130</v>
      </c>
      <c r="AW443">
        <v>88</v>
      </c>
      <c r="AX443">
        <v>284</v>
      </c>
      <c r="BA443">
        <v>125</v>
      </c>
      <c r="BD443">
        <v>370</v>
      </c>
      <c r="BK443">
        <v>46</v>
      </c>
      <c r="BO443">
        <v>223</v>
      </c>
      <c r="BX443">
        <v>65129</v>
      </c>
    </row>
    <row r="444" spans="1:76">
      <c r="A444">
        <v>25</v>
      </c>
      <c r="B444">
        <v>19</v>
      </c>
      <c r="C444" t="s">
        <v>502</v>
      </c>
      <c r="D444" s="21">
        <v>115</v>
      </c>
      <c r="E444">
        <v>2</v>
      </c>
      <c r="F444" t="s">
        <v>524</v>
      </c>
      <c r="G444">
        <f t="shared" si="67"/>
        <v>0</v>
      </c>
      <c r="H444">
        <f t="shared" si="67"/>
        <v>0</v>
      </c>
      <c r="I444">
        <f t="shared" si="67"/>
        <v>0</v>
      </c>
      <c r="J444">
        <f t="shared" si="67"/>
        <v>1</v>
      </c>
      <c r="K444">
        <f t="shared" si="67"/>
        <v>0</v>
      </c>
      <c r="O444" s="6">
        <f t="shared" si="66"/>
        <v>15043.238024396538</v>
      </c>
      <c r="P444" s="6">
        <f t="shared" si="66"/>
        <v>2155.9541479972013</v>
      </c>
      <c r="Q444" s="6">
        <f t="shared" si="66"/>
        <v>12334.964676875952</v>
      </c>
      <c r="R444" s="6">
        <f t="shared" si="66"/>
        <v>0</v>
      </c>
      <c r="S444" s="6">
        <f t="shared" si="59"/>
        <v>15043.238024396538</v>
      </c>
      <c r="T444" s="6">
        <f t="shared" si="60"/>
        <v>2155.9541479972013</v>
      </c>
      <c r="U444" s="6">
        <f t="shared" si="61"/>
        <v>12334.964676875952</v>
      </c>
      <c r="V444" s="6">
        <f t="shared" si="62"/>
        <v>19944.709770271336</v>
      </c>
      <c r="W444" s="6">
        <v>0</v>
      </c>
      <c r="X444" s="6">
        <f t="shared" si="63"/>
        <v>2572.037606213948</v>
      </c>
      <c r="Y444" s="6">
        <f t="shared" si="64"/>
        <v>52050.904225754981</v>
      </c>
      <c r="Z444" s="6">
        <f t="shared" si="65"/>
        <v>-96.095774245019129</v>
      </c>
      <c r="AB444">
        <v>192002</v>
      </c>
      <c r="AC444">
        <v>11119</v>
      </c>
      <c r="AD444">
        <v>1064</v>
      </c>
      <c r="AE444">
        <v>411</v>
      </c>
      <c r="AG444">
        <v>2713</v>
      </c>
      <c r="AH444">
        <v>1865</v>
      </c>
      <c r="AI444">
        <v>372</v>
      </c>
      <c r="AJ444">
        <v>14528</v>
      </c>
      <c r="AK444">
        <v>15885</v>
      </c>
      <c r="AL444">
        <v>184</v>
      </c>
      <c r="AM444">
        <v>456</v>
      </c>
      <c r="AN444">
        <v>311</v>
      </c>
      <c r="AO444">
        <v>136</v>
      </c>
      <c r="AP444">
        <v>402</v>
      </c>
      <c r="AT444">
        <v>136</v>
      </c>
      <c r="AU444">
        <v>1397</v>
      </c>
      <c r="AV444">
        <v>168</v>
      </c>
      <c r="AW444">
        <v>99</v>
      </c>
      <c r="AX444">
        <v>320</v>
      </c>
      <c r="BA444">
        <v>111</v>
      </c>
      <c r="BD444">
        <v>268</v>
      </c>
      <c r="BK444">
        <v>43</v>
      </c>
      <c r="BO444">
        <v>159</v>
      </c>
      <c r="BX444">
        <v>52147</v>
      </c>
    </row>
    <row r="445" spans="1:76">
      <c r="A445">
        <v>25</v>
      </c>
      <c r="B445">
        <v>19</v>
      </c>
      <c r="C445" t="s">
        <v>502</v>
      </c>
      <c r="D445" s="21">
        <v>115</v>
      </c>
      <c r="E445">
        <v>3</v>
      </c>
      <c r="F445" t="s">
        <v>525</v>
      </c>
      <c r="G445">
        <f t="shared" si="67"/>
        <v>0</v>
      </c>
      <c r="H445">
        <f t="shared" si="67"/>
        <v>0</v>
      </c>
      <c r="I445">
        <f t="shared" si="67"/>
        <v>0</v>
      </c>
      <c r="J445">
        <f t="shared" si="67"/>
        <v>1</v>
      </c>
      <c r="K445">
        <f t="shared" si="67"/>
        <v>0</v>
      </c>
      <c r="O445" s="6">
        <f t="shared" si="66"/>
        <v>17473.99786079855</v>
      </c>
      <c r="P445" s="6">
        <f t="shared" si="66"/>
        <v>2812.3224108319046</v>
      </c>
      <c r="Q445" s="6">
        <f t="shared" si="66"/>
        <v>11204.033168781323</v>
      </c>
      <c r="R445" s="6">
        <f t="shared" si="66"/>
        <v>0</v>
      </c>
      <c r="S445" s="6">
        <f t="shared" si="59"/>
        <v>17473.99786079855</v>
      </c>
      <c r="T445" s="6">
        <f t="shared" si="60"/>
        <v>2812.3224108319046</v>
      </c>
      <c r="U445" s="6">
        <f t="shared" si="61"/>
        <v>11204.033168781323</v>
      </c>
      <c r="V445" s="6">
        <f t="shared" si="62"/>
        <v>18439.730231372654</v>
      </c>
      <c r="W445" s="6">
        <v>0</v>
      </c>
      <c r="X445" s="6">
        <f t="shared" si="63"/>
        <v>2322.5471016496922</v>
      </c>
      <c r="Y445" s="6">
        <f t="shared" si="64"/>
        <v>52252.630773434124</v>
      </c>
      <c r="Z445" s="6">
        <f t="shared" si="65"/>
        <v>-531.36922656587558</v>
      </c>
      <c r="AB445">
        <v>192003</v>
      </c>
      <c r="AC445">
        <v>11139</v>
      </c>
      <c r="AD445">
        <v>1029</v>
      </c>
      <c r="AE445">
        <v>2461</v>
      </c>
      <c r="AG445">
        <v>2200</v>
      </c>
      <c r="AH445">
        <v>3056</v>
      </c>
      <c r="AI445">
        <v>1201</v>
      </c>
      <c r="AJ445">
        <v>13196</v>
      </c>
      <c r="AK445">
        <v>13998</v>
      </c>
      <c r="AL445">
        <v>161</v>
      </c>
      <c r="AM445">
        <v>592</v>
      </c>
      <c r="AN445">
        <v>519</v>
      </c>
      <c r="AO445">
        <v>104</v>
      </c>
      <c r="AP445">
        <v>689</v>
      </c>
      <c r="AT445">
        <v>98</v>
      </c>
      <c r="AU445">
        <v>1290</v>
      </c>
      <c r="AV445">
        <v>176</v>
      </c>
      <c r="AW445">
        <v>204</v>
      </c>
      <c r="AX445">
        <v>215</v>
      </c>
      <c r="BA445">
        <v>133</v>
      </c>
      <c r="BD445">
        <v>236</v>
      </c>
      <c r="BK445">
        <v>32</v>
      </c>
      <c r="BO445">
        <v>55</v>
      </c>
      <c r="BX445">
        <v>52784</v>
      </c>
    </row>
    <row r="446" spans="1:76">
      <c r="A446">
        <v>25</v>
      </c>
      <c r="B446">
        <v>19</v>
      </c>
      <c r="C446" t="s">
        <v>502</v>
      </c>
      <c r="D446">
        <v>114</v>
      </c>
      <c r="E446">
        <v>4</v>
      </c>
      <c r="F446" t="s">
        <v>526</v>
      </c>
      <c r="G446">
        <f t="shared" si="67"/>
        <v>0</v>
      </c>
      <c r="H446">
        <f t="shared" si="67"/>
        <v>0</v>
      </c>
      <c r="I446">
        <f t="shared" si="67"/>
        <v>0</v>
      </c>
      <c r="J446">
        <f t="shared" si="67"/>
        <v>1</v>
      </c>
      <c r="K446">
        <f t="shared" si="67"/>
        <v>0</v>
      </c>
      <c r="O446" s="6">
        <f t="shared" si="66"/>
        <v>17585.084182560415</v>
      </c>
      <c r="P446" s="6">
        <f t="shared" si="66"/>
        <v>3109.3649823337414</v>
      </c>
      <c r="Q446" s="6">
        <f t="shared" si="66"/>
        <v>14322.58529282905</v>
      </c>
      <c r="R446" s="6">
        <f t="shared" si="66"/>
        <v>0</v>
      </c>
      <c r="S446" s="6">
        <f t="shared" si="59"/>
        <v>17585.084182560415</v>
      </c>
      <c r="T446" s="6">
        <f t="shared" si="60"/>
        <v>3109.3649823337414</v>
      </c>
      <c r="U446" s="6">
        <f t="shared" si="61"/>
        <v>14322.58529282905</v>
      </c>
      <c r="V446" s="6">
        <f t="shared" si="62"/>
        <v>21235.020221623068</v>
      </c>
      <c r="W446" s="6">
        <v>0</v>
      </c>
      <c r="X446" s="6">
        <f t="shared" si="63"/>
        <v>3039.5942388133735</v>
      </c>
      <c r="Y446" s="6">
        <f t="shared" si="64"/>
        <v>59291.648918159641</v>
      </c>
      <c r="Z446" s="6">
        <f t="shared" si="65"/>
        <v>-1128.3510818403593</v>
      </c>
      <c r="AB446">
        <v>192004</v>
      </c>
      <c r="AC446">
        <v>12249</v>
      </c>
      <c r="AD446">
        <v>1399</v>
      </c>
      <c r="AE446">
        <v>1074</v>
      </c>
      <c r="AG446">
        <v>3416</v>
      </c>
      <c r="AH446">
        <v>3363</v>
      </c>
      <c r="AI446">
        <v>360</v>
      </c>
      <c r="AJ446">
        <v>16869</v>
      </c>
      <c r="AK446">
        <v>16509</v>
      </c>
      <c r="AL446">
        <v>76</v>
      </c>
      <c r="AM446">
        <v>707</v>
      </c>
      <c r="AN446">
        <v>531</v>
      </c>
      <c r="AO446">
        <v>174</v>
      </c>
      <c r="AP446">
        <v>501</v>
      </c>
      <c r="AT446">
        <v>196</v>
      </c>
      <c r="AU446">
        <v>1873</v>
      </c>
      <c r="AV446">
        <v>184</v>
      </c>
      <c r="AW446">
        <v>207</v>
      </c>
      <c r="AX446">
        <v>261</v>
      </c>
      <c r="BA446">
        <v>97</v>
      </c>
      <c r="BD446">
        <v>245</v>
      </c>
      <c r="BK446">
        <v>47</v>
      </c>
      <c r="BO446">
        <v>82</v>
      </c>
      <c r="BX446">
        <v>60420</v>
      </c>
    </row>
    <row r="447" spans="1:76">
      <c r="A447">
        <v>25</v>
      </c>
      <c r="B447">
        <v>19</v>
      </c>
      <c r="C447" t="s">
        <v>502</v>
      </c>
      <c r="D447">
        <v>114</v>
      </c>
      <c r="E447">
        <v>5</v>
      </c>
      <c r="F447" t="s">
        <v>527</v>
      </c>
      <c r="G447">
        <f t="shared" si="67"/>
        <v>0</v>
      </c>
      <c r="H447">
        <f t="shared" si="67"/>
        <v>0</v>
      </c>
      <c r="I447">
        <f t="shared" si="67"/>
        <v>0</v>
      </c>
      <c r="J447">
        <f t="shared" si="67"/>
        <v>1</v>
      </c>
      <c r="K447">
        <f t="shared" si="67"/>
        <v>0</v>
      </c>
      <c r="O447" s="6">
        <f t="shared" si="66"/>
        <v>17582.695229404246</v>
      </c>
      <c r="P447" s="6">
        <f t="shared" si="66"/>
        <v>2698.6448284829617</v>
      </c>
      <c r="Q447" s="6">
        <f t="shared" si="66"/>
        <v>11012.148393383886</v>
      </c>
      <c r="R447" s="6">
        <f t="shared" si="66"/>
        <v>0</v>
      </c>
      <c r="S447" s="6">
        <f t="shared" si="59"/>
        <v>17582.695229404246</v>
      </c>
      <c r="T447" s="6">
        <f t="shared" si="60"/>
        <v>2698.6448284829617</v>
      </c>
      <c r="U447" s="6">
        <f t="shared" si="61"/>
        <v>11012.148393383886</v>
      </c>
      <c r="V447" s="6">
        <f t="shared" si="62"/>
        <v>23382.859060127597</v>
      </c>
      <c r="W447" s="6">
        <v>0</v>
      </c>
      <c r="X447" s="6">
        <f t="shared" si="63"/>
        <v>2852.0002334730743</v>
      </c>
      <c r="Y447" s="6">
        <f t="shared" si="64"/>
        <v>57528.347744871768</v>
      </c>
      <c r="Z447" s="6">
        <f t="shared" si="65"/>
        <v>278.34774487176765</v>
      </c>
      <c r="AB447">
        <v>192005</v>
      </c>
      <c r="AC447">
        <v>12525</v>
      </c>
      <c r="AD447">
        <v>1680</v>
      </c>
      <c r="AE447">
        <v>515</v>
      </c>
      <c r="AG447">
        <v>3365</v>
      </c>
      <c r="AH447">
        <v>2396</v>
      </c>
      <c r="AI447">
        <v>435</v>
      </c>
      <c r="AJ447">
        <v>12970</v>
      </c>
      <c r="AK447">
        <v>17561</v>
      </c>
      <c r="AL447">
        <v>81</v>
      </c>
      <c r="AM447">
        <v>1619</v>
      </c>
      <c r="AN447">
        <v>498</v>
      </c>
      <c r="AO447">
        <v>109</v>
      </c>
      <c r="AP447">
        <v>501</v>
      </c>
      <c r="AT447">
        <v>159</v>
      </c>
      <c r="AU447">
        <v>1778</v>
      </c>
      <c r="AV447">
        <v>149</v>
      </c>
      <c r="AW447">
        <v>152</v>
      </c>
      <c r="AX447">
        <v>236</v>
      </c>
      <c r="BA447">
        <v>143</v>
      </c>
      <c r="BD447">
        <v>252</v>
      </c>
      <c r="BK447">
        <v>34</v>
      </c>
      <c r="BO447">
        <v>92</v>
      </c>
      <c r="BX447">
        <v>57250</v>
      </c>
    </row>
    <row r="448" spans="1:76">
      <c r="A448">
        <v>25</v>
      </c>
      <c r="B448">
        <v>19</v>
      </c>
      <c r="C448" t="s">
        <v>502</v>
      </c>
      <c r="D448">
        <v>114</v>
      </c>
      <c r="E448">
        <v>6</v>
      </c>
      <c r="F448" t="s">
        <v>528</v>
      </c>
      <c r="G448">
        <f t="shared" si="67"/>
        <v>0</v>
      </c>
      <c r="H448">
        <f t="shared" si="67"/>
        <v>0</v>
      </c>
      <c r="I448">
        <f t="shared" si="67"/>
        <v>0</v>
      </c>
      <c r="J448">
        <f t="shared" si="67"/>
        <v>1</v>
      </c>
      <c r="K448">
        <f t="shared" si="67"/>
        <v>0</v>
      </c>
      <c r="O448" s="6">
        <f t="shared" si="66"/>
        <v>19904.757697200566</v>
      </c>
      <c r="P448" s="6">
        <f t="shared" si="66"/>
        <v>3177.7457502601173</v>
      </c>
      <c r="Q448" s="6">
        <f t="shared" si="66"/>
        <v>13268.068075821895</v>
      </c>
      <c r="R448" s="6">
        <f t="shared" si="66"/>
        <v>0</v>
      </c>
      <c r="S448" s="6">
        <f t="shared" si="59"/>
        <v>19904.757697200566</v>
      </c>
      <c r="T448" s="6">
        <f t="shared" si="60"/>
        <v>3177.7457502601173</v>
      </c>
      <c r="U448" s="6">
        <f t="shared" si="61"/>
        <v>13268.068075821895</v>
      </c>
      <c r="V448" s="6">
        <f t="shared" si="62"/>
        <v>24804.037297470517</v>
      </c>
      <c r="W448" s="6">
        <v>0</v>
      </c>
      <c r="X448" s="6">
        <f t="shared" si="63"/>
        <v>3223.3792288168138</v>
      </c>
      <c r="Y448" s="6">
        <f t="shared" si="64"/>
        <v>64377.988049569904</v>
      </c>
      <c r="Z448" s="6">
        <f t="shared" si="65"/>
        <v>-201.01195043009648</v>
      </c>
      <c r="AB448">
        <v>192006</v>
      </c>
      <c r="AC448">
        <v>15280</v>
      </c>
      <c r="AD448">
        <v>999</v>
      </c>
      <c r="AE448">
        <v>385</v>
      </c>
      <c r="AG448">
        <v>3896</v>
      </c>
      <c r="AH448">
        <v>2954</v>
      </c>
      <c r="AI448">
        <v>446</v>
      </c>
      <c r="AJ448">
        <v>15627</v>
      </c>
      <c r="AK448">
        <v>17009</v>
      </c>
      <c r="AL448">
        <v>206</v>
      </c>
      <c r="AM448">
        <v>742</v>
      </c>
      <c r="AN448">
        <v>523</v>
      </c>
      <c r="AO448">
        <v>398</v>
      </c>
      <c r="AP448">
        <v>2729</v>
      </c>
      <c r="AT448">
        <v>246</v>
      </c>
      <c r="AU448">
        <v>2056</v>
      </c>
      <c r="AV448">
        <v>119</v>
      </c>
      <c r="AW448">
        <v>240</v>
      </c>
      <c r="AX448">
        <v>225</v>
      </c>
      <c r="BA448">
        <v>133</v>
      </c>
      <c r="BD448">
        <v>243</v>
      </c>
      <c r="BK448">
        <v>34</v>
      </c>
      <c r="BO448">
        <v>89</v>
      </c>
      <c r="BX448">
        <v>64579</v>
      </c>
    </row>
    <row r="449" spans="1:76">
      <c r="A449">
        <v>25</v>
      </c>
      <c r="B449">
        <v>19</v>
      </c>
      <c r="C449" t="s">
        <v>502</v>
      </c>
      <c r="D449">
        <v>112</v>
      </c>
      <c r="E449">
        <v>7</v>
      </c>
      <c r="F449" t="s">
        <v>529</v>
      </c>
      <c r="G449">
        <f t="shared" si="67"/>
        <v>0</v>
      </c>
      <c r="H449">
        <f t="shared" si="67"/>
        <v>0</v>
      </c>
      <c r="I449">
        <f t="shared" si="67"/>
        <v>0</v>
      </c>
      <c r="J449">
        <f t="shared" si="67"/>
        <v>1</v>
      </c>
      <c r="K449">
        <f t="shared" si="67"/>
        <v>0</v>
      </c>
      <c r="O449" s="6">
        <f t="shared" si="66"/>
        <v>19420.994683076333</v>
      </c>
      <c r="P449" s="6">
        <f t="shared" si="66"/>
        <v>2780.0919851850781</v>
      </c>
      <c r="Q449" s="6">
        <f t="shared" si="66"/>
        <v>17169.442159676866</v>
      </c>
      <c r="R449" s="6">
        <f t="shared" si="66"/>
        <v>0</v>
      </c>
      <c r="S449" s="6">
        <f t="shared" si="59"/>
        <v>19420.994683076333</v>
      </c>
      <c r="T449" s="6">
        <f t="shared" si="60"/>
        <v>2780.0919851850781</v>
      </c>
      <c r="U449" s="6">
        <f t="shared" si="61"/>
        <v>17169.442159676866</v>
      </c>
      <c r="V449" s="6">
        <f t="shared" si="62"/>
        <v>19549.810486227747</v>
      </c>
      <c r="W449" s="6">
        <v>0</v>
      </c>
      <c r="X449" s="6">
        <f t="shared" si="63"/>
        <v>3691.8881152504537</v>
      </c>
      <c r="Y449" s="6">
        <f t="shared" si="64"/>
        <v>62612.227429416482</v>
      </c>
      <c r="Z449" s="6">
        <f t="shared" si="65"/>
        <v>-1158.7725705835182</v>
      </c>
      <c r="AB449">
        <v>192007</v>
      </c>
      <c r="AC449">
        <v>14418</v>
      </c>
      <c r="AD449">
        <v>1206</v>
      </c>
      <c r="AE449">
        <v>635</v>
      </c>
      <c r="AG449">
        <v>4277</v>
      </c>
      <c r="AH449">
        <v>1590</v>
      </c>
      <c r="AI449">
        <v>516</v>
      </c>
      <c r="AJ449">
        <v>20222</v>
      </c>
      <c r="AK449">
        <v>13118</v>
      </c>
      <c r="AL449">
        <v>330</v>
      </c>
      <c r="AM449">
        <v>1098</v>
      </c>
      <c r="AN449">
        <v>356</v>
      </c>
      <c r="AO449">
        <v>416</v>
      </c>
      <c r="AP449">
        <v>1712</v>
      </c>
      <c r="AT449">
        <v>119</v>
      </c>
      <c r="AU449">
        <v>2632</v>
      </c>
      <c r="AV449">
        <v>314</v>
      </c>
      <c r="AW449">
        <v>188</v>
      </c>
      <c r="AX449">
        <v>272</v>
      </c>
      <c r="BA449">
        <v>133</v>
      </c>
      <c r="BD449">
        <v>111</v>
      </c>
      <c r="BK449">
        <v>37</v>
      </c>
      <c r="BO449">
        <v>71</v>
      </c>
      <c r="BX449">
        <v>63771</v>
      </c>
    </row>
    <row r="450" spans="1:76">
      <c r="A450">
        <v>25</v>
      </c>
      <c r="B450">
        <v>19</v>
      </c>
      <c r="C450" t="s">
        <v>502</v>
      </c>
      <c r="D450" s="21">
        <v>115</v>
      </c>
      <c r="E450">
        <v>8</v>
      </c>
      <c r="F450" t="s">
        <v>530</v>
      </c>
      <c r="G450">
        <f t="shared" si="67"/>
        <v>0</v>
      </c>
      <c r="H450">
        <f t="shared" si="67"/>
        <v>0</v>
      </c>
      <c r="I450">
        <f t="shared" si="67"/>
        <v>0</v>
      </c>
      <c r="J450">
        <f t="shared" si="67"/>
        <v>1</v>
      </c>
      <c r="K450">
        <f t="shared" si="67"/>
        <v>0</v>
      </c>
      <c r="O450" s="6">
        <f t="shared" si="66"/>
        <v>13041.29527952687</v>
      </c>
      <c r="P450" s="6">
        <f t="shared" si="66"/>
        <v>2103.2530466017142</v>
      </c>
      <c r="Q450" s="6">
        <f t="shared" si="66"/>
        <v>21019.024335128102</v>
      </c>
      <c r="R450" s="6">
        <f t="shared" si="66"/>
        <v>0</v>
      </c>
      <c r="S450" s="6">
        <f t="shared" si="59"/>
        <v>13041.29527952687</v>
      </c>
      <c r="T450" s="6">
        <f t="shared" si="60"/>
        <v>2103.2530466017142</v>
      </c>
      <c r="U450" s="6">
        <f t="shared" si="61"/>
        <v>21019.024335128102</v>
      </c>
      <c r="V450" s="6">
        <f t="shared" si="62"/>
        <v>30747.041929719551</v>
      </c>
      <c r="W450" s="6">
        <v>0</v>
      </c>
      <c r="X450" s="6">
        <f t="shared" si="63"/>
        <v>3350.0289887673707</v>
      </c>
      <c r="Y450" s="6">
        <f t="shared" si="64"/>
        <v>70260.643579743613</v>
      </c>
      <c r="Z450" s="6">
        <f t="shared" si="65"/>
        <v>-544.35642025638663</v>
      </c>
      <c r="AB450">
        <v>192008</v>
      </c>
      <c r="AC450">
        <v>9997</v>
      </c>
      <c r="AD450">
        <v>770</v>
      </c>
      <c r="AE450">
        <v>151</v>
      </c>
      <c r="AG450">
        <v>2858</v>
      </c>
      <c r="AH450">
        <v>1761</v>
      </c>
      <c r="AI450">
        <v>210</v>
      </c>
      <c r="AJ450">
        <v>24756</v>
      </c>
      <c r="AK450">
        <v>21214</v>
      </c>
      <c r="AL450">
        <v>93</v>
      </c>
      <c r="AM450">
        <v>3459</v>
      </c>
      <c r="AN450">
        <v>537</v>
      </c>
      <c r="AO450">
        <v>178</v>
      </c>
      <c r="AP450">
        <v>1303</v>
      </c>
      <c r="AT450">
        <v>173</v>
      </c>
      <c r="AU450">
        <v>2165</v>
      </c>
      <c r="AV450">
        <v>113</v>
      </c>
      <c r="AW450">
        <v>264</v>
      </c>
      <c r="AX450">
        <v>352</v>
      </c>
      <c r="BA450">
        <v>182</v>
      </c>
      <c r="BD450">
        <v>161</v>
      </c>
      <c r="BK450">
        <v>38</v>
      </c>
      <c r="BO450">
        <v>70</v>
      </c>
      <c r="BX450">
        <v>70805</v>
      </c>
    </row>
    <row r="451" spans="1:76">
      <c r="A451">
        <v>25</v>
      </c>
      <c r="B451">
        <v>19</v>
      </c>
      <c r="C451" t="s">
        <v>502</v>
      </c>
      <c r="D451" s="21">
        <v>115</v>
      </c>
      <c r="E451">
        <v>9</v>
      </c>
      <c r="F451" t="s">
        <v>531</v>
      </c>
      <c r="G451">
        <f t="shared" si="67"/>
        <v>0</v>
      </c>
      <c r="H451">
        <f t="shared" si="67"/>
        <v>0</v>
      </c>
      <c r="I451">
        <f t="shared" si="67"/>
        <v>0</v>
      </c>
      <c r="J451">
        <f t="shared" si="67"/>
        <v>1</v>
      </c>
      <c r="K451">
        <f t="shared" si="67"/>
        <v>0</v>
      </c>
      <c r="O451" s="6">
        <f t="shared" si="66"/>
        <v>15946.262317428442</v>
      </c>
      <c r="P451" s="6">
        <f t="shared" si="66"/>
        <v>2214.3173511955092</v>
      </c>
      <c r="Q451" s="6">
        <f t="shared" si="66"/>
        <v>16120.019228742209</v>
      </c>
      <c r="R451" s="6">
        <f t="shared" si="66"/>
        <v>0</v>
      </c>
      <c r="S451" s="6">
        <f t="shared" si="59"/>
        <v>15946.262317428442</v>
      </c>
      <c r="T451" s="6">
        <f t="shared" si="60"/>
        <v>2214.3173511955092</v>
      </c>
      <c r="U451" s="6">
        <f t="shared" si="61"/>
        <v>16120.019228742209</v>
      </c>
      <c r="V451" s="6">
        <f t="shared" si="62"/>
        <v>27040.26928967085</v>
      </c>
      <c r="W451" s="6">
        <v>0</v>
      </c>
      <c r="X451" s="6">
        <f t="shared" si="63"/>
        <v>3076.7321383477474</v>
      </c>
      <c r="Y451" s="6">
        <f t="shared" si="64"/>
        <v>64397.600325384752</v>
      </c>
      <c r="Z451" s="6">
        <f t="shared" si="65"/>
        <v>191.60032538475207</v>
      </c>
      <c r="AB451">
        <v>192009</v>
      </c>
      <c r="AC451">
        <v>10417</v>
      </c>
      <c r="AD451">
        <v>1118</v>
      </c>
      <c r="AE451">
        <v>1815</v>
      </c>
      <c r="AG451">
        <v>3058</v>
      </c>
      <c r="AH451">
        <v>1764</v>
      </c>
      <c r="AI451">
        <v>262</v>
      </c>
      <c r="AJ451">
        <v>18986</v>
      </c>
      <c r="AK451">
        <v>20377</v>
      </c>
      <c r="AL451">
        <v>97</v>
      </c>
      <c r="AM451">
        <v>1033</v>
      </c>
      <c r="AN451">
        <v>601</v>
      </c>
      <c r="AO451">
        <v>107</v>
      </c>
      <c r="AP451">
        <v>1340</v>
      </c>
      <c r="AT451">
        <v>203</v>
      </c>
      <c r="AU451">
        <v>1757</v>
      </c>
      <c r="AV451">
        <v>317</v>
      </c>
      <c r="AW451">
        <v>166</v>
      </c>
      <c r="AX451">
        <v>276</v>
      </c>
      <c r="BA451">
        <v>213</v>
      </c>
      <c r="BD451">
        <v>190</v>
      </c>
      <c r="BK451">
        <v>42</v>
      </c>
      <c r="BO451">
        <v>67</v>
      </c>
      <c r="BX451">
        <v>64206</v>
      </c>
    </row>
    <row r="452" spans="1:76">
      <c r="A452">
        <v>25</v>
      </c>
      <c r="B452">
        <v>19</v>
      </c>
      <c r="C452" t="s">
        <v>502</v>
      </c>
      <c r="D452" s="21">
        <v>115</v>
      </c>
      <c r="E452">
        <v>10</v>
      </c>
      <c r="F452" t="s">
        <v>532</v>
      </c>
      <c r="G452">
        <f t="shared" si="67"/>
        <v>0</v>
      </c>
      <c r="H452">
        <f t="shared" si="67"/>
        <v>0</v>
      </c>
      <c r="I452">
        <f t="shared" si="67"/>
        <v>0</v>
      </c>
      <c r="J452">
        <f t="shared" si="67"/>
        <v>1</v>
      </c>
      <c r="K452">
        <f t="shared" si="67"/>
        <v>0</v>
      </c>
      <c r="O452" s="6">
        <f t="shared" si="66"/>
        <v>16077.654741017739</v>
      </c>
      <c r="P452" s="6">
        <f t="shared" si="66"/>
        <v>3358.4974616578625</v>
      </c>
      <c r="Q452" s="6">
        <f t="shared" si="66"/>
        <v>24295.499327423277</v>
      </c>
      <c r="R452" s="6">
        <f t="shared" ref="R452:R477" si="68">IF(J452=1,0,V452)</f>
        <v>0</v>
      </c>
      <c r="S452" s="6">
        <f t="shared" ref="S452:S477" si="69">(AC452+AD452+AE452+AF452)*$B$2</f>
        <v>16077.654741017739</v>
      </c>
      <c r="T452" s="6">
        <f t="shared" ref="T452:T477" si="70">(AG452+AH452+AI452)*$C$2</f>
        <v>3358.4974616578625</v>
      </c>
      <c r="U452" s="6">
        <f t="shared" ref="U452:U477" si="71">AJ452*$D$2</f>
        <v>24295.499327423277</v>
      </c>
      <c r="V452" s="6">
        <f t="shared" ref="V452:V477" si="72">(SUM(AK452:AS452))*$E$2</f>
        <v>39642.607488015434</v>
      </c>
      <c r="W452" s="6">
        <v>0</v>
      </c>
      <c r="X452" s="6">
        <f t="shared" ref="X452:X477" si="73">SUM(AT452:BW452)*$F$2</f>
        <v>3908.0497356171945</v>
      </c>
      <c r="Y452" s="6">
        <f t="shared" ref="Y452:Y477" si="74">SUM(S452:X452)</f>
        <v>87282.308753731515</v>
      </c>
      <c r="Z452" s="6">
        <f t="shared" ref="Z452:Z477" si="75">Y452-BX452</f>
        <v>-1140.691246268485</v>
      </c>
      <c r="AB452">
        <v>192010</v>
      </c>
      <c r="AC452">
        <v>11717</v>
      </c>
      <c r="AD452">
        <v>1434</v>
      </c>
      <c r="AE452">
        <v>309</v>
      </c>
      <c r="AG452">
        <v>3812</v>
      </c>
      <c r="AH452">
        <v>3652</v>
      </c>
      <c r="AI452">
        <v>247</v>
      </c>
      <c r="AJ452">
        <v>28615</v>
      </c>
      <c r="AK452">
        <v>30998</v>
      </c>
      <c r="AL452">
        <v>131</v>
      </c>
      <c r="AM452">
        <v>1283</v>
      </c>
      <c r="AN452">
        <v>747</v>
      </c>
      <c r="AO452">
        <v>132</v>
      </c>
      <c r="AP452">
        <v>1242</v>
      </c>
      <c r="AT452">
        <v>450</v>
      </c>
      <c r="AU452">
        <v>2360</v>
      </c>
      <c r="AV452">
        <v>276</v>
      </c>
      <c r="AW452">
        <v>142</v>
      </c>
      <c r="AX452">
        <v>310</v>
      </c>
      <c r="BA452">
        <v>217</v>
      </c>
      <c r="BD452">
        <v>209</v>
      </c>
      <c r="BK452">
        <v>52</v>
      </c>
      <c r="BO452">
        <v>88</v>
      </c>
      <c r="BX452">
        <v>88423</v>
      </c>
    </row>
    <row r="453" spans="1:76">
      <c r="A453">
        <v>25</v>
      </c>
      <c r="B453">
        <v>19</v>
      </c>
      <c r="C453" t="s">
        <v>502</v>
      </c>
      <c r="D453">
        <v>113</v>
      </c>
      <c r="E453">
        <v>11</v>
      </c>
      <c r="F453" t="s">
        <v>533</v>
      </c>
      <c r="G453">
        <f t="shared" si="67"/>
        <v>0</v>
      </c>
      <c r="H453">
        <f t="shared" si="67"/>
        <v>0</v>
      </c>
      <c r="I453">
        <f t="shared" si="67"/>
        <v>0</v>
      </c>
      <c r="J453">
        <f t="shared" si="67"/>
        <v>1</v>
      </c>
      <c r="K453">
        <f t="shared" si="67"/>
        <v>0</v>
      </c>
      <c r="O453" s="6">
        <f t="shared" ref="O453:Q477" si="76">IF(G453=1,0,S453)</f>
        <v>18887.063652672547</v>
      </c>
      <c r="P453" s="6">
        <f t="shared" si="76"/>
        <v>3244.3843330163945</v>
      </c>
      <c r="Q453" s="6">
        <f t="shared" si="76"/>
        <v>29223.372054886659</v>
      </c>
      <c r="R453" s="6">
        <f t="shared" si="68"/>
        <v>0</v>
      </c>
      <c r="S453" s="6">
        <f t="shared" si="69"/>
        <v>18887.063652672547</v>
      </c>
      <c r="T453" s="6">
        <f t="shared" si="70"/>
        <v>3244.3843330163945</v>
      </c>
      <c r="U453" s="6">
        <f t="shared" si="71"/>
        <v>29223.372054886659</v>
      </c>
      <c r="V453" s="6">
        <f t="shared" si="72"/>
        <v>33999.22120790412</v>
      </c>
      <c r="W453" s="6">
        <v>0</v>
      </c>
      <c r="X453" s="6">
        <f t="shared" si="73"/>
        <v>4604.147288428152</v>
      </c>
      <c r="Y453" s="6">
        <f t="shared" si="74"/>
        <v>89958.188536907866</v>
      </c>
      <c r="Z453" s="6">
        <f t="shared" si="75"/>
        <v>-2173.8114630921336</v>
      </c>
      <c r="AB453">
        <v>192011</v>
      </c>
      <c r="AC453">
        <v>13785</v>
      </c>
      <c r="AD453">
        <v>1871</v>
      </c>
      <c r="AE453">
        <v>156</v>
      </c>
      <c r="AG453">
        <v>4446</v>
      </c>
      <c r="AH453">
        <v>2705</v>
      </c>
      <c r="AI453">
        <v>298</v>
      </c>
      <c r="AJ453">
        <v>34419</v>
      </c>
      <c r="AK453">
        <v>24927</v>
      </c>
      <c r="AL453">
        <v>87</v>
      </c>
      <c r="AM453">
        <v>1767</v>
      </c>
      <c r="AN453">
        <v>810</v>
      </c>
      <c r="AO453">
        <v>150</v>
      </c>
      <c r="AP453">
        <v>1876</v>
      </c>
      <c r="AT453">
        <v>662</v>
      </c>
      <c r="AU453">
        <v>2996</v>
      </c>
      <c r="AV453">
        <v>176</v>
      </c>
      <c r="AW453">
        <v>128</v>
      </c>
      <c r="AX453">
        <v>324</v>
      </c>
      <c r="BA453">
        <v>230</v>
      </c>
      <c r="BD453">
        <v>157</v>
      </c>
      <c r="BK453">
        <v>60</v>
      </c>
      <c r="BO453">
        <v>102</v>
      </c>
      <c r="BX453">
        <v>92132</v>
      </c>
    </row>
    <row r="454" spans="1:76">
      <c r="A454">
        <v>25</v>
      </c>
      <c r="B454">
        <v>19</v>
      </c>
      <c r="C454" t="s">
        <v>502</v>
      </c>
      <c r="D454">
        <v>113</v>
      </c>
      <c r="E454">
        <v>12</v>
      </c>
      <c r="F454" t="s">
        <v>534</v>
      </c>
      <c r="G454">
        <f t="shared" si="67"/>
        <v>0</v>
      </c>
      <c r="H454">
        <f t="shared" si="67"/>
        <v>0</v>
      </c>
      <c r="I454">
        <f t="shared" si="67"/>
        <v>0</v>
      </c>
      <c r="J454">
        <f t="shared" si="67"/>
        <v>1</v>
      </c>
      <c r="K454">
        <f t="shared" si="67"/>
        <v>0</v>
      </c>
      <c r="O454" s="6">
        <f t="shared" si="76"/>
        <v>14122.296582693369</v>
      </c>
      <c r="P454" s="6">
        <f t="shared" si="76"/>
        <v>2172.5049071131393</v>
      </c>
      <c r="Q454" s="6">
        <f t="shared" si="76"/>
        <v>13547.404762130553</v>
      </c>
      <c r="R454" s="6">
        <f t="shared" si="68"/>
        <v>0</v>
      </c>
      <c r="S454" s="6">
        <f t="shared" si="69"/>
        <v>14122.296582693369</v>
      </c>
      <c r="T454" s="6">
        <f t="shared" si="70"/>
        <v>2172.5049071131393</v>
      </c>
      <c r="U454" s="6">
        <f t="shared" si="71"/>
        <v>13547.404762130553</v>
      </c>
      <c r="V454" s="6">
        <f t="shared" si="72"/>
        <v>19716.265126304261</v>
      </c>
      <c r="W454" s="6">
        <v>0</v>
      </c>
      <c r="X454" s="6">
        <f t="shared" si="73"/>
        <v>3308.1298200619235</v>
      </c>
      <c r="Y454" s="6">
        <f t="shared" si="74"/>
        <v>52866.601198303237</v>
      </c>
      <c r="Z454" s="6">
        <f t="shared" si="75"/>
        <v>-549.39880169676326</v>
      </c>
      <c r="AB454">
        <v>192012</v>
      </c>
      <c r="AC454">
        <v>10216</v>
      </c>
      <c r="AD454">
        <v>1466</v>
      </c>
      <c r="AE454">
        <v>141</v>
      </c>
      <c r="AG454">
        <v>3420</v>
      </c>
      <c r="AH454">
        <v>1344</v>
      </c>
      <c r="AI454">
        <v>224</v>
      </c>
      <c r="AJ454">
        <v>15956</v>
      </c>
      <c r="AK454">
        <v>14175</v>
      </c>
      <c r="AL454">
        <v>36</v>
      </c>
      <c r="AM454">
        <v>1232</v>
      </c>
      <c r="AN454">
        <v>689</v>
      </c>
      <c r="AO454">
        <v>142</v>
      </c>
      <c r="AP454">
        <v>901</v>
      </c>
      <c r="AT454">
        <v>501</v>
      </c>
      <c r="AU454">
        <v>2110</v>
      </c>
      <c r="AV454">
        <v>89</v>
      </c>
      <c r="AW454">
        <v>96</v>
      </c>
      <c r="AX454">
        <v>377</v>
      </c>
      <c r="BA454">
        <v>104</v>
      </c>
      <c r="BD454">
        <v>103</v>
      </c>
      <c r="BK454">
        <v>49</v>
      </c>
      <c r="BO454">
        <v>45</v>
      </c>
      <c r="BX454">
        <v>53416</v>
      </c>
    </row>
    <row r="455" spans="1:76">
      <c r="A455">
        <v>25</v>
      </c>
      <c r="B455">
        <v>19</v>
      </c>
      <c r="C455" t="s">
        <v>502</v>
      </c>
      <c r="D455">
        <v>113</v>
      </c>
      <c r="E455">
        <v>13</v>
      </c>
      <c r="F455" t="s">
        <v>535</v>
      </c>
      <c r="G455">
        <f t="shared" si="67"/>
        <v>0</v>
      </c>
      <c r="H455">
        <f t="shared" si="67"/>
        <v>0</v>
      </c>
      <c r="I455">
        <f t="shared" si="67"/>
        <v>0</v>
      </c>
      <c r="J455">
        <f t="shared" si="67"/>
        <v>1</v>
      </c>
      <c r="K455">
        <f t="shared" si="67"/>
        <v>0</v>
      </c>
      <c r="O455" s="6">
        <f t="shared" si="76"/>
        <v>8378.0587186848752</v>
      </c>
      <c r="P455" s="6">
        <f t="shared" si="76"/>
        <v>1414.6543581201838</v>
      </c>
      <c r="Q455" s="6">
        <f t="shared" si="76"/>
        <v>14787.014373105147</v>
      </c>
      <c r="R455" s="6">
        <f t="shared" si="68"/>
        <v>0</v>
      </c>
      <c r="S455" s="6">
        <f t="shared" si="69"/>
        <v>8378.0587186848752</v>
      </c>
      <c r="T455" s="6">
        <f t="shared" si="70"/>
        <v>1414.6543581201838</v>
      </c>
      <c r="U455" s="6">
        <f t="shared" si="71"/>
        <v>14787.014373105147</v>
      </c>
      <c r="V455" s="6">
        <f t="shared" si="72"/>
        <v>29054.944416114169</v>
      </c>
      <c r="W455" s="6">
        <v>0</v>
      </c>
      <c r="X455" s="6">
        <f t="shared" si="73"/>
        <v>2518.7113914979236</v>
      </c>
      <c r="Y455" s="6">
        <f t="shared" si="74"/>
        <v>56153.383257522306</v>
      </c>
      <c r="Z455" s="6">
        <f t="shared" si="75"/>
        <v>520.38325752230594</v>
      </c>
      <c r="AB455">
        <v>192013</v>
      </c>
      <c r="AC455">
        <v>6150</v>
      </c>
      <c r="AD455">
        <v>774</v>
      </c>
      <c r="AE455">
        <v>90</v>
      </c>
      <c r="AG455">
        <v>1845</v>
      </c>
      <c r="AH455">
        <v>1206</v>
      </c>
      <c r="AI455">
        <v>197</v>
      </c>
      <c r="AJ455">
        <v>17416</v>
      </c>
      <c r="AK455">
        <v>21148</v>
      </c>
      <c r="AL455">
        <v>83</v>
      </c>
      <c r="AM455">
        <v>1012</v>
      </c>
      <c r="AN455">
        <v>689</v>
      </c>
      <c r="AO455">
        <v>197</v>
      </c>
      <c r="AP455">
        <v>2181</v>
      </c>
      <c r="AT455">
        <v>174</v>
      </c>
      <c r="AU455">
        <v>1345</v>
      </c>
      <c r="AV455">
        <v>96</v>
      </c>
      <c r="AW455">
        <v>131</v>
      </c>
      <c r="AX455">
        <v>505</v>
      </c>
      <c r="BA455">
        <v>132</v>
      </c>
      <c r="BD455">
        <v>157</v>
      </c>
      <c r="BK455">
        <v>48</v>
      </c>
      <c r="BO455">
        <v>57</v>
      </c>
      <c r="BX455">
        <v>55633</v>
      </c>
    </row>
    <row r="456" spans="1:76">
      <c r="A456">
        <v>25</v>
      </c>
      <c r="B456">
        <v>19</v>
      </c>
      <c r="C456" t="s">
        <v>502</v>
      </c>
      <c r="D456">
        <v>113</v>
      </c>
      <c r="E456">
        <v>14</v>
      </c>
      <c r="F456" t="s">
        <v>536</v>
      </c>
      <c r="G456">
        <f t="shared" si="67"/>
        <v>0</v>
      </c>
      <c r="H456">
        <f t="shared" si="67"/>
        <v>0</v>
      </c>
      <c r="I456">
        <f t="shared" si="67"/>
        <v>0</v>
      </c>
      <c r="J456">
        <f t="shared" si="67"/>
        <v>1</v>
      </c>
      <c r="K456">
        <f t="shared" si="67"/>
        <v>0</v>
      </c>
      <c r="O456" s="6">
        <f t="shared" si="76"/>
        <v>13523.863817073019</v>
      </c>
      <c r="P456" s="6">
        <f t="shared" si="76"/>
        <v>2152.0342313644792</v>
      </c>
      <c r="Q456" s="6">
        <f t="shared" si="76"/>
        <v>22498.914439188866</v>
      </c>
      <c r="R456" s="6">
        <f t="shared" si="68"/>
        <v>0</v>
      </c>
      <c r="S456" s="6">
        <f t="shared" si="69"/>
        <v>13523.863817073019</v>
      </c>
      <c r="T456" s="6">
        <f t="shared" si="70"/>
        <v>2152.0342313644792</v>
      </c>
      <c r="U456" s="6">
        <f t="shared" si="71"/>
        <v>22498.914439188866</v>
      </c>
      <c r="V456" s="6">
        <f t="shared" si="72"/>
        <v>28299.584739077301</v>
      </c>
      <c r="W456" s="6">
        <v>0</v>
      </c>
      <c r="X456" s="6">
        <f t="shared" si="73"/>
        <v>3275.7531896986229</v>
      </c>
      <c r="Y456" s="6">
        <f t="shared" si="74"/>
        <v>69750.150416402277</v>
      </c>
      <c r="Z456" s="6">
        <f t="shared" si="75"/>
        <v>-1103.8495835977228</v>
      </c>
      <c r="AB456">
        <v>192014</v>
      </c>
      <c r="AC456">
        <v>10046</v>
      </c>
      <c r="AD456">
        <v>1145</v>
      </c>
      <c r="AE456">
        <v>131</v>
      </c>
      <c r="AG456">
        <v>2758</v>
      </c>
      <c r="AH456">
        <v>1955</v>
      </c>
      <c r="AI456">
        <v>228</v>
      </c>
      <c r="AJ456">
        <v>26499</v>
      </c>
      <c r="AK456">
        <v>20842</v>
      </c>
      <c r="AL456">
        <v>100</v>
      </c>
      <c r="AM456">
        <v>1146</v>
      </c>
      <c r="AN456">
        <v>547</v>
      </c>
      <c r="AO456">
        <v>530</v>
      </c>
      <c r="AP456">
        <v>1487</v>
      </c>
      <c r="AT456">
        <v>368</v>
      </c>
      <c r="AU456">
        <v>2034</v>
      </c>
      <c r="AV456">
        <v>125</v>
      </c>
      <c r="AW456">
        <v>162</v>
      </c>
      <c r="AX456">
        <v>320</v>
      </c>
      <c r="BA456">
        <v>134</v>
      </c>
      <c r="BD456">
        <v>162</v>
      </c>
      <c r="BK456">
        <v>59</v>
      </c>
      <c r="BO456">
        <v>76</v>
      </c>
      <c r="BX456">
        <v>70854</v>
      </c>
    </row>
    <row r="457" spans="1:76">
      <c r="A457">
        <v>25</v>
      </c>
      <c r="B457">
        <v>19</v>
      </c>
      <c r="C457" t="s">
        <v>502</v>
      </c>
      <c r="D457">
        <v>112</v>
      </c>
      <c r="E457">
        <v>15</v>
      </c>
      <c r="F457" t="s">
        <v>537</v>
      </c>
      <c r="G457">
        <f t="shared" si="67"/>
        <v>0</v>
      </c>
      <c r="H457">
        <f t="shared" si="67"/>
        <v>0</v>
      </c>
      <c r="I457">
        <f t="shared" si="67"/>
        <v>0</v>
      </c>
      <c r="J457">
        <f t="shared" si="67"/>
        <v>1</v>
      </c>
      <c r="K457">
        <f t="shared" si="67"/>
        <v>0</v>
      </c>
      <c r="O457" s="6">
        <f t="shared" si="76"/>
        <v>11981.794554765895</v>
      </c>
      <c r="P457" s="6">
        <f t="shared" si="76"/>
        <v>1688.1774298256873</v>
      </c>
      <c r="Q457" s="6">
        <f t="shared" si="76"/>
        <v>15250.594405702494</v>
      </c>
      <c r="R457" s="6">
        <f t="shared" si="68"/>
        <v>0</v>
      </c>
      <c r="S457" s="6">
        <f t="shared" si="69"/>
        <v>11981.794554765895</v>
      </c>
      <c r="T457" s="6">
        <f t="shared" si="70"/>
        <v>1688.1774298256873</v>
      </c>
      <c r="U457" s="6">
        <f t="shared" si="71"/>
        <v>15250.594405702494</v>
      </c>
      <c r="V457" s="6">
        <f t="shared" si="72"/>
        <v>19087.181383118539</v>
      </c>
      <c r="W457" s="6">
        <v>0</v>
      </c>
      <c r="X457" s="6">
        <f t="shared" si="73"/>
        <v>2295.8839942916802</v>
      </c>
      <c r="Y457" s="6">
        <f t="shared" si="74"/>
        <v>50303.631767704297</v>
      </c>
      <c r="Z457" s="6">
        <f t="shared" si="75"/>
        <v>-603.36823229570291</v>
      </c>
      <c r="AB457">
        <v>192015</v>
      </c>
      <c r="AC457">
        <v>8928</v>
      </c>
      <c r="AD457">
        <v>960</v>
      </c>
      <c r="AE457">
        <v>143</v>
      </c>
      <c r="AG457">
        <v>2247</v>
      </c>
      <c r="AH457">
        <v>1501</v>
      </c>
      <c r="AI457">
        <v>128</v>
      </c>
      <c r="AJ457">
        <v>17962</v>
      </c>
      <c r="AK457">
        <v>12383</v>
      </c>
      <c r="AL457">
        <v>204</v>
      </c>
      <c r="AM457">
        <v>1783</v>
      </c>
      <c r="AN457">
        <v>391</v>
      </c>
      <c r="AO457">
        <v>114</v>
      </c>
      <c r="AP457">
        <v>1752</v>
      </c>
      <c r="AT457">
        <v>96</v>
      </c>
      <c r="AU457">
        <v>1661</v>
      </c>
      <c r="AV457">
        <v>88</v>
      </c>
      <c r="AW457">
        <v>105</v>
      </c>
      <c r="AX457">
        <v>180</v>
      </c>
      <c r="BA457">
        <v>95</v>
      </c>
      <c r="BD457">
        <v>110</v>
      </c>
      <c r="BK457">
        <v>33</v>
      </c>
      <c r="BO457">
        <v>43</v>
      </c>
      <c r="BX457">
        <v>50907</v>
      </c>
    </row>
    <row r="458" spans="1:76">
      <c r="A458">
        <v>25</v>
      </c>
      <c r="B458">
        <v>19</v>
      </c>
      <c r="C458" t="s">
        <v>502</v>
      </c>
      <c r="D458">
        <v>111</v>
      </c>
      <c r="E458">
        <v>16</v>
      </c>
      <c r="F458" t="s">
        <v>538</v>
      </c>
      <c r="G458">
        <f t="shared" si="67"/>
        <v>0</v>
      </c>
      <c r="H458">
        <f t="shared" si="67"/>
        <v>0</v>
      </c>
      <c r="I458">
        <f t="shared" si="67"/>
        <v>1</v>
      </c>
      <c r="J458">
        <f t="shared" si="67"/>
        <v>0</v>
      </c>
      <c r="K458">
        <f t="shared" si="67"/>
        <v>0</v>
      </c>
      <c r="O458" s="6">
        <f t="shared" si="76"/>
        <v>19143.876116960721</v>
      </c>
      <c r="P458" s="6">
        <f t="shared" si="76"/>
        <v>1890.2709095571422</v>
      </c>
      <c r="Q458" s="6">
        <f t="shared" si="76"/>
        <v>0</v>
      </c>
      <c r="R458" s="6">
        <f t="shared" si="68"/>
        <v>17334.241828657603</v>
      </c>
      <c r="S458" s="6">
        <f t="shared" si="69"/>
        <v>19143.876116960721</v>
      </c>
      <c r="T458" s="6">
        <f t="shared" si="70"/>
        <v>1890.2709095571422</v>
      </c>
      <c r="U458" s="6">
        <f t="shared" si="71"/>
        <v>22445.424435427634</v>
      </c>
      <c r="V458" s="6">
        <f t="shared" si="72"/>
        <v>17334.241828657603</v>
      </c>
      <c r="W458" s="6">
        <v>0</v>
      </c>
      <c r="X458" s="6">
        <f t="shared" si="73"/>
        <v>3338.6019427567944</v>
      </c>
      <c r="Y458" s="6">
        <f t="shared" si="74"/>
        <v>64152.41523335989</v>
      </c>
      <c r="Z458" s="6">
        <f t="shared" si="75"/>
        <v>-1256.5847666401096</v>
      </c>
      <c r="AB458">
        <v>192016</v>
      </c>
      <c r="AC458">
        <v>13514</v>
      </c>
      <c r="AD458">
        <v>1371</v>
      </c>
      <c r="AE458">
        <v>1142</v>
      </c>
      <c r="AG458">
        <v>3018</v>
      </c>
      <c r="AH458">
        <v>848</v>
      </c>
      <c r="AI458">
        <v>474</v>
      </c>
      <c r="AJ458">
        <v>26436</v>
      </c>
      <c r="AK458">
        <v>12442</v>
      </c>
      <c r="AL458">
        <v>138</v>
      </c>
      <c r="AM458">
        <v>530</v>
      </c>
      <c r="AN458">
        <v>382</v>
      </c>
      <c r="AO458">
        <v>532</v>
      </c>
      <c r="AP458">
        <v>1076</v>
      </c>
      <c r="AT458">
        <v>182</v>
      </c>
      <c r="AU458">
        <v>2376</v>
      </c>
      <c r="AV458">
        <v>78</v>
      </c>
      <c r="AW458">
        <v>231</v>
      </c>
      <c r="AX458">
        <v>259</v>
      </c>
      <c r="BA458">
        <v>138</v>
      </c>
      <c r="BD458">
        <v>132</v>
      </c>
      <c r="BK458">
        <v>41</v>
      </c>
      <c r="BO458">
        <v>69</v>
      </c>
      <c r="BX458">
        <v>65409</v>
      </c>
    </row>
    <row r="459" spans="1:76">
      <c r="A459">
        <v>25</v>
      </c>
      <c r="B459">
        <v>19</v>
      </c>
      <c r="C459" t="s">
        <v>502</v>
      </c>
      <c r="D459">
        <v>111</v>
      </c>
      <c r="E459">
        <v>17</v>
      </c>
      <c r="F459" t="s">
        <v>539</v>
      </c>
      <c r="G459">
        <f t="shared" si="67"/>
        <v>1</v>
      </c>
      <c r="H459">
        <f t="shared" si="67"/>
        <v>0</v>
      </c>
      <c r="I459">
        <f t="shared" si="67"/>
        <v>0</v>
      </c>
      <c r="J459">
        <f t="shared" si="67"/>
        <v>0</v>
      </c>
      <c r="K459">
        <f t="shared" si="67"/>
        <v>0</v>
      </c>
      <c r="O459" s="6">
        <f t="shared" si="76"/>
        <v>0</v>
      </c>
      <c r="P459" s="6">
        <f t="shared" si="76"/>
        <v>1962.5715941162402</v>
      </c>
      <c r="Q459" s="6">
        <f t="shared" si="76"/>
        <v>18978.76276309252</v>
      </c>
      <c r="R459" s="6">
        <f t="shared" si="68"/>
        <v>18320.342075731569</v>
      </c>
      <c r="S459" s="6">
        <f t="shared" si="69"/>
        <v>19910.730080090987</v>
      </c>
      <c r="T459" s="6">
        <f t="shared" si="70"/>
        <v>1962.5715941162402</v>
      </c>
      <c r="U459" s="6">
        <f t="shared" si="71"/>
        <v>18978.76276309252</v>
      </c>
      <c r="V459" s="6">
        <f t="shared" si="72"/>
        <v>18320.342075731569</v>
      </c>
      <c r="W459" s="6">
        <v>0</v>
      </c>
      <c r="X459" s="6">
        <f t="shared" si="73"/>
        <v>3050.0690309897354</v>
      </c>
      <c r="Y459" s="6">
        <f t="shared" si="74"/>
        <v>62222.47554402105</v>
      </c>
      <c r="Z459" s="6">
        <f t="shared" si="75"/>
        <v>-467.52445597894985</v>
      </c>
      <c r="AB459">
        <v>192017</v>
      </c>
      <c r="AC459">
        <v>14369</v>
      </c>
      <c r="AD459">
        <v>1648</v>
      </c>
      <c r="AE459">
        <v>652</v>
      </c>
      <c r="AG459">
        <v>3162</v>
      </c>
      <c r="AH459">
        <v>749</v>
      </c>
      <c r="AI459">
        <v>595</v>
      </c>
      <c r="AJ459">
        <v>22353</v>
      </c>
      <c r="AK459">
        <v>13134</v>
      </c>
      <c r="AL459">
        <v>337</v>
      </c>
      <c r="AM459">
        <v>565</v>
      </c>
      <c r="AN459">
        <v>399</v>
      </c>
      <c r="AO459">
        <v>311</v>
      </c>
      <c r="AP459">
        <v>1213</v>
      </c>
      <c r="AT459">
        <v>252</v>
      </c>
      <c r="AU459">
        <v>2183</v>
      </c>
      <c r="AV459">
        <v>97</v>
      </c>
      <c r="AW459">
        <v>107</v>
      </c>
      <c r="AX459">
        <v>252</v>
      </c>
      <c r="BA459">
        <v>84</v>
      </c>
      <c r="BD459">
        <v>129</v>
      </c>
      <c r="BK459">
        <v>43</v>
      </c>
      <c r="BO459">
        <v>56</v>
      </c>
      <c r="BX459">
        <v>62690</v>
      </c>
    </row>
    <row r="460" spans="1:76">
      <c r="A460">
        <v>25</v>
      </c>
      <c r="B460">
        <v>19</v>
      </c>
      <c r="C460" t="s">
        <v>502</v>
      </c>
      <c r="D460">
        <v>111</v>
      </c>
      <c r="E460">
        <v>18</v>
      </c>
      <c r="F460" t="s">
        <v>540</v>
      </c>
      <c r="G460">
        <f t="shared" si="67"/>
        <v>0</v>
      </c>
      <c r="H460">
        <f t="shared" si="67"/>
        <v>0</v>
      </c>
      <c r="I460">
        <f t="shared" si="67"/>
        <v>0</v>
      </c>
      <c r="J460">
        <f t="shared" si="67"/>
        <v>1</v>
      </c>
      <c r="K460">
        <f t="shared" si="67"/>
        <v>0</v>
      </c>
      <c r="O460" s="6">
        <f t="shared" si="76"/>
        <v>17168.211856808914</v>
      </c>
      <c r="P460" s="6">
        <f t="shared" si="76"/>
        <v>1927.2923444217406</v>
      </c>
      <c r="Q460" s="6">
        <f t="shared" si="76"/>
        <v>19040.743243641249</v>
      </c>
      <c r="R460" s="6">
        <f t="shared" si="68"/>
        <v>0</v>
      </c>
      <c r="S460" s="6">
        <f t="shared" si="69"/>
        <v>17168.211856808914</v>
      </c>
      <c r="T460" s="6">
        <f t="shared" si="70"/>
        <v>1927.2923444217406</v>
      </c>
      <c r="U460" s="6">
        <f t="shared" si="71"/>
        <v>19040.743243641249</v>
      </c>
      <c r="V460" s="6">
        <f t="shared" si="72"/>
        <v>21531.194684655762</v>
      </c>
      <c r="W460" s="6">
        <v>0</v>
      </c>
      <c r="X460" s="6">
        <f t="shared" si="73"/>
        <v>3158.6259680902131</v>
      </c>
      <c r="Y460" s="6">
        <f t="shared" si="74"/>
        <v>62826.068097617877</v>
      </c>
      <c r="Z460" s="6">
        <f t="shared" si="75"/>
        <v>-470.93190238212264</v>
      </c>
      <c r="AB460">
        <v>192018</v>
      </c>
      <c r="AC460">
        <v>12258</v>
      </c>
      <c r="AD460">
        <v>1258</v>
      </c>
      <c r="AE460">
        <v>857</v>
      </c>
      <c r="AG460">
        <v>3030</v>
      </c>
      <c r="AH460">
        <v>899</v>
      </c>
      <c r="AI460">
        <v>496</v>
      </c>
      <c r="AJ460">
        <v>22426</v>
      </c>
      <c r="AK460">
        <v>15731</v>
      </c>
      <c r="AL460">
        <v>82</v>
      </c>
      <c r="AM460">
        <v>812</v>
      </c>
      <c r="AN460">
        <v>396</v>
      </c>
      <c r="AO460">
        <v>185</v>
      </c>
      <c r="AP460">
        <v>1550</v>
      </c>
      <c r="AT460">
        <v>129</v>
      </c>
      <c r="AU460">
        <v>2150</v>
      </c>
      <c r="AV460">
        <v>104</v>
      </c>
      <c r="AW460">
        <v>202</v>
      </c>
      <c r="AX460">
        <v>254</v>
      </c>
      <c r="BA460">
        <v>161</v>
      </c>
      <c r="BD460">
        <v>175</v>
      </c>
      <c r="BK460">
        <v>62</v>
      </c>
      <c r="BO460">
        <v>80</v>
      </c>
      <c r="BX460">
        <v>63297</v>
      </c>
    </row>
    <row r="461" spans="1:76">
      <c r="A461">
        <v>25</v>
      </c>
      <c r="B461">
        <v>19</v>
      </c>
      <c r="C461" t="s">
        <v>502</v>
      </c>
      <c r="D461">
        <v>111</v>
      </c>
      <c r="E461">
        <v>19</v>
      </c>
      <c r="F461" t="s">
        <v>541</v>
      </c>
      <c r="G461">
        <f t="shared" si="67"/>
        <v>0</v>
      </c>
      <c r="H461">
        <f t="shared" si="67"/>
        <v>0</v>
      </c>
      <c r="I461">
        <f t="shared" si="67"/>
        <v>0</v>
      </c>
      <c r="J461">
        <f t="shared" si="67"/>
        <v>1</v>
      </c>
      <c r="K461">
        <f t="shared" si="67"/>
        <v>0</v>
      </c>
      <c r="O461" s="6">
        <f t="shared" si="76"/>
        <v>18402.10616197023</v>
      </c>
      <c r="P461" s="6">
        <f t="shared" si="76"/>
        <v>2466.0631082747786</v>
      </c>
      <c r="Q461" s="6">
        <f t="shared" si="76"/>
        <v>21900.33582567031</v>
      </c>
      <c r="R461" s="6">
        <f t="shared" si="68"/>
        <v>0</v>
      </c>
      <c r="S461" s="6">
        <f t="shared" si="69"/>
        <v>18402.10616197023</v>
      </c>
      <c r="T461" s="6">
        <f t="shared" si="70"/>
        <v>2466.0631082747786</v>
      </c>
      <c r="U461" s="6">
        <f t="shared" si="71"/>
        <v>21900.33582567031</v>
      </c>
      <c r="V461" s="6">
        <f t="shared" si="72"/>
        <v>22432.345667138954</v>
      </c>
      <c r="W461" s="6">
        <v>0</v>
      </c>
      <c r="X461" s="6">
        <f t="shared" si="73"/>
        <v>3708.0764304321042</v>
      </c>
      <c r="Y461" s="6">
        <f t="shared" si="74"/>
        <v>68908.927193486379</v>
      </c>
      <c r="Z461" s="6">
        <f t="shared" si="75"/>
        <v>-1388.0728065136209</v>
      </c>
      <c r="AB461">
        <v>192019</v>
      </c>
      <c r="AC461">
        <v>13457</v>
      </c>
      <c r="AD461">
        <v>1581</v>
      </c>
      <c r="AE461">
        <v>368</v>
      </c>
      <c r="AG461">
        <v>4047</v>
      </c>
      <c r="AH461">
        <v>1345</v>
      </c>
      <c r="AI461">
        <v>270</v>
      </c>
      <c r="AJ461">
        <v>25794</v>
      </c>
      <c r="AK461">
        <v>17123</v>
      </c>
      <c r="AL461">
        <v>80</v>
      </c>
      <c r="AM461">
        <v>593</v>
      </c>
      <c r="AN461">
        <v>465</v>
      </c>
      <c r="AO461">
        <v>309</v>
      </c>
      <c r="AP461">
        <v>971</v>
      </c>
      <c r="AT461">
        <v>168</v>
      </c>
      <c r="AU461">
        <v>2225</v>
      </c>
      <c r="AV461">
        <v>155</v>
      </c>
      <c r="AW461">
        <v>224</v>
      </c>
      <c r="AX461">
        <v>282</v>
      </c>
      <c r="BA461">
        <v>115</v>
      </c>
      <c r="BD461">
        <v>192</v>
      </c>
      <c r="BK461">
        <v>277</v>
      </c>
      <c r="BO461">
        <v>256</v>
      </c>
      <c r="BX461">
        <v>70297</v>
      </c>
    </row>
    <row r="462" spans="1:76">
      <c r="A462">
        <v>25</v>
      </c>
      <c r="B462">
        <v>19</v>
      </c>
      <c r="C462" t="s">
        <v>502</v>
      </c>
      <c r="D462">
        <v>112</v>
      </c>
      <c r="E462">
        <v>20</v>
      </c>
      <c r="F462" t="s">
        <v>542</v>
      </c>
      <c r="G462">
        <f t="shared" si="67"/>
        <v>0</v>
      </c>
      <c r="H462">
        <f t="shared" si="67"/>
        <v>0</v>
      </c>
      <c r="I462">
        <f t="shared" si="67"/>
        <v>1</v>
      </c>
      <c r="J462">
        <f t="shared" si="67"/>
        <v>0</v>
      </c>
      <c r="K462">
        <f t="shared" si="67"/>
        <v>0</v>
      </c>
      <c r="O462" s="6">
        <f t="shared" si="76"/>
        <v>17208.824060463787</v>
      </c>
      <c r="P462" s="6">
        <f t="shared" si="76"/>
        <v>2432.090497457853</v>
      </c>
      <c r="Q462" s="6">
        <f t="shared" si="76"/>
        <v>0</v>
      </c>
      <c r="R462" s="6">
        <f t="shared" si="68"/>
        <v>17784.243338381693</v>
      </c>
      <c r="S462" s="6">
        <f t="shared" si="69"/>
        <v>17208.824060463787</v>
      </c>
      <c r="T462" s="6">
        <f t="shared" si="70"/>
        <v>2432.090497457853</v>
      </c>
      <c r="U462" s="6">
        <f t="shared" si="71"/>
        <v>21486.000558440446</v>
      </c>
      <c r="V462" s="6">
        <f t="shared" si="72"/>
        <v>17784.243338381693</v>
      </c>
      <c r="W462" s="6">
        <v>0</v>
      </c>
      <c r="X462" s="6">
        <f t="shared" si="73"/>
        <v>2885.3291176705893</v>
      </c>
      <c r="Y462" s="6">
        <f t="shared" si="74"/>
        <v>61796.487572414371</v>
      </c>
      <c r="Z462" s="6">
        <f t="shared" si="75"/>
        <v>-2022.5124275856288</v>
      </c>
      <c r="AB462">
        <v>192020</v>
      </c>
      <c r="AC462">
        <v>13230</v>
      </c>
      <c r="AD462">
        <v>1042</v>
      </c>
      <c r="AE462">
        <v>135</v>
      </c>
      <c r="AG462">
        <v>4256</v>
      </c>
      <c r="AH462">
        <v>1083</v>
      </c>
      <c r="AI462">
        <v>245</v>
      </c>
      <c r="AJ462">
        <v>25306</v>
      </c>
      <c r="AK462">
        <v>13392</v>
      </c>
      <c r="AL462">
        <v>72</v>
      </c>
      <c r="AM462">
        <v>846</v>
      </c>
      <c r="AN462">
        <v>511</v>
      </c>
      <c r="AO462">
        <v>125</v>
      </c>
      <c r="AP462">
        <v>546</v>
      </c>
      <c r="AT462">
        <v>178</v>
      </c>
      <c r="AU462">
        <v>1868</v>
      </c>
      <c r="AV462">
        <v>126</v>
      </c>
      <c r="AW462">
        <v>198</v>
      </c>
      <c r="AX462">
        <v>208</v>
      </c>
      <c r="BA462">
        <v>89</v>
      </c>
      <c r="BD462">
        <v>153</v>
      </c>
      <c r="BK462">
        <v>159</v>
      </c>
      <c r="BO462">
        <v>51</v>
      </c>
      <c r="BX462">
        <v>63819</v>
      </c>
    </row>
    <row r="463" spans="1:76">
      <c r="A463">
        <v>25</v>
      </c>
      <c r="B463">
        <v>19</v>
      </c>
      <c r="C463" t="s">
        <v>502</v>
      </c>
      <c r="D463">
        <v>112</v>
      </c>
      <c r="E463">
        <v>21</v>
      </c>
      <c r="F463" t="s">
        <v>543</v>
      </c>
      <c r="G463">
        <f t="shared" ref="G463:K477" si="77">IF(S463=MAX($S463:$W463),1,0)</f>
        <v>0</v>
      </c>
      <c r="H463">
        <f t="shared" si="77"/>
        <v>0</v>
      </c>
      <c r="I463">
        <f t="shared" si="77"/>
        <v>1</v>
      </c>
      <c r="J463">
        <f t="shared" si="77"/>
        <v>0</v>
      </c>
      <c r="K463">
        <f t="shared" si="77"/>
        <v>0</v>
      </c>
      <c r="O463" s="6">
        <f t="shared" si="76"/>
        <v>12558.726741980721</v>
      </c>
      <c r="P463" s="6">
        <f t="shared" si="76"/>
        <v>1758.7359292146866</v>
      </c>
      <c r="Q463" s="6">
        <f t="shared" si="76"/>
        <v>0</v>
      </c>
      <c r="R463" s="6">
        <f t="shared" si="68"/>
        <v>16049.671192480924</v>
      </c>
      <c r="S463" s="6">
        <f t="shared" si="69"/>
        <v>12558.726741980721</v>
      </c>
      <c r="T463" s="6">
        <f t="shared" si="70"/>
        <v>1758.7359292146866</v>
      </c>
      <c r="U463" s="6">
        <f t="shared" si="71"/>
        <v>17288.308834701824</v>
      </c>
      <c r="V463" s="6">
        <f t="shared" si="72"/>
        <v>16049.671192480924</v>
      </c>
      <c r="W463" s="6">
        <v>0</v>
      </c>
      <c r="X463" s="6">
        <f t="shared" si="73"/>
        <v>2618.698044090469</v>
      </c>
      <c r="Y463" s="6">
        <f t="shared" si="74"/>
        <v>50274.140742468626</v>
      </c>
      <c r="Z463" s="6">
        <f t="shared" si="75"/>
        <v>-1370.8592575313742</v>
      </c>
      <c r="AB463">
        <v>192021</v>
      </c>
      <c r="AC463">
        <v>9316</v>
      </c>
      <c r="AD463">
        <v>876</v>
      </c>
      <c r="AE463">
        <v>322</v>
      </c>
      <c r="AG463">
        <v>2498</v>
      </c>
      <c r="AH463">
        <v>1196</v>
      </c>
      <c r="AI463">
        <v>344</v>
      </c>
      <c r="AJ463">
        <v>20362</v>
      </c>
      <c r="AK463">
        <v>10812</v>
      </c>
      <c r="AL463">
        <v>76</v>
      </c>
      <c r="AM463">
        <v>1852</v>
      </c>
      <c r="AN463">
        <v>633</v>
      </c>
      <c r="AO463">
        <v>60</v>
      </c>
      <c r="AP463">
        <v>548</v>
      </c>
      <c r="AT463">
        <v>104</v>
      </c>
      <c r="AU463">
        <v>1800</v>
      </c>
      <c r="AV463">
        <v>142</v>
      </c>
      <c r="AW463">
        <v>155</v>
      </c>
      <c r="AX463">
        <v>218</v>
      </c>
      <c r="BA463">
        <v>106</v>
      </c>
      <c r="BD463">
        <v>84</v>
      </c>
      <c r="BK463">
        <v>94</v>
      </c>
      <c r="BO463">
        <v>47</v>
      </c>
      <c r="BX463">
        <v>51645</v>
      </c>
    </row>
    <row r="464" spans="1:76">
      <c r="A464">
        <v>26</v>
      </c>
      <c r="B464">
        <v>20</v>
      </c>
      <c r="C464" t="s">
        <v>544</v>
      </c>
      <c r="D464">
        <v>116</v>
      </c>
      <c r="E464">
        <v>1</v>
      </c>
      <c r="F464" t="s">
        <v>545</v>
      </c>
      <c r="G464">
        <f t="shared" si="77"/>
        <v>1</v>
      </c>
      <c r="H464">
        <f t="shared" si="77"/>
        <v>0</v>
      </c>
      <c r="I464">
        <f t="shared" si="77"/>
        <v>0</v>
      </c>
      <c r="J464">
        <f t="shared" si="77"/>
        <v>0</v>
      </c>
      <c r="K464">
        <f t="shared" si="77"/>
        <v>0</v>
      </c>
      <c r="O464" s="6">
        <f t="shared" si="76"/>
        <v>0</v>
      </c>
      <c r="P464" s="6">
        <f t="shared" si="76"/>
        <v>3027.0467330465754</v>
      </c>
      <c r="Q464" s="6">
        <f t="shared" si="76"/>
        <v>20026.487598669675</v>
      </c>
      <c r="R464" s="6">
        <f t="shared" si="68"/>
        <v>17294.063122432239</v>
      </c>
      <c r="S464" s="6">
        <f t="shared" si="69"/>
        <v>28991.141026689565</v>
      </c>
      <c r="T464" s="6">
        <f t="shared" si="70"/>
        <v>3027.0467330465754</v>
      </c>
      <c r="U464" s="6">
        <f t="shared" si="71"/>
        <v>20026.487598669675</v>
      </c>
      <c r="V464" s="6">
        <f t="shared" si="72"/>
        <v>17294.063122432239</v>
      </c>
      <c r="W464" s="6">
        <v>0</v>
      </c>
      <c r="X464" s="6">
        <f t="shared" si="73"/>
        <v>4648.9032186362438</v>
      </c>
      <c r="Y464" s="6">
        <f t="shared" si="74"/>
        <v>73987.641699474305</v>
      </c>
      <c r="Z464" s="6">
        <f t="shared" si="75"/>
        <v>-767.35830052569509</v>
      </c>
      <c r="AB464">
        <v>200001</v>
      </c>
      <c r="AC464">
        <v>21360</v>
      </c>
      <c r="AD464">
        <v>2724</v>
      </c>
      <c r="AE464">
        <v>187</v>
      </c>
      <c r="AG464">
        <v>4522</v>
      </c>
      <c r="AH464">
        <v>2093</v>
      </c>
      <c r="AI464">
        <v>335</v>
      </c>
      <c r="AJ464">
        <v>23587</v>
      </c>
      <c r="AK464">
        <v>12985</v>
      </c>
      <c r="AL464">
        <v>69</v>
      </c>
      <c r="AM464">
        <v>933</v>
      </c>
      <c r="AN464">
        <v>211</v>
      </c>
      <c r="AO464">
        <v>52</v>
      </c>
      <c r="AP464">
        <v>481</v>
      </c>
      <c r="AQ464">
        <v>334</v>
      </c>
      <c r="AT464">
        <v>305</v>
      </c>
      <c r="AU464">
        <v>2020</v>
      </c>
      <c r="AV464">
        <v>112</v>
      </c>
      <c r="AW464">
        <v>124</v>
      </c>
      <c r="AX464">
        <v>177</v>
      </c>
      <c r="BD464">
        <v>131</v>
      </c>
      <c r="BE464">
        <v>1484</v>
      </c>
      <c r="BJ464">
        <v>392</v>
      </c>
      <c r="BL464">
        <v>137</v>
      </c>
      <c r="BX464">
        <v>74755</v>
      </c>
    </row>
    <row r="465" spans="1:76">
      <c r="A465">
        <v>26</v>
      </c>
      <c r="B465">
        <v>20</v>
      </c>
      <c r="C465" t="s">
        <v>544</v>
      </c>
      <c r="D465">
        <v>116</v>
      </c>
      <c r="E465">
        <v>2</v>
      </c>
      <c r="F465" t="s">
        <v>546</v>
      </c>
      <c r="G465">
        <f t="shared" si="77"/>
        <v>1</v>
      </c>
      <c r="H465">
        <f t="shared" si="77"/>
        <v>0</v>
      </c>
      <c r="I465">
        <f t="shared" si="77"/>
        <v>0</v>
      </c>
      <c r="J465">
        <f t="shared" si="77"/>
        <v>0</v>
      </c>
      <c r="K465">
        <f t="shared" si="77"/>
        <v>0</v>
      </c>
      <c r="O465" s="6">
        <f t="shared" si="76"/>
        <v>0</v>
      </c>
      <c r="P465" s="6">
        <f t="shared" si="76"/>
        <v>2794.4650128383928</v>
      </c>
      <c r="Q465" s="6">
        <f t="shared" si="76"/>
        <v>14769.184371851403</v>
      </c>
      <c r="R465" s="6">
        <f t="shared" si="68"/>
        <v>14278.364229459819</v>
      </c>
      <c r="S465" s="6">
        <f t="shared" si="69"/>
        <v>22720.138991745796</v>
      </c>
      <c r="T465" s="6">
        <f t="shared" si="70"/>
        <v>2794.4650128383928</v>
      </c>
      <c r="U465" s="6">
        <f t="shared" si="71"/>
        <v>14769.184371851403</v>
      </c>
      <c r="V465" s="6">
        <f t="shared" si="72"/>
        <v>14278.364229459819</v>
      </c>
      <c r="W465" s="6">
        <v>0</v>
      </c>
      <c r="X465" s="6">
        <f t="shared" si="73"/>
        <v>4382.272145056123</v>
      </c>
      <c r="Y465" s="6">
        <f t="shared" si="74"/>
        <v>58944.424750951533</v>
      </c>
      <c r="Z465" s="6">
        <f t="shared" si="75"/>
        <v>-927.5752490484665</v>
      </c>
      <c r="AB465">
        <v>200002</v>
      </c>
      <c r="AC465">
        <v>16664</v>
      </c>
      <c r="AD465">
        <v>2165</v>
      </c>
      <c r="AE465">
        <v>192</v>
      </c>
      <c r="AG465">
        <v>3622</v>
      </c>
      <c r="AH465">
        <v>2493</v>
      </c>
      <c r="AI465">
        <v>301</v>
      </c>
      <c r="AJ465">
        <v>17395</v>
      </c>
      <c r="AK465">
        <v>10695</v>
      </c>
      <c r="AL465">
        <v>72</v>
      </c>
      <c r="AM465">
        <v>758</v>
      </c>
      <c r="AN465">
        <v>215</v>
      </c>
      <c r="AO465">
        <v>66</v>
      </c>
      <c r="AP465">
        <v>321</v>
      </c>
      <c r="AQ465">
        <v>311</v>
      </c>
      <c r="AT465">
        <v>165</v>
      </c>
      <c r="AU465">
        <v>1725</v>
      </c>
      <c r="AV465">
        <v>100</v>
      </c>
      <c r="AW465">
        <v>194</v>
      </c>
      <c r="AX465">
        <v>140</v>
      </c>
      <c r="BD465">
        <v>148</v>
      </c>
      <c r="BE465">
        <v>1426</v>
      </c>
      <c r="BJ465">
        <v>603</v>
      </c>
      <c r="BL465">
        <v>101</v>
      </c>
      <c r="BX465">
        <v>59872</v>
      </c>
    </row>
    <row r="466" spans="1:76">
      <c r="A466">
        <v>26</v>
      </c>
      <c r="B466">
        <v>20</v>
      </c>
      <c r="C466" t="s">
        <v>544</v>
      </c>
      <c r="D466">
        <v>116</v>
      </c>
      <c r="E466">
        <v>3</v>
      </c>
      <c r="F466" t="s">
        <v>547</v>
      </c>
      <c r="G466">
        <f t="shared" si="77"/>
        <v>1</v>
      </c>
      <c r="H466">
        <f t="shared" si="77"/>
        <v>0</v>
      </c>
      <c r="I466">
        <f t="shared" si="77"/>
        <v>0</v>
      </c>
      <c r="J466">
        <f t="shared" si="77"/>
        <v>0</v>
      </c>
      <c r="K466">
        <f t="shared" si="77"/>
        <v>0</v>
      </c>
      <c r="O466" s="6">
        <f t="shared" si="76"/>
        <v>0</v>
      </c>
      <c r="P466" s="6">
        <f t="shared" si="76"/>
        <v>2610.2289311004502</v>
      </c>
      <c r="Q466" s="6">
        <f t="shared" si="76"/>
        <v>14179.096235120345</v>
      </c>
      <c r="R466" s="6">
        <f t="shared" si="68"/>
        <v>16521.483999870212</v>
      </c>
      <c r="S466" s="6">
        <f t="shared" si="69"/>
        <v>19922.674845871832</v>
      </c>
      <c r="T466" s="6">
        <f t="shared" si="70"/>
        <v>2610.2289311004502</v>
      </c>
      <c r="U466" s="6">
        <f t="shared" si="71"/>
        <v>14179.096235120345</v>
      </c>
      <c r="V466" s="6">
        <f t="shared" si="72"/>
        <v>16521.483999870212</v>
      </c>
      <c r="W466" s="6">
        <v>0</v>
      </c>
      <c r="X466" s="6">
        <f t="shared" si="73"/>
        <v>5341.1917561103419</v>
      </c>
      <c r="Y466" s="6">
        <f t="shared" si="74"/>
        <v>58574.675768073175</v>
      </c>
      <c r="Z466" s="6">
        <f t="shared" si="75"/>
        <v>-798.32423192682472</v>
      </c>
      <c r="AB466">
        <v>200003</v>
      </c>
      <c r="AC466">
        <v>14970</v>
      </c>
      <c r="AD466">
        <v>1418</v>
      </c>
      <c r="AE466">
        <v>291</v>
      </c>
      <c r="AG466">
        <v>3279</v>
      </c>
      <c r="AH466">
        <v>2376</v>
      </c>
      <c r="AI466">
        <v>338</v>
      </c>
      <c r="AJ466">
        <v>16700</v>
      </c>
      <c r="AK466">
        <v>11584</v>
      </c>
      <c r="AL466">
        <v>65</v>
      </c>
      <c r="AM466">
        <v>677</v>
      </c>
      <c r="AN466">
        <v>203</v>
      </c>
      <c r="AO466">
        <v>246</v>
      </c>
      <c r="AP466">
        <v>1330</v>
      </c>
      <c r="AQ466">
        <v>287</v>
      </c>
      <c r="AT466">
        <v>148</v>
      </c>
      <c r="AU466">
        <v>1641</v>
      </c>
      <c r="AV466">
        <v>112</v>
      </c>
      <c r="AW466">
        <v>260</v>
      </c>
      <c r="AX466">
        <v>148</v>
      </c>
      <c r="BD466">
        <v>191</v>
      </c>
      <c r="BE466">
        <v>2560</v>
      </c>
      <c r="BJ466">
        <v>415</v>
      </c>
      <c r="BL466">
        <v>134</v>
      </c>
      <c r="BX466">
        <v>59373</v>
      </c>
    </row>
    <row r="467" spans="1:76">
      <c r="A467">
        <v>26</v>
      </c>
      <c r="B467">
        <v>20</v>
      </c>
      <c r="C467" t="s">
        <v>544</v>
      </c>
      <c r="D467">
        <v>116</v>
      </c>
      <c r="E467">
        <v>4</v>
      </c>
      <c r="F467" t="s">
        <v>548</v>
      </c>
      <c r="G467">
        <f t="shared" si="77"/>
        <v>0</v>
      </c>
      <c r="H467">
        <f t="shared" si="77"/>
        <v>0</v>
      </c>
      <c r="I467">
        <f t="shared" si="77"/>
        <v>0</v>
      </c>
      <c r="J467">
        <f t="shared" si="77"/>
        <v>1</v>
      </c>
      <c r="K467">
        <f t="shared" si="77"/>
        <v>0</v>
      </c>
      <c r="O467" s="6">
        <f t="shared" si="76"/>
        <v>21139.846478939966</v>
      </c>
      <c r="P467" s="6">
        <f t="shared" si="76"/>
        <v>2615.891032903271</v>
      </c>
      <c r="Q467" s="6">
        <f t="shared" si="76"/>
        <v>17074.348819656894</v>
      </c>
      <c r="R467" s="6">
        <f t="shared" si="68"/>
        <v>0</v>
      </c>
      <c r="S467" s="6">
        <f t="shared" si="69"/>
        <v>21139.846478939966</v>
      </c>
      <c r="T467" s="6">
        <f t="shared" si="70"/>
        <v>2615.891032903271</v>
      </c>
      <c r="U467" s="6">
        <f t="shared" si="71"/>
        <v>17074.348819656894</v>
      </c>
      <c r="V467" s="6">
        <f t="shared" si="72"/>
        <v>23808.753346116468</v>
      </c>
      <c r="W467" s="6">
        <v>0</v>
      </c>
      <c r="X467" s="6">
        <f t="shared" si="73"/>
        <v>3729.026014784828</v>
      </c>
      <c r="Y467" s="6">
        <f t="shared" si="74"/>
        <v>68367.865692401436</v>
      </c>
      <c r="Z467" s="6">
        <f t="shared" si="75"/>
        <v>-102.13430759856419</v>
      </c>
      <c r="AB467">
        <v>200004</v>
      </c>
      <c r="AC467">
        <v>15818</v>
      </c>
      <c r="AD467">
        <v>1693</v>
      </c>
      <c r="AE467">
        <v>187</v>
      </c>
      <c r="AG467">
        <v>3567</v>
      </c>
      <c r="AH467">
        <v>1826</v>
      </c>
      <c r="AI467">
        <v>613</v>
      </c>
      <c r="AJ467">
        <v>20110</v>
      </c>
      <c r="AK467">
        <v>18599</v>
      </c>
      <c r="AL467">
        <v>133</v>
      </c>
      <c r="AM467">
        <v>1131</v>
      </c>
      <c r="AN467">
        <v>219</v>
      </c>
      <c r="AO467">
        <v>81</v>
      </c>
      <c r="AP467">
        <v>273</v>
      </c>
      <c r="AQ467">
        <v>304</v>
      </c>
      <c r="AT467">
        <v>265</v>
      </c>
      <c r="AU467">
        <v>1420</v>
      </c>
      <c r="AV467">
        <v>122</v>
      </c>
      <c r="AW467">
        <v>131</v>
      </c>
      <c r="AX467">
        <v>144</v>
      </c>
      <c r="BD467">
        <v>208</v>
      </c>
      <c r="BE467">
        <v>1058</v>
      </c>
      <c r="BJ467">
        <v>439</v>
      </c>
      <c r="BL467">
        <v>129</v>
      </c>
      <c r="BX467">
        <v>68470</v>
      </c>
    </row>
    <row r="468" spans="1:76">
      <c r="A468">
        <v>26</v>
      </c>
      <c r="B468">
        <v>20</v>
      </c>
      <c r="C468" t="s">
        <v>544</v>
      </c>
      <c r="D468" s="21">
        <v>117</v>
      </c>
      <c r="E468">
        <v>5</v>
      </c>
      <c r="F468" t="s">
        <v>549</v>
      </c>
      <c r="G468">
        <f t="shared" si="77"/>
        <v>1</v>
      </c>
      <c r="H468">
        <f t="shared" si="77"/>
        <v>0</v>
      </c>
      <c r="I468">
        <f t="shared" si="77"/>
        <v>0</v>
      </c>
      <c r="J468">
        <f t="shared" si="77"/>
        <v>0</v>
      </c>
      <c r="K468">
        <f t="shared" si="77"/>
        <v>0</v>
      </c>
      <c r="O468" s="6">
        <f t="shared" si="76"/>
        <v>0</v>
      </c>
      <c r="P468" s="6">
        <f t="shared" si="76"/>
        <v>2231.3036566039723</v>
      </c>
      <c r="Q468" s="6">
        <f t="shared" si="76"/>
        <v>13750.327157351736</v>
      </c>
      <c r="R468" s="6">
        <f t="shared" si="68"/>
        <v>13798.515680825456</v>
      </c>
      <c r="S468" s="6">
        <f t="shared" si="69"/>
        <v>24937.087520670681</v>
      </c>
      <c r="T468" s="6">
        <f t="shared" si="70"/>
        <v>2231.3036566039723</v>
      </c>
      <c r="U468" s="6">
        <f t="shared" si="71"/>
        <v>13750.327157351736</v>
      </c>
      <c r="V468" s="6">
        <f t="shared" si="72"/>
        <v>13798.515680825456</v>
      </c>
      <c r="W468" s="6">
        <v>0</v>
      </c>
      <c r="X468" s="6">
        <f t="shared" si="73"/>
        <v>4826.022431800181</v>
      </c>
      <c r="Y468" s="6">
        <f t="shared" si="74"/>
        <v>59543.256447252024</v>
      </c>
      <c r="Z468" s="6">
        <f t="shared" si="75"/>
        <v>260.25644725202437</v>
      </c>
      <c r="AB468">
        <v>200005</v>
      </c>
      <c r="AC468">
        <v>16882</v>
      </c>
      <c r="AD468">
        <v>2431</v>
      </c>
      <c r="AE468">
        <v>1564</v>
      </c>
      <c r="AG468">
        <v>3545</v>
      </c>
      <c r="AH468">
        <v>1249</v>
      </c>
      <c r="AI468">
        <v>329</v>
      </c>
      <c r="AJ468">
        <v>16195</v>
      </c>
      <c r="AK468">
        <v>10317</v>
      </c>
      <c r="AL468">
        <v>72</v>
      </c>
      <c r="AM468">
        <v>832</v>
      </c>
      <c r="AN468">
        <v>382</v>
      </c>
      <c r="AO468">
        <v>107</v>
      </c>
      <c r="AP468">
        <v>56</v>
      </c>
      <c r="AQ468">
        <v>254</v>
      </c>
      <c r="AT468">
        <v>173</v>
      </c>
      <c r="AU468">
        <v>1678</v>
      </c>
      <c r="AV468">
        <v>96</v>
      </c>
      <c r="AW468">
        <v>217</v>
      </c>
      <c r="AX468">
        <v>150</v>
      </c>
      <c r="BD468">
        <v>141</v>
      </c>
      <c r="BE468">
        <v>1720</v>
      </c>
      <c r="BJ468">
        <v>748</v>
      </c>
      <c r="BL468">
        <v>145</v>
      </c>
      <c r="BX468">
        <v>59283</v>
      </c>
    </row>
    <row r="469" spans="1:76">
      <c r="A469">
        <v>26</v>
      </c>
      <c r="B469">
        <v>20</v>
      </c>
      <c r="C469" t="s">
        <v>544</v>
      </c>
      <c r="D469" s="21">
        <v>117</v>
      </c>
      <c r="E469">
        <v>6</v>
      </c>
      <c r="F469" t="s">
        <v>550</v>
      </c>
      <c r="G469">
        <f t="shared" si="77"/>
        <v>1</v>
      </c>
      <c r="H469">
        <f t="shared" si="77"/>
        <v>0</v>
      </c>
      <c r="I469">
        <f t="shared" si="77"/>
        <v>0</v>
      </c>
      <c r="J469">
        <f t="shared" si="77"/>
        <v>0</v>
      </c>
      <c r="K469">
        <f t="shared" si="77"/>
        <v>0</v>
      </c>
      <c r="O469" s="6">
        <f t="shared" si="76"/>
        <v>0</v>
      </c>
      <c r="P469" s="6">
        <f t="shared" si="76"/>
        <v>2435.1393215055259</v>
      </c>
      <c r="Q469" s="6">
        <f t="shared" si="76"/>
        <v>9640.087344524336</v>
      </c>
      <c r="R469" s="6">
        <f t="shared" si="68"/>
        <v>13440.3512139022</v>
      </c>
      <c r="S469" s="6">
        <f t="shared" si="69"/>
        <v>22336.712010180665</v>
      </c>
      <c r="T469" s="6">
        <f t="shared" si="70"/>
        <v>2435.1393215055259</v>
      </c>
      <c r="U469" s="6">
        <f t="shared" si="71"/>
        <v>9640.087344524336</v>
      </c>
      <c r="V469" s="6">
        <f t="shared" si="72"/>
        <v>13440.3512139022</v>
      </c>
      <c r="W469" s="6">
        <v>0</v>
      </c>
      <c r="X469" s="6">
        <f t="shared" si="73"/>
        <v>4297.5215538110133</v>
      </c>
      <c r="Y469" s="6">
        <f t="shared" si="74"/>
        <v>52149.81144392374</v>
      </c>
      <c r="Z469" s="6">
        <f t="shared" si="75"/>
        <v>283.81144392373972</v>
      </c>
      <c r="AB469">
        <v>200006</v>
      </c>
      <c r="AC469">
        <v>15795</v>
      </c>
      <c r="AD469">
        <v>1898</v>
      </c>
      <c r="AE469">
        <v>1007</v>
      </c>
      <c r="AG469">
        <v>3271</v>
      </c>
      <c r="AH469">
        <v>1886</v>
      </c>
      <c r="AI469">
        <v>434</v>
      </c>
      <c r="AJ469">
        <v>11354</v>
      </c>
      <c r="AK469">
        <v>9653</v>
      </c>
      <c r="AL469">
        <v>74</v>
      </c>
      <c r="AM469">
        <v>1251</v>
      </c>
      <c r="AN469">
        <v>201</v>
      </c>
      <c r="AO469">
        <v>74</v>
      </c>
      <c r="AP469">
        <v>194</v>
      </c>
      <c r="AQ469">
        <v>261</v>
      </c>
      <c r="AT469">
        <v>131</v>
      </c>
      <c r="AU469">
        <v>1853</v>
      </c>
      <c r="AV469">
        <v>125</v>
      </c>
      <c r="AW469">
        <v>204</v>
      </c>
      <c r="AX469">
        <v>144</v>
      </c>
      <c r="BD469">
        <v>183</v>
      </c>
      <c r="BE469">
        <v>1343</v>
      </c>
      <c r="BJ469">
        <v>389</v>
      </c>
      <c r="BL469">
        <v>141</v>
      </c>
      <c r="BX469">
        <v>51866</v>
      </c>
    </row>
    <row r="470" spans="1:76">
      <c r="A470">
        <v>26</v>
      </c>
      <c r="B470">
        <v>20</v>
      </c>
      <c r="C470" t="s">
        <v>544</v>
      </c>
      <c r="D470" s="21">
        <v>117</v>
      </c>
      <c r="E470">
        <v>7</v>
      </c>
      <c r="F470" t="s">
        <v>551</v>
      </c>
      <c r="G470">
        <f t="shared" si="77"/>
        <v>1</v>
      </c>
      <c r="H470">
        <f t="shared" si="77"/>
        <v>0</v>
      </c>
      <c r="I470">
        <f t="shared" si="77"/>
        <v>0</v>
      </c>
      <c r="J470">
        <f t="shared" si="77"/>
        <v>0</v>
      </c>
      <c r="K470">
        <f t="shared" si="77"/>
        <v>0</v>
      </c>
      <c r="O470" s="6">
        <f t="shared" si="76"/>
        <v>0</v>
      </c>
      <c r="P470" s="6">
        <f t="shared" si="76"/>
        <v>2317.1062762313354</v>
      </c>
      <c r="Q470" s="6">
        <f t="shared" si="76"/>
        <v>9865.9340270717621</v>
      </c>
      <c r="R470" s="6">
        <f t="shared" si="68"/>
        <v>12810.119507681469</v>
      </c>
      <c r="S470" s="6">
        <f t="shared" si="69"/>
        <v>20517.524181757926</v>
      </c>
      <c r="T470" s="6">
        <f t="shared" si="70"/>
        <v>2317.1062762313354</v>
      </c>
      <c r="U470" s="6">
        <f t="shared" si="71"/>
        <v>9865.9340270717621</v>
      </c>
      <c r="V470" s="6">
        <f t="shared" si="72"/>
        <v>12810.119507681469</v>
      </c>
      <c r="W470" s="6">
        <v>0</v>
      </c>
      <c r="X470" s="6">
        <f t="shared" si="73"/>
        <v>4320.3756458321668</v>
      </c>
      <c r="Y470" s="6">
        <f t="shared" si="74"/>
        <v>49831.059638574654</v>
      </c>
      <c r="Z470" s="6">
        <f t="shared" si="75"/>
        <v>18.059638574653945</v>
      </c>
      <c r="AB470">
        <v>200007</v>
      </c>
      <c r="AC470">
        <v>14641</v>
      </c>
      <c r="AD470">
        <v>2160</v>
      </c>
      <c r="AE470">
        <v>376</v>
      </c>
      <c r="AG470">
        <v>3679</v>
      </c>
      <c r="AH470">
        <v>1292</v>
      </c>
      <c r="AI470">
        <v>349</v>
      </c>
      <c r="AJ470">
        <v>11620</v>
      </c>
      <c r="AK470">
        <v>9188</v>
      </c>
      <c r="AL470">
        <v>174</v>
      </c>
      <c r="AM470">
        <v>790</v>
      </c>
      <c r="AN470">
        <v>369</v>
      </c>
      <c r="AO470">
        <v>29</v>
      </c>
      <c r="AP470">
        <v>329</v>
      </c>
      <c r="AQ470">
        <v>280</v>
      </c>
      <c r="AT470">
        <v>162</v>
      </c>
      <c r="AU470">
        <v>1429</v>
      </c>
      <c r="AV470">
        <v>112</v>
      </c>
      <c r="AW470">
        <v>163</v>
      </c>
      <c r="AX470">
        <v>91</v>
      </c>
      <c r="BD470">
        <v>165</v>
      </c>
      <c r="BE470">
        <v>1754</v>
      </c>
      <c r="BJ470">
        <v>428</v>
      </c>
      <c r="BL470">
        <v>233</v>
      </c>
      <c r="BX470">
        <v>49813</v>
      </c>
    </row>
    <row r="471" spans="1:76">
      <c r="A471">
        <v>26</v>
      </c>
      <c r="B471">
        <v>20</v>
      </c>
      <c r="C471" t="s">
        <v>544</v>
      </c>
      <c r="D471" s="21">
        <v>117</v>
      </c>
      <c r="E471">
        <v>8</v>
      </c>
      <c r="F471" t="s">
        <v>552</v>
      </c>
      <c r="G471">
        <f t="shared" si="77"/>
        <v>1</v>
      </c>
      <c r="H471">
        <f t="shared" si="77"/>
        <v>0</v>
      </c>
      <c r="I471">
        <f t="shared" si="77"/>
        <v>0</v>
      </c>
      <c r="J471">
        <f t="shared" si="77"/>
        <v>0</v>
      </c>
      <c r="K471">
        <f t="shared" si="77"/>
        <v>0</v>
      </c>
      <c r="O471" s="6">
        <f t="shared" si="76"/>
        <v>0</v>
      </c>
      <c r="P471" s="6">
        <f t="shared" si="76"/>
        <v>2777.0431611374051</v>
      </c>
      <c r="Q471" s="6">
        <f t="shared" si="76"/>
        <v>14815.881994182637</v>
      </c>
      <c r="R471" s="6">
        <f t="shared" si="68"/>
        <v>17798.018894801819</v>
      </c>
      <c r="S471" s="6">
        <f t="shared" si="69"/>
        <v>17861.008272097941</v>
      </c>
      <c r="T471" s="6">
        <f t="shared" si="70"/>
        <v>2777.0431611374051</v>
      </c>
      <c r="U471" s="6">
        <f t="shared" si="71"/>
        <v>14815.881994182637</v>
      </c>
      <c r="V471" s="6">
        <f t="shared" si="72"/>
        <v>17798.018894801819</v>
      </c>
      <c r="W471" s="6">
        <v>0</v>
      </c>
      <c r="X471" s="6">
        <f t="shared" si="73"/>
        <v>3985.1822961885864</v>
      </c>
      <c r="Y471" s="6">
        <f t="shared" si="74"/>
        <v>57237.134618408389</v>
      </c>
      <c r="Z471" s="6">
        <f t="shared" si="75"/>
        <v>-1230.8653815916114</v>
      </c>
      <c r="AB471">
        <v>200008</v>
      </c>
      <c r="AC471">
        <v>13137</v>
      </c>
      <c r="AD471">
        <v>1627</v>
      </c>
      <c r="AE471">
        <v>189</v>
      </c>
      <c r="AG471">
        <v>4551</v>
      </c>
      <c r="AH471">
        <v>1557</v>
      </c>
      <c r="AI471">
        <v>268</v>
      </c>
      <c r="AJ471">
        <v>17450</v>
      </c>
      <c r="AK471">
        <v>13527</v>
      </c>
      <c r="AL471">
        <v>297</v>
      </c>
      <c r="AM471">
        <v>899</v>
      </c>
      <c r="AN471">
        <v>203</v>
      </c>
      <c r="AO471">
        <v>36</v>
      </c>
      <c r="AP471">
        <v>235</v>
      </c>
      <c r="AQ471">
        <v>307</v>
      </c>
      <c r="AT471">
        <v>172</v>
      </c>
      <c r="AU471">
        <v>1449</v>
      </c>
      <c r="AV471">
        <v>78</v>
      </c>
      <c r="AW471">
        <v>211</v>
      </c>
      <c r="AX471">
        <v>145</v>
      </c>
      <c r="BD471">
        <v>191</v>
      </c>
      <c r="BE471">
        <v>910</v>
      </c>
      <c r="BJ471">
        <v>513</v>
      </c>
      <c r="BL471">
        <v>516</v>
      </c>
      <c r="BX471">
        <v>58468</v>
      </c>
    </row>
    <row r="472" spans="1:76">
      <c r="A472">
        <v>26</v>
      </c>
      <c r="B472">
        <v>20</v>
      </c>
      <c r="C472" t="s">
        <v>544</v>
      </c>
      <c r="D472" s="21">
        <v>117</v>
      </c>
      <c r="E472">
        <v>9</v>
      </c>
      <c r="F472" t="s">
        <v>553</v>
      </c>
      <c r="G472">
        <f t="shared" si="77"/>
        <v>1</v>
      </c>
      <c r="H472">
        <f t="shared" si="77"/>
        <v>0</v>
      </c>
      <c r="I472">
        <f t="shared" si="77"/>
        <v>0</v>
      </c>
      <c r="J472">
        <f t="shared" si="77"/>
        <v>0</v>
      </c>
      <c r="K472">
        <f t="shared" si="77"/>
        <v>0</v>
      </c>
      <c r="O472" s="6">
        <f t="shared" si="76"/>
        <v>0</v>
      </c>
      <c r="P472" s="6">
        <f t="shared" si="76"/>
        <v>2933.404280153768</v>
      </c>
      <c r="Q472" s="6">
        <f t="shared" si="76"/>
        <v>18125.46984594905</v>
      </c>
      <c r="R472" s="6">
        <f t="shared" si="68"/>
        <v>17253.884416206871</v>
      </c>
      <c r="S472" s="6">
        <f t="shared" si="69"/>
        <v>24087.814673652581</v>
      </c>
      <c r="T472" s="6">
        <f t="shared" si="70"/>
        <v>2933.404280153768</v>
      </c>
      <c r="U472" s="6">
        <f t="shared" si="71"/>
        <v>18125.46984594905</v>
      </c>
      <c r="V472" s="6">
        <f t="shared" si="72"/>
        <v>17253.884416206871</v>
      </c>
      <c r="W472" s="6">
        <v>0</v>
      </c>
      <c r="X472" s="6">
        <f t="shared" si="73"/>
        <v>5250.727641859944</v>
      </c>
      <c r="Y472" s="6">
        <f t="shared" si="74"/>
        <v>67651.300857822222</v>
      </c>
      <c r="Z472" s="6">
        <f t="shared" si="75"/>
        <v>-1141.6991421777784</v>
      </c>
      <c r="AB472">
        <v>200009</v>
      </c>
      <c r="AC472">
        <v>17331</v>
      </c>
      <c r="AD472">
        <v>2681</v>
      </c>
      <c r="AE472">
        <v>154</v>
      </c>
      <c r="AG472">
        <v>3614</v>
      </c>
      <c r="AH472">
        <v>2798</v>
      </c>
      <c r="AI472">
        <v>323</v>
      </c>
      <c r="AJ472">
        <v>21348</v>
      </c>
      <c r="AK472">
        <v>13061</v>
      </c>
      <c r="AL472">
        <v>52</v>
      </c>
      <c r="AM472">
        <v>1266</v>
      </c>
      <c r="AN472">
        <v>192</v>
      </c>
      <c r="AO472">
        <v>50</v>
      </c>
      <c r="AP472">
        <v>83</v>
      </c>
      <c r="AQ472">
        <v>326</v>
      </c>
      <c r="AT472">
        <v>360</v>
      </c>
      <c r="AU472">
        <v>2344</v>
      </c>
      <c r="AV472">
        <v>122</v>
      </c>
      <c r="AW472">
        <v>426</v>
      </c>
      <c r="AX472">
        <v>132</v>
      </c>
      <c r="BD472">
        <v>223</v>
      </c>
      <c r="BE472">
        <v>1036</v>
      </c>
      <c r="BJ472">
        <v>452</v>
      </c>
      <c r="BL472">
        <v>419</v>
      </c>
      <c r="BX472">
        <v>68793</v>
      </c>
    </row>
    <row r="473" spans="1:76">
      <c r="A473">
        <v>26</v>
      </c>
      <c r="B473">
        <v>20</v>
      </c>
      <c r="C473" t="s">
        <v>544</v>
      </c>
      <c r="D473" s="21">
        <v>118</v>
      </c>
      <c r="E473">
        <v>10</v>
      </c>
      <c r="F473" t="s">
        <v>554</v>
      </c>
      <c r="G473">
        <f t="shared" si="77"/>
        <v>1</v>
      </c>
      <c r="H473">
        <f t="shared" si="77"/>
        <v>0</v>
      </c>
      <c r="I473">
        <f t="shared" si="77"/>
        <v>0</v>
      </c>
      <c r="J473">
        <f t="shared" si="77"/>
        <v>0</v>
      </c>
      <c r="K473">
        <f t="shared" si="77"/>
        <v>0</v>
      </c>
      <c r="O473" s="6">
        <f t="shared" si="76"/>
        <v>0</v>
      </c>
      <c r="P473" s="6">
        <f t="shared" si="76"/>
        <v>2286.6180357546073</v>
      </c>
      <c r="Q473" s="6">
        <f t="shared" si="76"/>
        <v>20411.106197143301</v>
      </c>
      <c r="R473" s="6">
        <f t="shared" si="68"/>
        <v>18662.43506016468</v>
      </c>
      <c r="S473" s="6">
        <f t="shared" si="69"/>
        <v>22801.363399055546</v>
      </c>
      <c r="T473" s="6">
        <f t="shared" si="70"/>
        <v>2286.6180357546073</v>
      </c>
      <c r="U473" s="6">
        <f t="shared" si="71"/>
        <v>20411.106197143301</v>
      </c>
      <c r="V473" s="6">
        <f t="shared" si="72"/>
        <v>18662.43506016468</v>
      </c>
      <c r="W473" s="6">
        <v>0</v>
      </c>
      <c r="X473" s="6">
        <f t="shared" si="73"/>
        <v>8326.5075263734761</v>
      </c>
      <c r="Y473" s="6">
        <f t="shared" si="74"/>
        <v>72488.030218491622</v>
      </c>
      <c r="Z473" s="6">
        <f t="shared" si="75"/>
        <v>-891.96978150837822</v>
      </c>
      <c r="AB473">
        <v>200010</v>
      </c>
      <c r="AC473">
        <v>16370</v>
      </c>
      <c r="AD473">
        <v>2558</v>
      </c>
      <c r="AE473">
        <v>161</v>
      </c>
      <c r="AG473">
        <v>3201</v>
      </c>
      <c r="AH473">
        <v>1763</v>
      </c>
      <c r="AI473">
        <v>286</v>
      </c>
      <c r="AJ473">
        <v>24040</v>
      </c>
      <c r="AK473">
        <v>14180</v>
      </c>
      <c r="AL473">
        <v>78</v>
      </c>
      <c r="AM473">
        <v>1347</v>
      </c>
      <c r="AN473">
        <v>203</v>
      </c>
      <c r="AO473">
        <v>57</v>
      </c>
      <c r="AP473">
        <v>133</v>
      </c>
      <c r="AQ473">
        <v>259</v>
      </c>
      <c r="AT473">
        <v>325</v>
      </c>
      <c r="AU473">
        <v>2115</v>
      </c>
      <c r="AV473">
        <v>105</v>
      </c>
      <c r="AW473">
        <v>204</v>
      </c>
      <c r="AX473">
        <v>116</v>
      </c>
      <c r="BD473">
        <v>210</v>
      </c>
      <c r="BE473">
        <v>1856</v>
      </c>
      <c r="BJ473">
        <v>843</v>
      </c>
      <c r="BL473">
        <v>2970</v>
      </c>
      <c r="BX473">
        <v>73380</v>
      </c>
    </row>
    <row r="474" spans="1:76">
      <c r="A474">
        <v>26</v>
      </c>
      <c r="B474">
        <v>20</v>
      </c>
      <c r="C474" t="s">
        <v>544</v>
      </c>
      <c r="D474" s="21">
        <v>118</v>
      </c>
      <c r="E474">
        <v>11</v>
      </c>
      <c r="F474" t="s">
        <v>555</v>
      </c>
      <c r="G474">
        <f t="shared" si="77"/>
        <v>1</v>
      </c>
      <c r="H474">
        <f t="shared" si="77"/>
        <v>0</v>
      </c>
      <c r="I474">
        <f t="shared" si="77"/>
        <v>0</v>
      </c>
      <c r="J474">
        <f t="shared" si="77"/>
        <v>0</v>
      </c>
      <c r="K474">
        <f t="shared" si="77"/>
        <v>0</v>
      </c>
      <c r="O474" s="6">
        <f t="shared" si="76"/>
        <v>0</v>
      </c>
      <c r="P474" s="6">
        <f t="shared" si="76"/>
        <v>2617.1976717808448</v>
      </c>
      <c r="Q474" s="6">
        <f t="shared" si="76"/>
        <v>23930.408825560895</v>
      </c>
      <c r="R474" s="6">
        <f t="shared" si="68"/>
        <v>21756.195439517807</v>
      </c>
      <c r="S474" s="6">
        <f t="shared" si="69"/>
        <v>26397.932375668057</v>
      </c>
      <c r="T474" s="6">
        <f t="shared" si="70"/>
        <v>2617.1976717808448</v>
      </c>
      <c r="U474" s="6">
        <f t="shared" si="71"/>
        <v>23930.408825560895</v>
      </c>
      <c r="V474" s="6">
        <f t="shared" si="72"/>
        <v>21756.195439517807</v>
      </c>
      <c r="W474" s="6">
        <v>0</v>
      </c>
      <c r="X474" s="6">
        <f t="shared" si="73"/>
        <v>4947.9109225796647</v>
      </c>
      <c r="Y474" s="6">
        <f t="shared" si="74"/>
        <v>79649.64523510728</v>
      </c>
      <c r="Z474" s="6">
        <f t="shared" si="75"/>
        <v>-792.35476489271969</v>
      </c>
      <c r="AB474">
        <v>200011</v>
      </c>
      <c r="AC474">
        <v>18235</v>
      </c>
      <c r="AD474">
        <v>3602</v>
      </c>
      <c r="AE474">
        <v>263</v>
      </c>
      <c r="AG474">
        <v>4544</v>
      </c>
      <c r="AH474">
        <v>1070</v>
      </c>
      <c r="AI474">
        <v>395</v>
      </c>
      <c r="AJ474">
        <v>28185</v>
      </c>
      <c r="AK474">
        <v>16810</v>
      </c>
      <c r="AL474">
        <v>48</v>
      </c>
      <c r="AM474">
        <v>1327</v>
      </c>
      <c r="AN474">
        <v>267</v>
      </c>
      <c r="AO474">
        <v>89</v>
      </c>
      <c r="AP474">
        <v>82</v>
      </c>
      <c r="AQ474">
        <v>329</v>
      </c>
      <c r="AT474">
        <v>314</v>
      </c>
      <c r="AU474">
        <v>2172</v>
      </c>
      <c r="AV474">
        <v>185</v>
      </c>
      <c r="AW474">
        <v>280</v>
      </c>
      <c r="AX474">
        <v>177</v>
      </c>
      <c r="BD474">
        <v>192</v>
      </c>
      <c r="BE474">
        <v>872</v>
      </c>
      <c r="BJ474">
        <v>773</v>
      </c>
      <c r="BL474">
        <v>231</v>
      </c>
      <c r="BX474">
        <v>80442</v>
      </c>
    </row>
    <row r="475" spans="1:76">
      <c r="A475">
        <v>26</v>
      </c>
      <c r="B475">
        <v>20</v>
      </c>
      <c r="C475" t="s">
        <v>544</v>
      </c>
      <c r="D475" s="21">
        <v>118</v>
      </c>
      <c r="E475">
        <v>12</v>
      </c>
      <c r="F475" t="s">
        <v>556</v>
      </c>
      <c r="G475">
        <f t="shared" si="77"/>
        <v>1</v>
      </c>
      <c r="H475">
        <f t="shared" si="77"/>
        <v>0</v>
      </c>
      <c r="I475">
        <f t="shared" si="77"/>
        <v>0</v>
      </c>
      <c r="J475">
        <f t="shared" si="77"/>
        <v>0</v>
      </c>
      <c r="K475">
        <f t="shared" si="77"/>
        <v>0</v>
      </c>
      <c r="O475" s="6">
        <f t="shared" si="76"/>
        <v>0</v>
      </c>
      <c r="P475" s="6">
        <f t="shared" si="76"/>
        <v>2912.4980581125828</v>
      </c>
      <c r="Q475" s="6">
        <f t="shared" si="76"/>
        <v>12817.223758405793</v>
      </c>
      <c r="R475" s="6">
        <f t="shared" si="68"/>
        <v>17257.328305311905</v>
      </c>
      <c r="S475" s="6">
        <f t="shared" si="69"/>
        <v>23507.299056703501</v>
      </c>
      <c r="T475" s="6">
        <f t="shared" si="70"/>
        <v>2912.4980581125828</v>
      </c>
      <c r="U475" s="6">
        <f t="shared" si="71"/>
        <v>12817.223758405793</v>
      </c>
      <c r="V475" s="6">
        <f t="shared" si="72"/>
        <v>17257.328305311905</v>
      </c>
      <c r="W475" s="6">
        <v>0</v>
      </c>
      <c r="X475" s="6">
        <f t="shared" si="73"/>
        <v>3717.5989687742513</v>
      </c>
      <c r="Y475" s="6">
        <f t="shared" si="74"/>
        <v>60211.948147308038</v>
      </c>
      <c r="Z475" s="6">
        <f t="shared" si="75"/>
        <v>-188.05185269196227</v>
      </c>
      <c r="AB475">
        <v>200012</v>
      </c>
      <c r="AC475">
        <v>15678</v>
      </c>
      <c r="AD475">
        <v>3687</v>
      </c>
      <c r="AE475">
        <v>315</v>
      </c>
      <c r="AG475">
        <v>5352</v>
      </c>
      <c r="AH475">
        <v>970</v>
      </c>
      <c r="AI475">
        <v>365</v>
      </c>
      <c r="AJ475">
        <v>15096</v>
      </c>
      <c r="AK475">
        <v>12762</v>
      </c>
      <c r="AL475">
        <v>55</v>
      </c>
      <c r="AM475">
        <v>1586</v>
      </c>
      <c r="AN475">
        <v>250</v>
      </c>
      <c r="AO475">
        <v>118</v>
      </c>
      <c r="AP475">
        <v>67</v>
      </c>
      <c r="AQ475">
        <v>195</v>
      </c>
      <c r="AT475">
        <v>609</v>
      </c>
      <c r="AU475">
        <v>1769</v>
      </c>
      <c r="AV475">
        <v>91</v>
      </c>
      <c r="AW475">
        <v>78</v>
      </c>
      <c r="AX475">
        <v>218</v>
      </c>
      <c r="BD475">
        <v>222</v>
      </c>
      <c r="BE475">
        <v>570</v>
      </c>
      <c r="BJ475">
        <v>252</v>
      </c>
      <c r="BL475">
        <v>95</v>
      </c>
      <c r="BX475">
        <v>60400</v>
      </c>
    </row>
    <row r="476" spans="1:76">
      <c r="A476">
        <v>26</v>
      </c>
      <c r="B476">
        <v>20</v>
      </c>
      <c r="C476" t="s">
        <v>544</v>
      </c>
      <c r="D476" s="21">
        <v>118</v>
      </c>
      <c r="E476">
        <v>13</v>
      </c>
      <c r="F476" t="s">
        <v>557</v>
      </c>
      <c r="G476">
        <f t="shared" si="77"/>
        <v>1</v>
      </c>
      <c r="H476">
        <f t="shared" si="77"/>
        <v>0</v>
      </c>
      <c r="I476">
        <f t="shared" si="77"/>
        <v>0</v>
      </c>
      <c r="J476">
        <f t="shared" si="77"/>
        <v>0</v>
      </c>
      <c r="K476">
        <f t="shared" si="77"/>
        <v>0</v>
      </c>
      <c r="O476" s="6">
        <f t="shared" si="76"/>
        <v>0</v>
      </c>
      <c r="P476" s="6">
        <f t="shared" si="76"/>
        <v>3310.1518231876221</v>
      </c>
      <c r="Q476" s="6">
        <f t="shared" si="76"/>
        <v>18827.632276275071</v>
      </c>
      <c r="R476" s="6">
        <f t="shared" si="68"/>
        <v>19136.54379362399</v>
      </c>
      <c r="S476" s="6">
        <f t="shared" si="69"/>
        <v>24633.690469837209</v>
      </c>
      <c r="T476" s="6">
        <f t="shared" si="70"/>
        <v>3310.1518231876221</v>
      </c>
      <c r="U476" s="6">
        <f t="shared" si="71"/>
        <v>18827.632276275071</v>
      </c>
      <c r="V476" s="6">
        <f t="shared" si="72"/>
        <v>19136.54379362399</v>
      </c>
      <c r="W476" s="6">
        <v>0</v>
      </c>
      <c r="X476" s="6">
        <f t="shared" si="73"/>
        <v>4978.3830452745351</v>
      </c>
      <c r="Y476" s="6">
        <f t="shared" si="74"/>
        <v>70886.401408198421</v>
      </c>
      <c r="Z476" s="6">
        <f t="shared" si="75"/>
        <v>-1409.5985918015795</v>
      </c>
      <c r="AB476">
        <v>200013</v>
      </c>
      <c r="AC476">
        <v>18273</v>
      </c>
      <c r="AD476">
        <v>2151</v>
      </c>
      <c r="AE476">
        <v>199</v>
      </c>
      <c r="AG476">
        <v>4485</v>
      </c>
      <c r="AH476">
        <v>2589</v>
      </c>
      <c r="AI476">
        <v>526</v>
      </c>
      <c r="AJ476">
        <v>22175</v>
      </c>
      <c r="AK476">
        <v>14147</v>
      </c>
      <c r="AL476">
        <v>67</v>
      </c>
      <c r="AM476">
        <v>1353</v>
      </c>
      <c r="AN476">
        <v>246</v>
      </c>
      <c r="AO476">
        <v>399</v>
      </c>
      <c r="AP476">
        <v>61</v>
      </c>
      <c r="AQ476">
        <v>397</v>
      </c>
      <c r="AT476">
        <v>179</v>
      </c>
      <c r="AU476">
        <v>2010</v>
      </c>
      <c r="AV476">
        <v>146</v>
      </c>
      <c r="AW476">
        <v>437</v>
      </c>
      <c r="AX476">
        <v>141</v>
      </c>
      <c r="BD476">
        <v>253</v>
      </c>
      <c r="BE476">
        <v>1076</v>
      </c>
      <c r="BJ476">
        <v>675</v>
      </c>
      <c r="BL476">
        <v>311</v>
      </c>
      <c r="BX476">
        <v>72296</v>
      </c>
    </row>
    <row r="477" spans="1:76">
      <c r="A477">
        <v>26</v>
      </c>
      <c r="B477">
        <v>20</v>
      </c>
      <c r="C477" t="s">
        <v>544</v>
      </c>
      <c r="D477" s="21">
        <v>118</v>
      </c>
      <c r="E477">
        <v>14</v>
      </c>
      <c r="F477" t="s">
        <v>558</v>
      </c>
      <c r="G477">
        <f t="shared" si="77"/>
        <v>0</v>
      </c>
      <c r="H477">
        <f t="shared" si="77"/>
        <v>0</v>
      </c>
      <c r="I477">
        <f t="shared" si="77"/>
        <v>0</v>
      </c>
      <c r="J477">
        <f t="shared" si="77"/>
        <v>1</v>
      </c>
      <c r="K477">
        <f t="shared" si="77"/>
        <v>0</v>
      </c>
      <c r="O477" s="6">
        <f t="shared" si="76"/>
        <v>26122.008286130531</v>
      </c>
      <c r="P477" s="6">
        <f t="shared" si="76"/>
        <v>3059.7127049859273</v>
      </c>
      <c r="Q477" s="6">
        <f t="shared" si="76"/>
        <v>25459.543694989145</v>
      </c>
      <c r="R477" s="6">
        <f t="shared" si="68"/>
        <v>0</v>
      </c>
      <c r="S477" s="6">
        <f t="shared" si="69"/>
        <v>26122.008286130531</v>
      </c>
      <c r="T477" s="6">
        <f t="shared" si="70"/>
        <v>3059.7127049859273</v>
      </c>
      <c r="U477" s="6">
        <f t="shared" si="71"/>
        <v>25459.543694989145</v>
      </c>
      <c r="V477" s="6">
        <f t="shared" si="72"/>
        <v>27937.976383049012</v>
      </c>
      <c r="W477" s="6">
        <v>0</v>
      </c>
      <c r="X477" s="6">
        <f t="shared" si="73"/>
        <v>5104.0805513908781</v>
      </c>
      <c r="Y477" s="6">
        <f t="shared" si="74"/>
        <v>87683.321620545496</v>
      </c>
      <c r="Z477" s="6">
        <f t="shared" si="75"/>
        <v>-893.67837945450447</v>
      </c>
      <c r="AB477">
        <v>200014</v>
      </c>
      <c r="AC477">
        <v>18122</v>
      </c>
      <c r="AD477">
        <v>3303</v>
      </c>
      <c r="AE477">
        <v>444</v>
      </c>
      <c r="AG477">
        <v>4659</v>
      </c>
      <c r="AH477">
        <v>1734</v>
      </c>
      <c r="AI477">
        <v>632</v>
      </c>
      <c r="AJ477">
        <v>29986</v>
      </c>
      <c r="AK477">
        <v>21390</v>
      </c>
      <c r="AL477">
        <v>74</v>
      </c>
      <c r="AM477">
        <v>2085</v>
      </c>
      <c r="AN477">
        <v>299</v>
      </c>
      <c r="AO477">
        <v>104</v>
      </c>
      <c r="AP477">
        <v>108</v>
      </c>
      <c r="AQ477">
        <v>277</v>
      </c>
      <c r="AT477">
        <v>451</v>
      </c>
      <c r="AU477">
        <v>2270</v>
      </c>
      <c r="AV477">
        <v>152</v>
      </c>
      <c r="AW477">
        <v>241</v>
      </c>
      <c r="AX477">
        <v>182</v>
      </c>
      <c r="BD477">
        <v>253</v>
      </c>
      <c r="BE477">
        <v>927</v>
      </c>
      <c r="BJ477">
        <v>549</v>
      </c>
      <c r="BL477">
        <v>335</v>
      </c>
      <c r="BX477">
        <v>88577</v>
      </c>
    </row>
    <row r="479" spans="1:76">
      <c r="O479" s="6"/>
      <c r="P479" s="6"/>
      <c r="Q479" s="6"/>
      <c r="R479" s="6"/>
    </row>
    <row r="480" spans="1:76">
      <c r="O480" s="6"/>
    </row>
    <row r="481" spans="2:2">
      <c r="B481" t="s">
        <v>559</v>
      </c>
    </row>
    <row r="482" spans="2:2">
      <c r="B482" t="s">
        <v>560</v>
      </c>
    </row>
  </sheetData>
  <autoFilter ref="A3:Z47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da inserire</vt:lpstr>
      <vt:lpstr>Mod Ispanico</vt:lpstr>
      <vt:lpstr>Mattarellum con Premio</vt:lpstr>
      <vt:lpstr>Dati collegi Camera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2014-01-09T18:34:57Z</dcterms:modified>
</cp:coreProperties>
</file>