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405" windowWidth="20775" windowHeight="969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E16" i="1"/>
  <c r="A23"/>
  <c r="A20"/>
  <c r="A16"/>
  <c r="J33"/>
  <c r="J15"/>
  <c r="J6"/>
  <c r="F22"/>
  <c r="J35"/>
  <c r="J17"/>
  <c r="E19"/>
  <c r="J37" s="1"/>
  <c r="J12"/>
  <c r="J8"/>
  <c r="J14"/>
  <c r="J20"/>
  <c r="J5"/>
  <c r="J11"/>
  <c r="J7"/>
  <c r="J13"/>
  <c r="J19"/>
  <c r="J22"/>
  <c r="J25"/>
  <c r="J27"/>
  <c r="J29"/>
  <c r="J32"/>
  <c r="J34"/>
  <c r="J36"/>
  <c r="J38"/>
  <c r="J4"/>
  <c r="J10"/>
  <c r="J16"/>
  <c r="J21"/>
  <c r="J23"/>
  <c r="J26"/>
  <c r="J28"/>
  <c r="J31"/>
  <c r="J3"/>
  <c r="J9"/>
  <c r="J18"/>
  <c r="J24"/>
  <c r="J30"/>
</calcChain>
</file>

<file path=xl/sharedStrings.xml><?xml version="1.0" encoding="utf-8"?>
<sst xmlns="http://schemas.openxmlformats.org/spreadsheetml/2006/main" count="102" uniqueCount="56">
  <si>
    <t>Name</t>
  </si>
  <si>
    <t>Math</t>
  </si>
  <si>
    <t>History</t>
  </si>
  <si>
    <t>Biology</t>
  </si>
  <si>
    <t>Department</t>
  </si>
  <si>
    <t>Mail</t>
  </si>
  <si>
    <t>Aaron</t>
  </si>
  <si>
    <t>Bathy</t>
  </si>
  <si>
    <t>Catty</t>
  </si>
  <si>
    <t>David</t>
  </si>
  <si>
    <t>Berry</t>
  </si>
  <si>
    <t>Cathy</t>
  </si>
  <si>
    <t>Daniel</t>
  </si>
  <si>
    <t>Allan</t>
  </si>
  <si>
    <t>Frank</t>
  </si>
  <si>
    <t>C30-AAA-A36</t>
  </si>
  <si>
    <t>C30-ADU-462</t>
  </si>
  <si>
    <t>D47-EDH-I23</t>
  </si>
  <si>
    <t>C32-CHU-47C</t>
  </si>
  <si>
    <t>D45-BNV-29D</t>
  </si>
  <si>
    <t>D45-AAA-C47</t>
  </si>
  <si>
    <t>D47-ADU-A36</t>
  </si>
  <si>
    <t>C32-EDH-4H7</t>
  </si>
  <si>
    <t>I35-CYR-36N</t>
  </si>
  <si>
    <t>A38-SNE-VU8</t>
  </si>
  <si>
    <t>A28-CYR-D74</t>
  </si>
  <si>
    <t>aaron.c@school.edu</t>
  </si>
  <si>
    <t>bathy.c@school.edu</t>
  </si>
  <si>
    <t>catty.d@school.edu</t>
  </si>
  <si>
    <t>bathy.d@school.edu</t>
  </si>
  <si>
    <t>berry.d@school.edu</t>
  </si>
  <si>
    <t>cathy.c@school.edu</t>
  </si>
  <si>
    <t>C46-TNH-47H</t>
  </si>
  <si>
    <t>daniel.i@school.edu</t>
  </si>
  <si>
    <t>allan.a@school.edu</t>
  </si>
  <si>
    <t>frank.a@school.edu</t>
  </si>
  <si>
    <t>Formula</t>
  </si>
  <si>
    <t>Result</t>
  </si>
  <si>
    <t>aaron.d@school.edu</t>
  </si>
  <si>
    <t>DCOUNTA</t>
  </si>
  <si>
    <t>DCOUNT</t>
  </si>
  <si>
    <t>DMAX</t>
  </si>
  <si>
    <t>DMIN</t>
  </si>
  <si>
    <t>DAVERAGE</t>
  </si>
  <si>
    <t>DSUM</t>
  </si>
  <si>
    <t>david*.c@school.edu</t>
  </si>
  <si>
    <t>david?.c@school.edu</t>
  </si>
  <si>
    <t>David?</t>
  </si>
  <si>
    <t>Condition</t>
  </si>
  <si>
    <t>DSTDEV</t>
  </si>
  <si>
    <t>DSTDEVP</t>
  </si>
  <si>
    <t>DPRODUCT</t>
  </si>
  <si>
    <t>DVAR</t>
  </si>
  <si>
    <t>DVARP</t>
  </si>
  <si>
    <t>DGET</t>
  </si>
  <si>
    <t>Expected</t>
  </si>
</sst>
</file>

<file path=xl/styles.xml><?xml version="1.0" encoding="utf-8"?>
<styleSheet xmlns="http://schemas.openxmlformats.org/spreadsheetml/2006/main">
  <numFmts count="1">
    <numFmt numFmtId="164" formatCode="0.00000E+00"/>
  </numFmts>
  <fonts count="2">
    <font>
      <sz val="11"/>
      <color theme="1"/>
      <name val="Calibri"/>
      <family val="2"/>
      <scheme val="minor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0" xfId="0" applyFont="1" applyFill="1"/>
    <xf numFmtId="0" fontId="1" fillId="0" borderId="0" xfId="0" applyFont="1"/>
    <xf numFmtId="0" fontId="1" fillId="3" borderId="0" xfId="0" applyFont="1" applyFill="1"/>
    <xf numFmtId="0" fontId="1" fillId="0" borderId="0" xfId="0" applyFont="1" applyFill="1"/>
    <xf numFmtId="164" fontId="1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abSelected="1" workbookViewId="0">
      <selection activeCell="M6" sqref="M6"/>
    </sheetView>
  </sheetViews>
  <sheetFormatPr defaultRowHeight="12"/>
  <cols>
    <col min="1" max="1" width="9.140625" style="2"/>
    <col min="2" max="2" width="5.5703125" style="2" bestFit="1" customWidth="1"/>
    <col min="3" max="3" width="7.28515625" style="2" bestFit="1" customWidth="1"/>
    <col min="4" max="4" width="7.5703125" style="2" bestFit="1" customWidth="1"/>
    <col min="5" max="5" width="12.7109375" style="2" bestFit="1" customWidth="1"/>
    <col min="6" max="6" width="20.140625" style="2" bestFit="1" customWidth="1"/>
    <col min="7" max="7" width="9.140625" style="2"/>
    <col min="8" max="8" width="10.5703125" style="2" bestFit="1" customWidth="1"/>
    <col min="9" max="9" width="12.28515625" style="2" customWidth="1"/>
    <col min="10" max="11" width="19.5703125" style="2" bestFit="1" customWidth="1"/>
    <col min="12" max="16384" width="9.140625" style="2"/>
  </cols>
  <sheetData>
    <row r="1" spans="1:11" s="2" customForma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11" s="2" customFormat="1">
      <c r="A2" s="2" t="s">
        <v>6</v>
      </c>
      <c r="B2" s="2">
        <v>86</v>
      </c>
      <c r="C2" s="2">
        <v>89</v>
      </c>
      <c r="D2" s="2">
        <v>89</v>
      </c>
      <c r="E2" s="2" t="s">
        <v>15</v>
      </c>
      <c r="F2" s="2" t="s">
        <v>26</v>
      </c>
      <c r="H2" s="3" t="s">
        <v>36</v>
      </c>
      <c r="I2" s="3" t="s">
        <v>48</v>
      </c>
      <c r="J2" s="3" t="s">
        <v>37</v>
      </c>
      <c r="K2" s="3" t="s">
        <v>55</v>
      </c>
    </row>
    <row r="3" spans="1:11" s="2" customFormat="1">
      <c r="A3" s="2" t="s">
        <v>7</v>
      </c>
      <c r="B3" s="2">
        <v>70</v>
      </c>
      <c r="C3" s="2">
        <v>74</v>
      </c>
      <c r="D3" s="2">
        <v>76</v>
      </c>
      <c r="E3" s="2" t="s">
        <v>16</v>
      </c>
      <c r="F3" s="2" t="s">
        <v>27</v>
      </c>
      <c r="H3" s="2" t="s">
        <v>39</v>
      </c>
      <c r="I3" s="2">
        <v>1</v>
      </c>
      <c r="J3" s="2">
        <f>DCOUNTA($A$1:$F$13,"Name",$A$15:$F$16)</f>
        <v>1</v>
      </c>
      <c r="K3" s="2">
        <v>1</v>
      </c>
    </row>
    <row r="4" spans="1:11" s="2" customFormat="1">
      <c r="A4" s="2" t="s">
        <v>8</v>
      </c>
      <c r="B4" s="2">
        <v>86</v>
      </c>
      <c r="C4" s="2">
        <v>79</v>
      </c>
      <c r="D4" s="2">
        <v>97</v>
      </c>
      <c r="E4" s="2" t="s">
        <v>17</v>
      </c>
      <c r="F4" s="2" t="s">
        <v>28</v>
      </c>
      <c r="H4" s="2" t="s">
        <v>39</v>
      </c>
      <c r="I4" s="2">
        <v>2</v>
      </c>
      <c r="J4" s="2">
        <f>DCOUNTA($A$1:$F$13,"Name",$A$18:$F$20)</f>
        <v>6</v>
      </c>
      <c r="K4" s="2">
        <v>6</v>
      </c>
    </row>
    <row r="5" spans="1:11" s="2" customFormat="1">
      <c r="A5" s="2" t="s">
        <v>47</v>
      </c>
      <c r="B5" s="2">
        <v>98</v>
      </c>
      <c r="C5" s="2">
        <v>79</v>
      </c>
      <c r="D5" s="2">
        <v>68</v>
      </c>
      <c r="E5" s="2" t="s">
        <v>18</v>
      </c>
      <c r="F5" s="2" t="s">
        <v>46</v>
      </c>
      <c r="H5" s="2" t="s">
        <v>39</v>
      </c>
      <c r="I5" s="2">
        <v>3</v>
      </c>
      <c r="J5" s="2">
        <f>DCOUNTA($A$1:$F$13,"Name",$A$21:$F$23)</f>
        <v>2</v>
      </c>
      <c r="K5" s="2">
        <v>2</v>
      </c>
    </row>
    <row r="6" spans="1:11" s="2" customFormat="1">
      <c r="A6" s="2" t="s">
        <v>6</v>
      </c>
      <c r="B6" s="2">
        <v>79</v>
      </c>
      <c r="C6" s="2">
        <v>93</v>
      </c>
      <c r="D6" s="2">
        <v>53</v>
      </c>
      <c r="E6" s="2" t="s">
        <v>19</v>
      </c>
      <c r="F6" s="2" t="s">
        <v>38</v>
      </c>
      <c r="H6" s="2" t="s">
        <v>40</v>
      </c>
      <c r="I6" s="2">
        <v>1</v>
      </c>
      <c r="J6" s="2">
        <f>DCOUNT($A$1:$F$13,"History",$A$15:$F$16)</f>
        <v>1</v>
      </c>
      <c r="K6" s="2">
        <v>1</v>
      </c>
    </row>
    <row r="7" spans="1:11" s="2" customFormat="1">
      <c r="A7" s="2" t="s">
        <v>7</v>
      </c>
      <c r="B7" s="2">
        <v>95</v>
      </c>
      <c r="C7" s="2">
        <v>86</v>
      </c>
      <c r="D7" s="2">
        <v>78</v>
      </c>
      <c r="E7" s="2" t="s">
        <v>20</v>
      </c>
      <c r="F7" s="2" t="s">
        <v>29</v>
      </c>
      <c r="H7" s="2" t="s">
        <v>40</v>
      </c>
      <c r="I7" s="2">
        <v>2</v>
      </c>
      <c r="J7" s="2">
        <f>DCOUNT($A$1:$F$13,"History",$A$18:$F$20)</f>
        <v>6</v>
      </c>
      <c r="K7" s="2">
        <v>6</v>
      </c>
    </row>
    <row r="8" spans="1:11" s="2" customFormat="1">
      <c r="A8" s="2" t="s">
        <v>10</v>
      </c>
      <c r="B8" s="2">
        <v>80</v>
      </c>
      <c r="C8" s="2">
        <v>76</v>
      </c>
      <c r="D8" s="2">
        <v>75</v>
      </c>
      <c r="E8" s="2" t="s">
        <v>21</v>
      </c>
      <c r="F8" s="2" t="s">
        <v>30</v>
      </c>
      <c r="H8" s="2" t="s">
        <v>40</v>
      </c>
      <c r="I8" s="2">
        <v>3</v>
      </c>
      <c r="J8" s="2">
        <f>DCOUNT($A$1:$F$13,"History",$A$21:$F$22)</f>
        <v>1</v>
      </c>
      <c r="K8" s="2">
        <v>1</v>
      </c>
    </row>
    <row r="9" spans="1:11" s="2" customFormat="1">
      <c r="A9" s="2" t="s">
        <v>11</v>
      </c>
      <c r="B9" s="2">
        <v>86</v>
      </c>
      <c r="C9" s="2">
        <v>79</v>
      </c>
      <c r="D9" s="2">
        <v>89</v>
      </c>
      <c r="E9" s="2" t="s">
        <v>22</v>
      </c>
      <c r="F9" s="2" t="s">
        <v>31</v>
      </c>
      <c r="H9" s="2" t="s">
        <v>41</v>
      </c>
      <c r="I9" s="2">
        <v>1</v>
      </c>
      <c r="J9" s="2">
        <f>DMAX($A$1:$F$13,"Biology",$A$15:$F$16)</f>
        <v>53</v>
      </c>
      <c r="K9" s="2">
        <v>53</v>
      </c>
    </row>
    <row r="10" spans="1:11" s="2" customFormat="1">
      <c r="A10" s="2" t="s">
        <v>9</v>
      </c>
      <c r="B10" s="2">
        <v>84</v>
      </c>
      <c r="C10" s="2">
        <v>63</v>
      </c>
      <c r="D10" s="2">
        <v>80</v>
      </c>
      <c r="E10" s="2" t="s">
        <v>32</v>
      </c>
      <c r="F10" s="2" t="s">
        <v>45</v>
      </c>
      <c r="H10" s="2" t="s">
        <v>41</v>
      </c>
      <c r="I10" s="2">
        <v>2</v>
      </c>
      <c r="J10" s="2">
        <f>DMAX($A$1:$F$13,"Biology",$A$18:$F$20)</f>
        <v>89</v>
      </c>
      <c r="K10" s="2">
        <v>89</v>
      </c>
    </row>
    <row r="11" spans="1:11" s="2" customFormat="1">
      <c r="A11" s="2" t="s">
        <v>12</v>
      </c>
      <c r="B11" s="2">
        <v>58</v>
      </c>
      <c r="C11" s="2">
        <v>69</v>
      </c>
      <c r="D11" s="2">
        <v>87</v>
      </c>
      <c r="E11" s="2" t="s">
        <v>23</v>
      </c>
      <c r="F11" s="2" t="s">
        <v>33</v>
      </c>
      <c r="H11" s="2" t="s">
        <v>41</v>
      </c>
      <c r="I11" s="2">
        <v>3</v>
      </c>
      <c r="J11" s="2">
        <f>DMAX($A$1:$F$13,"Biology",$A$21:$F$23)</f>
        <v>80</v>
      </c>
      <c r="K11" s="2">
        <v>80</v>
      </c>
    </row>
    <row r="12" spans="1:11" s="2" customFormat="1">
      <c r="A12" s="2" t="s">
        <v>13</v>
      </c>
      <c r="B12" s="2">
        <v>76</v>
      </c>
      <c r="C12" s="2">
        <v>96</v>
      </c>
      <c r="D12" s="2">
        <v>96</v>
      </c>
      <c r="E12" s="2" t="s">
        <v>24</v>
      </c>
      <c r="F12" s="2" t="s">
        <v>34</v>
      </c>
      <c r="H12" s="2" t="s">
        <v>42</v>
      </c>
      <c r="I12" s="2">
        <v>1</v>
      </c>
      <c r="J12" s="2">
        <f>DMIN($A$1:$F$13,"Biology",$A$15:$F$16)</f>
        <v>53</v>
      </c>
      <c r="K12" s="2">
        <v>53</v>
      </c>
    </row>
    <row r="13" spans="1:11" s="2" customFormat="1">
      <c r="A13" s="2" t="s">
        <v>14</v>
      </c>
      <c r="B13" s="2">
        <v>86</v>
      </c>
      <c r="C13" s="2">
        <v>74</v>
      </c>
      <c r="D13" s="2">
        <v>96</v>
      </c>
      <c r="E13" s="2" t="s">
        <v>25</v>
      </c>
      <c r="F13" s="2" t="s">
        <v>35</v>
      </c>
      <c r="H13" s="2" t="s">
        <v>42</v>
      </c>
      <c r="I13" s="2">
        <v>2</v>
      </c>
      <c r="J13" s="2">
        <f>DMIN($A$1:$F$13,"Biology",$A$18:$F$20)</f>
        <v>68</v>
      </c>
      <c r="K13" s="2">
        <v>68</v>
      </c>
    </row>
    <row r="14" spans="1:11" s="2" customFormat="1">
      <c r="H14" s="2" t="s">
        <v>42</v>
      </c>
      <c r="I14" s="2">
        <v>3</v>
      </c>
      <c r="J14" s="2">
        <f>DMIN($A$1:$F$13,"Biology",$A$21:$F$23)</f>
        <v>68</v>
      </c>
      <c r="K14" s="2">
        <v>68</v>
      </c>
    </row>
    <row r="15" spans="1:11" s="2" customFormat="1">
      <c r="A15" s="1" t="s">
        <v>0</v>
      </c>
      <c r="B15" s="1" t="s">
        <v>1</v>
      </c>
      <c r="C15" s="1" t="s">
        <v>2</v>
      </c>
      <c r="D15" s="1" t="s">
        <v>3</v>
      </c>
      <c r="E15" s="1" t="s">
        <v>4</v>
      </c>
      <c r="F15" s="1" t="s">
        <v>5</v>
      </c>
      <c r="G15" s="4"/>
      <c r="H15" s="2" t="s">
        <v>43</v>
      </c>
      <c r="I15" s="2">
        <v>1</v>
      </c>
      <c r="J15" s="2">
        <f>DAVERAGE($A$1:$F$13,"Biology",$A$15:$F$16)</f>
        <v>53</v>
      </c>
      <c r="K15" s="2">
        <v>53</v>
      </c>
    </row>
    <row r="16" spans="1:11" s="2" customFormat="1">
      <c r="A16" s="2" t="str">
        <f>"=A*"</f>
        <v>=A*</v>
      </c>
      <c r="E16" s="2" t="str">
        <f>"=D*"</f>
        <v>=D*</v>
      </c>
      <c r="G16" s="4"/>
      <c r="H16" s="2" t="s">
        <v>43</v>
      </c>
      <c r="I16" s="2">
        <v>2</v>
      </c>
      <c r="J16" s="2">
        <f>DAVERAGE($A$1:$F$13,"Biology",$A$18:$F$20)</f>
        <v>79.166666666666671</v>
      </c>
      <c r="K16" s="2">
        <v>79.166666669999998</v>
      </c>
    </row>
    <row r="17" spans="1:11" s="2" customFormat="1">
      <c r="G17" s="4"/>
      <c r="H17" s="2" t="s">
        <v>43</v>
      </c>
      <c r="I17" s="2">
        <v>3</v>
      </c>
      <c r="J17" s="2">
        <f>DAVERAGE($A$1:$F$13,"Biology",$A$21:$F$23)</f>
        <v>74</v>
      </c>
      <c r="K17" s="2">
        <v>74</v>
      </c>
    </row>
    <row r="18" spans="1:11" s="2" customFormat="1">
      <c r="A18" s="1" t="s">
        <v>0</v>
      </c>
      <c r="B18" s="1" t="s">
        <v>1</v>
      </c>
      <c r="C18" s="1" t="s">
        <v>2</v>
      </c>
      <c r="D18" s="1" t="s">
        <v>3</v>
      </c>
      <c r="E18" s="1" t="s">
        <v>4</v>
      </c>
      <c r="F18" s="1" t="s">
        <v>5</v>
      </c>
      <c r="G18" s="4"/>
      <c r="H18" s="2" t="s">
        <v>44</v>
      </c>
      <c r="I18" s="2">
        <v>1</v>
      </c>
      <c r="J18" s="2">
        <f>DSUM($A$1:$F$13,"Biology",$A$15:$F$16)</f>
        <v>53</v>
      </c>
      <c r="K18" s="2">
        <v>53</v>
      </c>
    </row>
    <row r="19" spans="1:11" s="2" customFormat="1">
      <c r="E19" s="2" t="str">
        <f>"=C3?-*"</f>
        <v>=C3?-*</v>
      </c>
      <c r="G19" s="4"/>
      <c r="H19" s="2" t="s">
        <v>44</v>
      </c>
      <c r="I19" s="2">
        <v>2</v>
      </c>
      <c r="J19" s="2">
        <f>DSUM($A$1:$F$13,"Biology",$A$18:$F$20)</f>
        <v>475</v>
      </c>
      <c r="K19" s="2">
        <v>475</v>
      </c>
    </row>
    <row r="20" spans="1:11" s="2" customFormat="1">
      <c r="A20" s="2" t="str">
        <f>"=B???y"</f>
        <v>=B???y</v>
      </c>
      <c r="G20" s="4"/>
      <c r="H20" s="2" t="s">
        <v>44</v>
      </c>
      <c r="I20" s="2">
        <v>3</v>
      </c>
      <c r="J20" s="2">
        <f>DSUM($A$1:$F$13,"Biology",$A$21:$F$23)</f>
        <v>148</v>
      </c>
      <c r="K20" s="2">
        <v>148</v>
      </c>
    </row>
    <row r="21" spans="1:11" s="2" customFormat="1">
      <c r="A21" s="1" t="s">
        <v>0</v>
      </c>
      <c r="B21" s="1" t="s">
        <v>1</v>
      </c>
      <c r="C21" s="1" t="s">
        <v>2</v>
      </c>
      <c r="D21" s="1" t="s">
        <v>3</v>
      </c>
      <c r="E21" s="1" t="s">
        <v>4</v>
      </c>
      <c r="F21" s="1" t="s">
        <v>5</v>
      </c>
      <c r="G21" s="4"/>
      <c r="H21" s="2" t="s">
        <v>49</v>
      </c>
      <c r="I21" s="2">
        <v>1</v>
      </c>
      <c r="J21" s="2" t="e">
        <f>DSTDEV($A$1:$F$13,"Math",$A$15:$F$16)</f>
        <v>#DIV/0!</v>
      </c>
      <c r="K21" s="2" t="e">
        <v>#DIV/0!</v>
      </c>
    </row>
    <row r="22" spans="1:11" s="2" customFormat="1">
      <c r="F22" s="2" t="str">
        <f>"=*~**"</f>
        <v>=*~**</v>
      </c>
      <c r="G22" s="4"/>
      <c r="H22" s="2" t="s">
        <v>49</v>
      </c>
      <c r="I22" s="2">
        <v>2</v>
      </c>
      <c r="J22" s="2">
        <f>DSTDEV($A$1:$F$13,"Math",$A$18:$F$20)</f>
        <v>10.166939887039126</v>
      </c>
      <c r="K22" s="2">
        <v>10.16693989</v>
      </c>
    </row>
    <row r="23" spans="1:11" s="2" customFormat="1">
      <c r="A23" s="2" t="str">
        <f>"=*~?*"</f>
        <v>=*~?*</v>
      </c>
      <c r="G23" s="4"/>
      <c r="H23" s="2" t="s">
        <v>49</v>
      </c>
      <c r="I23" s="2">
        <v>3</v>
      </c>
      <c r="J23" s="2">
        <f>DSTDEV($A$1:$F$13,"Math",$A$21:$F$23)</f>
        <v>9.8994949366116654</v>
      </c>
      <c r="K23" s="2">
        <v>9.899494937</v>
      </c>
    </row>
    <row r="24" spans="1:11" s="2" customFormat="1">
      <c r="H24" s="2" t="s">
        <v>50</v>
      </c>
      <c r="I24" s="2">
        <v>1</v>
      </c>
      <c r="J24" s="2">
        <f>DSTDEVP($A$1:$F$13,"Math",$A$15:$F$16)</f>
        <v>0</v>
      </c>
      <c r="K24" s="2">
        <v>0</v>
      </c>
    </row>
    <row r="25" spans="1:11" s="2" customFormat="1">
      <c r="H25" s="2" t="s">
        <v>50</v>
      </c>
      <c r="I25" s="2">
        <v>2</v>
      </c>
      <c r="J25" s="2">
        <f>DSTDEVP($A$1:$F$13,"Math",$A$18:$F$20)</f>
        <v>9.2811038615505694</v>
      </c>
      <c r="K25" s="2">
        <v>9.2811038620000001</v>
      </c>
    </row>
    <row r="26" spans="1:11" s="2" customFormat="1">
      <c r="H26" s="2" t="s">
        <v>50</v>
      </c>
      <c r="I26" s="2">
        <v>3</v>
      </c>
      <c r="J26" s="2">
        <f>DSTDEVP($A$1:$F$13,"Math",$A$21:$F$23)</f>
        <v>7</v>
      </c>
      <c r="K26" s="2">
        <v>7</v>
      </c>
    </row>
    <row r="27" spans="1:11" s="2" customFormat="1">
      <c r="H27" s="2" t="s">
        <v>51</v>
      </c>
      <c r="I27" s="2">
        <v>1</v>
      </c>
      <c r="J27" s="2">
        <f>DPRODUCT($A$1:$F$13,"Math",$A$15:$F$16)</f>
        <v>79</v>
      </c>
      <c r="K27" s="2">
        <v>79</v>
      </c>
    </row>
    <row r="28" spans="1:11" s="2" customFormat="1">
      <c r="H28" s="2" t="s">
        <v>51</v>
      </c>
      <c r="I28" s="2">
        <v>2</v>
      </c>
      <c r="J28" s="2">
        <f>DPRODUCT($A$1:$F$13,"Math",$A$18:$F$20)</f>
        <v>385597856000</v>
      </c>
      <c r="K28" s="5">
        <v>385598000000</v>
      </c>
    </row>
    <row r="29" spans="1:11" s="2" customFormat="1">
      <c r="H29" s="2" t="s">
        <v>51</v>
      </c>
      <c r="I29" s="2">
        <v>3</v>
      </c>
      <c r="J29" s="2">
        <f>DPRODUCT($A$1:$F$13,"Math",$A$21:$F$23)</f>
        <v>8232</v>
      </c>
      <c r="K29" s="2">
        <v>8232</v>
      </c>
    </row>
    <row r="30" spans="1:11" s="2" customFormat="1">
      <c r="H30" s="2" t="s">
        <v>52</v>
      </c>
      <c r="I30" s="2">
        <v>1</v>
      </c>
      <c r="J30" s="2" t="e">
        <f>DVAR($A$1:$F$13,"Math",$A$15:$F$16)</f>
        <v>#DIV/0!</v>
      </c>
      <c r="K30" s="2" t="e">
        <v>#DIV/0!</v>
      </c>
    </row>
    <row r="31" spans="1:11" s="2" customFormat="1">
      <c r="H31" s="2" t="s">
        <v>52</v>
      </c>
      <c r="I31" s="2">
        <v>2</v>
      </c>
      <c r="J31" s="2">
        <f>DVAR($A$1:$F$13,"Math",$A$18:$F$20)</f>
        <v>103.36666666666716</v>
      </c>
      <c r="K31" s="2">
        <v>103.3666667</v>
      </c>
    </row>
    <row r="32" spans="1:11" s="2" customFormat="1">
      <c r="H32" s="2" t="s">
        <v>52</v>
      </c>
      <c r="I32" s="2">
        <v>3</v>
      </c>
      <c r="J32" s="2">
        <f>DVAR($A$1:$F$13,"Math",$A$21:$F$23)</f>
        <v>98</v>
      </c>
      <c r="K32" s="2">
        <v>98</v>
      </c>
    </row>
    <row r="33" spans="8:11" s="2" customFormat="1">
      <c r="H33" s="2" t="s">
        <v>53</v>
      </c>
      <c r="I33" s="2">
        <v>1</v>
      </c>
      <c r="J33" s="2">
        <f>DVARP($A$1:$F$13,"Math",$A$15:$F$16)</f>
        <v>0</v>
      </c>
      <c r="K33" s="2">
        <v>0</v>
      </c>
    </row>
    <row r="34" spans="8:11" s="2" customFormat="1">
      <c r="H34" s="2" t="s">
        <v>53</v>
      </c>
      <c r="I34" s="2">
        <v>2</v>
      </c>
      <c r="J34" s="2">
        <f>DVARP($A$1:$F$13,"Math",$A$18:$F$20)</f>
        <v>86.138888888888886</v>
      </c>
      <c r="K34" s="2">
        <v>86.138888890000004</v>
      </c>
    </row>
    <row r="35" spans="8:11" s="2" customFormat="1">
      <c r="H35" s="2" t="s">
        <v>53</v>
      </c>
      <c r="I35" s="2">
        <v>3</v>
      </c>
      <c r="J35" s="2">
        <f>DVARP($A$1:$F$13,"Math",$A$21:$F$23)</f>
        <v>49</v>
      </c>
      <c r="K35" s="2">
        <v>49</v>
      </c>
    </row>
    <row r="36" spans="8:11" s="2" customFormat="1">
      <c r="H36" s="2" t="s">
        <v>54</v>
      </c>
      <c r="I36" s="2">
        <v>1</v>
      </c>
      <c r="J36" s="2" t="str">
        <f>DGET($A$1:$F$13,"Mail",$A$15:$F$16)</f>
        <v>aaron.d@school.edu</v>
      </c>
      <c r="K36" s="2" t="s">
        <v>38</v>
      </c>
    </row>
    <row r="37" spans="8:11" s="2" customFormat="1">
      <c r="H37" s="2" t="s">
        <v>54</v>
      </c>
      <c r="I37" s="2">
        <v>2</v>
      </c>
      <c r="J37" s="2" t="e">
        <f>DGET($A$1:$F$13,"Mail",$A$18:$F$20)</f>
        <v>#NUM!</v>
      </c>
      <c r="K37" s="2" t="e">
        <v>#NUM!</v>
      </c>
    </row>
    <row r="38" spans="8:11" s="2" customFormat="1">
      <c r="H38" s="2" t="s">
        <v>54</v>
      </c>
      <c r="I38" s="2">
        <v>3</v>
      </c>
      <c r="J38" s="2" t="str">
        <f>DGET($A$1:$F$13,"Department",$A$21:$F$22)</f>
        <v>C46-TNH-47H</v>
      </c>
      <c r="K38" s="2" t="s">
        <v>32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meng</dc:creator>
  <cp:lastModifiedBy>meng</cp:lastModifiedBy>
  <dcterms:created xsi:type="dcterms:W3CDTF">2010-10-12T02:45:32Z</dcterms:created>
  <dcterms:modified xsi:type="dcterms:W3CDTF">2010-10-12T06:19:09Z</dcterms:modified>
</cp:coreProperties>
</file>