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7" activeTab="0"/>
  </bookViews>
  <sheets>
    <sheet name="RICARICO" sheetId="1" r:id="rId1"/>
  </sheets>
  <definedNames>
    <definedName name="_xlnm.Print_Area" localSheetId="0">'RICARICO'!$A$1:$G$100</definedName>
    <definedName name="Excel_BuiltIn_Print_Area">#REF!</definedName>
  </definedNames>
  <calcPr fullCalcOnLoad="1"/>
</workbook>
</file>

<file path=xl/sharedStrings.xml><?xml version="1.0" encoding="utf-8"?>
<sst xmlns="http://schemas.openxmlformats.org/spreadsheetml/2006/main" count="84" uniqueCount="70">
  <si>
    <t>C.a.</t>
  </si>
  <si>
    <t>PROT. 009.13-IM</t>
  </si>
  <si>
    <t>art.</t>
  </si>
  <si>
    <t>Cod.</t>
  </si>
  <si>
    <t>DESCRIZIONE DEI LAVORI</t>
  </si>
  <si>
    <t>U.M.</t>
  </si>
  <si>
    <t>Quant.</t>
  </si>
  <si>
    <t>IMPORTI</t>
  </si>
  <si>
    <t>Unitario</t>
  </si>
  <si>
    <t>TOTALE</t>
  </si>
  <si>
    <t>LAVORI IN COPERTURA</t>
  </si>
  <si>
    <t>218.2.4.1</t>
  </si>
  <si>
    <r>
      <t xml:space="preserve">Sottofondo per pavimentazioni rigide ( gres e simili ) eseguito con malta dio cemento R32,5 a 300 kg battuto, tirato a regolo, piallettato con frattazzo fine compresa formazione di pendenze:
</t>
    </r>
    <r>
      <rPr>
        <sz val="8"/>
        <color indexed="56"/>
        <rFont val="Bookman Old Style"/>
        <family val="1"/>
      </rPr>
      <t>sp. 4 cm.</t>
    </r>
  </si>
  <si>
    <t>Sommano</t>
  </si>
  <si>
    <t>mq</t>
  </si>
  <si>
    <t>218.2.4.2</t>
  </si>
  <si>
    <t>Sottofondo per pavimentazioni rigide ( gres e simili ) eseguito con malta dio cemento R32,5 a 300 kg battuto, tirato a regolo, piallettato con frattazzo fine :
per ogni cm. in più Sottofondo per pavimentazioni rigide ( gres e simili ) eseguito con malta dio cemento R32,5 a 300 kg battuto, tirato a regolo, piallettato con frattazzo fine :
per ogni cm. in più</t>
  </si>
  <si>
    <t>228.1.5.2</t>
  </si>
  <si>
    <t>Impermeabilizzazione con membrana di polimeri elastomerici ed plastomerici armata con velo di vetro posta a fiamma compreso imprimitura del sottofondo con primer al solvente: Con membrana spessore mm. 4</t>
  </si>
  <si>
    <t>NV 05 (ex NP.OC.35)</t>
  </si>
  <si>
    <t>Fornitura e posa in opera di isolante termico in lastre costituito da Isolante termico formato da pannelli di Stifferire GT, spessore totale cm 20</t>
  </si>
  <si>
    <t xml:space="preserve"> NP.OC.36</t>
  </si>
  <si>
    <t>Fornitura e posa in opera di foglio in polietilene di 0,92 g/cm3 di densità e 200 µm di spessore, fornito in rotoli monopiega di 3 m di larghezza complessiva e 66 m di lunghezza, con funzione di barriera al vapore, compreso tagli, sfridi e sormonti, il tutto per rendere l'opera finita a perfetta regola d'arte.</t>
  </si>
  <si>
    <t>NP.OC.47</t>
  </si>
  <si>
    <r>
      <t xml:space="preserve">Fornitura e posa in opera di pavimento sopraelevato </t>
    </r>
    <r>
      <rPr>
        <b/>
        <sz val="8"/>
        <rFont val="Bookman Old Style"/>
        <family val="1"/>
      </rPr>
      <t>“tipo”</t>
    </r>
    <r>
      <rPr>
        <sz val="8"/>
        <rFont val="Bookman Old Style"/>
        <family val="1"/>
      </rPr>
      <t xml:space="preserve"> Teknofloor o equivalente approvato, con struttura portante POLI-P in polipropilene e pannello Darwinfloor Brown.
La struttura sarà costituita da base d’appoggio alla soletta e testa in appoggio al pannello. Altezze realizzabili da 35 a 220 mm (vedi abaco solai tipo PE01).
Base con piattello di diametro 205 mm , opportunamente sagomata per l’accoppiamento con testa filettata e anello di regolazione.
Testa in appoggio al pannello con piattello di forma rotonda di diametro 110 mm e alette di spessore 4 mm e altezza 15 mm atte alla realizzazione della fuga di deflusso dell’acqua. Corpo filettato per accogliere l’anello di regolazione. Dotata di guarnizione in gomma antislittamento e antiscricchiolio.
Traverse assenti.
Sistema di regolazione tramite anello di regolazione micrometrica avvitato sulla vite di testa.
Il pannello in versione da esterni deve prevedere la rettifica totale del pannello già accoppiato alla finitura. Il pannello non viene ne’ bordato ne’ bisellato.
Il pannello, modulare specifico per finitura superiore in materiale ceramico presenta anima strutturale monolitica, omogenea, fibrorinforzata, densità 2.200 Kg/m3 composta da materiali inerti addizionati a minerali, ed ha spessore totale 25 mm (compresa la finitura). Tutti i componenti utilizzati, completamente naturali, vengono pressati e cotti ad alta temperatura rendendo il prodotto particolarmente performante nella resistenza al carico e nell’elasticità  senza variazioni dimensionali in presenza di umidità, acqua e cambiamenti di temperatura. 
L'assemblaggio fra finitura e supporto sarà garantito attraverso collante specifico.  Reazione al fuoco classe 1. 
Il pavimento sarà costituito da piastrelle di ceramica in gres porcellanato naturale Tipo Blustyle serie Burlington, articolo Greyforest Matt (colore grigio chiaro), con caratteristiche generali di cui all’articolo
Formato (mm): 600x600/spessore 11 
Superficie: Non smaltata, struttura planare. 
Conformi alle norme di settore europea EN 14411-G ed internazionale ISO 13006-G. 
Finitura dei Lati: Rettificati 
Prodotte in stabilimenti certificato con Sistema di Gestione Qualità ISO 9001. 
Prodotte con la massima attenzione verso l’ambiente in stabilimenti certificati con Sistema di Gestione Ambientale ISO 14001 ed EMAS. 
</t>
    </r>
  </si>
  <si>
    <t xml:space="preserve">Le piastrelle presentano le seguenti caratteristiche tecniche: 
• elevata resistenza meccanica a flessione (MCR = 460 kg/cm2 - ISO 10545.4); 
• alta resistenza meccanica all’abrasione profonda (V = 145 mm3 – ISO 10545.6); 
• resistente al gelo (ISO 10545.12); 
• valori minimi di assorbimento d’acqua (= 0.1% - ISO 10545.3); 
• resistente agli aggressivi chimici (ISO 10545.13); 
• resistente alle macchie (classe 5 – ISO 10545.14). 
• resistenza allo scivolamento (R10-DIN51130)Fornitura e posa in opera di pavimento sopraelevato tipo Teknofloor o equivalente approvato, con struttura portante POLI-P in polipropilene e pannello Darwinfloor Brown.
La struttura sarà costituita da base d’appoggio alla soletta e testa in appoggio al pannello. Altezze realizzabili da 35 a 220 mm (vedi abaco solai tipo PE01).
Base con piattello di diametro 205 mm , opportunamente sagomata per l’accoppiamento con testa filettata e anello di regolazione.
Testa in appoggio al pannello con piattello di forma rotonda di diametro 110 mm e alette di spessore 4 mm e altezza 15 mm atte alla realizzazione della fuga di deflusso dell’acqua. Corpo filettato per accogliere l’anello di regolazione. Dotata di guarnizione in gomma antislittamento e antiscricchiolio.
Traverse assenti.
Sistema di regolazione tramite anello di regolazione micrometrica avvitato sulla vite di testa.
Il pannello in versione da esterni deve prevedere la rettifica totale del pannello già accoppiato alla finitura. Il pannello non viene ne’ bordato ne’ bisellato.
Il pannello, modulare specifico per finitura superiore in materiale ceramico presenta anima strutturale monolitica, omogenea, fibrorinforzata, densità 2.200 Kg/m3 composta da materiali inerti addizionati a minerali, ed ha spessore totale 25 mm (compresa la finitura). Tutti i componenti utilizzati, completamente naturali, vengono pressati e cotti ad alta temperatura rendendo il prodotto particolarmente performante nella resistenza al carico e nell’elasticità  senza variazioni dimensionali in presenza di umidità, acqua e cambiamenti di temperatura. 
L'assemblaggio fra finitura e supporto sarà garantito attraverso collante specifico.  Reazione al fuoco classe 1. 
</t>
  </si>
  <si>
    <r>
      <t>Il pavimento sarà costituito da piastrelle di ceramica in gres porcellanato naturale Tipo Blustyle serie Burlington, articolo Greyforest Matt (colore grigio chiaro), con caratteristiche generali di cui all’articolo
Formato (mm): 600x600/spessore 11 
Superficie: Non smaltata, struttura planare. 
Conformi alle norme di settore europea EN 14411-G ed internazionale ISO 13006-G. 
Finitura dei Lati: Rettificati 
Prodotte in stabilimenti certificato con Sistema di Gestione Qualità ISO 9001. 
Prodotte con la massima attenzione verso l’ambiente in stabilimenti certificati con Sistema di Gestione Ambientale ISO 14001 ed EMAS. 
Le piastrelle presentano le seguenti caratteristiche tecniche: 
• elevata resistenza meccanica a flessione (MCR = 460 kg/cm2 - ISO 10545.4); 
• alta resistenza meccanica all’abrasione prof</t>
    </r>
    <r>
      <rPr>
        <sz val="8"/>
        <rFont val="Bookman Old Style"/>
        <family val="1"/>
      </rPr>
      <t xml:space="preserve">onda (V = 145 mm3 – ISO 10545.6); 
• resistente al gelo (ISO 10545.12); 
• valori minimi di assorbimento d’acqua (= 0.1% - ISO 10545.3); 
• resistente agli aggressivi chimici (ISO 10545.13); 
• resistente alle macchie (classe 5 – ISO 10545.14). 
• resistenza allo scivolamento (R10-DIN51130)Fornitura e posa in opera di pavimento sopraelevato tipo Teknofloor o equivalente approvato, con struttura portante POLI-P in polipropilene e pannello Darwinfloor Brown.
</t>
    </r>
  </si>
  <si>
    <t>NP.OC.73</t>
  </si>
  <si>
    <t>Fornitura e posa in opera di tetto verde il cui  supporto  sarà fornito dal doppio strato di guaina (escluso dal prezzo ).
Sopra la guaina verrà posato lo strato drenante tipo Geodren per uno spessore di 2cm sopra l’elemento con pomice o lapillo vulcanico granulometria 8-12mm ad elevato potere di assorbimento d’acqua ,  strato filtrante in  geotessuto TNT tessuto non tessuto di 130 gr/mq posato a secco per la separazione tra il materiale di riempimento ed il substrato; al di sopra di questo sarà realizzato un substrato per uno spessore di 7cm di terriccio preparato per giardini pensili di tipo intensivo leggero e  3cm di finitura di terriccio per semina.
Tutte le saldature manuali verranno realizzate in tre fasi : puntatura dei teli, presaldatura con formazione di sacca interna e saldatura finale a tenuta idraulica.Sono compresi e compensati nel prezzo:
Il fissaggio meccanico lineare, l'elemento di tenuta risvolti verticali, le bocchette di scarico, gli elementi di ispezione alle bocchette di scarico, il rivestimento dei tubi e le relative sigillature, elementi di tenuta il teli impermeabili,strato di drenaggio e stoccaggio idrico, strato di stabilizzazione, drenaggio perimetrale con ghiaia di fiume, terreno di coltivo, vegetazione di base, concimazione e compresa la manutenzione della vegetazione di base per almeno due cicli vegetativi.
Il prezzo compensa ogni onere e magistero per dare l'opera finita a perfetta regola d'arte secondo leprescrizioni delle tavole e delle specifiche tecniche progettuali.Fornitura e posa in opera di Tetto verde il cui  supporto  sarà fornito dal doppio strato di guaina(escluso dal prezzo ).
Sopra la guaina verrà posato lo strato drenante tipo Geodren per uno spessore di 2cm sopra l’elemento con pomice o lapillo vulcanico granulometria 8-12mm ad elevato potere di assorbimento d’acqua ,  strato filtrante in  geotessuto TNT tessuto non tessuto di 130 gr/mq posato a secco per la separazione tra il materiale di riempimento ed il substrato; al di sopra di questo sarà realizzato un substrato per uno spessore di 7cm di terriccio preparato per giardini pensili di tipo intensivo leggero e  3cm di finitura di terriccio per semina.
Tutte le saldature manuali verranno realizzate in tre fasi : puntatura dei teli, presaldatura con formazione di sacca interna e saldatura finale a tenuta idraulica.Sono compresi e compensati nel prezzo:
Il fissaggio meccanico lineare, l'elemento di tenuta risvolti verticali, le bocchette di scarico, gli elementi di ispezione alle bocchette di scarico, il rivestimento dei tubi e le relative sigillature, elementi di tenuta il teli impermeabili,strato di drenaggio e stoccaggio idrico, strato di stabilizzazione, drenaggio perimetrale con ghiaia di fiume, terreno di coltivo, vegetazione di base, concimazione e compresa la manutenzione della vegetazione di base per almeno due cicli vegetativi.
Il prezzo compensa ogni onere e magistero per dare l'opera finita a perfetta regola d'arte secondo leprescrizioni delle tavole e delle specifiche tecniche progettuali.</t>
  </si>
  <si>
    <t>m2</t>
  </si>
  <si>
    <r>
      <t xml:space="preserve">Pavimentazione da eseguirsi su sottostante strato drenante in materiale arido ( conteggiato a parte ) in  ghiaia bianca </t>
    </r>
    <r>
      <rPr>
        <b/>
        <sz val="8"/>
        <rFont val="Bookman Old Style"/>
        <family val="1"/>
      </rPr>
      <t xml:space="preserve">tipo </t>
    </r>
    <r>
      <rPr>
        <b/>
        <i/>
        <sz val="8"/>
        <color indexed="8"/>
        <rFont val="Bookman Old Style"/>
        <family val="1"/>
      </rPr>
      <t>“Granulato marmo bianco di carrara”</t>
    </r>
    <r>
      <rPr>
        <sz val="8"/>
        <rFont val="Bookman Old Style"/>
        <family val="1"/>
      </rPr>
      <t xml:space="preserve"> selezionata e lavata con  pezzatura fine di grana variabile 10/30mm ben steso e livellato per uno spessore finito di circa 8 cm previa fornitura e posa in opera di piano di posa uniforme e strato drenante di sottofondo.</t>
    </r>
  </si>
  <si>
    <t>629.6.1.2</t>
  </si>
  <si>
    <t>RIVESTIMENTO CON GEOTESSILE N.T. a filo continuo agugliato per strato di separazione compreso picchettatura: con teli di peso 0,200 kg/mq</t>
  </si>
  <si>
    <t xml:space="preserve">TOTALE </t>
  </si>
  <si>
    <t>Le quantità stimate alla precedente tabella sono state elaborate da Ideal Montaggi al meglio delle proprie conoscenze e, comunque, determinate ai soli fini di formulazione dell’offerta e, pertanto, le quantità previste sono puramente indicative e non vincolanti ai fini contabili per Ideal Montaggi.</t>
  </si>
  <si>
    <t>2. SICUREZZA DEL CANTIERE</t>
  </si>
  <si>
    <t>I lavori saranno eseguiti secondo quanto prescritto dal D.Lgs. 81/2008 e successive modifiche e integrazioni.</t>
  </si>
  <si>
    <r>
      <t>2.1</t>
    </r>
    <r>
      <rPr>
        <sz val="9"/>
        <rFont val="Bookman Old Style"/>
        <family val="1"/>
      </rPr>
      <t xml:space="preserve"> - Nel caso in cui i lavori in oggetto richiedano la redazione del Piano di Sicurezza e Coordinamento, ai sensi del D.Lgs. 494/96, dovrà essere fornita una copia ad Ideal Montaggi almeno 15 giorni prima dell’inizio lavori. </t>
    </r>
  </si>
  <si>
    <r>
      <t>2.2</t>
    </r>
    <r>
      <rPr>
        <sz val="9"/>
        <rFont val="Bookman Old Style"/>
        <family val="1"/>
      </rPr>
      <t xml:space="preserve"> - Saranno apposti lungo il perimetro del cantiere alcuni cartelli monitori indicanti il rischio connesso all’attività da svolgere, sarà responsabilità del Committente impedire possibili accessi al cantiere a persone estranee non autorizzate.</t>
    </r>
  </si>
  <si>
    <r>
      <t>2.3</t>
    </r>
    <r>
      <rPr>
        <sz val="9"/>
        <rFont val="Bookman Old Style"/>
        <family val="1"/>
      </rPr>
      <t xml:space="preserve"> - Saranno a carico della Ideal Montaggi srl la redazione dei Piani Operativi di Sicurezza, del Piano di Lavoro per la bonifica dei materiali contenenti amianto, Pimus, e quant’altro previsto dalle vigenti normative in materia di igiene e sicurezza nei luoghi di lavoro. </t>
    </r>
  </si>
  <si>
    <t>3. ONERI A CARICO DEL COMMITTENTE</t>
  </si>
  <si>
    <r>
      <t xml:space="preserve">3.1 - </t>
    </r>
    <r>
      <rPr>
        <sz val="9"/>
        <rFont val="Bookman Old Style"/>
        <family val="1"/>
      </rPr>
      <t>Il Committente dovrà mettere a disposizione del cantiere l’energia elettrica e l’acqua corrente.</t>
    </r>
  </si>
  <si>
    <r>
      <t xml:space="preserve">3.2 - </t>
    </r>
    <r>
      <rPr>
        <sz val="9"/>
        <rFont val="Bookman Old Style"/>
        <family val="1"/>
      </rPr>
      <t>La parte Committente dovrà provvedere, prima dell’inizio dei lavori, a liberare tutti gli ambienti oggetto dei lavori.</t>
    </r>
  </si>
  <si>
    <r>
      <t xml:space="preserve">3.3 - </t>
    </r>
    <r>
      <rPr>
        <sz val="9"/>
        <rFont val="Bookman Old Style"/>
        <family val="1"/>
      </rPr>
      <t>Il Committente dovrà mettere a disposizione e salvaguardare una zona per il deposito di tutti i materiali e le attrezzature necessarie per l’esecuzione dei lavori.</t>
    </r>
  </si>
  <si>
    <r>
      <t xml:space="preserve">3.4 - </t>
    </r>
    <r>
      <rPr>
        <sz val="9"/>
        <rFont val="Bookman Old Style"/>
        <family val="1"/>
      </rPr>
      <t>Comporre il DUVRI (Documento Unico di Valutazione dei Rischi da Interferenze).</t>
    </r>
  </si>
  <si>
    <r>
      <t xml:space="preserve">3.5 - </t>
    </r>
    <r>
      <rPr>
        <sz val="9"/>
        <rFont val="Bookman Old Style"/>
        <family val="1"/>
      </rPr>
      <t>L’installazione di ponteggi ed opere provvisionali saranno a carico della parte Committente.</t>
    </r>
    <r>
      <rPr>
        <sz val="9"/>
        <color indexed="10"/>
        <rFont val="Bookman Old Style"/>
        <family val="1"/>
      </rPr>
      <t xml:space="preserve">  </t>
    </r>
  </si>
  <si>
    <r>
      <t xml:space="preserve">3.6 - </t>
    </r>
    <r>
      <rPr>
        <sz val="9"/>
        <rFont val="Bookman Old Style"/>
        <family val="1"/>
      </rPr>
      <t>Gli oneri e la predisposizione di eventuali Autorizzazioni Comunali e/o occupazione di suolo pubblico.</t>
    </r>
  </si>
  <si>
    <t>4. MODALITA’ DI PAGAMENTO</t>
  </si>
  <si>
    <t>Da Concordare</t>
  </si>
  <si>
    <t>5. TEMPI DI ESECUZIONE</t>
  </si>
  <si>
    <t>Entro 90 giorni dalla conferma d’ordine. (Tempi di lavorazione previsti: 10/15 giorni per l’allestimento del cantiere compreso la pulizia al temine dei lavori; 20/25 giorni per la bonifica ed il rifacimento delle coperture). I lavori possono essere sospesi per cause di forza maggiore; in tale caso i termini di consegna si intendono prorogati di tanti giorni lavorativi quanti sono quelli di sospensione.</t>
  </si>
  <si>
    <t>6. VALIDITA’ DELL’OFFERTA</t>
  </si>
  <si>
    <t>60 giorni dalla data di emissione, rinnovabile su richiesta.</t>
  </si>
  <si>
    <t>7. RECESSO DEL COMMITTENTE</t>
  </si>
  <si>
    <t>Secondo l’art. 1671 c.c., il committente può recedere dal contratto, anche se è stata iniziata l’esecuzione dell’opera o la prestazione del servizio, purché tenga indenne l’appaltatore delle spese sostenute, dei lavori eseguiti e del mancato guadagno.</t>
  </si>
  <si>
    <t>8. OPERE ACCESSORIE</t>
  </si>
  <si>
    <t>Eventuali altri lavori non menzionati nella presente offerta, o imposti dalle Autorità competenti, saranno a carico del Committente. I prezzi unitari di eventuali nuove opere, che si rendessero necessarie durante l’esecuzione dei lavori, verranno concordati tra il Committente e l’Appaltatore, e formalizzati per iscritto prima della loro esecuzione. Eventuali opere in economia: per le prestazioni di manodopera, quante e quali verranno effettivamente ordinate ed eseguite, saranno applicati i costi orari preventivamente concordati tra le parti.</t>
  </si>
  <si>
    <t>9. SUBAPPALTO</t>
  </si>
  <si>
    <t>Il Committente concede ad Ideal Montaggi srl la possibilità di effettuare subappalti nell’esecuzione del presente contratto.</t>
  </si>
  <si>
    <t>10. CLAUSOLA</t>
  </si>
  <si>
    <t xml:space="preserve">Tutte le controversie che dovessero insorgere fra le parti in ordine alla interpretazione, esecuzione e risoluzione del presente contratto, saranno di competenza esclusiva del foro di Lucca.   </t>
  </si>
  <si>
    <t>11. CONSENSO AL TRATTAMENTI DEI DATI PERSONALI</t>
  </si>
  <si>
    <t>La parte committente dichiara di aver ricevuto l’informativa ai sensi dell’art. 13 D.L.vo 196/03 in materia di protezione dei dati personali e presta il consenso al trattamento dei dati stessi da parte di Ideal Montaggi srl.</t>
  </si>
  <si>
    <t>In caso di accettazione della presente offerta, vorrete restituirci una copia da Voi sottoscritta per accettazione e siglata in ogni pagina.</t>
  </si>
  <si>
    <t>Altopascio Lì, 04.04.2013</t>
  </si>
  <si>
    <t>IDEAL MONTAGGI SRL</t>
  </si>
  <si>
    <t xml:space="preserve"> IL COMMITTENTE </t>
  </si>
  <si>
    <t>Il Responsabile Vendite</t>
  </si>
  <si>
    <t>(CHRISTIAN BAGLIONI)</t>
  </si>
  <si>
    <t>Il Committente dichiara altresì di approvare incondizionatamente le norme e condizioni sopra riportate e di approvare specificatamente ai sensi degli Articoli 1341 e 1342 del C.C. le condizioni contenute nei paragrafi: 1. Descrizione dei Lavori, 2. Sicurezza del Cantiere, 3. Oneri a carico del Committente, 4. Modalità di pagamento, 5. Tempi di esecuzione,    6. Validità dell’offerta, 7. Recesso del Committente, 8. Opere accessorie, 9. Subappalto, 10. Clausola, 11. Consenso al trattamento dei dati personali.</t>
  </si>
</sst>
</file>

<file path=xl/styles.xml><?xml version="1.0" encoding="utf-8"?>
<styleSheet xmlns="http://schemas.openxmlformats.org/spreadsheetml/2006/main">
  <numFmts count="9">
    <numFmt numFmtId="164" formatCode="GENERAL"/>
    <numFmt numFmtId="165" formatCode="[$€]\ #,##0.00\ ;\-[$€]\ #,##0.00\ ;[$€]&quot; -&quot;#\ "/>
    <numFmt numFmtId="166" formatCode="#,##0\ ;\-#,##0\ ;&quot; - &quot;;@\ "/>
    <numFmt numFmtId="167" formatCode="0.00"/>
    <numFmt numFmtId="168" formatCode="#,##0.00\ ;\-#,##0.00\ ;&quot; - &quot;;@\ "/>
    <numFmt numFmtId="169" formatCode="HH:MM:SS"/>
    <numFmt numFmtId="170" formatCode="[$€-410]\ #,##0.00;[RED]\-[$€-410]\ #,##0.00"/>
    <numFmt numFmtId="171" formatCode="[HH]:MM:SS"/>
    <numFmt numFmtId="172" formatCode="0.0"/>
  </numFmts>
  <fonts count="31">
    <font>
      <sz val="10"/>
      <name val="Arial"/>
      <family val="2"/>
    </font>
    <font>
      <sz val="8"/>
      <name val="Bookman Old Style"/>
      <family val="1"/>
    </font>
    <font>
      <b/>
      <sz val="14"/>
      <name val="Arial"/>
      <family val="2"/>
    </font>
    <font>
      <sz val="8"/>
      <name val="Arial"/>
      <family val="2"/>
    </font>
    <font>
      <sz val="11"/>
      <name val="Arial"/>
      <family val="2"/>
    </font>
    <font>
      <sz val="14"/>
      <name val="Arial"/>
      <family val="2"/>
    </font>
    <font>
      <sz val="10"/>
      <name val="Bookman Old Style"/>
      <family val="1"/>
    </font>
    <font>
      <b/>
      <sz val="10"/>
      <name val="Bookman Old Style"/>
      <family val="1"/>
    </font>
    <font>
      <sz val="9"/>
      <name val="Bookman Old Style"/>
      <family val="1"/>
    </font>
    <font>
      <sz val="11"/>
      <color indexed="60"/>
      <name val="Arial"/>
      <family val="2"/>
    </font>
    <font>
      <b/>
      <sz val="10"/>
      <color indexed="9"/>
      <name val="Bookman Old Style"/>
      <family val="1"/>
    </font>
    <font>
      <b/>
      <sz val="11"/>
      <color indexed="60"/>
      <name val="Arial"/>
      <family val="2"/>
    </font>
    <font>
      <b/>
      <sz val="8"/>
      <name val="Bookman Old Style"/>
      <family val="1"/>
    </font>
    <font>
      <b/>
      <sz val="9"/>
      <name val="Arial"/>
      <family val="2"/>
    </font>
    <font>
      <b/>
      <sz val="8"/>
      <name val="Arial"/>
      <family val="2"/>
    </font>
    <font>
      <b/>
      <sz val="7.5"/>
      <name val="Bookman Old Style"/>
      <family val="1"/>
    </font>
    <font>
      <b/>
      <sz val="10"/>
      <name val="Arial"/>
      <family val="2"/>
    </font>
    <font>
      <sz val="7"/>
      <name val="Bookman Old Style"/>
      <family val="1"/>
    </font>
    <font>
      <sz val="8"/>
      <color indexed="56"/>
      <name val="Bookman Old Style"/>
      <family val="1"/>
    </font>
    <font>
      <sz val="9"/>
      <color indexed="8"/>
      <name val="Bookman Old Style"/>
      <family val="1"/>
    </font>
    <font>
      <b/>
      <sz val="9"/>
      <name val="Bookman Old Style"/>
      <family val="1"/>
    </font>
    <font>
      <i/>
      <sz val="8"/>
      <color indexed="8"/>
      <name val="Bookman Old Style"/>
      <family val="1"/>
    </font>
    <font>
      <sz val="8"/>
      <color indexed="12"/>
      <name val="Bookman Old Style"/>
      <family val="1"/>
    </font>
    <font>
      <b/>
      <sz val="7"/>
      <name val="Bookman Old Style"/>
      <family val="1"/>
    </font>
    <font>
      <sz val="9"/>
      <color indexed="12"/>
      <name val="Bookman Old Style"/>
      <family val="1"/>
    </font>
    <font>
      <sz val="8"/>
      <color indexed="8"/>
      <name val="Bookman Old Style"/>
      <family val="1"/>
    </font>
    <font>
      <b/>
      <i/>
      <sz val="8"/>
      <color indexed="8"/>
      <name val="Bookman Old Style"/>
      <family val="1"/>
    </font>
    <font>
      <b/>
      <sz val="10"/>
      <color indexed="60"/>
      <name val="Arial"/>
      <family val="2"/>
    </font>
    <font>
      <i/>
      <sz val="9"/>
      <color indexed="8"/>
      <name val="Bookman Old Style"/>
      <family val="1"/>
    </font>
    <font>
      <sz val="9"/>
      <color indexed="10"/>
      <name val="Bookman Old Style"/>
      <family val="1"/>
    </font>
    <font>
      <i/>
      <sz val="9"/>
      <name val="Bookman Old Style"/>
      <family val="1"/>
    </font>
  </fonts>
  <fills count="6">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2">
    <border>
      <left/>
      <right/>
      <top/>
      <bottom/>
      <diagonal/>
    </border>
    <border>
      <left style="hair">
        <color indexed="23"/>
      </left>
      <right style="hair">
        <color indexed="23"/>
      </right>
      <top style="hair">
        <color indexed="23"/>
      </top>
      <bottom style="hair">
        <color indexed="2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6"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cellStyleXfs>
  <cellXfs count="151">
    <xf numFmtId="164" fontId="0" fillId="0" borderId="0" xfId="0" applyAlignment="1">
      <alignment/>
    </xf>
    <xf numFmtId="164" fontId="0" fillId="0" borderId="0" xfId="0" applyAlignment="1">
      <alignment horizontal="center"/>
    </xf>
    <xf numFmtId="164" fontId="1" fillId="0" borderId="0" xfId="0" applyFont="1" applyFill="1" applyBorder="1" applyAlignment="1">
      <alignment/>
    </xf>
    <xf numFmtId="164" fontId="2" fillId="0" borderId="0" xfId="0" applyFont="1" applyFill="1" applyBorder="1" applyAlignment="1">
      <alignment/>
    </xf>
    <xf numFmtId="164" fontId="3" fillId="0" borderId="0" xfId="0" applyFont="1" applyFill="1" applyBorder="1" applyAlignment="1">
      <alignment horizontal="center" vertical="center"/>
    </xf>
    <xf numFmtId="167" fontId="3" fillId="0" borderId="0" xfId="16" applyNumberFormat="1" applyFont="1" applyFill="1" applyBorder="1" applyAlignment="1" applyProtection="1">
      <alignment/>
      <protection/>
    </xf>
    <xf numFmtId="168" fontId="3" fillId="0" borderId="0" xfId="16" applyNumberFormat="1" applyFont="1" applyFill="1" applyBorder="1" applyAlignment="1" applyProtection="1">
      <alignment horizontal="right"/>
      <protection/>
    </xf>
    <xf numFmtId="168" fontId="3" fillId="0" borderId="0" xfId="16" applyNumberFormat="1" applyFont="1" applyFill="1" applyBorder="1" applyAlignment="1" applyProtection="1">
      <alignment/>
      <protection/>
    </xf>
    <xf numFmtId="164" fontId="3" fillId="0" borderId="0" xfId="0" applyFont="1" applyFill="1" applyBorder="1" applyAlignment="1">
      <alignment/>
    </xf>
    <xf numFmtId="164" fontId="1" fillId="0" borderId="0" xfId="0" applyFont="1" applyFill="1" applyBorder="1" applyAlignment="1">
      <alignment horizontal="center" wrapText="1"/>
    </xf>
    <xf numFmtId="164" fontId="4" fillId="0" borderId="0" xfId="0" applyFont="1" applyAlignment="1">
      <alignment horizontal="center"/>
    </xf>
    <xf numFmtId="164" fontId="5" fillId="0" borderId="0" xfId="0" applyFont="1" applyFill="1" applyBorder="1" applyAlignment="1">
      <alignment horizontal="center" vertical="center"/>
    </xf>
    <xf numFmtId="167" fontId="6" fillId="0" borderId="0" xfId="16" applyNumberFormat="1" applyFont="1" applyFill="1" applyBorder="1" applyAlignment="1" applyProtection="1">
      <alignment horizontal="right"/>
      <protection/>
    </xf>
    <xf numFmtId="168" fontId="7" fillId="0" borderId="0" xfId="16" applyNumberFormat="1" applyFont="1" applyFill="1" applyBorder="1" applyAlignment="1" applyProtection="1">
      <alignment horizontal="left" wrapText="1"/>
      <protection/>
    </xf>
    <xf numFmtId="164" fontId="1" fillId="0" borderId="0" xfId="0" applyFont="1" applyFill="1" applyBorder="1" applyAlignment="1">
      <alignment horizontal="left"/>
    </xf>
    <xf numFmtId="164" fontId="0" fillId="0" borderId="0" xfId="0" applyFont="1" applyAlignment="1">
      <alignment horizontal="left"/>
    </xf>
    <xf numFmtId="166" fontId="8" fillId="0" borderId="0" xfId="16" applyFont="1" applyFill="1" applyBorder="1" applyAlignment="1" applyProtection="1">
      <alignment wrapText="1"/>
      <protection/>
    </xf>
    <xf numFmtId="166" fontId="8" fillId="0" borderId="0" xfId="16" applyFont="1" applyFill="1" applyBorder="1" applyAlignment="1" applyProtection="1">
      <alignment vertical="center" wrapText="1"/>
      <protection/>
    </xf>
    <xf numFmtId="164" fontId="0" fillId="0" borderId="0" xfId="0" applyFont="1" applyFill="1" applyBorder="1" applyAlignment="1">
      <alignment horizontal="left" wrapText="1"/>
    </xf>
    <xf numFmtId="164" fontId="6" fillId="0" borderId="0" xfId="0" applyFont="1" applyAlignment="1">
      <alignment horizontal="left"/>
    </xf>
    <xf numFmtId="164" fontId="9" fillId="0" borderId="0" xfId="0" applyFont="1" applyAlignment="1">
      <alignment horizontal="center"/>
    </xf>
    <xf numFmtId="164" fontId="10" fillId="2" borderId="0" xfId="0" applyFont="1" applyFill="1" applyBorder="1" applyAlignment="1">
      <alignment vertical="center"/>
    </xf>
    <xf numFmtId="167" fontId="11" fillId="0" borderId="0" xfId="16" applyNumberFormat="1" applyFont="1" applyFill="1" applyBorder="1" applyAlignment="1" applyProtection="1">
      <alignment horizontal="center"/>
      <protection/>
    </xf>
    <xf numFmtId="164" fontId="12" fillId="0" borderId="0" xfId="0" applyFont="1" applyBorder="1" applyAlignment="1">
      <alignment horizontal="justify"/>
    </xf>
    <xf numFmtId="167" fontId="13" fillId="0" borderId="0" xfId="16" applyNumberFormat="1" applyFont="1" applyFill="1" applyBorder="1" applyAlignment="1" applyProtection="1">
      <alignment horizontal="justify" wrapText="1"/>
      <protection/>
    </xf>
    <xf numFmtId="168" fontId="13" fillId="0" borderId="0" xfId="16" applyNumberFormat="1" applyFont="1" applyFill="1" applyBorder="1" applyAlignment="1" applyProtection="1">
      <alignment horizontal="justify" wrapText="1"/>
      <protection/>
    </xf>
    <xf numFmtId="169" fontId="12" fillId="0" borderId="0" xfId="0" applyNumberFormat="1" applyFont="1" applyFill="1" applyBorder="1" applyAlignment="1">
      <alignment horizontal="justify" vertical="top" wrapText="1"/>
    </xf>
    <xf numFmtId="164" fontId="14" fillId="0" borderId="1" xfId="0" applyFont="1" applyBorder="1" applyAlignment="1">
      <alignment horizontal="center" vertical="center"/>
    </xf>
    <xf numFmtId="164" fontId="12" fillId="0" borderId="1" xfId="0" applyFont="1" applyFill="1" applyBorder="1" applyAlignment="1">
      <alignment horizontal="center" vertical="center"/>
    </xf>
    <xf numFmtId="164" fontId="12" fillId="0" borderId="1" xfId="0" applyFont="1" applyFill="1" applyBorder="1" applyAlignment="1">
      <alignment horizontal="left" vertical="center"/>
    </xf>
    <xf numFmtId="167" fontId="12" fillId="0" borderId="1" xfId="16" applyNumberFormat="1" applyFont="1" applyFill="1" applyBorder="1" applyAlignment="1" applyProtection="1">
      <alignment horizontal="center" vertical="center"/>
      <protection/>
    </xf>
    <xf numFmtId="167" fontId="12" fillId="0" borderId="1" xfId="16" applyNumberFormat="1" applyFont="1" applyFill="1" applyBorder="1" applyAlignment="1" applyProtection="1">
      <alignment horizontal="center"/>
      <protection/>
    </xf>
    <xf numFmtId="168" fontId="15" fillId="0" borderId="1" xfId="16" applyNumberFormat="1" applyFont="1" applyFill="1" applyBorder="1" applyAlignment="1" applyProtection="1">
      <alignment horizontal="center" wrapText="1"/>
      <protection/>
    </xf>
    <xf numFmtId="164" fontId="0" fillId="0" borderId="1" xfId="0" applyBorder="1" applyAlignment="1">
      <alignment/>
    </xf>
    <xf numFmtId="164" fontId="12" fillId="0" borderId="1" xfId="0" applyFont="1" applyFill="1" applyBorder="1" applyAlignment="1">
      <alignment horizontal="center" wrapText="1"/>
    </xf>
    <xf numFmtId="164" fontId="0" fillId="0" borderId="1" xfId="0" applyFont="1" applyFill="1" applyBorder="1" applyAlignment="1">
      <alignment vertical="center" wrapText="1"/>
    </xf>
    <xf numFmtId="164" fontId="0" fillId="0" borderId="1" xfId="0" applyFont="1" applyFill="1" applyBorder="1" applyAlignment="1">
      <alignment horizontal="center"/>
    </xf>
    <xf numFmtId="167" fontId="0" fillId="0" borderId="1" xfId="16" applyNumberFormat="1" applyFont="1" applyFill="1" applyBorder="1" applyAlignment="1" applyProtection="1">
      <alignment/>
      <protection/>
    </xf>
    <xf numFmtId="168" fontId="16" fillId="0" borderId="1" xfId="16" applyNumberFormat="1" applyFont="1" applyFill="1" applyBorder="1" applyAlignment="1" applyProtection="1">
      <alignment horizontal="right"/>
      <protection/>
    </xf>
    <xf numFmtId="168" fontId="0" fillId="0" borderId="1" xfId="16" applyNumberFormat="1" applyFont="1" applyFill="1" applyBorder="1" applyAlignment="1" applyProtection="1">
      <alignment/>
      <protection locked="0"/>
    </xf>
    <xf numFmtId="164" fontId="12" fillId="0" borderId="1" xfId="0" applyFont="1" applyFill="1" applyBorder="1" applyAlignment="1">
      <alignment horizontal="left" vertical="center" wrapText="1"/>
    </xf>
    <xf numFmtId="168" fontId="0" fillId="0" borderId="1" xfId="16" applyNumberFormat="1" applyFont="1" applyFill="1" applyBorder="1" applyAlignment="1" applyProtection="1">
      <alignment horizontal="right"/>
      <protection/>
    </xf>
    <xf numFmtId="164" fontId="17" fillId="0" borderId="1" xfId="0" applyFont="1" applyBorder="1" applyAlignment="1">
      <alignment horizontal="center" vertical="center"/>
    </xf>
    <xf numFmtId="164" fontId="17" fillId="0" borderId="1" xfId="0" applyFont="1" applyFill="1" applyBorder="1" applyAlignment="1">
      <alignment horizontal="center" vertical="center" wrapText="1"/>
    </xf>
    <xf numFmtId="164" fontId="1" fillId="0" borderId="1" xfId="0" applyFont="1" applyFill="1" applyBorder="1" applyAlignment="1">
      <alignment horizontal="justify" vertical="top" wrapText="1"/>
    </xf>
    <xf numFmtId="164" fontId="0" fillId="0" borderId="1" xfId="0" applyBorder="1" applyAlignment="1">
      <alignment horizontal="center"/>
    </xf>
    <xf numFmtId="164" fontId="19" fillId="0" borderId="1" xfId="0" applyFont="1" applyFill="1" applyBorder="1" applyAlignment="1">
      <alignment horizontal="left" vertical="top" wrapText="1"/>
    </xf>
    <xf numFmtId="164" fontId="8" fillId="0" borderId="1" xfId="0" applyFont="1" applyFill="1" applyBorder="1" applyAlignment="1">
      <alignment horizontal="center"/>
    </xf>
    <xf numFmtId="167" fontId="8" fillId="0" borderId="1" xfId="16" applyNumberFormat="1" applyFont="1" applyFill="1" applyBorder="1" applyAlignment="1" applyProtection="1">
      <alignment/>
      <protection/>
    </xf>
    <xf numFmtId="170" fontId="8" fillId="0" borderId="1" xfId="16" applyNumberFormat="1" applyFont="1" applyFill="1" applyBorder="1" applyAlignment="1" applyProtection="1">
      <alignment horizontal="right"/>
      <protection/>
    </xf>
    <xf numFmtId="170" fontId="20" fillId="0" borderId="1" xfId="16" applyNumberFormat="1" applyFont="1" applyFill="1" applyBorder="1" applyAlignment="1" applyProtection="1">
      <alignment/>
      <protection locked="0"/>
    </xf>
    <xf numFmtId="164" fontId="21" fillId="0" borderId="1" xfId="0" applyFont="1" applyFill="1" applyBorder="1" applyAlignment="1">
      <alignment horizontal="right" wrapText="1"/>
    </xf>
    <xf numFmtId="164" fontId="1" fillId="0" borderId="1" xfId="0" applyFont="1" applyFill="1" applyBorder="1" applyAlignment="1">
      <alignment horizontal="center"/>
    </xf>
    <xf numFmtId="167" fontId="22" fillId="0" borderId="1" xfId="16" applyNumberFormat="1" applyFont="1" applyFill="1" applyBorder="1" applyAlignment="1" applyProtection="1">
      <alignment/>
      <protection/>
    </xf>
    <xf numFmtId="170" fontId="1" fillId="0" borderId="1" xfId="16" applyNumberFormat="1" applyFont="1" applyFill="1" applyBorder="1" applyAlignment="1" applyProtection="1">
      <alignment horizontal="right"/>
      <protection/>
    </xf>
    <xf numFmtId="170" fontId="12" fillId="0" borderId="1" xfId="16" applyNumberFormat="1" applyFont="1" applyFill="1" applyBorder="1" applyAlignment="1" applyProtection="1">
      <alignment/>
      <protection locked="0"/>
    </xf>
    <xf numFmtId="164" fontId="0" fillId="0" borderId="0" xfId="0" applyFont="1" applyFill="1" applyAlignment="1">
      <alignment horizontal="justify"/>
    </xf>
    <xf numFmtId="164" fontId="21" fillId="0" borderId="1" xfId="0" applyFont="1" applyFill="1" applyBorder="1" applyAlignment="1">
      <alignment horizontal="right" vertical="top" wrapText="1"/>
    </xf>
    <xf numFmtId="164" fontId="0" fillId="0" borderId="0" xfId="0" applyAlignment="1">
      <alignment horizontal="justify"/>
    </xf>
    <xf numFmtId="164" fontId="1" fillId="0" borderId="1" xfId="0" applyFont="1" applyFill="1" applyBorder="1" applyAlignment="1">
      <alignment horizontal="justify" vertical="top" wrapText="1"/>
    </xf>
    <xf numFmtId="164" fontId="0" fillId="0" borderId="0" xfId="0" applyFill="1" applyAlignment="1">
      <alignment/>
    </xf>
    <xf numFmtId="164" fontId="0" fillId="0" borderId="0" xfId="0" applyFill="1" applyAlignment="1">
      <alignment horizontal="center"/>
    </xf>
    <xf numFmtId="164" fontId="23" fillId="0" borderId="1" xfId="0" applyFont="1" applyBorder="1" applyAlignment="1">
      <alignment horizontal="center" vertical="center"/>
    </xf>
    <xf numFmtId="164" fontId="23" fillId="0" borderId="1" xfId="0" applyFont="1" applyFill="1" applyBorder="1" applyAlignment="1">
      <alignment horizontal="center" vertical="center" wrapText="1"/>
    </xf>
    <xf numFmtId="170" fontId="0" fillId="0" borderId="0" xfId="0" applyNumberFormat="1" applyFill="1" applyAlignment="1">
      <alignment/>
    </xf>
    <xf numFmtId="171" fontId="17" fillId="0" borderId="1" xfId="0" applyNumberFormat="1" applyFont="1" applyFill="1" applyBorder="1" applyAlignment="1">
      <alignment horizontal="center" vertical="center" wrapText="1"/>
    </xf>
    <xf numFmtId="164" fontId="1" fillId="0" borderId="1" xfId="0" applyFont="1" applyFill="1" applyBorder="1" applyAlignment="1">
      <alignment horizontal="justify" vertical="center" wrapText="1"/>
    </xf>
    <xf numFmtId="164" fontId="1" fillId="0" borderId="1" xfId="0" applyFont="1" applyBorder="1" applyAlignment="1">
      <alignment horizontal="center"/>
    </xf>
    <xf numFmtId="164" fontId="1" fillId="0" borderId="1" xfId="0" applyFont="1" applyBorder="1" applyAlignment="1">
      <alignment/>
    </xf>
    <xf numFmtId="164" fontId="0" fillId="0" borderId="0" xfId="0" applyFont="1" applyFill="1" applyAlignment="1">
      <alignment horizontal="center"/>
    </xf>
    <xf numFmtId="164" fontId="17" fillId="0" borderId="1" xfId="0" applyFont="1" applyBorder="1" applyAlignment="1">
      <alignment horizontal="center" vertical="center"/>
    </xf>
    <xf numFmtId="164" fontId="17" fillId="0" borderId="1" xfId="0" applyFont="1" applyFill="1" applyBorder="1" applyAlignment="1">
      <alignment horizontal="center" vertical="center" wrapText="1"/>
    </xf>
    <xf numFmtId="164" fontId="1" fillId="0" borderId="1" xfId="0" applyFont="1" applyFill="1" applyBorder="1" applyAlignment="1">
      <alignment horizontal="center"/>
    </xf>
    <xf numFmtId="167" fontId="22" fillId="0" borderId="1" xfId="16" applyNumberFormat="1" applyFont="1" applyFill="1" applyBorder="1" applyAlignment="1" applyProtection="1">
      <alignment/>
      <protection/>
    </xf>
    <xf numFmtId="168" fontId="1" fillId="0" borderId="1" xfId="16" applyNumberFormat="1" applyFont="1" applyFill="1" applyBorder="1" applyAlignment="1" applyProtection="1">
      <alignment horizontal="right"/>
      <protection/>
    </xf>
    <xf numFmtId="170" fontId="12" fillId="0" borderId="1" xfId="16" applyNumberFormat="1" applyFont="1" applyFill="1" applyBorder="1" applyAlignment="1" applyProtection="1">
      <alignment/>
      <protection locked="0"/>
    </xf>
    <xf numFmtId="164" fontId="12" fillId="0" borderId="1" xfId="0" applyFont="1" applyFill="1" applyBorder="1" applyAlignment="1">
      <alignment horizontal="center" vertical="center" wrapText="1"/>
    </xf>
    <xf numFmtId="164" fontId="8" fillId="0" borderId="1" xfId="0" applyFont="1" applyFill="1" applyBorder="1" applyAlignment="1">
      <alignment horizontal="justify" vertical="center" wrapText="1"/>
    </xf>
    <xf numFmtId="170" fontId="1" fillId="0" borderId="1" xfId="16" applyNumberFormat="1" applyFont="1" applyFill="1" applyBorder="1" applyAlignment="1" applyProtection="1">
      <alignment horizontal="right"/>
      <protection/>
    </xf>
    <xf numFmtId="167" fontId="24" fillId="0" borderId="1" xfId="16" applyNumberFormat="1" applyFont="1" applyFill="1" applyBorder="1" applyAlignment="1" applyProtection="1">
      <alignment/>
      <protection/>
    </xf>
    <xf numFmtId="164" fontId="17" fillId="0" borderId="1" xfId="0" applyFont="1" applyBorder="1" applyAlignment="1">
      <alignment horizontal="center" vertical="top"/>
    </xf>
    <xf numFmtId="164" fontId="17" fillId="0" borderId="1" xfId="0" applyFont="1" applyFill="1" applyBorder="1" applyAlignment="1">
      <alignment horizontal="center" vertical="top" wrapText="1"/>
    </xf>
    <xf numFmtId="165" fontId="1" fillId="0" borderId="1" xfId="20" applyFont="1" applyFill="1" applyBorder="1" applyAlignment="1" applyProtection="1">
      <alignment horizontal="justify" vertical="top" wrapText="1"/>
      <protection/>
    </xf>
    <xf numFmtId="165" fontId="25" fillId="0" borderId="1" xfId="20" applyFont="1" applyFill="1" applyBorder="1" applyAlignment="1" applyProtection="1">
      <alignment horizontal="justify" vertical="top" wrapText="1"/>
      <protection/>
    </xf>
    <xf numFmtId="168" fontId="8" fillId="0" borderId="1" xfId="16" applyNumberFormat="1" applyFont="1" applyFill="1" applyBorder="1" applyAlignment="1" applyProtection="1">
      <alignment horizontal="right"/>
      <protection/>
    </xf>
    <xf numFmtId="168" fontId="8" fillId="0" borderId="1" xfId="16" applyNumberFormat="1" applyFont="1" applyFill="1" applyBorder="1" applyAlignment="1" applyProtection="1">
      <alignment/>
      <protection locked="0"/>
    </xf>
    <xf numFmtId="165" fontId="1" fillId="0" borderId="1" xfId="20" applyFont="1" applyFill="1" applyBorder="1" applyAlignment="1" applyProtection="1">
      <alignment horizontal="right" vertical="top" wrapText="1"/>
      <protection/>
    </xf>
    <xf numFmtId="168" fontId="20" fillId="0" borderId="1" xfId="16" applyNumberFormat="1" applyFont="1" applyFill="1" applyBorder="1" applyAlignment="1" applyProtection="1">
      <alignment/>
      <protection locked="0"/>
    </xf>
    <xf numFmtId="164" fontId="0" fillId="0" borderId="1" xfId="0" applyBorder="1" applyAlignment="1">
      <alignment vertical="top"/>
    </xf>
    <xf numFmtId="164" fontId="0" fillId="0" borderId="0" xfId="0" applyAlignment="1">
      <alignment vertical="top"/>
    </xf>
    <xf numFmtId="164" fontId="0" fillId="0" borderId="0" xfId="0" applyFont="1" applyFill="1" applyAlignment="1">
      <alignment/>
    </xf>
    <xf numFmtId="164" fontId="8" fillId="0" borderId="1" xfId="0" applyFont="1" applyFill="1" applyBorder="1" applyAlignment="1">
      <alignment vertical="center" wrapText="1"/>
    </xf>
    <xf numFmtId="164" fontId="20" fillId="3" borderId="1" xfId="0" applyFont="1" applyFill="1" applyBorder="1" applyAlignment="1">
      <alignment vertical="center" wrapText="1"/>
    </xf>
    <xf numFmtId="164" fontId="20" fillId="3" borderId="1" xfId="0" applyFont="1" applyFill="1" applyBorder="1" applyAlignment="1">
      <alignment horizontal="center"/>
    </xf>
    <xf numFmtId="167" fontId="20" fillId="3" borderId="1" xfId="16" applyNumberFormat="1" applyFont="1" applyFill="1" applyBorder="1" applyAlignment="1" applyProtection="1">
      <alignment/>
      <protection/>
    </xf>
    <xf numFmtId="168" fontId="20" fillId="3" borderId="1" xfId="16" applyNumberFormat="1" applyFont="1" applyFill="1" applyBorder="1" applyAlignment="1" applyProtection="1">
      <alignment horizontal="right"/>
      <protection/>
    </xf>
    <xf numFmtId="168" fontId="20" fillId="3" borderId="1" xfId="16" applyNumberFormat="1" applyFont="1" applyFill="1" applyBorder="1" applyAlignment="1" applyProtection="1">
      <alignment/>
      <protection locked="0"/>
    </xf>
    <xf numFmtId="164" fontId="12" fillId="0" borderId="0" xfId="0" applyFont="1" applyFill="1" applyBorder="1" applyAlignment="1">
      <alignment horizontal="center" wrapText="1"/>
    </xf>
    <xf numFmtId="164" fontId="27" fillId="0" borderId="0" xfId="0" applyFont="1" applyFill="1" applyBorder="1" applyAlignment="1">
      <alignment vertical="center" wrapText="1"/>
    </xf>
    <xf numFmtId="164" fontId="0" fillId="0" borderId="0" xfId="0" applyFont="1" applyFill="1" applyBorder="1" applyAlignment="1">
      <alignment horizontal="center"/>
    </xf>
    <xf numFmtId="167" fontId="0" fillId="0" borderId="0" xfId="16" applyNumberFormat="1" applyFont="1" applyFill="1" applyBorder="1" applyAlignment="1" applyProtection="1">
      <alignment/>
      <protection/>
    </xf>
    <xf numFmtId="168" fontId="0" fillId="0" borderId="0" xfId="16" applyNumberFormat="1" applyFont="1" applyFill="1" applyBorder="1" applyAlignment="1" applyProtection="1">
      <alignment horizontal="right"/>
      <protection/>
    </xf>
    <xf numFmtId="168" fontId="0" fillId="0" borderId="0" xfId="16" applyNumberFormat="1" applyFont="1" applyFill="1" applyBorder="1" applyAlignment="1" applyProtection="1">
      <alignment/>
      <protection locked="0"/>
    </xf>
    <xf numFmtId="164" fontId="8" fillId="0" borderId="0" xfId="0" applyFont="1" applyAlignment="1">
      <alignment horizontal="justify"/>
    </xf>
    <xf numFmtId="164" fontId="8" fillId="0" borderId="0" xfId="0" applyFont="1" applyAlignment="1">
      <alignment/>
    </xf>
    <xf numFmtId="164" fontId="28" fillId="0" borderId="0" xfId="0" applyFont="1" applyBorder="1" applyAlignment="1">
      <alignment horizontal="justify"/>
    </xf>
    <xf numFmtId="164" fontId="19" fillId="0" borderId="0" xfId="0" applyFont="1" applyAlignment="1">
      <alignment horizontal="center"/>
    </xf>
    <xf numFmtId="167" fontId="19" fillId="0" borderId="0" xfId="0" applyNumberFormat="1" applyFont="1" applyAlignment="1">
      <alignment horizontal="justify"/>
    </xf>
    <xf numFmtId="164" fontId="19" fillId="0" borderId="0" xfId="0" applyFont="1" applyAlignment="1">
      <alignment horizontal="justify"/>
    </xf>
    <xf numFmtId="164" fontId="20" fillId="4" borderId="0" xfId="0" applyFont="1" applyFill="1" applyBorder="1" applyAlignment="1">
      <alignment/>
    </xf>
    <xf numFmtId="164" fontId="20" fillId="0" borderId="0" xfId="0" applyFont="1" applyAlignment="1">
      <alignment horizontal="justify"/>
    </xf>
    <xf numFmtId="164" fontId="20" fillId="0" borderId="0" xfId="0" applyFont="1" applyBorder="1" applyAlignment="1">
      <alignment horizontal="justify"/>
    </xf>
    <xf numFmtId="164" fontId="20" fillId="0" borderId="0" xfId="0" applyFont="1" applyAlignment="1">
      <alignment horizontal="center"/>
    </xf>
    <xf numFmtId="167" fontId="20" fillId="0" borderId="0" xfId="0" applyNumberFormat="1" applyFont="1" applyAlignment="1">
      <alignment horizontal="justify"/>
    </xf>
    <xf numFmtId="164" fontId="20" fillId="0" borderId="0" xfId="0" applyFont="1" applyAlignment="1">
      <alignment horizontal="justify"/>
    </xf>
    <xf numFmtId="164" fontId="20" fillId="4" borderId="0" xfId="0" applyFont="1" applyFill="1" applyBorder="1" applyAlignment="1">
      <alignment vertical="center" wrapText="1"/>
    </xf>
    <xf numFmtId="164" fontId="20" fillId="0" borderId="0" xfId="0" applyFont="1" applyBorder="1" applyAlignment="1">
      <alignment/>
    </xf>
    <xf numFmtId="164" fontId="20" fillId="0" borderId="0" xfId="0" applyFont="1" applyBorder="1" applyAlignment="1">
      <alignment horizontal="justify"/>
    </xf>
    <xf numFmtId="164" fontId="20" fillId="5" borderId="0" xfId="0" applyFont="1" applyFill="1" applyAlignment="1">
      <alignment/>
    </xf>
    <xf numFmtId="164" fontId="8" fillId="5" borderId="0" xfId="0" applyFont="1" applyFill="1" applyAlignment="1">
      <alignment/>
    </xf>
    <xf numFmtId="164" fontId="0" fillId="5" borderId="0" xfId="0" applyFill="1" applyAlignment="1">
      <alignment/>
    </xf>
    <xf numFmtId="164" fontId="8" fillId="5" borderId="0" xfId="0" applyFont="1" applyFill="1" applyAlignment="1">
      <alignment horizontal="center"/>
    </xf>
    <xf numFmtId="167" fontId="8" fillId="5" borderId="0" xfId="0" applyNumberFormat="1" applyFont="1" applyFill="1" applyAlignment="1">
      <alignment/>
    </xf>
    <xf numFmtId="164" fontId="8" fillId="4" borderId="0" xfId="0" applyFont="1" applyFill="1" applyAlignment="1">
      <alignment/>
    </xf>
    <xf numFmtId="164" fontId="8" fillId="0" borderId="0" xfId="0" applyFont="1" applyBorder="1" applyAlignment="1">
      <alignment horizontal="justify"/>
    </xf>
    <xf numFmtId="164" fontId="8" fillId="0" borderId="0" xfId="0" applyFont="1" applyAlignment="1">
      <alignment horizontal="center"/>
    </xf>
    <xf numFmtId="167" fontId="8" fillId="0" borderId="0" xfId="0" applyNumberFormat="1" applyFont="1" applyAlignment="1">
      <alignment horizontal="justify"/>
    </xf>
    <xf numFmtId="164" fontId="8" fillId="0" borderId="0" xfId="0" applyFont="1" applyAlignment="1">
      <alignment horizontal="justify"/>
    </xf>
    <xf numFmtId="164" fontId="20" fillId="4" borderId="0" xfId="0" applyFont="1" applyFill="1" applyAlignment="1">
      <alignment/>
    </xf>
    <xf numFmtId="164" fontId="0" fillId="4" borderId="0" xfId="0" applyFill="1" applyAlignment="1">
      <alignment/>
    </xf>
    <xf numFmtId="164" fontId="8" fillId="4" borderId="0" xfId="0" applyFont="1" applyFill="1" applyAlignment="1">
      <alignment horizontal="center"/>
    </xf>
    <xf numFmtId="167" fontId="8" fillId="4" borderId="0" xfId="0" applyNumberFormat="1" applyFont="1" applyFill="1" applyAlignment="1">
      <alignment/>
    </xf>
    <xf numFmtId="164" fontId="1" fillId="0" borderId="0" xfId="0" applyFont="1" applyAlignment="1">
      <alignment/>
    </xf>
    <xf numFmtId="167" fontId="8" fillId="0" borderId="0" xfId="0" applyNumberFormat="1" applyFont="1" applyAlignment="1">
      <alignment/>
    </xf>
    <xf numFmtId="164" fontId="8" fillId="0" borderId="0" xfId="0" applyFont="1" applyBorder="1" applyAlignment="1">
      <alignment horizontal="justify" wrapText="1"/>
    </xf>
    <xf numFmtId="164" fontId="8" fillId="0" borderId="0" xfId="0" applyFont="1" applyBorder="1" applyAlignment="1">
      <alignment horizontal="center" wrapText="1"/>
    </xf>
    <xf numFmtId="167" fontId="8" fillId="0" borderId="0" xfId="0" applyNumberFormat="1" applyFont="1" applyBorder="1" applyAlignment="1">
      <alignment horizontal="justify" wrapText="1"/>
    </xf>
    <xf numFmtId="164" fontId="8" fillId="0" borderId="0" xfId="0" applyFont="1" applyBorder="1" applyAlignment="1">
      <alignment horizontal="left"/>
    </xf>
    <xf numFmtId="164" fontId="8" fillId="0" borderId="0" xfId="0" applyFont="1" applyBorder="1" applyAlignment="1">
      <alignment horizontal="center"/>
    </xf>
    <xf numFmtId="167" fontId="8" fillId="0" borderId="0" xfId="0" applyNumberFormat="1" applyFont="1" applyBorder="1" applyAlignment="1">
      <alignment horizontal="left"/>
    </xf>
    <xf numFmtId="164" fontId="20" fillId="4" borderId="0" xfId="0" applyFont="1" applyFill="1" applyBorder="1" applyAlignment="1">
      <alignment horizontal="justify"/>
    </xf>
    <xf numFmtId="164" fontId="20" fillId="4" borderId="0" xfId="0" applyFont="1" applyFill="1" applyBorder="1" applyAlignment="1">
      <alignment horizontal="left"/>
    </xf>
    <xf numFmtId="164" fontId="20" fillId="4" borderId="0" xfId="0" applyFont="1" applyFill="1" applyBorder="1" applyAlignment="1">
      <alignment horizontal="center"/>
    </xf>
    <xf numFmtId="167" fontId="20" fillId="4" borderId="0" xfId="0" applyNumberFormat="1" applyFont="1" applyFill="1" applyBorder="1" applyAlignment="1">
      <alignment horizontal="left"/>
    </xf>
    <xf numFmtId="164" fontId="30" fillId="0" borderId="0" xfId="0" applyFont="1" applyBorder="1" applyAlignment="1">
      <alignment horizontal="justify" wrapText="1"/>
    </xf>
    <xf numFmtId="167" fontId="8" fillId="0" borderId="0" xfId="0" applyNumberFormat="1" applyFont="1" applyAlignment="1">
      <alignment horizontal="center"/>
    </xf>
    <xf numFmtId="172" fontId="20" fillId="0" borderId="0" xfId="0" applyNumberFormat="1" applyFont="1" applyBorder="1" applyAlignment="1">
      <alignment horizontal="center"/>
    </xf>
    <xf numFmtId="167" fontId="20" fillId="0" borderId="0" xfId="0" applyNumberFormat="1" applyFont="1" applyAlignment="1">
      <alignment horizontal="center"/>
    </xf>
    <xf numFmtId="164" fontId="6" fillId="0" borderId="0" xfId="0" applyFont="1" applyAlignment="1">
      <alignment/>
    </xf>
    <xf numFmtId="164" fontId="6" fillId="0" borderId="0" xfId="0" applyFont="1" applyAlignment="1">
      <alignment horizontal="center"/>
    </xf>
    <xf numFmtId="167" fontId="6" fillId="0" borderId="0" xfId="2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5ED58"/>
      <rgbColor rgb="0099CCFF"/>
      <rgbColor rgb="00FF99CC"/>
      <rgbColor rgb="00CC99FF"/>
      <rgbColor rgb="00FFCC99"/>
      <rgbColor rgb="003366FF"/>
      <rgbColor rgb="0033CCCC"/>
      <rgbColor rgb="0099CC00"/>
      <rgbColor rgb="00FFCC00"/>
      <rgbColor rgb="00FF9900"/>
      <rgbColor rgb="00FF6600"/>
      <rgbColor rgb="00666666"/>
      <rgbColor rgb="00999999"/>
      <rgbColor rgb="00002060"/>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1"/>
  <sheetViews>
    <sheetView tabSelected="1" view="pageBreakPreview" zoomScaleSheetLayoutView="100" workbookViewId="0" topLeftCell="A1">
      <selection activeCell="A8" sqref="A8"/>
    </sheetView>
  </sheetViews>
  <sheetFormatPr defaultColWidth="12.57421875" defaultRowHeight="12.75"/>
  <cols>
    <col min="1" max="1" width="4.28125" style="0" customWidth="1"/>
    <col min="2" max="2" width="7.7109375" style="0" customWidth="1"/>
    <col min="3" max="3" width="35.7109375" style="0" customWidth="1"/>
    <col min="4" max="4" width="6.00390625" style="1" customWidth="1"/>
    <col min="5" max="5" width="7.57421875" style="0" customWidth="1"/>
    <col min="6" max="6" width="11.57421875" style="0" customWidth="1"/>
    <col min="7" max="7" width="14.421875" style="0" customWidth="1"/>
    <col min="8" max="16384" width="11.57421875" style="0" customWidth="1"/>
  </cols>
  <sheetData>
    <row r="1" spans="2:7" ht="12.75">
      <c r="B1" s="2"/>
      <c r="C1" s="3"/>
      <c r="D1" s="4"/>
      <c r="E1" s="5"/>
      <c r="F1" s="6"/>
      <c r="G1" s="7"/>
    </row>
    <row r="2" spans="2:7" ht="12.75">
      <c r="B2" s="2"/>
      <c r="C2" s="8"/>
      <c r="D2" s="4"/>
      <c r="E2" s="5"/>
      <c r="F2" s="6"/>
      <c r="G2" s="7"/>
    </row>
    <row r="3" spans="2:7" ht="15.75" customHeight="1">
      <c r="B3" s="9"/>
      <c r="C3" s="10"/>
      <c r="D3" s="11"/>
      <c r="E3" s="12"/>
      <c r="F3" s="13"/>
      <c r="G3" s="13"/>
    </row>
    <row r="4" spans="2:7" ht="12.75" customHeight="1">
      <c r="B4" s="14"/>
      <c r="C4" s="15"/>
      <c r="D4" s="4"/>
      <c r="E4" s="5"/>
      <c r="F4" s="16"/>
      <c r="G4" s="16"/>
    </row>
    <row r="5" spans="2:7" ht="12.75" customHeight="1">
      <c r="B5" s="14"/>
      <c r="C5" s="15"/>
      <c r="D5" s="4"/>
      <c r="E5" s="5"/>
      <c r="F5" s="17"/>
      <c r="G5" s="17"/>
    </row>
    <row r="6" spans="2:7" ht="12.75">
      <c r="B6" s="2"/>
      <c r="C6" s="18"/>
      <c r="D6" s="11"/>
      <c r="E6" s="12" t="s">
        <v>0</v>
      </c>
      <c r="F6" s="19"/>
      <c r="G6" s="20"/>
    </row>
    <row r="7" spans="1:7" ht="12.75">
      <c r="A7" s="21" t="s">
        <v>1</v>
      </c>
      <c r="B7" s="21"/>
      <c r="C7" s="21"/>
      <c r="D7" s="11"/>
      <c r="E7" s="22"/>
      <c r="F7" s="20"/>
      <c r="G7" s="20"/>
    </row>
    <row r="8" spans="1:7" ht="12.75">
      <c r="A8" s="23"/>
      <c r="B8" s="23"/>
      <c r="C8" s="23"/>
      <c r="D8" s="11"/>
      <c r="E8" s="24"/>
      <c r="F8" s="25"/>
      <c r="G8" s="25"/>
    </row>
    <row r="9" spans="2:7" ht="12.75">
      <c r="B9" s="2"/>
      <c r="C9" s="26"/>
      <c r="D9" s="11"/>
      <c r="E9" s="24"/>
      <c r="F9" s="25"/>
      <c r="G9" s="25"/>
    </row>
    <row r="10" spans="1:7" ht="12.75">
      <c r="A10" s="27" t="s">
        <v>2</v>
      </c>
      <c r="B10" s="28" t="s">
        <v>3</v>
      </c>
      <c r="C10" s="29" t="s">
        <v>4</v>
      </c>
      <c r="D10" s="28" t="s">
        <v>5</v>
      </c>
      <c r="E10" s="30" t="s">
        <v>6</v>
      </c>
      <c r="F10" s="31" t="s">
        <v>7</v>
      </c>
      <c r="G10" s="31"/>
    </row>
    <row r="11" spans="1:7" ht="12.75">
      <c r="A11" s="27"/>
      <c r="B11" s="28"/>
      <c r="C11" s="29"/>
      <c r="D11" s="28"/>
      <c r="E11" s="30"/>
      <c r="F11" s="32" t="s">
        <v>8</v>
      </c>
      <c r="G11" s="32" t="s">
        <v>9</v>
      </c>
    </row>
    <row r="12" spans="1:7" ht="12.75">
      <c r="A12" s="33"/>
      <c r="B12" s="34"/>
      <c r="C12" s="35"/>
      <c r="D12" s="36"/>
      <c r="E12" s="37"/>
      <c r="F12" s="38"/>
      <c r="G12" s="39"/>
    </row>
    <row r="13" spans="1:7" ht="12.75">
      <c r="A13" s="33"/>
      <c r="B13" s="34"/>
      <c r="C13" s="40" t="s">
        <v>10</v>
      </c>
      <c r="D13" s="36"/>
      <c r="E13" s="37"/>
      <c r="F13" s="41"/>
      <c r="G13" s="39"/>
    </row>
    <row r="14" spans="1:7" ht="12.75">
      <c r="A14" s="33"/>
      <c r="B14" s="34"/>
      <c r="C14" s="35"/>
      <c r="D14" s="36"/>
      <c r="E14" s="37"/>
      <c r="F14" s="41"/>
      <c r="G14" s="39"/>
    </row>
    <row r="15" spans="1:7" ht="12.75">
      <c r="A15" s="42">
        <v>35</v>
      </c>
      <c r="B15" s="43" t="s">
        <v>11</v>
      </c>
      <c r="C15" s="44" t="s">
        <v>12</v>
      </c>
      <c r="D15" s="45"/>
      <c r="E15" s="33"/>
      <c r="F15" s="33"/>
      <c r="G15" s="33"/>
    </row>
    <row r="16" spans="1:7" ht="12.75">
      <c r="A16" s="42"/>
      <c r="B16" s="43"/>
      <c r="C16" s="46"/>
      <c r="D16" s="47"/>
      <c r="E16" s="48"/>
      <c r="F16" s="49"/>
      <c r="G16" s="50"/>
    </row>
    <row r="17" spans="1:9" ht="15" customHeight="1">
      <c r="A17" s="42"/>
      <c r="B17" s="43"/>
      <c r="C17" s="51" t="s">
        <v>13</v>
      </c>
      <c r="D17" s="52" t="s">
        <v>14</v>
      </c>
      <c r="E17" s="53">
        <v>1906.55</v>
      </c>
      <c r="F17" s="54">
        <f>13.5*1.1</f>
        <v>14.850000000000001</v>
      </c>
      <c r="G17" s="55">
        <f>E17*F17</f>
        <v>28312.2675</v>
      </c>
      <c r="I17" s="56"/>
    </row>
    <row r="18" spans="1:9" ht="12.75">
      <c r="A18" s="42"/>
      <c r="B18" s="43"/>
      <c r="C18" s="57"/>
      <c r="D18" s="52"/>
      <c r="E18" s="53"/>
      <c r="F18" s="54"/>
      <c r="G18" s="55"/>
      <c r="I18" s="58"/>
    </row>
    <row r="19" spans="1:10" ht="12.75">
      <c r="A19" s="42">
        <v>36</v>
      </c>
      <c r="B19" s="43" t="s">
        <v>15</v>
      </c>
      <c r="C19" s="59" t="s">
        <v>16</v>
      </c>
      <c r="D19" s="52"/>
      <c r="E19" s="53"/>
      <c r="F19" s="54"/>
      <c r="G19" s="55"/>
      <c r="H19" s="60"/>
      <c r="I19" s="61"/>
      <c r="J19" s="60"/>
    </row>
    <row r="20" spans="1:10" ht="16.5" customHeight="1">
      <c r="A20" s="62"/>
      <c r="B20" s="63"/>
      <c r="C20" s="51" t="s">
        <v>13</v>
      </c>
      <c r="D20" s="52" t="s">
        <v>14</v>
      </c>
      <c r="E20" s="53">
        <v>3467.52</v>
      </c>
      <c r="F20" s="54">
        <f>1.8*1.1</f>
        <v>1.9800000000000002</v>
      </c>
      <c r="G20" s="55">
        <f>E20*F20</f>
        <v>6865.689600000001</v>
      </c>
      <c r="H20" s="64"/>
      <c r="I20" s="56"/>
      <c r="J20" s="60"/>
    </row>
    <row r="21" spans="1:10" ht="12.75">
      <c r="A21" s="42">
        <v>37</v>
      </c>
      <c r="B21" s="65" t="s">
        <v>17</v>
      </c>
      <c r="C21" s="66" t="s">
        <v>18</v>
      </c>
      <c r="D21" s="67"/>
      <c r="E21" s="68"/>
      <c r="F21" s="68"/>
      <c r="G21" s="68"/>
      <c r="H21" s="64"/>
      <c r="I21" s="60"/>
      <c r="J21" s="60"/>
    </row>
    <row r="22" spans="1:10" ht="12.75">
      <c r="A22" s="42"/>
      <c r="B22" s="65"/>
      <c r="C22" s="57" t="s">
        <v>13</v>
      </c>
      <c r="D22" s="52" t="s">
        <v>14</v>
      </c>
      <c r="E22" s="53">
        <v>3888.54</v>
      </c>
      <c r="F22" s="54">
        <f>17.5*1.1</f>
        <v>19.25</v>
      </c>
      <c r="G22" s="55">
        <f>E22*F22-386.4</f>
        <v>74467.99500000001</v>
      </c>
      <c r="H22" s="60"/>
      <c r="I22" s="69"/>
      <c r="J22" s="60"/>
    </row>
    <row r="23" spans="1:10" ht="12.75">
      <c r="A23" s="70">
        <v>38</v>
      </c>
      <c r="B23" s="71" t="s">
        <v>19</v>
      </c>
      <c r="C23" s="59" t="s">
        <v>20</v>
      </c>
      <c r="D23" s="45"/>
      <c r="E23" s="33"/>
      <c r="F23" s="33"/>
      <c r="G23" s="33"/>
      <c r="H23" s="60"/>
      <c r="I23" s="60"/>
      <c r="J23" s="60"/>
    </row>
    <row r="24" spans="1:10" ht="12.75">
      <c r="A24" s="70"/>
      <c r="B24" s="71"/>
      <c r="C24" s="57" t="s">
        <v>13</v>
      </c>
      <c r="D24" s="72" t="s">
        <v>14</v>
      </c>
      <c r="E24" s="73">
        <v>1906.55</v>
      </c>
      <c r="F24" s="74">
        <f>32*1.1</f>
        <v>35.2</v>
      </c>
      <c r="G24" s="75">
        <f>E24*F24</f>
        <v>67110.56</v>
      </c>
      <c r="H24" s="60"/>
      <c r="I24" s="69"/>
      <c r="J24" s="60"/>
    </row>
    <row r="25" spans="1:10" ht="12.75">
      <c r="A25" s="70"/>
      <c r="B25" s="71"/>
      <c r="C25" s="57"/>
      <c r="D25" s="72"/>
      <c r="E25" s="73"/>
      <c r="F25" s="74"/>
      <c r="G25" s="75"/>
      <c r="H25" s="60"/>
      <c r="I25" s="60"/>
      <c r="J25" s="60"/>
    </row>
    <row r="26" spans="1:10" ht="12.75">
      <c r="A26" s="70">
        <v>39</v>
      </c>
      <c r="B26" s="71" t="s">
        <v>21</v>
      </c>
      <c r="C26" s="66" t="s">
        <v>22</v>
      </c>
      <c r="D26" s="33"/>
      <c r="E26" s="33"/>
      <c r="F26" s="33"/>
      <c r="G26" s="33"/>
      <c r="H26" s="60"/>
      <c r="I26" s="60"/>
      <c r="J26" s="60"/>
    </row>
    <row r="27" spans="1:7" ht="12.75">
      <c r="A27" s="33"/>
      <c r="B27" s="76"/>
      <c r="C27" s="77"/>
      <c r="D27" s="72" t="s">
        <v>14</v>
      </c>
      <c r="E27" s="73">
        <f>E24</f>
        <v>1906.55</v>
      </c>
      <c r="F27" s="78">
        <f>1.8*1.1</f>
        <v>1.9800000000000002</v>
      </c>
      <c r="G27" s="75">
        <f>E27*F27</f>
        <v>3774.9690000000005</v>
      </c>
    </row>
    <row r="28" spans="1:7" ht="12.75">
      <c r="A28" s="33"/>
      <c r="B28" s="76"/>
      <c r="C28" s="77"/>
      <c r="D28" s="47"/>
      <c r="E28" s="79"/>
      <c r="F28" s="49"/>
      <c r="G28" s="50"/>
    </row>
    <row r="29" spans="1:7" ht="409.5" customHeight="1">
      <c r="A29" s="80">
        <v>40</v>
      </c>
      <c r="B29" s="81" t="s">
        <v>23</v>
      </c>
      <c r="C29" s="82" t="s">
        <v>24</v>
      </c>
      <c r="D29" s="33"/>
      <c r="E29" s="33"/>
      <c r="F29" s="33"/>
      <c r="G29" s="33"/>
    </row>
    <row r="30" spans="1:7" ht="409.5" customHeight="1">
      <c r="A30" s="80"/>
      <c r="B30" s="81"/>
      <c r="C30" s="83" t="s">
        <v>25</v>
      </c>
      <c r="D30" s="33"/>
      <c r="E30" s="33"/>
      <c r="F30" s="33"/>
      <c r="G30" s="33"/>
    </row>
    <row r="31" spans="1:7" ht="12.75">
      <c r="A31" s="80">
        <v>40</v>
      </c>
      <c r="B31" s="81" t="s">
        <v>23</v>
      </c>
      <c r="C31" s="83" t="s">
        <v>26</v>
      </c>
      <c r="D31" s="47"/>
      <c r="E31" s="79"/>
      <c r="F31" s="84"/>
      <c r="G31" s="85"/>
    </row>
    <row r="32" spans="1:7" ht="12.75">
      <c r="A32" s="80"/>
      <c r="B32" s="81"/>
      <c r="C32" s="83"/>
      <c r="D32" s="47"/>
      <c r="E32" s="79"/>
      <c r="F32" s="84"/>
      <c r="G32" s="85"/>
    </row>
    <row r="33" spans="1:7" ht="12.75">
      <c r="A33" s="80"/>
      <c r="B33" s="81"/>
      <c r="C33" s="86" t="s">
        <v>13</v>
      </c>
      <c r="D33" s="47" t="s">
        <v>14</v>
      </c>
      <c r="E33" s="79">
        <v>446.95</v>
      </c>
      <c r="F33" s="84">
        <f>80*1.1</f>
        <v>88</v>
      </c>
      <c r="G33" s="87">
        <f>E33*F33</f>
        <v>39331.6</v>
      </c>
    </row>
    <row r="34" spans="1:7" ht="12.75">
      <c r="A34" s="33"/>
      <c r="B34" s="76"/>
      <c r="C34" s="77"/>
      <c r="D34" s="47"/>
      <c r="E34" s="79"/>
      <c r="F34" s="49"/>
      <c r="G34" s="50"/>
    </row>
    <row r="35" spans="1:7" s="89" customFormat="1" ht="409.5" customHeight="1">
      <c r="A35" s="80">
        <v>41</v>
      </c>
      <c r="B35" s="81" t="s">
        <v>27</v>
      </c>
      <c r="C35" s="44" t="s">
        <v>28</v>
      </c>
      <c r="D35" s="88"/>
      <c r="E35" s="88"/>
      <c r="F35" s="88"/>
      <c r="G35" s="88"/>
    </row>
    <row r="36" spans="1:7" ht="12.75">
      <c r="A36" s="33"/>
      <c r="B36" s="34"/>
      <c r="C36" s="86" t="s">
        <v>13</v>
      </c>
      <c r="D36" s="47" t="s">
        <v>29</v>
      </c>
      <c r="E36" s="79">
        <v>2372.29</v>
      </c>
      <c r="F36" s="84">
        <f>21.3*1.1</f>
        <v>23.430000000000003</v>
      </c>
      <c r="G36" s="87">
        <f>E36*F36</f>
        <v>55582.754700000005</v>
      </c>
    </row>
    <row r="37" spans="1:7" ht="12.75">
      <c r="A37" s="33"/>
      <c r="B37" s="34"/>
      <c r="C37" s="86"/>
      <c r="D37" s="47"/>
      <c r="E37" s="79"/>
      <c r="F37" s="84"/>
      <c r="G37" s="87"/>
    </row>
    <row r="38" spans="1:7" ht="12.75">
      <c r="A38" s="33"/>
      <c r="B38" s="34"/>
      <c r="C38" s="82" t="s">
        <v>30</v>
      </c>
      <c r="D38" s="47"/>
      <c r="E38" s="79"/>
      <c r="F38" s="84"/>
      <c r="G38" s="87"/>
    </row>
    <row r="39" spans="1:9" ht="12.75">
      <c r="A39" s="33"/>
      <c r="B39" s="34"/>
      <c r="C39" s="82"/>
      <c r="D39" s="47" t="s">
        <v>14</v>
      </c>
      <c r="E39" s="79">
        <v>2372.29</v>
      </c>
      <c r="F39" s="84">
        <f>10*1.1</f>
        <v>11</v>
      </c>
      <c r="G39" s="87">
        <f>E39*F39</f>
        <v>26095.19</v>
      </c>
      <c r="I39" s="90"/>
    </row>
    <row r="40" spans="1:7" ht="12.75">
      <c r="A40" s="33"/>
      <c r="B40" s="34"/>
      <c r="C40" s="86"/>
      <c r="D40" s="47"/>
      <c r="E40" s="79"/>
      <c r="F40" s="84"/>
      <c r="G40" s="87"/>
    </row>
    <row r="41" spans="1:7" ht="12.75">
      <c r="A41" s="42">
        <v>42</v>
      </c>
      <c r="B41" s="71" t="s">
        <v>31</v>
      </c>
      <c r="C41" s="66" t="s">
        <v>32</v>
      </c>
      <c r="D41" s="47"/>
      <c r="E41" s="79"/>
      <c r="F41" s="84"/>
      <c r="G41" s="87"/>
    </row>
    <row r="42" spans="1:7" ht="12.75">
      <c r="A42" s="33"/>
      <c r="B42" s="34"/>
      <c r="C42" s="91"/>
      <c r="D42" s="47" t="s">
        <v>14</v>
      </c>
      <c r="E42" s="79">
        <v>2372.29</v>
      </c>
      <c r="F42" s="84">
        <f>2.5*1.1</f>
        <v>2.75</v>
      </c>
      <c r="G42" s="87">
        <f>E42*F42</f>
        <v>6523.7975</v>
      </c>
    </row>
    <row r="43" spans="1:7" ht="12.75">
      <c r="A43" s="33"/>
      <c r="B43" s="34"/>
      <c r="C43" s="91"/>
      <c r="D43" s="47"/>
      <c r="E43" s="79"/>
      <c r="F43" s="84"/>
      <c r="G43" s="87"/>
    </row>
    <row r="44" spans="1:7" ht="12.75">
      <c r="A44" s="33"/>
      <c r="B44" s="34"/>
      <c r="C44" s="92" t="s">
        <v>33</v>
      </c>
      <c r="D44" s="93"/>
      <c r="E44" s="94"/>
      <c r="F44" s="95"/>
      <c r="G44" s="96">
        <f>SUM(G15:G41)</f>
        <v>301541.02580000006</v>
      </c>
    </row>
    <row r="45" spans="2:7" ht="12.75">
      <c r="B45" s="97"/>
      <c r="C45" s="98"/>
      <c r="D45" s="99"/>
      <c r="E45" s="100"/>
      <c r="F45" s="101"/>
      <c r="G45" s="102"/>
    </row>
    <row r="46" spans="1:7" ht="12.75">
      <c r="A46" s="103" t="s">
        <v>34</v>
      </c>
      <c r="B46" s="103"/>
      <c r="C46" s="103"/>
      <c r="D46" s="103"/>
      <c r="E46" s="103"/>
      <c r="F46" s="103"/>
      <c r="G46" s="103"/>
    </row>
    <row r="47" spans="2:7" ht="12.75">
      <c r="B47" s="104"/>
      <c r="C47" s="105"/>
      <c r="D47" s="106"/>
      <c r="E47" s="107"/>
      <c r="F47" s="108"/>
      <c r="G47" s="108"/>
    </row>
    <row r="48" spans="1:7" ht="12.75">
      <c r="A48" s="109" t="s">
        <v>35</v>
      </c>
      <c r="B48" s="109"/>
      <c r="C48" s="109"/>
      <c r="D48" s="109"/>
      <c r="E48" s="109"/>
      <c r="F48" s="109"/>
      <c r="G48" s="109"/>
    </row>
    <row r="49" spans="1:7" ht="12.75">
      <c r="A49" s="103" t="s">
        <v>36</v>
      </c>
      <c r="B49" s="103"/>
      <c r="C49" s="103"/>
      <c r="D49" s="103"/>
      <c r="E49" s="103"/>
      <c r="F49" s="103"/>
      <c r="G49" s="103"/>
    </row>
    <row r="50" spans="1:7" ht="12.75">
      <c r="A50" s="110" t="s">
        <v>37</v>
      </c>
      <c r="B50" s="110"/>
      <c r="C50" s="110"/>
      <c r="D50" s="110"/>
      <c r="E50" s="110"/>
      <c r="F50" s="110"/>
      <c r="G50" s="110"/>
    </row>
    <row r="51" spans="1:7" ht="12.75">
      <c r="A51" s="110" t="s">
        <v>38</v>
      </c>
      <c r="B51" s="110"/>
      <c r="C51" s="110"/>
      <c r="D51" s="110"/>
      <c r="E51" s="110"/>
      <c r="F51" s="110"/>
      <c r="G51" s="110"/>
    </row>
    <row r="52" spans="1:7" ht="12.75">
      <c r="A52" s="110" t="s">
        <v>39</v>
      </c>
      <c r="B52" s="110"/>
      <c r="C52" s="110"/>
      <c r="D52" s="110"/>
      <c r="E52" s="110"/>
      <c r="F52" s="110"/>
      <c r="G52" s="110"/>
    </row>
    <row r="53" spans="2:7" ht="12.75">
      <c r="B53" s="104"/>
      <c r="C53" s="111"/>
      <c r="D53" s="112"/>
      <c r="E53" s="113"/>
      <c r="F53" s="114"/>
      <c r="G53" s="114"/>
    </row>
    <row r="54" spans="1:7" ht="12.75" customHeight="1">
      <c r="A54" s="115" t="s">
        <v>40</v>
      </c>
      <c r="B54" s="115"/>
      <c r="C54" s="115"/>
      <c r="D54" s="115"/>
      <c r="E54" s="115"/>
      <c r="F54" s="115"/>
      <c r="G54" s="115"/>
    </row>
    <row r="55" spans="1:7" ht="12.75">
      <c r="A55" s="116" t="s">
        <v>41</v>
      </c>
      <c r="B55" s="116"/>
      <c r="C55" s="116"/>
      <c r="D55" s="116"/>
      <c r="E55" s="116"/>
      <c r="F55" s="116"/>
      <c r="G55" s="116"/>
    </row>
    <row r="56" spans="1:7" ht="12.75">
      <c r="A56" s="117" t="s">
        <v>42</v>
      </c>
      <c r="B56" s="117"/>
      <c r="C56" s="117"/>
      <c r="D56" s="117"/>
      <c r="E56" s="117"/>
      <c r="F56" s="117"/>
      <c r="G56" s="117"/>
    </row>
    <row r="57" spans="1:7" ht="12.75">
      <c r="A57" s="117" t="s">
        <v>43</v>
      </c>
      <c r="B57" s="117"/>
      <c r="C57" s="117"/>
      <c r="D57" s="117"/>
      <c r="E57" s="117"/>
      <c r="F57" s="117"/>
      <c r="G57" s="117"/>
    </row>
    <row r="58" spans="1:7" ht="12.75">
      <c r="A58" s="117" t="s">
        <v>44</v>
      </c>
      <c r="B58" s="117"/>
      <c r="C58" s="117"/>
      <c r="D58" s="117"/>
      <c r="E58" s="117"/>
      <c r="F58" s="117"/>
      <c r="G58" s="117"/>
    </row>
    <row r="59" spans="1:7" ht="12.75">
      <c r="A59" s="117" t="s">
        <v>45</v>
      </c>
      <c r="B59" s="117"/>
      <c r="C59" s="117"/>
      <c r="D59" s="117"/>
      <c r="E59" s="117"/>
      <c r="F59" s="117"/>
      <c r="G59" s="117"/>
    </row>
    <row r="60" spans="1:7" ht="12.75">
      <c r="A60" s="117" t="s">
        <v>46</v>
      </c>
      <c r="B60" s="117"/>
      <c r="C60" s="117"/>
      <c r="D60" s="117"/>
      <c r="E60" s="117"/>
      <c r="F60" s="117"/>
      <c r="G60" s="117"/>
    </row>
    <row r="61" spans="2:7" ht="12.75">
      <c r="B61" s="104"/>
      <c r="C61" s="111"/>
      <c r="D61" s="112"/>
      <c r="E61" s="113"/>
      <c r="F61" s="114"/>
      <c r="G61" s="114"/>
    </row>
    <row r="62" spans="1:7" ht="12.75">
      <c r="A62" s="118" t="s">
        <v>47</v>
      </c>
      <c r="B62" s="119"/>
      <c r="C62" s="120"/>
      <c r="D62" s="121"/>
      <c r="E62" s="122"/>
      <c r="F62" s="123"/>
      <c r="G62" s="123"/>
    </row>
    <row r="63" spans="1:7" ht="12.75">
      <c r="A63" s="124" t="s">
        <v>48</v>
      </c>
      <c r="B63" s="124"/>
      <c r="C63" s="124"/>
      <c r="D63" s="124"/>
      <c r="E63" s="124"/>
      <c r="F63" s="124"/>
      <c r="G63" s="124"/>
    </row>
    <row r="64" spans="2:7" ht="12.75">
      <c r="B64" s="104"/>
      <c r="C64" s="124"/>
      <c r="D64" s="125"/>
      <c r="E64" s="126"/>
      <c r="F64" s="127"/>
      <c r="G64" s="127"/>
    </row>
    <row r="65" spans="1:7" ht="12.75">
      <c r="A65" s="109" t="s">
        <v>49</v>
      </c>
      <c r="B65" s="109"/>
      <c r="C65" s="109"/>
      <c r="D65" s="109"/>
      <c r="E65" s="109"/>
      <c r="F65" s="109"/>
      <c r="G65" s="109"/>
    </row>
    <row r="66" spans="1:7" ht="12.75">
      <c r="A66" s="124" t="s">
        <v>50</v>
      </c>
      <c r="B66" s="124"/>
      <c r="C66" s="124"/>
      <c r="D66" s="124"/>
      <c r="E66" s="124"/>
      <c r="F66" s="124"/>
      <c r="G66" s="124"/>
    </row>
    <row r="67" spans="2:7" ht="12.75">
      <c r="B67" s="104"/>
      <c r="C67" s="124"/>
      <c r="D67" s="125"/>
      <c r="E67" s="126"/>
      <c r="F67" s="127"/>
      <c r="G67" s="127"/>
    </row>
    <row r="68" spans="1:7" ht="12.75">
      <c r="A68" s="128" t="s">
        <v>51</v>
      </c>
      <c r="B68" s="123"/>
      <c r="C68" s="129"/>
      <c r="D68" s="130"/>
      <c r="E68" s="131"/>
      <c r="F68" s="123"/>
      <c r="G68" s="123"/>
    </row>
    <row r="69" spans="1:7" ht="12.75">
      <c r="A69" s="132" t="s">
        <v>52</v>
      </c>
      <c r="B69" s="132"/>
      <c r="C69" s="132"/>
      <c r="D69" s="132"/>
      <c r="E69" s="132"/>
      <c r="F69" s="132"/>
      <c r="G69" s="132"/>
    </row>
    <row r="70" spans="2:7" ht="12.75">
      <c r="B70" s="104"/>
      <c r="C70" s="104"/>
      <c r="D70" s="125"/>
      <c r="E70" s="133"/>
      <c r="F70" s="104"/>
      <c r="G70" s="104"/>
    </row>
    <row r="71" spans="1:7" ht="12.75">
      <c r="A71" s="128" t="s">
        <v>53</v>
      </c>
      <c r="B71" s="123"/>
      <c r="C71" s="129"/>
      <c r="D71" s="130"/>
      <c r="E71" s="131"/>
      <c r="F71" s="123"/>
      <c r="G71" s="123"/>
    </row>
    <row r="72" spans="1:7" ht="12.75">
      <c r="A72" s="124" t="s">
        <v>54</v>
      </c>
      <c r="B72" s="124"/>
      <c r="C72" s="124"/>
      <c r="D72" s="124"/>
      <c r="E72" s="124"/>
      <c r="F72" s="124"/>
      <c r="G72" s="124"/>
    </row>
    <row r="73" spans="2:7" ht="12.75">
      <c r="B73" s="104"/>
      <c r="C73" s="124"/>
      <c r="D73" s="125"/>
      <c r="E73" s="126"/>
      <c r="F73" s="127"/>
      <c r="G73" s="127"/>
    </row>
    <row r="74" spans="1:7" ht="12.75">
      <c r="A74" s="128" t="s">
        <v>55</v>
      </c>
      <c r="B74" s="123"/>
      <c r="C74" s="129"/>
      <c r="D74" s="130"/>
      <c r="E74" s="131"/>
      <c r="F74" s="123"/>
      <c r="G74" s="123"/>
    </row>
    <row r="75" spans="1:7" ht="12.75" customHeight="1">
      <c r="A75" s="134" t="s">
        <v>56</v>
      </c>
      <c r="B75" s="134"/>
      <c r="C75" s="134"/>
      <c r="D75" s="134"/>
      <c r="E75" s="134"/>
      <c r="F75" s="134"/>
      <c r="G75" s="134"/>
    </row>
    <row r="76" spans="2:7" ht="12.75">
      <c r="B76" s="104"/>
      <c r="C76" s="134"/>
      <c r="D76" s="135"/>
      <c r="E76" s="136"/>
      <c r="F76" s="134"/>
      <c r="G76" s="134"/>
    </row>
    <row r="77" spans="1:7" ht="12.75">
      <c r="A77" s="109" t="s">
        <v>57</v>
      </c>
      <c r="B77" s="109"/>
      <c r="C77" s="109"/>
      <c r="D77" s="109"/>
      <c r="E77" s="109"/>
      <c r="F77" s="109"/>
      <c r="G77" s="109"/>
    </row>
    <row r="78" spans="1:7" ht="12.75">
      <c r="A78" s="124" t="s">
        <v>58</v>
      </c>
      <c r="B78" s="124"/>
      <c r="C78" s="124"/>
      <c r="D78" s="124"/>
      <c r="E78" s="124"/>
      <c r="F78" s="124"/>
      <c r="G78" s="124"/>
    </row>
    <row r="79" spans="2:7" ht="12.75">
      <c r="B79" s="104"/>
      <c r="C79" s="137"/>
      <c r="D79" s="138"/>
      <c r="E79" s="139"/>
      <c r="F79" s="137"/>
      <c r="G79" s="137"/>
    </row>
    <row r="80" spans="1:7" ht="12.75">
      <c r="A80" s="140" t="s">
        <v>59</v>
      </c>
      <c r="B80" s="140"/>
      <c r="C80" s="140"/>
      <c r="D80" s="140"/>
      <c r="E80" s="140"/>
      <c r="F80" s="140"/>
      <c r="G80" s="140"/>
    </row>
    <row r="81" spans="1:7" ht="12.75">
      <c r="A81" s="124" t="s">
        <v>60</v>
      </c>
      <c r="B81" s="124"/>
      <c r="C81" s="124"/>
      <c r="D81" s="124"/>
      <c r="E81" s="124"/>
      <c r="F81" s="124"/>
      <c r="G81" s="124"/>
    </row>
    <row r="82" spans="2:7" ht="12.75">
      <c r="B82" s="104"/>
      <c r="C82" s="124"/>
      <c r="D82" s="125"/>
      <c r="E82" s="126"/>
      <c r="F82" s="127"/>
      <c r="G82" s="127"/>
    </row>
    <row r="83" spans="1:7" ht="12.75">
      <c r="A83" s="141" t="s">
        <v>61</v>
      </c>
      <c r="B83" s="123"/>
      <c r="C83" s="129"/>
      <c r="D83" s="142"/>
      <c r="E83" s="143"/>
      <c r="F83" s="141"/>
      <c r="G83" s="141"/>
    </row>
    <row r="84" spans="1:7" ht="12.75">
      <c r="A84" s="124" t="s">
        <v>62</v>
      </c>
      <c r="B84" s="124"/>
      <c r="C84" s="124"/>
      <c r="D84" s="124"/>
      <c r="E84" s="124"/>
      <c r="F84" s="124"/>
      <c r="G84" s="124"/>
    </row>
    <row r="85" spans="2:7" ht="12.75">
      <c r="B85" s="104"/>
      <c r="C85" s="127"/>
      <c r="D85" s="125"/>
      <c r="E85" s="133"/>
      <c r="F85" s="104"/>
      <c r="G85" s="104"/>
    </row>
    <row r="86" spans="1:7" ht="12.75" customHeight="1">
      <c r="A86" s="144" t="s">
        <v>63</v>
      </c>
      <c r="B86" s="144"/>
      <c r="C86" s="144"/>
      <c r="D86" s="144"/>
      <c r="E86" s="144"/>
      <c r="F86" s="144"/>
      <c r="G86" s="144"/>
    </row>
    <row r="87" spans="2:7" ht="56.25" customHeight="1">
      <c r="B87" s="104"/>
      <c r="C87" s="127"/>
      <c r="D87" s="125"/>
      <c r="E87" s="133"/>
      <c r="F87" s="104"/>
      <c r="G87" s="104"/>
    </row>
    <row r="88" spans="2:7" ht="12.75">
      <c r="B88" s="104"/>
      <c r="C88" s="127" t="s">
        <v>64</v>
      </c>
      <c r="D88" s="125"/>
      <c r="E88" s="133"/>
      <c r="F88" s="104"/>
      <c r="G88" s="104"/>
    </row>
    <row r="89" spans="2:7" ht="12.75">
      <c r="B89" s="104"/>
      <c r="C89" s="104"/>
      <c r="D89" s="125"/>
      <c r="E89" s="145"/>
      <c r="F89" s="125"/>
      <c r="G89" s="125"/>
    </row>
    <row r="90" spans="2:7" ht="12.75">
      <c r="B90" s="104"/>
      <c r="C90" s="112" t="s">
        <v>65</v>
      </c>
      <c r="D90" s="112"/>
      <c r="E90" s="133"/>
      <c r="F90" s="146" t="s">
        <v>66</v>
      </c>
      <c r="G90" s="112"/>
    </row>
    <row r="91" spans="2:7" ht="12.75">
      <c r="B91" s="104"/>
      <c r="C91" s="125" t="s">
        <v>67</v>
      </c>
      <c r="D91" s="125"/>
      <c r="E91" s="145"/>
      <c r="F91" s="125"/>
      <c r="G91" s="125"/>
    </row>
    <row r="92" spans="2:7" ht="12.75">
      <c r="B92" s="104"/>
      <c r="C92" s="125" t="s">
        <v>68</v>
      </c>
      <c r="D92" s="125"/>
      <c r="E92" s="133"/>
      <c r="F92" s="104"/>
      <c r="G92" s="104"/>
    </row>
    <row r="93" spans="2:7" ht="12.75">
      <c r="B93" s="104"/>
      <c r="C93" s="125"/>
      <c r="D93" s="125"/>
      <c r="E93" s="133"/>
      <c r="F93" s="104"/>
      <c r="G93" s="104"/>
    </row>
    <row r="94" spans="1:7" ht="12.75" customHeight="1">
      <c r="A94" s="134" t="s">
        <v>69</v>
      </c>
      <c r="B94" s="134"/>
      <c r="C94" s="134"/>
      <c r="D94" s="134"/>
      <c r="E94" s="134"/>
      <c r="F94" s="134"/>
      <c r="G94" s="134"/>
    </row>
    <row r="95" spans="2:7" ht="12.75">
      <c r="B95" s="104"/>
      <c r="C95" s="127"/>
      <c r="D95" s="125"/>
      <c r="E95" s="133"/>
      <c r="F95" s="104"/>
      <c r="G95" s="104"/>
    </row>
    <row r="96" spans="2:7" ht="12.75">
      <c r="B96" s="104"/>
      <c r="C96" s="127" t="str">
        <f>C88</f>
        <v>Altopascio Lì, 04.04.2013</v>
      </c>
      <c r="D96" s="125"/>
      <c r="E96" s="133"/>
      <c r="F96" s="104"/>
      <c r="G96" s="104"/>
    </row>
    <row r="97" spans="2:7" ht="12.75">
      <c r="B97" s="104"/>
      <c r="C97" s="112"/>
      <c r="D97" s="112"/>
      <c r="E97" s="147"/>
      <c r="F97" s="112"/>
      <c r="G97" s="112"/>
    </row>
    <row r="98" spans="2:7" ht="12.75">
      <c r="B98" s="104"/>
      <c r="C98" s="112" t="str">
        <f>C90</f>
        <v>IDEAL MONTAGGI SRL</v>
      </c>
      <c r="D98" s="112"/>
      <c r="E98" s="147"/>
      <c r="F98" s="146" t="s">
        <v>66</v>
      </c>
      <c r="G98" s="112"/>
    </row>
    <row r="99" spans="2:7" ht="12.75">
      <c r="B99" s="104"/>
      <c r="C99" s="125" t="str">
        <f>C91</f>
        <v>Il Responsabile Vendite</v>
      </c>
      <c r="D99" s="125"/>
      <c r="E99" s="145"/>
      <c r="F99" s="125"/>
      <c r="G99" s="125"/>
    </row>
    <row r="100" spans="2:7" ht="12.75">
      <c r="B100" s="104"/>
      <c r="C100" s="125" t="str">
        <f>C92</f>
        <v>(CHRISTIAN BAGLIONI)</v>
      </c>
      <c r="D100" s="125"/>
      <c r="E100" s="133"/>
      <c r="F100" s="104"/>
      <c r="G100" s="104"/>
    </row>
    <row r="101" spans="2:7" ht="12.75">
      <c r="B101" s="132"/>
      <c r="C101" s="148"/>
      <c r="D101" s="149"/>
      <c r="E101" s="150"/>
      <c r="F101" s="148"/>
      <c r="G101" s="148"/>
    </row>
  </sheetData>
  <sheetProtection selectLockedCells="1" selectUnlockedCells="1"/>
  <mergeCells count="37">
    <mergeCell ref="F3:G3"/>
    <mergeCell ref="F4:G4"/>
    <mergeCell ref="F5:G5"/>
    <mergeCell ref="A7:C7"/>
    <mergeCell ref="A8:C8"/>
    <mergeCell ref="A10:A11"/>
    <mergeCell ref="B10:B11"/>
    <mergeCell ref="C10:C11"/>
    <mergeCell ref="D10:D11"/>
    <mergeCell ref="E10:E11"/>
    <mergeCell ref="F10:G10"/>
    <mergeCell ref="A46:G46"/>
    <mergeCell ref="A48:E48"/>
    <mergeCell ref="A49:G49"/>
    <mergeCell ref="A50:G50"/>
    <mergeCell ref="A51:G51"/>
    <mergeCell ref="A52:G52"/>
    <mergeCell ref="A54:E54"/>
    <mergeCell ref="A55:G55"/>
    <mergeCell ref="A56:G56"/>
    <mergeCell ref="A57:G57"/>
    <mergeCell ref="A58:G58"/>
    <mergeCell ref="A59:G59"/>
    <mergeCell ref="A60:G60"/>
    <mergeCell ref="A63:E63"/>
    <mergeCell ref="A65:E65"/>
    <mergeCell ref="A66:G66"/>
    <mergeCell ref="A69:G69"/>
    <mergeCell ref="A72:G72"/>
    <mergeCell ref="A75:G75"/>
    <mergeCell ref="A77:E77"/>
    <mergeCell ref="A78:G78"/>
    <mergeCell ref="A80:E80"/>
    <mergeCell ref="A81:G81"/>
    <mergeCell ref="A84:G84"/>
    <mergeCell ref="A86:G86"/>
    <mergeCell ref="A94:G94"/>
  </mergeCells>
  <printOptions/>
  <pageMargins left="0.7875" right="0.39375" top="0.39375" bottom="1.9791666666666667" header="0.5118055555555555" footer="0.39375"/>
  <pageSetup firstPageNumber="1" useFirstPageNumber="1" horizontalDpi="300" verticalDpi="300" orientation="portrait" paperSize="9"/>
  <headerFooter alignWithMargins="0">
    <oddFooter>&amp;L&amp;"Tahoma,Normale"&amp;9Sede legale: via Nazionale nr. 20/bis 
55025 Piano di Coreglia (LU)
Sede operativa: loc. Fattoria nr. 19/A 
55011 Badia Pozzeveri - Altopascio (LU)&amp;C&amp;"FunctionTwoExtrabold,Standard"&amp;12IDEAL MONTAGGI SRL
&amp;"Tahoma,Normale"&amp;9www.bonifica</oddFooter>
  </headerFooter>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2013-04-02T11:49:45Z</cp:lastPrinted>
  <dcterms:created xsi:type="dcterms:W3CDTF">2013-03-27T08:37:43Z</dcterms:created>
  <dcterms:modified xsi:type="dcterms:W3CDTF">2013-04-04T15:51:54Z</dcterms:modified>
  <cp:category/>
  <cp:version/>
  <cp:contentType/>
  <cp:contentStatus/>
  <cp:revision>19</cp:revision>
</cp:coreProperties>
</file>