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1" activeTab="1"/>
  </bookViews>
  <sheets>
    <sheet name="Shareholding" sheetId="1" r:id="rId1"/>
    <sheet name="Loan structures" sheetId="2" r:id="rId2"/>
  </sheets>
  <definedNames/>
  <calcPr fullCalcOnLoad="1"/>
</workbook>
</file>

<file path=xl/sharedStrings.xml><?xml version="1.0" encoding="utf-8"?>
<sst xmlns="http://schemas.openxmlformats.org/spreadsheetml/2006/main" count="45" uniqueCount="34">
  <si>
    <t>SHAREHOLDING</t>
  </si>
  <si>
    <t>Investors</t>
  </si>
  <si>
    <t>Share %</t>
  </si>
  <si>
    <t xml:space="preserve">Investment </t>
  </si>
  <si>
    <t>Shares</t>
  </si>
  <si>
    <t>Company Value</t>
  </si>
  <si>
    <t>1% Value</t>
  </si>
  <si>
    <t>Balance</t>
  </si>
  <si>
    <t xml:space="preserve"> </t>
  </si>
  <si>
    <t>ABSOLUTE HOLDINGS AFTER INVESTORS</t>
  </si>
  <si>
    <t>DISTRIBUTION OF NON-INVESTOR SHARES</t>
  </si>
  <si>
    <t xml:space="preserve">a </t>
  </si>
  <si>
    <t>b</t>
  </si>
  <si>
    <t>c</t>
  </si>
  <si>
    <t xml:space="preserve">d </t>
  </si>
  <si>
    <t>e</t>
  </si>
  <si>
    <t>f</t>
  </si>
  <si>
    <t>g</t>
  </si>
  <si>
    <t>Total</t>
  </si>
  <si>
    <t>Available</t>
  </si>
  <si>
    <t>LOAN STRUCTURE</t>
  </si>
  <si>
    <t>LOAN</t>
  </si>
  <si>
    <t>#1</t>
  </si>
  <si>
    <t>#2</t>
  </si>
  <si>
    <t>#3</t>
  </si>
  <si>
    <t>Principal</t>
  </si>
  <si>
    <t>better with 120k</t>
  </si>
  <si>
    <t>Loan &amp; Principal</t>
  </si>
  <si>
    <t xml:space="preserve"> fees and interest</t>
  </si>
  <si>
    <t>Balance becomes principle of following loan</t>
  </si>
  <si>
    <t>Cumulative fees (payable each year)</t>
  </si>
  <si>
    <t>Initial interest rate</t>
  </si>
  <si>
    <t>Discounted NPV</t>
  </si>
  <si>
    <t>Effective interest rate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</si>
</sst>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%"/>
    <numFmt numFmtId="166" formatCode="#,##0"/>
    <numFmt numFmtId="167" formatCode="[$$-1009]#,##0;[RED]\-[$$-1009]#,##0"/>
  </numFmts>
  <fonts count="7">
    <font>
      <sz val="10"/>
      <name val="Microsoft YaHei"/>
      <family val="2"/>
    </font>
    <font>
      <sz val="10"/>
      <name val="Arial"/>
      <family val="0"/>
    </font>
    <font>
      <b/>
      <i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Microsoft YaHei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4" fontId="5" fillId="0" borderId="0" xfId="0" applyFont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5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3" fillId="2" borderId="0" xfId="0" applyFont="1" applyFill="1" applyAlignment="1">
      <alignment/>
    </xf>
    <xf numFmtId="164" fontId="0" fillId="2" borderId="0" xfId="0" applyFill="1" applyAlignment="1">
      <alignment/>
    </xf>
    <xf numFmtId="166" fontId="0" fillId="2" borderId="0" xfId="0" applyNumberFormat="1" applyFill="1" applyAlignment="1">
      <alignment/>
    </xf>
    <xf numFmtId="164" fontId="3" fillId="3" borderId="0" xfId="0" applyFont="1" applyFill="1" applyAlignment="1">
      <alignment/>
    </xf>
    <xf numFmtId="165" fontId="1" fillId="2" borderId="0" xfId="0" applyNumberFormat="1" applyFont="1" applyFill="1" applyAlignment="1">
      <alignment/>
    </xf>
    <xf numFmtId="164" fontId="1" fillId="3" borderId="0" xfId="0" applyFont="1" applyFill="1" applyAlignment="1">
      <alignment/>
    </xf>
    <xf numFmtId="165" fontId="1" fillId="3" borderId="0" xfId="0" applyNumberFormat="1" applyFont="1" applyFill="1" applyAlignment="1">
      <alignment/>
    </xf>
    <xf numFmtId="167" fontId="1" fillId="3" borderId="0" xfId="0" applyNumberFormat="1" applyFont="1" applyFill="1" applyAlignment="1">
      <alignment/>
    </xf>
    <xf numFmtId="164" fontId="1" fillId="2" borderId="0" xfId="0" applyFont="1" applyFill="1" applyAlignment="1">
      <alignment/>
    </xf>
    <xf numFmtId="166" fontId="0" fillId="0" borderId="0" xfId="0" applyNumberFormat="1" applyAlignment="1">
      <alignment/>
    </xf>
    <xf numFmtId="164" fontId="1" fillId="0" borderId="0" xfId="0" applyFont="1" applyAlignment="1">
      <alignment horizontal="right"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="87" zoomScaleNormal="87" workbookViewId="0" topLeftCell="A1">
      <selection activeCell="E19" sqref="E19"/>
    </sheetView>
  </sheetViews>
  <sheetFormatPr defaultColWidth="11.00390625" defaultRowHeight="12.75"/>
  <cols>
    <col min="1" max="2" width="11.00390625" style="0" customWidth="1"/>
    <col min="3" max="3" width="14.625" style="0" customWidth="1"/>
    <col min="4" max="6" width="11.00390625" style="0" customWidth="1"/>
    <col min="7" max="7" width="15.625" style="0" customWidth="1"/>
    <col min="8" max="8" width="10.00390625" style="0" customWidth="1"/>
    <col min="9" max="9" width="9.00390625" style="0" customWidth="1"/>
  </cols>
  <sheetData>
    <row r="1" ht="12.75">
      <c r="A1" s="1" t="s">
        <v>0</v>
      </c>
    </row>
    <row r="5" spans="1:10" ht="12.75">
      <c r="A5" s="2" t="s">
        <v>1</v>
      </c>
      <c r="B5" s="3" t="s">
        <v>2</v>
      </c>
      <c r="C5" s="4" t="s">
        <v>3</v>
      </c>
      <c r="D5" s="5"/>
      <c r="E5" s="5"/>
      <c r="F5" s="6" t="s">
        <v>4</v>
      </c>
      <c r="G5" s="7" t="s">
        <v>5</v>
      </c>
      <c r="H5" s="5"/>
      <c r="I5" s="5"/>
      <c r="J5" s="6" t="s">
        <v>6</v>
      </c>
    </row>
    <row r="6" spans="2:10" ht="12.75">
      <c r="B6" s="8">
        <v>0.2</v>
      </c>
      <c r="C6" s="9">
        <v>24000000</v>
      </c>
      <c r="F6" s="8">
        <v>1</v>
      </c>
      <c r="G6" s="9">
        <f>C6/B6</f>
        <v>120000000</v>
      </c>
      <c r="I6" s="8">
        <v>0.01</v>
      </c>
      <c r="J6" s="9">
        <f>G6/100</f>
        <v>1200000</v>
      </c>
    </row>
    <row r="7" spans="2:10" ht="12.75">
      <c r="B7" s="8"/>
      <c r="J7" s="9"/>
    </row>
    <row r="8" spans="1:6" ht="12.75">
      <c r="A8" s="7" t="s">
        <v>7</v>
      </c>
      <c r="B8" s="8">
        <f>F6-B6</f>
        <v>0.8</v>
      </c>
      <c r="F8" s="10" t="s">
        <v>8</v>
      </c>
    </row>
    <row r="10" spans="1:7" ht="12.75">
      <c r="A10" s="11" t="s">
        <v>9</v>
      </c>
      <c r="B10" s="12"/>
      <c r="C10" s="13"/>
      <c r="E10" s="14" t="s">
        <v>10</v>
      </c>
      <c r="F10" s="14"/>
      <c r="G10" s="14"/>
    </row>
    <row r="11" spans="1:7" ht="12.75">
      <c r="A11" s="11"/>
      <c r="B11" s="12"/>
      <c r="C11" s="13"/>
      <c r="E11" s="14"/>
      <c r="F11" s="14"/>
      <c r="G11" s="14"/>
    </row>
    <row r="12" spans="1:7" ht="12.75">
      <c r="A12" s="12" t="str">
        <f>E12</f>
        <v>a </v>
      </c>
      <c r="B12" s="15">
        <f>F12*B$8</f>
        <v>0.48</v>
      </c>
      <c r="C12" s="13">
        <f>B12*G$6</f>
        <v>57600000</v>
      </c>
      <c r="E12" s="16" t="s">
        <v>11</v>
      </c>
      <c r="F12" s="17">
        <v>0.6</v>
      </c>
      <c r="G12" s="16"/>
    </row>
    <row r="13" spans="1:7" ht="12.75">
      <c r="A13" s="12" t="str">
        <f>E13</f>
        <v>b</v>
      </c>
      <c r="B13" s="15">
        <f>F13*B$8</f>
        <v>0.16000000000000003</v>
      </c>
      <c r="C13" s="13">
        <f>B13*G$6</f>
        <v>19200000.000000004</v>
      </c>
      <c r="E13" s="16" t="s">
        <v>12</v>
      </c>
      <c r="F13" s="17">
        <v>0.2</v>
      </c>
      <c r="G13" s="16"/>
    </row>
    <row r="14" spans="1:7" ht="12.75">
      <c r="A14" s="12" t="str">
        <f>E14</f>
        <v>c</v>
      </c>
      <c r="B14" s="15">
        <f>F14*B$8</f>
        <v>0.064</v>
      </c>
      <c r="C14" s="13">
        <f>B14*G$6</f>
        <v>7680000</v>
      </c>
      <c r="E14" s="16" t="s">
        <v>13</v>
      </c>
      <c r="F14" s="17">
        <v>0.08</v>
      </c>
      <c r="G14" s="16"/>
    </row>
    <row r="15" spans="1:7" ht="12.75">
      <c r="A15" s="12" t="str">
        <f>E15</f>
        <v>d </v>
      </c>
      <c r="B15" s="15">
        <f>F15*B$8</f>
        <v>0.024</v>
      </c>
      <c r="C15" s="13">
        <f>B15*G$6</f>
        <v>2880000</v>
      </c>
      <c r="E15" s="16" t="s">
        <v>14</v>
      </c>
      <c r="F15" s="17">
        <v>0.03</v>
      </c>
      <c r="G15" s="16"/>
    </row>
    <row r="16" spans="1:7" ht="12.75">
      <c r="A16" s="12" t="str">
        <f>E16</f>
        <v>e</v>
      </c>
      <c r="B16" s="15">
        <f>F16*B$8</f>
        <v>0.016</v>
      </c>
      <c r="C16" s="13">
        <f>B16*G$6</f>
        <v>1920000</v>
      </c>
      <c r="E16" s="16" t="s">
        <v>15</v>
      </c>
      <c r="F16" s="17">
        <v>0.02</v>
      </c>
      <c r="G16" s="16"/>
    </row>
    <row r="17" spans="1:7" ht="12.75">
      <c r="A17" s="12" t="str">
        <f>E17</f>
        <v>f</v>
      </c>
      <c r="B17" s="15">
        <f>F17*B$8</f>
        <v>0.016</v>
      </c>
      <c r="C17" s="13">
        <f>B17*G$6</f>
        <v>1920000</v>
      </c>
      <c r="E17" s="16" t="s">
        <v>16</v>
      </c>
      <c r="F17" s="17">
        <v>0.02</v>
      </c>
      <c r="G17" s="16"/>
    </row>
    <row r="18" spans="1:7" ht="12.75">
      <c r="A18" s="12" t="str">
        <f>E18</f>
        <v>g</v>
      </c>
      <c r="B18" s="15">
        <f>G18/G6</f>
        <v>0.010714283333333333</v>
      </c>
      <c r="C18" s="13">
        <f>B18*G$6</f>
        <v>1285714</v>
      </c>
      <c r="E18" s="16" t="s">
        <v>17</v>
      </c>
      <c r="F18" s="17">
        <f>B18/B8</f>
        <v>0.013392854166666666</v>
      </c>
      <c r="G18" s="18">
        <v>1285714</v>
      </c>
    </row>
    <row r="19" spans="1:7" ht="12.75">
      <c r="A19" s="12"/>
      <c r="B19" s="12"/>
      <c r="C19" s="13"/>
      <c r="E19" s="16"/>
      <c r="F19" s="16"/>
      <c r="G19" s="16"/>
    </row>
    <row r="20" spans="1:7" ht="12.75">
      <c r="A20" s="19" t="s">
        <v>18</v>
      </c>
      <c r="B20" s="15">
        <f>SUM(B12:B18)</f>
        <v>0.7707142833333334</v>
      </c>
      <c r="C20" s="13"/>
      <c r="E20" s="16"/>
      <c r="F20" s="17">
        <f>SUM(F12:F18)</f>
        <v>0.9633928541666668</v>
      </c>
      <c r="G20" s="16"/>
    </row>
    <row r="21" spans="1:7" ht="12.75">
      <c r="A21" s="12"/>
      <c r="B21" s="12"/>
      <c r="C21" s="13"/>
      <c r="E21" s="16"/>
      <c r="F21" s="16"/>
      <c r="G21" s="16"/>
    </row>
    <row r="22" spans="1:7" ht="12.75">
      <c r="A22" s="19" t="s">
        <v>19</v>
      </c>
      <c r="B22" s="15">
        <f>B8-B20</f>
        <v>0.029285716666666683</v>
      </c>
      <c r="C22" s="13"/>
      <c r="E22" s="16"/>
      <c r="F22" s="17">
        <f>F6-F20</f>
        <v>0.03660714583333324</v>
      </c>
      <c r="G22" s="16"/>
    </row>
    <row r="23" ht="12.75">
      <c r="C23" s="20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87" zoomScaleNormal="87" workbookViewId="0" topLeftCell="A1">
      <selection activeCell="E9" sqref="E9"/>
    </sheetView>
  </sheetViews>
  <sheetFormatPr defaultColWidth="11.00390625" defaultRowHeight="12.75"/>
  <cols>
    <col min="1" max="1" width="32.50390625" style="0" customWidth="1"/>
    <col min="2" max="2" width="11.00390625" style="0" customWidth="1"/>
    <col min="3" max="3" width="13.00390625" style="0" customWidth="1"/>
    <col min="4" max="4" width="14.25390625" style="0" customWidth="1"/>
  </cols>
  <sheetData>
    <row r="1" ht="12.75">
      <c r="A1" s="1" t="s">
        <v>20</v>
      </c>
    </row>
    <row r="2" ht="12.75">
      <c r="A2" t="s">
        <v>8</v>
      </c>
    </row>
    <row r="3" spans="1:4" ht="12.75">
      <c r="A3" s="21" t="s">
        <v>21</v>
      </c>
      <c r="B3" s="21" t="s">
        <v>22</v>
      </c>
      <c r="C3" s="21" t="s">
        <v>23</v>
      </c>
      <c r="D3" s="21" t="s">
        <v>24</v>
      </c>
    </row>
    <row r="4" spans="2:4" ht="12.75">
      <c r="B4">
        <v>6</v>
      </c>
      <c r="C4" t="s">
        <v>8</v>
      </c>
      <c r="D4" t="s">
        <v>8</v>
      </c>
    </row>
    <row r="5" spans="1:5" ht="12.75">
      <c r="A5" s="8" t="s">
        <v>25</v>
      </c>
      <c r="B5" s="20">
        <v>230000</v>
      </c>
      <c r="C5" s="20">
        <f>B8</f>
        <v>1159200</v>
      </c>
      <c r="D5" s="20">
        <f>C8</f>
        <v>5842368</v>
      </c>
      <c r="E5" t="s">
        <v>26</v>
      </c>
    </row>
    <row r="6" spans="1:5" ht="12.75">
      <c r="A6" s="8" t="s">
        <v>27</v>
      </c>
      <c r="B6" s="20">
        <f>B5*B4</f>
        <v>1380000</v>
      </c>
      <c r="C6" s="20">
        <f>C5*B4</f>
        <v>6955200</v>
      </c>
      <c r="D6" s="20">
        <f>D5*B4</f>
        <v>35054208</v>
      </c>
      <c r="E6" s="22" t="s">
        <v>8</v>
      </c>
    </row>
    <row r="7" spans="1:5" ht="12.75">
      <c r="A7" s="8" t="s">
        <v>28</v>
      </c>
      <c r="B7" s="20">
        <f>B6*0.16</f>
        <v>220800</v>
      </c>
      <c r="C7" s="20">
        <f>C6*0.16</f>
        <v>1112832</v>
      </c>
      <c r="D7" s="20">
        <f>D6*0.16</f>
        <v>5608673.28</v>
      </c>
      <c r="E7" s="20">
        <f>SUM(B7:D7)</f>
        <v>6942305.28</v>
      </c>
    </row>
    <row r="8" spans="1:12" ht="12.75">
      <c r="A8" s="8" t="s">
        <v>7</v>
      </c>
      <c r="B8" s="20">
        <f>B6-B7</f>
        <v>1159200</v>
      </c>
      <c r="C8" s="20">
        <f>C6-C7</f>
        <v>5842368</v>
      </c>
      <c r="D8" s="20">
        <f>D6-D7</f>
        <v>29445534.72</v>
      </c>
      <c r="E8" s="20" t="s">
        <v>8</v>
      </c>
      <c r="G8" s="23"/>
      <c r="H8" s="23"/>
      <c r="I8" s="23"/>
      <c r="J8" s="23"/>
      <c r="K8" s="23"/>
      <c r="L8" t="s">
        <v>8</v>
      </c>
    </row>
    <row r="9" spans="2:12" ht="12.75">
      <c r="B9" s="24" t="s">
        <v>29</v>
      </c>
      <c r="C9" s="24"/>
      <c r="E9" t="s">
        <v>8</v>
      </c>
      <c r="G9" s="25"/>
      <c r="H9" s="25"/>
      <c r="I9" s="25"/>
      <c r="J9" s="25"/>
      <c r="K9" s="25"/>
      <c r="L9" s="25" t="s">
        <v>8</v>
      </c>
    </row>
    <row r="11" spans="3:4" ht="12.75">
      <c r="C11" s="26" t="s">
        <v>8</v>
      </c>
      <c r="D11" t="s">
        <v>8</v>
      </c>
    </row>
    <row r="12" spans="1:2" ht="12.75">
      <c r="A12" s="8" t="s">
        <v>30</v>
      </c>
      <c r="B12" s="20">
        <f>SUM(B7:D7)</f>
        <v>6942305.28</v>
      </c>
    </row>
    <row r="13" spans="1:2" ht="12.75">
      <c r="A13" s="8" t="s">
        <v>31</v>
      </c>
      <c r="B13" s="8">
        <f>B12/D8</f>
        <v>0.23576767567697274</v>
      </c>
    </row>
    <row r="14" ht="12.75">
      <c r="B14" s="8"/>
    </row>
    <row r="15" spans="1:2" ht="12.75">
      <c r="A15" s="8" t="s">
        <v>32</v>
      </c>
      <c r="B15" s="20">
        <f>B12*1.1482</f>
        <v>7971154.922496001</v>
      </c>
    </row>
    <row r="16" spans="1:2" ht="12.75">
      <c r="A16" s="8" t="s">
        <v>33</v>
      </c>
      <c r="B16" s="8">
        <f>B13*1.1482</f>
        <v>0.27070844521230014</v>
      </c>
    </row>
    <row r="17" ht="12.75">
      <c r="E17" s="22"/>
    </row>
    <row r="18" ht="12.75">
      <c r="E18" s="22"/>
    </row>
    <row r="19" ht="12.75">
      <c r="E19" s="22"/>
    </row>
    <row r="20" ht="12.75">
      <c r="E20" s="2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Banks</dc:creator>
  <cp:keywords/>
  <dc:description/>
  <cp:lastModifiedBy>John Banks</cp:lastModifiedBy>
  <dcterms:created xsi:type="dcterms:W3CDTF">2012-07-01T00:47:47Z</dcterms:created>
  <dcterms:modified xsi:type="dcterms:W3CDTF">2012-07-03T02:00:37Z</dcterms:modified>
  <cp:category/>
  <cp:version/>
  <cp:contentType/>
  <cp:contentStatus/>
  <cp:revision>26</cp:revision>
</cp:coreProperties>
</file>