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onto" sheetId="1" r:id="rId1"/>
    <sheet name="Dados" sheetId="2" state="hidden" r:id="rId2"/>
    <sheet name="Quadro" sheetId="3" r:id="rId3"/>
    <sheet name="Plan1" sheetId="4" r:id="rId4"/>
  </sheets>
  <definedNames>
    <definedName name="_xlnm._FilterDatabase" localSheetId="2" hidden="1">Quadro!$C$2:$F$52</definedName>
    <definedName name="_xlnm.Print_Area" localSheetId="0">Ponto!$A$3:$K$63</definedName>
  </definedNames>
  <calcPr calcId="144525"/>
</workbook>
</file>

<file path=xl/calcChain.xml><?xml version="1.0" encoding="utf-8"?>
<calcChain xmlns="http://schemas.openxmlformats.org/spreadsheetml/2006/main">
  <c r="P22" i="1" l="1"/>
  <c r="I13" i="1" s="1"/>
  <c r="F6" i="2"/>
  <c r="D6" i="2"/>
  <c r="D12" i="2"/>
  <c r="D11" i="2"/>
  <c r="D10" i="2"/>
  <c r="D9" i="2"/>
  <c r="O5" i="2" l="1"/>
  <c r="A49" i="1" s="1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C7" i="2"/>
  <c r="A17" i="1" s="1"/>
  <c r="Q22" i="1"/>
  <c r="I12" i="1" s="1"/>
  <c r="R22" i="1"/>
  <c r="I14" i="1" s="1"/>
  <c r="O22" i="1"/>
  <c r="B13" i="1" s="1"/>
  <c r="E12" i="2"/>
  <c r="E11" i="2"/>
  <c r="E10" i="2"/>
  <c r="E9" i="2"/>
  <c r="A48" i="1" l="1"/>
  <c r="A33" i="1"/>
  <c r="A32" i="1"/>
  <c r="A41" i="1"/>
  <c r="A25" i="1"/>
  <c r="A40" i="1"/>
  <c r="A24" i="1"/>
  <c r="A45" i="1"/>
  <c r="A37" i="1"/>
  <c r="A29" i="1"/>
  <c r="A21" i="1"/>
  <c r="A44" i="1"/>
  <c r="A36" i="1"/>
  <c r="A28" i="1"/>
  <c r="A20" i="1"/>
  <c r="A47" i="1"/>
  <c r="A43" i="1"/>
  <c r="A39" i="1"/>
  <c r="A35" i="1"/>
  <c r="A31" i="1"/>
  <c r="A27" i="1"/>
  <c r="A23" i="1"/>
  <c r="A19" i="1"/>
  <c r="A46" i="1"/>
  <c r="A42" i="1"/>
  <c r="A38" i="1"/>
  <c r="A34" i="1"/>
  <c r="A30" i="1"/>
  <c r="A26" i="1"/>
  <c r="A22" i="1"/>
  <c r="H35" i="2"/>
  <c r="I35" i="2" s="1"/>
  <c r="J35" i="2" s="1"/>
  <c r="K35" i="2" s="1"/>
  <c r="H49" i="1" s="1"/>
  <c r="I49" i="1" s="1"/>
  <c r="J49" i="1" s="1"/>
  <c r="K49" i="1" s="1"/>
  <c r="I5" i="2"/>
  <c r="J5" i="2" s="1"/>
  <c r="K5" i="2" s="1"/>
  <c r="H19" i="1" s="1"/>
  <c r="I19" i="1" s="1"/>
  <c r="J19" i="1" s="1"/>
  <c r="K19" i="1" s="1"/>
  <c r="I6" i="2"/>
  <c r="J6" i="2" s="1"/>
  <c r="K6" i="2" s="1"/>
  <c r="H20" i="1" s="1"/>
  <c r="I20" i="1" s="1"/>
  <c r="J20" i="1" s="1"/>
  <c r="K20" i="1" s="1"/>
  <c r="B49" i="1" l="1"/>
  <c r="B19" i="1"/>
  <c r="B20" i="1"/>
  <c r="I7" i="2"/>
  <c r="J7" i="2" s="1"/>
  <c r="K7" i="2" l="1"/>
  <c r="H21" i="1" s="1"/>
  <c r="I21" i="1" s="1"/>
  <c r="J21" i="1" s="1"/>
  <c r="K21" i="1" s="1"/>
  <c r="B21" i="1"/>
  <c r="I8" i="2"/>
  <c r="J8" i="2" s="1"/>
  <c r="K8" i="2" l="1"/>
  <c r="H22" i="1" s="1"/>
  <c r="I22" i="1" s="1"/>
  <c r="J22" i="1" s="1"/>
  <c r="K22" i="1" s="1"/>
  <c r="B22" i="1"/>
  <c r="I9" i="2"/>
  <c r="J9" i="2" s="1"/>
  <c r="K9" i="2" l="1"/>
  <c r="H23" i="1" s="1"/>
  <c r="I23" i="1" s="1"/>
  <c r="J23" i="1" s="1"/>
  <c r="K23" i="1" s="1"/>
  <c r="B23" i="1"/>
  <c r="I10" i="2"/>
  <c r="J10" i="2" s="1"/>
  <c r="K10" i="2" l="1"/>
  <c r="H24" i="1" s="1"/>
  <c r="I24" i="1" s="1"/>
  <c r="J24" i="1" s="1"/>
  <c r="K24" i="1" s="1"/>
  <c r="B24" i="1"/>
  <c r="I11" i="2"/>
  <c r="J11" i="2" s="1"/>
  <c r="K11" i="2" l="1"/>
  <c r="H25" i="1" s="1"/>
  <c r="I25" i="1" s="1"/>
  <c r="J25" i="1" s="1"/>
  <c r="K25" i="1" s="1"/>
  <c r="B25" i="1"/>
  <c r="I12" i="2"/>
  <c r="J12" i="2" s="1"/>
  <c r="K12" i="2" l="1"/>
  <c r="H26" i="1" s="1"/>
  <c r="I26" i="1" s="1"/>
  <c r="J26" i="1" s="1"/>
  <c r="K26" i="1" s="1"/>
  <c r="B26" i="1"/>
  <c r="I13" i="2"/>
  <c r="J13" i="2" s="1"/>
  <c r="K13" i="2" l="1"/>
  <c r="H27" i="1" s="1"/>
  <c r="I27" i="1" s="1"/>
  <c r="J27" i="1" s="1"/>
  <c r="K27" i="1" s="1"/>
  <c r="B27" i="1"/>
  <c r="I14" i="2"/>
  <c r="J14" i="2" s="1"/>
  <c r="K14" i="2" l="1"/>
  <c r="H28" i="1" s="1"/>
  <c r="I28" i="1" s="1"/>
  <c r="J28" i="1" s="1"/>
  <c r="K28" i="1" s="1"/>
  <c r="B28" i="1"/>
  <c r="I15" i="2"/>
  <c r="J15" i="2" s="1"/>
  <c r="K15" i="2" l="1"/>
  <c r="H29" i="1" s="1"/>
  <c r="I29" i="1" s="1"/>
  <c r="J29" i="1" s="1"/>
  <c r="K29" i="1" s="1"/>
  <c r="B29" i="1"/>
  <c r="I16" i="2"/>
  <c r="J16" i="2" s="1"/>
  <c r="K16" i="2" l="1"/>
  <c r="H30" i="1" s="1"/>
  <c r="I30" i="1" s="1"/>
  <c r="J30" i="1" s="1"/>
  <c r="K30" i="1" s="1"/>
  <c r="B30" i="1"/>
  <c r="I17" i="2"/>
  <c r="J17" i="2" s="1"/>
  <c r="K17" i="2" l="1"/>
  <c r="H31" i="1" s="1"/>
  <c r="I31" i="1" s="1"/>
  <c r="J31" i="1" s="1"/>
  <c r="K31" i="1" s="1"/>
  <c r="B31" i="1"/>
  <c r="I18" i="2"/>
  <c r="J18" i="2" s="1"/>
  <c r="K18" i="2" l="1"/>
  <c r="H32" i="1" s="1"/>
  <c r="I32" i="1" s="1"/>
  <c r="J32" i="1" s="1"/>
  <c r="K32" i="1" s="1"/>
  <c r="B32" i="1"/>
  <c r="I19" i="2"/>
  <c r="J19" i="2" s="1"/>
  <c r="K19" i="2" l="1"/>
  <c r="H33" i="1" s="1"/>
  <c r="I33" i="1" s="1"/>
  <c r="J33" i="1" s="1"/>
  <c r="K33" i="1" s="1"/>
  <c r="B33" i="1"/>
  <c r="I20" i="2"/>
  <c r="J20" i="2" s="1"/>
  <c r="K20" i="2" l="1"/>
  <c r="H34" i="1" s="1"/>
  <c r="I34" i="1" s="1"/>
  <c r="J34" i="1" s="1"/>
  <c r="K34" i="1" s="1"/>
  <c r="B34" i="1"/>
  <c r="I21" i="2"/>
  <c r="J21" i="2" s="1"/>
  <c r="K21" i="2" l="1"/>
  <c r="H35" i="1" s="1"/>
  <c r="I35" i="1" s="1"/>
  <c r="J35" i="1" s="1"/>
  <c r="K35" i="1" s="1"/>
  <c r="B35" i="1"/>
  <c r="I22" i="2"/>
  <c r="J22" i="2" s="1"/>
  <c r="K22" i="2" l="1"/>
  <c r="H36" i="1" s="1"/>
  <c r="I36" i="1" s="1"/>
  <c r="J36" i="1" s="1"/>
  <c r="K36" i="1" s="1"/>
  <c r="B36" i="1"/>
  <c r="I23" i="2"/>
  <c r="J23" i="2" s="1"/>
  <c r="K23" i="2" l="1"/>
  <c r="H37" i="1" s="1"/>
  <c r="I37" i="1" s="1"/>
  <c r="J37" i="1" s="1"/>
  <c r="K37" i="1" s="1"/>
  <c r="B37" i="1"/>
  <c r="I24" i="2"/>
  <c r="J24" i="2" s="1"/>
  <c r="K24" i="2" l="1"/>
  <c r="H38" i="1" s="1"/>
  <c r="I38" i="1" s="1"/>
  <c r="J38" i="1" s="1"/>
  <c r="K38" i="1" s="1"/>
  <c r="B38" i="1"/>
  <c r="I25" i="2"/>
  <c r="J25" i="2" s="1"/>
  <c r="K25" i="2" l="1"/>
  <c r="H39" i="1" s="1"/>
  <c r="I39" i="1" s="1"/>
  <c r="J39" i="1" s="1"/>
  <c r="K39" i="1" s="1"/>
  <c r="B39" i="1"/>
  <c r="I26" i="2"/>
  <c r="J26" i="2" s="1"/>
  <c r="K26" i="2" l="1"/>
  <c r="H40" i="1" s="1"/>
  <c r="I40" i="1" s="1"/>
  <c r="J40" i="1" s="1"/>
  <c r="K40" i="1" s="1"/>
  <c r="B40" i="1"/>
  <c r="I27" i="2"/>
  <c r="J27" i="2" s="1"/>
  <c r="K27" i="2" l="1"/>
  <c r="H41" i="1" s="1"/>
  <c r="I41" i="1" s="1"/>
  <c r="J41" i="1" s="1"/>
  <c r="K41" i="1" s="1"/>
  <c r="B41" i="1"/>
  <c r="I28" i="2"/>
  <c r="J28" i="2" s="1"/>
  <c r="K28" i="2" l="1"/>
  <c r="H42" i="1" s="1"/>
  <c r="I42" i="1" s="1"/>
  <c r="J42" i="1" s="1"/>
  <c r="K42" i="1" s="1"/>
  <c r="B42" i="1"/>
  <c r="I29" i="2"/>
  <c r="J29" i="2" s="1"/>
  <c r="K29" i="2" l="1"/>
  <c r="H43" i="1" s="1"/>
  <c r="I43" i="1" s="1"/>
  <c r="J43" i="1" s="1"/>
  <c r="K43" i="1" s="1"/>
  <c r="B43" i="1"/>
  <c r="I30" i="2"/>
  <c r="J30" i="2" s="1"/>
  <c r="K30" i="2" l="1"/>
  <c r="H44" i="1" s="1"/>
  <c r="I44" i="1" s="1"/>
  <c r="J44" i="1" s="1"/>
  <c r="K44" i="1" s="1"/>
  <c r="B44" i="1"/>
  <c r="I31" i="2"/>
  <c r="J31" i="2" s="1"/>
  <c r="K31" i="2" l="1"/>
  <c r="H45" i="1" s="1"/>
  <c r="I45" i="1" s="1"/>
  <c r="J45" i="1" s="1"/>
  <c r="K45" i="1" s="1"/>
  <c r="B45" i="1"/>
  <c r="I32" i="2"/>
  <c r="J32" i="2" s="1"/>
  <c r="K32" i="2" l="1"/>
  <c r="H46" i="1" s="1"/>
  <c r="I46" i="1" s="1"/>
  <c r="J46" i="1" s="1"/>
  <c r="K46" i="1" s="1"/>
  <c r="B46" i="1"/>
  <c r="I34" i="2"/>
  <c r="J34" i="2" s="1"/>
  <c r="B48" i="1" s="1"/>
  <c r="I33" i="2"/>
  <c r="J33" i="2" s="1"/>
  <c r="K34" i="2" l="1"/>
  <c r="H48" i="1" s="1"/>
  <c r="I48" i="1" s="1"/>
  <c r="J48" i="1" s="1"/>
  <c r="K48" i="1" s="1"/>
  <c r="K33" i="2"/>
  <c r="H47" i="1" s="1"/>
  <c r="I47" i="1" s="1"/>
  <c r="J47" i="1" s="1"/>
  <c r="K47" i="1" s="1"/>
  <c r="B47" i="1"/>
</calcChain>
</file>

<file path=xl/sharedStrings.xml><?xml version="1.0" encoding="utf-8"?>
<sst xmlns="http://schemas.openxmlformats.org/spreadsheetml/2006/main" count="197" uniqueCount="88">
  <si>
    <t>FOLHA DE PONTO</t>
  </si>
  <si>
    <t>Empresa:</t>
  </si>
  <si>
    <t>Antônio Braz &amp; Vanya Maia Advogados Associados S/C</t>
  </si>
  <si>
    <t>C.G.C.:</t>
  </si>
  <si>
    <t>02.580.290/0001-15</t>
  </si>
  <si>
    <t>Horário:</t>
  </si>
  <si>
    <t>08:00h às 14:00 h</t>
  </si>
  <si>
    <t>Nome:</t>
  </si>
  <si>
    <t>Função:</t>
  </si>
  <si>
    <t>ESTAGIÁRIO</t>
  </si>
  <si>
    <t>Intervalo:</t>
  </si>
  <si>
    <t>12:00hs às 12:15 h</t>
  </si>
  <si>
    <t>Endereço:</t>
  </si>
  <si>
    <t>Rua Joaquim Felipe, 149 - Boa Vista, Recife - PE</t>
  </si>
  <si>
    <t>Dia</t>
  </si>
  <si>
    <t>Assinatura</t>
  </si>
  <si>
    <t>Entrada</t>
  </si>
  <si>
    <t>Saída Intervalo</t>
  </si>
  <si>
    <t>Retorno Intervalo</t>
  </si>
  <si>
    <t>Saída</t>
  </si>
  <si>
    <t>SÁBADO</t>
  </si>
  <si>
    <t>xxxxxxx</t>
  </si>
  <si>
    <t>DOMINGO</t>
  </si>
  <si>
    <t>FERIADO</t>
  </si>
  <si>
    <t>Assinatura: _________________________________________</t>
  </si>
  <si>
    <t>Visto Chefia/Encarregado:____________________________</t>
  </si>
  <si>
    <t>sáb</t>
  </si>
  <si>
    <t>dom</t>
  </si>
  <si>
    <t>Matrícula</t>
  </si>
  <si>
    <t>PEDRO MARINHO RABELO LEITE</t>
  </si>
  <si>
    <t>12:00h às 18:00 h</t>
  </si>
  <si>
    <t>15:00hs às 15:15 h</t>
  </si>
  <si>
    <t>MAURO BRELAZ CALADO</t>
  </si>
  <si>
    <t>NATHALIA ANDREZA ALVES DE FRANCA</t>
  </si>
  <si>
    <t>ROSANE PRISCILA OLIVEIRA FREITAS</t>
  </si>
  <si>
    <t>TAMARA MARIA CORDEIRO FERREIRA DANTAS</t>
  </si>
  <si>
    <t>RODRIGO PAULINO DA SILVA SOUZA</t>
  </si>
  <si>
    <t>FELIPE DA COSTA PESSOA</t>
  </si>
  <si>
    <t>VALQUIRIA FERNANDA SILVA DE SOUZA</t>
  </si>
  <si>
    <t>MIRACYLENE MORAES RAMOS DA SILVA</t>
  </si>
  <si>
    <t>ISADORA AFONSO DOS SANTOS</t>
  </si>
  <si>
    <t>TAIS TAYARA BATISTA NEVES</t>
  </si>
  <si>
    <t>LETICIA MAYARA DA SILVA SANTOS</t>
  </si>
  <si>
    <t>ADDA LORENA MARTINS MARQUES</t>
  </si>
  <si>
    <t>PEDRO JORGE CORREIA LIMA JUNIOR</t>
  </si>
  <si>
    <t>VICTOR BENEDICTO SANTANA PASSOS</t>
  </si>
  <si>
    <t>KASSIANA PAULA ARAUJO DA SILVA</t>
  </si>
  <si>
    <t>VITOR RODRIGUES CAVALCANTI</t>
  </si>
  <si>
    <t>YHAGO KAICK OLIVEIRA VIEIRA DA SILVA</t>
  </si>
  <si>
    <t>LUIZ GUSTAVO ALVES DOS SANTOS</t>
  </si>
  <si>
    <t>ROSEANE GOMES BARBOSA DA SILVA</t>
  </si>
  <si>
    <t>WASHINGTON ALBUQUERQUE DA SILVA</t>
  </si>
  <si>
    <t>13:00hs às 13:15 h</t>
  </si>
  <si>
    <t>JOSE ROMULO FERREIRA DE LIMA</t>
  </si>
  <si>
    <t>ANDERSON BEJARANO AMARAL</t>
  </si>
  <si>
    <t>GIOVANNA SOUZA GUIMARAES ALVES</t>
  </si>
  <si>
    <t>RAIANE BARROS DIAS</t>
  </si>
  <si>
    <t>ANDRESSA INEZ BORGES DOS SANTOS</t>
  </si>
  <si>
    <t>MARIA TATIANA MELO DE ALBUQUERQUE</t>
  </si>
  <si>
    <t>RAFAEL FERREIRA OLIVEIRA GUIMARAES</t>
  </si>
  <si>
    <t>CADMO JOSE VICTOR DIAS VIANA</t>
  </si>
  <si>
    <t>WILSON LUIZ ALVES MACIEL</t>
  </si>
  <si>
    <t>ANA CAROLINA TEIXEIRA DA SILVA</t>
  </si>
  <si>
    <t>ATHOS LUCIO FIGUEIREDO DE MORAIS JUNIOR</t>
  </si>
  <si>
    <t>MEYKON EDUARDO BRASILEIRO LINS</t>
  </si>
  <si>
    <t>AMANDA CAROLINE DO NASCIMENTO</t>
  </si>
  <si>
    <t>TATIANE RAYANE DA SILVA</t>
  </si>
  <si>
    <t>LUCAS FABRICIO ALVES DE OLIVEIRA SILVA</t>
  </si>
  <si>
    <t>FRANCIELY PAULA DE MELO</t>
  </si>
  <si>
    <t>EWERTON NILSON DOS SANTOS</t>
  </si>
  <si>
    <t>ELDSON CRISTOVAM DA SILVA</t>
  </si>
  <si>
    <t>BRUNO FILIPE FERREIRA MELO DE MORAES</t>
  </si>
  <si>
    <t>ARYANY KELLY BORBOREMA REIS</t>
  </si>
  <si>
    <t>FRANCISCO ERIVALDO DE OLIVEIRA CARVALHO</t>
  </si>
  <si>
    <t>RAISSA BARBOSA DA SILVA</t>
  </si>
  <si>
    <t>PARLOW HOLFFMAN DOMINGOS FURTADO</t>
  </si>
  <si>
    <t>ANDREZA GOMES DE SALES</t>
  </si>
  <si>
    <t>11:00h às 17:00 h</t>
  </si>
  <si>
    <t>15:00hs às 15:20 h</t>
  </si>
  <si>
    <t>BREENDA TAMYRES DE ALMEIDA DA SILVA</t>
  </si>
  <si>
    <t>EMILLE CAROLINE SANTOS</t>
  </si>
  <si>
    <t>SELTON MARQUES DA SLVA</t>
  </si>
  <si>
    <t>MARINA RAYANE LUNA DE MOURA</t>
  </si>
  <si>
    <t>JULIANA DE CASSIA CARNEIRO DA COSTA</t>
  </si>
  <si>
    <t>Período:</t>
  </si>
  <si>
    <t>Linha</t>
  </si>
  <si>
    <t>NOME ESTAGIÁRIO</t>
  </si>
  <si>
    <t>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</si>
</sst>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49" fontId="0" fillId="3" borderId="6" xfId="0" applyNumberFormat="1" applyFill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/>
    <xf numFmtId="14" fontId="1" fillId="4" borderId="16" xfId="0" applyNumberFormat="1" applyFont="1" applyFill="1" applyBorder="1"/>
    <xf numFmtId="0" fontId="1" fillId="4" borderId="16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14" fontId="1" fillId="4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/>
    <xf numFmtId="0" fontId="3" fillId="3" borderId="0" xfId="0" applyFont="1" applyFill="1"/>
    <xf numFmtId="0" fontId="0" fillId="3" borderId="0" xfId="0" applyFont="1" applyFill="1"/>
    <xf numFmtId="49" fontId="0" fillId="3" borderId="15" xfId="0" applyNumberFormat="1" applyFill="1" applyBorder="1" applyAlignment="1">
      <alignment horizontal="center" vertical="center"/>
    </xf>
    <xf numFmtId="49" fontId="1" fillId="4" borderId="16" xfId="0" applyNumberFormat="1" applyFont="1" applyFill="1" applyBorder="1"/>
    <xf numFmtId="0" fontId="9" fillId="0" borderId="0" xfId="0" applyFont="1"/>
    <xf numFmtId="0" fontId="0" fillId="0" borderId="0" xfId="0" applyNumberFormat="1"/>
    <xf numFmtId="0" fontId="0" fillId="3" borderId="6" xfId="0" applyNumberForma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8" fillId="0" borderId="0" xfId="0" applyNumberFormat="1" applyFont="1"/>
    <xf numFmtId="14" fontId="0" fillId="0" borderId="0" xfId="0" applyNumberFormat="1"/>
    <xf numFmtId="0" fontId="12" fillId="3" borderId="16" xfId="0" applyFont="1" applyFill="1" applyBorder="1" applyAlignment="1">
      <alignment horizontal="left"/>
    </xf>
    <xf numFmtId="14" fontId="12" fillId="3" borderId="16" xfId="0" applyNumberFormat="1" applyFont="1" applyFill="1" applyBorder="1"/>
    <xf numFmtId="14" fontId="12" fillId="3" borderId="16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2" fillId="3" borderId="22" xfId="0" applyFont="1" applyFill="1" applyBorder="1" applyAlignment="1">
      <alignment horizontal="left"/>
    </xf>
    <xf numFmtId="14" fontId="12" fillId="3" borderId="22" xfId="0" applyNumberFormat="1" applyFont="1" applyFill="1" applyBorder="1"/>
    <xf numFmtId="14" fontId="12" fillId="3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7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left"/>
    </xf>
    <xf numFmtId="0" fontId="8" fillId="0" borderId="27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28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29" xfId="0" applyFont="1" applyBorder="1"/>
    <xf numFmtId="49" fontId="0" fillId="0" borderId="0" xfId="0" applyNumberFormat="1" applyFont="1"/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/>
    <xf numFmtId="0" fontId="3" fillId="3" borderId="0" xfId="0" applyNumberFormat="1" applyFont="1" applyFill="1"/>
    <xf numFmtId="0" fontId="3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3" fillId="3" borderId="30" xfId="0" applyNumberFormat="1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16" fmlaLink="$O$20" fmlaRange="Quadro!$C$3:$C$99" noThreeD="1" sel="17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</xdr:row>
      <xdr:rowOff>114300</xdr:rowOff>
    </xdr:from>
    <xdr:to>
      <xdr:col>10</xdr:col>
      <xdr:colOff>428625</xdr:colOff>
      <xdr:row>7</xdr:row>
      <xdr:rowOff>171450</xdr:rowOff>
    </xdr:to>
    <xdr:pic>
      <xdr:nvPicPr>
        <xdr:cNvPr id="2" name="Picture 1" descr="braz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16</xdr:row>
          <xdr:rowOff>123825</xdr:rowOff>
        </xdr:from>
        <xdr:to>
          <xdr:col>19</xdr:col>
          <xdr:colOff>409575</xdr:colOff>
          <xdr:row>17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T53"/>
  <sheetViews>
    <sheetView showGridLines="0" tabSelected="1" zoomScale="90" zoomScaleNormal="90" workbookViewId="0">
      <selection activeCell="B25" sqref="B25:E25"/>
    </sheetView>
  </sheetViews>
  <sheetFormatPr defaultRowHeight="12.75" x14ac:dyDescent="0.2"/>
  <cols>
    <col min="5" max="5" width="21.85546875" customWidth="1"/>
    <col min="6" max="6" width="0.42578125" customWidth="1"/>
    <col min="7" max="7" width="7" hidden="1" customWidth="1"/>
    <col min="8" max="8" width="12.140625" customWidth="1"/>
    <col min="9" max="9" width="17" bestFit="1" customWidth="1"/>
    <col min="10" max="10" width="18.140625" bestFit="1" customWidth="1"/>
    <col min="11" max="11" width="16.42578125" customWidth="1"/>
    <col min="12" max="13" width="0.7109375" customWidth="1"/>
    <col min="14" max="14" width="0.5703125" customWidth="1"/>
    <col min="17" max="17" width="12" customWidth="1"/>
    <col min="19" max="19" width="11.85546875" bestFit="1" customWidth="1"/>
  </cols>
  <sheetData>
    <row r="1" spans="1:20" ht="3.75" customHeight="1" x14ac:dyDescent="0.2"/>
    <row r="2" spans="1:20" ht="3.75" customHeight="1" thickBot="1" x14ac:dyDescent="0.25"/>
    <row r="3" spans="1:20" x14ac:dyDescent="0.2">
      <c r="O3" s="50"/>
      <c r="P3" s="51"/>
      <c r="Q3" s="52"/>
      <c r="R3" s="53"/>
      <c r="S3" s="53"/>
      <c r="T3" s="54"/>
    </row>
    <row r="4" spans="1:20" ht="15.75" x14ac:dyDescent="0.25">
      <c r="O4" s="55"/>
      <c r="P4" s="96" t="s">
        <v>9</v>
      </c>
      <c r="Q4" s="96"/>
      <c r="R4" s="96"/>
      <c r="S4" s="96"/>
      <c r="T4" s="59"/>
    </row>
    <row r="5" spans="1:20" ht="15" x14ac:dyDescent="0.25">
      <c r="O5" s="55"/>
      <c r="P5" s="60"/>
      <c r="Q5" s="57"/>
      <c r="R5" s="58"/>
      <c r="S5" s="58"/>
      <c r="T5" s="61"/>
    </row>
    <row r="6" spans="1:20" ht="15" x14ac:dyDescent="0.25">
      <c r="O6" s="55"/>
      <c r="P6" s="60"/>
      <c r="Q6" s="57"/>
      <c r="R6" s="58"/>
      <c r="S6" s="58"/>
      <c r="T6" s="61"/>
    </row>
    <row r="7" spans="1:20" ht="15" x14ac:dyDescent="0.25">
      <c r="O7" s="55"/>
      <c r="P7" s="12" t="s">
        <v>84</v>
      </c>
      <c r="Q7" s="16">
        <v>42506</v>
      </c>
      <c r="R7" s="16" t="s">
        <v>87</v>
      </c>
      <c r="S7" s="16">
        <v>42536</v>
      </c>
      <c r="T7" s="61"/>
    </row>
    <row r="8" spans="1:20" ht="18" x14ac:dyDescent="0.25">
      <c r="A8" s="92" t="s"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O8" s="55"/>
      <c r="P8" s="60"/>
      <c r="Q8" s="57"/>
      <c r="R8" s="63"/>
      <c r="S8" s="63"/>
      <c r="T8" s="61"/>
    </row>
    <row r="9" spans="1:20" ht="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O9" s="55"/>
      <c r="P9" s="12" t="s">
        <v>23</v>
      </c>
      <c r="Q9" s="16">
        <v>42516</v>
      </c>
      <c r="R9" s="64"/>
      <c r="S9" s="64"/>
      <c r="T9" s="61"/>
    </row>
    <row r="10" spans="1:20" ht="15" x14ac:dyDescent="0.25">
      <c r="I10" s="2"/>
      <c r="J10" s="3"/>
      <c r="K10" s="2"/>
      <c r="O10" s="55"/>
      <c r="P10" s="64"/>
      <c r="Q10" s="16"/>
      <c r="R10" s="64"/>
      <c r="S10" s="64"/>
      <c r="T10" s="61"/>
    </row>
    <row r="11" spans="1:20" ht="15" x14ac:dyDescent="0.25">
      <c r="A11" s="4" t="s">
        <v>1</v>
      </c>
      <c r="B11" t="s">
        <v>2</v>
      </c>
      <c r="O11" s="55"/>
      <c r="P11" s="64"/>
      <c r="Q11" s="16"/>
      <c r="R11" s="64"/>
      <c r="S11" s="64"/>
      <c r="T11" s="61"/>
    </row>
    <row r="12" spans="1:20" ht="15" x14ac:dyDescent="0.25">
      <c r="A12" s="4" t="s">
        <v>3</v>
      </c>
      <c r="B12" t="s">
        <v>4</v>
      </c>
      <c r="F12" s="5"/>
      <c r="H12" s="5" t="s">
        <v>5</v>
      </c>
      <c r="I12" s="6" t="str">
        <f>Q22</f>
        <v>12:00h às 18:00 h</v>
      </c>
      <c r="O12" s="55"/>
      <c r="P12" s="64"/>
      <c r="Q12" s="16"/>
      <c r="R12" s="64"/>
      <c r="S12" s="64"/>
      <c r="T12" s="61"/>
    </row>
    <row r="13" spans="1:20" ht="15.75" thickBot="1" x14ac:dyDescent="0.3">
      <c r="A13" s="4" t="s">
        <v>7</v>
      </c>
      <c r="B13" s="7" t="str">
        <f>O22</f>
        <v>VITOR RODRIGUES CAVALCANTI</v>
      </c>
      <c r="F13" s="6"/>
      <c r="I13" s="7" t="str">
        <f>"Mat. "&amp;P22</f>
        <v>Mat. 5762</v>
      </c>
      <c r="O13" s="65"/>
      <c r="P13" s="66"/>
      <c r="Q13" s="67"/>
      <c r="R13" s="68"/>
      <c r="S13" s="68"/>
      <c r="T13" s="69"/>
    </row>
    <row r="14" spans="1:20" x14ac:dyDescent="0.2">
      <c r="A14" s="4" t="s">
        <v>8</v>
      </c>
      <c r="B14" s="7" t="s">
        <v>9</v>
      </c>
      <c r="F14" s="5"/>
      <c r="H14" s="5" t="s">
        <v>10</v>
      </c>
      <c r="I14" s="6" t="str">
        <f>R22</f>
        <v>15:00hs às 15:15 h</v>
      </c>
    </row>
    <row r="15" spans="1:20" x14ac:dyDescent="0.2">
      <c r="A15" s="4" t="s">
        <v>12</v>
      </c>
      <c r="B15" t="s">
        <v>13</v>
      </c>
    </row>
    <row r="16" spans="1:20" ht="15.75" x14ac:dyDescent="0.25">
      <c r="B16" s="4"/>
      <c r="O16" s="97" t="s">
        <v>86</v>
      </c>
      <c r="P16" s="97"/>
      <c r="Q16" s="97"/>
      <c r="R16" s="97"/>
      <c r="S16" s="97"/>
      <c r="T16" s="97"/>
    </row>
    <row r="17" spans="1:19" ht="13.5" thickBot="1" x14ac:dyDescent="0.25">
      <c r="A17" s="93" t="str">
        <f>Dados!C7</f>
        <v>Período: 16/05/2016 a 15/06/2016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9" ht="18" customHeight="1" x14ac:dyDescent="0.2">
      <c r="A18" s="76" t="s">
        <v>14</v>
      </c>
      <c r="B18" s="94" t="s">
        <v>15</v>
      </c>
      <c r="C18" s="94"/>
      <c r="D18" s="94"/>
      <c r="E18" s="94"/>
      <c r="F18" s="94"/>
      <c r="G18" s="94"/>
      <c r="H18" s="77" t="s">
        <v>16</v>
      </c>
      <c r="I18" s="77" t="s">
        <v>17</v>
      </c>
      <c r="J18" s="77" t="s">
        <v>18</v>
      </c>
      <c r="K18" s="78" t="s">
        <v>19</v>
      </c>
    </row>
    <row r="19" spans="1:19" ht="18" customHeight="1" x14ac:dyDescent="0.2">
      <c r="A19" s="79">
        <f>IF(IF(Dados!$O$5=30,Dados!L5,Dados!M5)=0,"",IF(Dados!$O$5=30,Dados!L5,Dados!M5))</f>
        <v>16</v>
      </c>
      <c r="B19" s="95" t="str">
        <f>Dados!J5</f>
        <v/>
      </c>
      <c r="C19" s="95"/>
      <c r="D19" s="95"/>
      <c r="E19" s="95"/>
      <c r="F19" s="95"/>
      <c r="G19" s="95"/>
      <c r="H19" s="80" t="str">
        <f>Dados!K5</f>
        <v/>
      </c>
      <c r="I19" s="80" t="str">
        <f>H19</f>
        <v/>
      </c>
      <c r="J19" s="80" t="str">
        <f t="shared" ref="J19:K19" si="0">I19</f>
        <v/>
      </c>
      <c r="K19" s="81" t="str">
        <f t="shared" si="0"/>
        <v/>
      </c>
    </row>
    <row r="20" spans="1:19" ht="18" customHeight="1" x14ac:dyDescent="0.2">
      <c r="A20" s="79">
        <f>IF(IF(Dados!$O$5=30,Dados!L6,Dados!M6)=0,"",IF(Dados!$O$5=30,Dados!L6,Dados!M6))</f>
        <v>17</v>
      </c>
      <c r="B20" s="95" t="str">
        <f>Dados!J6</f>
        <v/>
      </c>
      <c r="C20" s="95"/>
      <c r="D20" s="95"/>
      <c r="E20" s="95"/>
      <c r="F20" s="95"/>
      <c r="G20" s="95"/>
      <c r="H20" s="80" t="str">
        <f>Dados!K6</f>
        <v/>
      </c>
      <c r="I20" s="80" t="str">
        <f t="shared" ref="I20:K20" si="1">H20</f>
        <v/>
      </c>
      <c r="J20" s="80" t="str">
        <f t="shared" si="1"/>
        <v/>
      </c>
      <c r="K20" s="81" t="str">
        <f t="shared" si="1"/>
        <v/>
      </c>
      <c r="O20" s="25">
        <v>17</v>
      </c>
      <c r="P20" s="25"/>
      <c r="Q20" s="25"/>
      <c r="R20" s="25"/>
      <c r="S20" s="25"/>
    </row>
    <row r="21" spans="1:19" ht="18" customHeight="1" x14ac:dyDescent="0.2">
      <c r="A21" s="79">
        <f>IF(IF(Dados!$O$5=30,Dados!L7,Dados!M7)=0,"",IF(Dados!$O$5=30,Dados!L7,Dados!M7))</f>
        <v>18</v>
      </c>
      <c r="B21" s="104" t="str">
        <f>Dados!J7</f>
        <v/>
      </c>
      <c r="C21" s="105"/>
      <c r="D21" s="105"/>
      <c r="E21" s="105"/>
      <c r="F21" s="105"/>
      <c r="G21" s="106"/>
      <c r="H21" s="80" t="str">
        <f>Dados!K7</f>
        <v/>
      </c>
      <c r="I21" s="80" t="str">
        <f t="shared" ref="I21:K21" si="2">H21</f>
        <v/>
      </c>
      <c r="J21" s="80" t="str">
        <f t="shared" si="2"/>
        <v/>
      </c>
      <c r="K21" s="81" t="str">
        <f t="shared" si="2"/>
        <v/>
      </c>
      <c r="O21" s="28" t="s">
        <v>7</v>
      </c>
      <c r="P21" s="29" t="s">
        <v>28</v>
      </c>
      <c r="Q21" s="30" t="s">
        <v>5</v>
      </c>
      <c r="R21" s="30" t="s">
        <v>10</v>
      </c>
      <c r="S21" s="25"/>
    </row>
    <row r="22" spans="1:19" ht="18" customHeight="1" x14ac:dyDescent="0.2">
      <c r="A22" s="79">
        <f>IF(IF(Dados!$O$5=30,Dados!L8,Dados!M8)=0,"",IF(Dados!$O$5=30,Dados!L8,Dados!M8))</f>
        <v>19</v>
      </c>
      <c r="B22" s="95" t="str">
        <f>Dados!J8</f>
        <v/>
      </c>
      <c r="C22" s="95"/>
      <c r="D22" s="95"/>
      <c r="E22" s="95"/>
      <c r="F22" s="95"/>
      <c r="G22" s="95"/>
      <c r="H22" s="80" t="str">
        <f>Dados!K8</f>
        <v/>
      </c>
      <c r="I22" s="80" t="str">
        <f t="shared" ref="I22:K22" si="3">H22</f>
        <v/>
      </c>
      <c r="J22" s="80" t="str">
        <f t="shared" si="3"/>
        <v/>
      </c>
      <c r="K22" s="81" t="str">
        <f t="shared" si="3"/>
        <v/>
      </c>
      <c r="O22" s="25" t="str">
        <f>INDEX(Quadro!C:C,MATCH(Ponto!$O$20,Quadro!$B:$B,0))</f>
        <v>VITOR RODRIGUES CAVALCANTI</v>
      </c>
      <c r="P22" s="25">
        <f>INDEX(Quadro!D:D,MATCH(Ponto!$O$20,Quadro!$B:$B,0))</f>
        <v>5762</v>
      </c>
      <c r="Q22" s="25" t="str">
        <f>INDEX(Quadro!E:E,MATCH(Ponto!$O$20,Quadro!$B:$B,0))</f>
        <v>12:00h às 18:00 h</v>
      </c>
      <c r="R22" s="25" t="str">
        <f>INDEX(Quadro!F:F,MATCH(Ponto!$O$20,Quadro!$B:$B,0))</f>
        <v>15:00hs às 15:15 h</v>
      </c>
      <c r="S22" s="25"/>
    </row>
    <row r="23" spans="1:19" ht="18" customHeight="1" x14ac:dyDescent="0.2">
      <c r="A23" s="79">
        <f>IF(IF(Dados!$O$5=30,Dados!L9,Dados!M9)=0,"",IF(Dados!$O$5=30,Dados!L9,Dados!M9))</f>
        <v>20</v>
      </c>
      <c r="B23" s="95" t="str">
        <f>Dados!J9</f>
        <v/>
      </c>
      <c r="C23" s="95"/>
      <c r="D23" s="95"/>
      <c r="E23" s="95"/>
      <c r="F23" s="95"/>
      <c r="G23" s="95"/>
      <c r="H23" s="80" t="str">
        <f>Dados!K9</f>
        <v/>
      </c>
      <c r="I23" s="80" t="str">
        <f t="shared" ref="I23:K23" si="4">H23</f>
        <v/>
      </c>
      <c r="J23" s="80" t="str">
        <f t="shared" si="4"/>
        <v/>
      </c>
      <c r="K23" s="81" t="str">
        <f t="shared" si="4"/>
        <v/>
      </c>
      <c r="O23" s="25"/>
      <c r="P23" s="25"/>
      <c r="Q23" s="25"/>
      <c r="R23" s="25"/>
      <c r="S23" s="25"/>
    </row>
    <row r="24" spans="1:19" ht="18" customHeight="1" x14ac:dyDescent="0.2">
      <c r="A24" s="79">
        <f>IF(IF(Dados!$O$5=30,Dados!L10,Dados!M10)=0,"",IF(Dados!$O$5=30,Dados!L10,Dados!M10))</f>
        <v>21</v>
      </c>
      <c r="B24" s="101" t="str">
        <f>Dados!J10</f>
        <v>SÁBADO</v>
      </c>
      <c r="C24" s="102"/>
      <c r="D24" s="102"/>
      <c r="E24" s="102"/>
      <c r="F24" s="82"/>
      <c r="G24" s="83"/>
      <c r="H24" s="80" t="str">
        <f>Dados!K10</f>
        <v>xxxxxxx</v>
      </c>
      <c r="I24" s="80" t="str">
        <f t="shared" ref="I24:K24" si="5">H24</f>
        <v>xxxxxxx</v>
      </c>
      <c r="J24" s="80" t="str">
        <f t="shared" si="5"/>
        <v>xxxxxxx</v>
      </c>
      <c r="K24" s="81" t="str">
        <f t="shared" si="5"/>
        <v>xxxxxxx</v>
      </c>
    </row>
    <row r="25" spans="1:19" ht="18" customHeight="1" x14ac:dyDescent="0.2">
      <c r="A25" s="79">
        <f>IF(IF(Dados!$O$5=30,Dados!L11,Dados!M11)=0,"",IF(Dados!$O$5=30,Dados!L11,Dados!M11))</f>
        <v>22</v>
      </c>
      <c r="B25" s="101" t="str">
        <f>Dados!J11</f>
        <v>DOMINGO</v>
      </c>
      <c r="C25" s="102"/>
      <c r="D25" s="102"/>
      <c r="E25" s="102"/>
      <c r="F25" s="83"/>
      <c r="G25" s="83"/>
      <c r="H25" s="80" t="str">
        <f>Dados!K11</f>
        <v>xxxxxxx</v>
      </c>
      <c r="I25" s="80" t="str">
        <f t="shared" ref="I25:K25" si="6">H25</f>
        <v>xxxxxxx</v>
      </c>
      <c r="J25" s="80" t="str">
        <f t="shared" si="6"/>
        <v>xxxxxxx</v>
      </c>
      <c r="K25" s="81" t="str">
        <f t="shared" si="6"/>
        <v>xxxxxxx</v>
      </c>
    </row>
    <row r="26" spans="1:19" ht="18" customHeight="1" x14ac:dyDescent="0.2">
      <c r="A26" s="79">
        <f>IF(IF(Dados!$O$5=30,Dados!L12,Dados!M12)=0,"",IF(Dados!$O$5=30,Dados!L12,Dados!M12))</f>
        <v>23</v>
      </c>
      <c r="B26" s="95" t="str">
        <f>Dados!J12</f>
        <v/>
      </c>
      <c r="C26" s="95"/>
      <c r="D26" s="95"/>
      <c r="E26" s="95"/>
      <c r="F26" s="95"/>
      <c r="G26" s="95"/>
      <c r="H26" s="80" t="str">
        <f>Dados!K12</f>
        <v/>
      </c>
      <c r="I26" s="80" t="str">
        <f t="shared" ref="I26:K26" si="7">H26</f>
        <v/>
      </c>
      <c r="J26" s="80" t="str">
        <f t="shared" si="7"/>
        <v/>
      </c>
      <c r="K26" s="81" t="str">
        <f t="shared" si="7"/>
        <v/>
      </c>
    </row>
    <row r="27" spans="1:19" ht="18" customHeight="1" x14ac:dyDescent="0.2">
      <c r="A27" s="79">
        <f>IF(IF(Dados!$O$5=30,Dados!L13,Dados!M13)=0,"",IF(Dados!$O$5=30,Dados!L13,Dados!M13))</f>
        <v>24</v>
      </c>
      <c r="B27" s="95" t="str">
        <f>Dados!J13</f>
        <v/>
      </c>
      <c r="C27" s="95"/>
      <c r="D27" s="95"/>
      <c r="E27" s="95"/>
      <c r="F27" s="95"/>
      <c r="G27" s="95"/>
      <c r="H27" s="80" t="str">
        <f>Dados!K13</f>
        <v/>
      </c>
      <c r="I27" s="80" t="str">
        <f t="shared" ref="I27:K27" si="8">H27</f>
        <v/>
      </c>
      <c r="J27" s="80" t="str">
        <f t="shared" si="8"/>
        <v/>
      </c>
      <c r="K27" s="81" t="str">
        <f t="shared" si="8"/>
        <v/>
      </c>
    </row>
    <row r="28" spans="1:19" ht="18" customHeight="1" x14ac:dyDescent="0.2">
      <c r="A28" s="79">
        <f>IF(IF(Dados!$O$5=30,Dados!L14,Dados!M14)=0,"",IF(Dados!$O$5=30,Dados!L14,Dados!M14))</f>
        <v>25</v>
      </c>
      <c r="B28" s="95" t="str">
        <f>Dados!J14</f>
        <v/>
      </c>
      <c r="C28" s="95"/>
      <c r="D28" s="95"/>
      <c r="E28" s="95"/>
      <c r="F28" s="95"/>
      <c r="G28" s="95"/>
      <c r="H28" s="80" t="str">
        <f>Dados!K14</f>
        <v/>
      </c>
      <c r="I28" s="80" t="str">
        <f t="shared" ref="I28:K28" si="9">H28</f>
        <v/>
      </c>
      <c r="J28" s="80" t="str">
        <f t="shared" si="9"/>
        <v/>
      </c>
      <c r="K28" s="81" t="str">
        <f t="shared" si="9"/>
        <v/>
      </c>
    </row>
    <row r="29" spans="1:19" ht="18" customHeight="1" x14ac:dyDescent="0.2">
      <c r="A29" s="79">
        <f>IF(IF(Dados!$O$5=30,Dados!L15,Dados!M15)=0,"",IF(Dados!$O$5=30,Dados!L15,Dados!M15))</f>
        <v>26</v>
      </c>
      <c r="B29" s="95" t="str">
        <f>Dados!J15</f>
        <v>FERIADO</v>
      </c>
      <c r="C29" s="95"/>
      <c r="D29" s="95"/>
      <c r="E29" s="95"/>
      <c r="F29" s="95"/>
      <c r="G29" s="95"/>
      <c r="H29" s="80" t="str">
        <f>Dados!K15</f>
        <v>xxxxxxx</v>
      </c>
      <c r="I29" s="80" t="str">
        <f t="shared" ref="I29:K29" si="10">H29</f>
        <v>xxxxxxx</v>
      </c>
      <c r="J29" s="80" t="str">
        <f t="shared" si="10"/>
        <v>xxxxxxx</v>
      </c>
      <c r="K29" s="81" t="str">
        <f t="shared" si="10"/>
        <v>xxxxxxx</v>
      </c>
    </row>
    <row r="30" spans="1:19" ht="18" customHeight="1" x14ac:dyDescent="0.2">
      <c r="A30" s="79">
        <f>IF(IF(Dados!$O$5=30,Dados!L16,Dados!M16)=0,"",IF(Dados!$O$5=30,Dados!L16,Dados!M16))</f>
        <v>27</v>
      </c>
      <c r="B30" s="95" t="str">
        <f>Dados!J16</f>
        <v/>
      </c>
      <c r="C30" s="95"/>
      <c r="D30" s="95"/>
      <c r="E30" s="95"/>
      <c r="F30" s="95"/>
      <c r="G30" s="95"/>
      <c r="H30" s="80" t="str">
        <f>Dados!K16</f>
        <v/>
      </c>
      <c r="I30" s="80" t="str">
        <f t="shared" ref="I30:K30" si="11">H30</f>
        <v/>
      </c>
      <c r="J30" s="80" t="str">
        <f t="shared" si="11"/>
        <v/>
      </c>
      <c r="K30" s="81" t="str">
        <f t="shared" si="11"/>
        <v/>
      </c>
    </row>
    <row r="31" spans="1:19" ht="18" customHeight="1" x14ac:dyDescent="0.2">
      <c r="A31" s="79">
        <f>IF(IF(Dados!$O$5=30,Dados!L17,Dados!M17)=0,"",IF(Dados!$O$5=30,Dados!L17,Dados!M17))</f>
        <v>28</v>
      </c>
      <c r="B31" s="95" t="str">
        <f>Dados!J17</f>
        <v>SÁBADO</v>
      </c>
      <c r="C31" s="95"/>
      <c r="D31" s="95"/>
      <c r="E31" s="95"/>
      <c r="F31" s="95"/>
      <c r="G31" s="95"/>
      <c r="H31" s="80" t="str">
        <f>Dados!K17</f>
        <v>xxxxxxx</v>
      </c>
      <c r="I31" s="80" t="str">
        <f t="shared" ref="I31:K31" si="12">H31</f>
        <v>xxxxxxx</v>
      </c>
      <c r="J31" s="80" t="str">
        <f t="shared" si="12"/>
        <v>xxxxxxx</v>
      </c>
      <c r="K31" s="81" t="str">
        <f t="shared" si="12"/>
        <v>xxxxxxx</v>
      </c>
    </row>
    <row r="32" spans="1:19" ht="18" customHeight="1" x14ac:dyDescent="0.2">
      <c r="A32" s="79">
        <f>IF(IF(Dados!$O$5=30,Dados!L18,Dados!M18)=0,"",IF(Dados!$O$5=30,Dados!L18,Dados!M18))</f>
        <v>29</v>
      </c>
      <c r="B32" s="95" t="str">
        <f>Dados!J18</f>
        <v>DOMINGO</v>
      </c>
      <c r="C32" s="95"/>
      <c r="D32" s="95"/>
      <c r="E32" s="95"/>
      <c r="F32" s="95"/>
      <c r="G32" s="95"/>
      <c r="H32" s="80" t="str">
        <f>Dados!K18</f>
        <v>xxxxxxx</v>
      </c>
      <c r="I32" s="80" t="str">
        <f t="shared" ref="I32:K32" si="13">H32</f>
        <v>xxxxxxx</v>
      </c>
      <c r="J32" s="80" t="str">
        <f t="shared" si="13"/>
        <v>xxxxxxx</v>
      </c>
      <c r="K32" s="81" t="str">
        <f t="shared" si="13"/>
        <v>xxxxxxx</v>
      </c>
    </row>
    <row r="33" spans="1:11" ht="18" customHeight="1" x14ac:dyDescent="0.2">
      <c r="A33" s="79">
        <f>IF(IF(Dados!$O$5=30,Dados!L19,Dados!M19)=0,"",IF(Dados!$O$5=30,Dados!L19,Dados!M19))</f>
        <v>30</v>
      </c>
      <c r="B33" s="95" t="str">
        <f>Dados!J19</f>
        <v/>
      </c>
      <c r="C33" s="95"/>
      <c r="D33" s="95"/>
      <c r="E33" s="95"/>
      <c r="F33" s="95"/>
      <c r="G33" s="95"/>
      <c r="H33" s="80" t="str">
        <f>Dados!K19</f>
        <v/>
      </c>
      <c r="I33" s="80" t="str">
        <f t="shared" ref="I33:K33" si="14">H33</f>
        <v/>
      </c>
      <c r="J33" s="80" t="str">
        <f t="shared" si="14"/>
        <v/>
      </c>
      <c r="K33" s="81" t="str">
        <f t="shared" si="14"/>
        <v/>
      </c>
    </row>
    <row r="34" spans="1:11" ht="18" customHeight="1" x14ac:dyDescent="0.2">
      <c r="A34" s="79">
        <f>IF(IF(Dados!$O$5=30,Dados!L20,Dados!M20)=0,"",IF(Dados!$O$5=30,Dados!L20,Dados!M20))</f>
        <v>31</v>
      </c>
      <c r="B34" s="95" t="str">
        <f>Dados!J20</f>
        <v/>
      </c>
      <c r="C34" s="95"/>
      <c r="D34" s="95"/>
      <c r="E34" s="95"/>
      <c r="F34" s="95"/>
      <c r="G34" s="95"/>
      <c r="H34" s="80" t="str">
        <f>Dados!K20</f>
        <v/>
      </c>
      <c r="I34" s="80" t="str">
        <f t="shared" ref="I34:K34" si="15">H34</f>
        <v/>
      </c>
      <c r="J34" s="80" t="str">
        <f t="shared" si="15"/>
        <v/>
      </c>
      <c r="K34" s="81" t="str">
        <f t="shared" si="15"/>
        <v/>
      </c>
    </row>
    <row r="35" spans="1:11" ht="18" customHeight="1" x14ac:dyDescent="0.2">
      <c r="A35" s="79">
        <f>IF(IF(Dados!$O$5=30,Dados!L21,Dados!M21)=0,"",IF(Dados!$O$5=30,Dados!L21,Dados!M21))</f>
        <v>1</v>
      </c>
      <c r="B35" s="95" t="str">
        <f>Dados!J21</f>
        <v/>
      </c>
      <c r="C35" s="95"/>
      <c r="D35" s="95"/>
      <c r="E35" s="95"/>
      <c r="F35" s="95"/>
      <c r="G35" s="95"/>
      <c r="H35" s="80" t="str">
        <f>Dados!K21</f>
        <v/>
      </c>
      <c r="I35" s="80" t="str">
        <f t="shared" ref="I35:K35" si="16">H35</f>
        <v/>
      </c>
      <c r="J35" s="80" t="str">
        <f t="shared" si="16"/>
        <v/>
      </c>
      <c r="K35" s="81" t="str">
        <f t="shared" si="16"/>
        <v/>
      </c>
    </row>
    <row r="36" spans="1:11" ht="18" customHeight="1" x14ac:dyDescent="0.2">
      <c r="A36" s="79">
        <f>IF(IF(Dados!$O$5=30,Dados!L22,Dados!M22)=0,"",IF(Dados!$O$5=30,Dados!L22,Dados!M22))</f>
        <v>2</v>
      </c>
      <c r="B36" s="95" t="str">
        <f>Dados!J22</f>
        <v/>
      </c>
      <c r="C36" s="95"/>
      <c r="D36" s="95"/>
      <c r="E36" s="95"/>
      <c r="F36" s="95"/>
      <c r="G36" s="95"/>
      <c r="H36" s="80" t="str">
        <f>Dados!K22</f>
        <v/>
      </c>
      <c r="I36" s="80" t="str">
        <f t="shared" ref="I36:K36" si="17">H36</f>
        <v/>
      </c>
      <c r="J36" s="80" t="str">
        <f t="shared" si="17"/>
        <v/>
      </c>
      <c r="K36" s="81" t="str">
        <f t="shared" si="17"/>
        <v/>
      </c>
    </row>
    <row r="37" spans="1:11" ht="18" customHeight="1" x14ac:dyDescent="0.2">
      <c r="A37" s="79">
        <f>IF(IF(Dados!$O$5=30,Dados!L23,Dados!M23)=0,"",IF(Dados!$O$5=30,Dados!L23,Dados!M23))</f>
        <v>3</v>
      </c>
      <c r="B37" s="95" t="str">
        <f>Dados!J23</f>
        <v/>
      </c>
      <c r="C37" s="95"/>
      <c r="D37" s="95"/>
      <c r="E37" s="95"/>
      <c r="F37" s="95"/>
      <c r="G37" s="95"/>
      <c r="H37" s="80" t="str">
        <f>Dados!K23</f>
        <v/>
      </c>
      <c r="I37" s="80" t="str">
        <f t="shared" ref="I37:K37" si="18">H37</f>
        <v/>
      </c>
      <c r="J37" s="80" t="str">
        <f t="shared" si="18"/>
        <v/>
      </c>
      <c r="K37" s="81" t="str">
        <f t="shared" si="18"/>
        <v/>
      </c>
    </row>
    <row r="38" spans="1:11" ht="18" customHeight="1" x14ac:dyDescent="0.2">
      <c r="A38" s="79">
        <f>IF(IF(Dados!$O$5=30,Dados!L24,Dados!M24)=0,"",IF(Dados!$O$5=30,Dados!L24,Dados!M24))</f>
        <v>4</v>
      </c>
      <c r="B38" s="95" t="str">
        <f>Dados!J24</f>
        <v>SÁBADO</v>
      </c>
      <c r="C38" s="95"/>
      <c r="D38" s="95"/>
      <c r="E38" s="95"/>
      <c r="F38" s="95"/>
      <c r="G38" s="95"/>
      <c r="H38" s="80" t="str">
        <f>Dados!K24</f>
        <v>xxxxxxx</v>
      </c>
      <c r="I38" s="80" t="str">
        <f t="shared" ref="I38:K38" si="19">H38</f>
        <v>xxxxxxx</v>
      </c>
      <c r="J38" s="80" t="str">
        <f t="shared" si="19"/>
        <v>xxxxxxx</v>
      </c>
      <c r="K38" s="81" t="str">
        <f t="shared" si="19"/>
        <v>xxxxxxx</v>
      </c>
    </row>
    <row r="39" spans="1:11" ht="18" customHeight="1" x14ac:dyDescent="0.2">
      <c r="A39" s="79">
        <f>IF(IF(Dados!$O$5=30,Dados!L25,Dados!M25)=0,"",IF(Dados!$O$5=30,Dados!L25,Dados!M25))</f>
        <v>5</v>
      </c>
      <c r="B39" s="95" t="str">
        <f>Dados!J25</f>
        <v>DOMINGO</v>
      </c>
      <c r="C39" s="95"/>
      <c r="D39" s="95"/>
      <c r="E39" s="95"/>
      <c r="F39" s="95"/>
      <c r="G39" s="95"/>
      <c r="H39" s="80" t="str">
        <f>Dados!K25</f>
        <v>xxxxxxx</v>
      </c>
      <c r="I39" s="80" t="str">
        <f t="shared" ref="I39:K39" si="20">H39</f>
        <v>xxxxxxx</v>
      </c>
      <c r="J39" s="80" t="str">
        <f t="shared" si="20"/>
        <v>xxxxxxx</v>
      </c>
      <c r="K39" s="81" t="str">
        <f t="shared" si="20"/>
        <v>xxxxxxx</v>
      </c>
    </row>
    <row r="40" spans="1:11" ht="18" customHeight="1" x14ac:dyDescent="0.2">
      <c r="A40" s="79">
        <f>IF(IF(Dados!$O$5=30,Dados!L26,Dados!M26)=0,"",IF(Dados!$O$5=30,Dados!L26,Dados!M26))</f>
        <v>6</v>
      </c>
      <c r="B40" s="95" t="str">
        <f>Dados!J26</f>
        <v/>
      </c>
      <c r="C40" s="95"/>
      <c r="D40" s="95"/>
      <c r="E40" s="95"/>
      <c r="F40" s="95"/>
      <c r="G40" s="95"/>
      <c r="H40" s="80" t="str">
        <f>Dados!K26</f>
        <v/>
      </c>
      <c r="I40" s="80" t="str">
        <f t="shared" ref="I40:K40" si="21">H40</f>
        <v/>
      </c>
      <c r="J40" s="80" t="str">
        <f t="shared" si="21"/>
        <v/>
      </c>
      <c r="K40" s="81" t="str">
        <f t="shared" si="21"/>
        <v/>
      </c>
    </row>
    <row r="41" spans="1:11" ht="18" customHeight="1" x14ac:dyDescent="0.2">
      <c r="A41" s="79">
        <f>IF(IF(Dados!$O$5=30,Dados!L27,Dados!M27)=0,"",IF(Dados!$O$5=30,Dados!L27,Dados!M27))</f>
        <v>7</v>
      </c>
      <c r="B41" s="101" t="str">
        <f>Dados!J27</f>
        <v/>
      </c>
      <c r="C41" s="102"/>
      <c r="D41" s="102"/>
      <c r="E41" s="102"/>
      <c r="F41" s="102"/>
      <c r="G41" s="103"/>
      <c r="H41" s="80" t="str">
        <f>Dados!K27</f>
        <v/>
      </c>
      <c r="I41" s="80" t="str">
        <f t="shared" ref="I41:K41" si="22">H41</f>
        <v/>
      </c>
      <c r="J41" s="80" t="str">
        <f t="shared" si="22"/>
        <v/>
      </c>
      <c r="K41" s="81" t="str">
        <f t="shared" si="22"/>
        <v/>
      </c>
    </row>
    <row r="42" spans="1:11" ht="18" customHeight="1" x14ac:dyDescent="0.2">
      <c r="A42" s="79">
        <f>IF(IF(Dados!$O$5=30,Dados!L28,Dados!M28)=0,"",IF(Dados!$O$5=30,Dados!L28,Dados!M28))</f>
        <v>8</v>
      </c>
      <c r="B42" s="95" t="str">
        <f>Dados!J28</f>
        <v/>
      </c>
      <c r="C42" s="95"/>
      <c r="D42" s="95"/>
      <c r="E42" s="95"/>
      <c r="F42" s="95"/>
      <c r="G42" s="95"/>
      <c r="H42" s="80" t="str">
        <f>Dados!K28</f>
        <v/>
      </c>
      <c r="I42" s="80" t="str">
        <f t="shared" ref="I42:K42" si="23">H42</f>
        <v/>
      </c>
      <c r="J42" s="80" t="str">
        <f t="shared" si="23"/>
        <v/>
      </c>
      <c r="K42" s="81" t="str">
        <f t="shared" si="23"/>
        <v/>
      </c>
    </row>
    <row r="43" spans="1:11" ht="18" customHeight="1" x14ac:dyDescent="0.2">
      <c r="A43" s="79">
        <f>IF(IF(Dados!$O$5=30,Dados!L29,Dados!M29)=0,"",IF(Dados!$O$5=30,Dados!L29,Dados!M29))</f>
        <v>9</v>
      </c>
      <c r="B43" s="95" t="str">
        <f>Dados!J29</f>
        <v/>
      </c>
      <c r="C43" s="95"/>
      <c r="D43" s="95"/>
      <c r="E43" s="95"/>
      <c r="F43" s="95"/>
      <c r="G43" s="95"/>
      <c r="H43" s="80" t="str">
        <f>Dados!K29</f>
        <v/>
      </c>
      <c r="I43" s="80" t="str">
        <f t="shared" ref="I43:K43" si="24">H43</f>
        <v/>
      </c>
      <c r="J43" s="80" t="str">
        <f t="shared" si="24"/>
        <v/>
      </c>
      <c r="K43" s="81" t="str">
        <f t="shared" si="24"/>
        <v/>
      </c>
    </row>
    <row r="44" spans="1:11" ht="18" customHeight="1" x14ac:dyDescent="0.2">
      <c r="A44" s="79">
        <f>IF(IF(Dados!$O$5=30,Dados!L30,Dados!M30)=0,"",IF(Dados!$O$5=30,Dados!L30,Dados!M30))</f>
        <v>10</v>
      </c>
      <c r="B44" s="95" t="str">
        <f>Dados!J30</f>
        <v/>
      </c>
      <c r="C44" s="95"/>
      <c r="D44" s="95"/>
      <c r="E44" s="95"/>
      <c r="F44" s="95"/>
      <c r="G44" s="95"/>
      <c r="H44" s="80" t="str">
        <f>Dados!K30</f>
        <v/>
      </c>
      <c r="I44" s="80" t="str">
        <f t="shared" ref="I44:K44" si="25">H44</f>
        <v/>
      </c>
      <c r="J44" s="80" t="str">
        <f t="shared" si="25"/>
        <v/>
      </c>
      <c r="K44" s="81" t="str">
        <f t="shared" si="25"/>
        <v/>
      </c>
    </row>
    <row r="45" spans="1:11" ht="18" customHeight="1" x14ac:dyDescent="0.2">
      <c r="A45" s="79">
        <f>IF(IF(Dados!$O$5=30,Dados!L31,Dados!M31)=0,"",IF(Dados!$O$5=30,Dados!L31,Dados!M31))</f>
        <v>11</v>
      </c>
      <c r="B45" s="95" t="str">
        <f>Dados!J31</f>
        <v>SÁBADO</v>
      </c>
      <c r="C45" s="95"/>
      <c r="D45" s="95"/>
      <c r="E45" s="95"/>
      <c r="F45" s="95"/>
      <c r="G45" s="95"/>
      <c r="H45" s="80" t="str">
        <f>Dados!K31</f>
        <v>xxxxxxx</v>
      </c>
      <c r="I45" s="80" t="str">
        <f t="shared" ref="I45:K45" si="26">H45</f>
        <v>xxxxxxx</v>
      </c>
      <c r="J45" s="80" t="str">
        <f t="shared" si="26"/>
        <v>xxxxxxx</v>
      </c>
      <c r="K45" s="81" t="str">
        <f t="shared" si="26"/>
        <v>xxxxxxx</v>
      </c>
    </row>
    <row r="46" spans="1:11" ht="18" customHeight="1" x14ac:dyDescent="0.2">
      <c r="A46" s="79">
        <f>IF(IF(Dados!$O$5=30,Dados!L32,Dados!M32)=0,"",IF(Dados!$O$5=30,Dados!L32,Dados!M32))</f>
        <v>12</v>
      </c>
      <c r="B46" s="95" t="str">
        <f>Dados!J32</f>
        <v>DOMINGO</v>
      </c>
      <c r="C46" s="95"/>
      <c r="D46" s="95"/>
      <c r="E46" s="95"/>
      <c r="F46" s="95"/>
      <c r="G46" s="95"/>
      <c r="H46" s="80" t="str">
        <f>Dados!K32</f>
        <v>xxxxxxx</v>
      </c>
      <c r="I46" s="80" t="str">
        <f t="shared" ref="I46:K46" si="27">H46</f>
        <v>xxxxxxx</v>
      </c>
      <c r="J46" s="80" t="str">
        <f t="shared" si="27"/>
        <v>xxxxxxx</v>
      </c>
      <c r="K46" s="81" t="str">
        <f t="shared" si="27"/>
        <v>xxxxxxx</v>
      </c>
    </row>
    <row r="47" spans="1:11" ht="18" customHeight="1" x14ac:dyDescent="0.2">
      <c r="A47" s="79">
        <f>IF(IF(Dados!$O$5=30,Dados!L33,Dados!M33)=0,"",IF(Dados!$O$5=30,Dados!L33,Dados!M33))</f>
        <v>13</v>
      </c>
      <c r="B47" s="95" t="str">
        <f>Dados!J33</f>
        <v/>
      </c>
      <c r="C47" s="95"/>
      <c r="D47" s="95"/>
      <c r="E47" s="95"/>
      <c r="F47" s="95"/>
      <c r="G47" s="95"/>
      <c r="H47" s="80" t="str">
        <f>Dados!K33</f>
        <v/>
      </c>
      <c r="I47" s="80" t="str">
        <f t="shared" ref="I47:K47" si="28">H47</f>
        <v/>
      </c>
      <c r="J47" s="80" t="str">
        <f t="shared" si="28"/>
        <v/>
      </c>
      <c r="K47" s="81" t="str">
        <f t="shared" si="28"/>
        <v/>
      </c>
    </row>
    <row r="48" spans="1:11" ht="18" customHeight="1" x14ac:dyDescent="0.2">
      <c r="A48" s="84">
        <f>IF(IF(Dados!$O$5=30,Dados!L34,Dados!M34)=0,"",IF(Dados!$O$5=30,Dados!L34,Dados!M34))</f>
        <v>14</v>
      </c>
      <c r="B48" s="95" t="str">
        <f>Dados!J34</f>
        <v/>
      </c>
      <c r="C48" s="95"/>
      <c r="D48" s="95"/>
      <c r="E48" s="95"/>
      <c r="F48" s="95"/>
      <c r="G48" s="95"/>
      <c r="H48" s="85" t="str">
        <f>Dados!K34</f>
        <v/>
      </c>
      <c r="I48" s="85" t="str">
        <f t="shared" ref="I48:I49" si="29">H48</f>
        <v/>
      </c>
      <c r="J48" s="85" t="str">
        <f t="shared" ref="J48:J49" si="30">I48</f>
        <v/>
      </c>
      <c r="K48" s="86" t="str">
        <f t="shared" ref="K48:K49" si="31">J48</f>
        <v/>
      </c>
    </row>
    <row r="49" spans="1:11" ht="18" customHeight="1" thickBot="1" x14ac:dyDescent="0.25">
      <c r="A49" s="87">
        <f>IF(IF(Dados!$O$5=30,Dados!L35,Dados!M35)=0,"",IF(Dados!$O$5=30,Dados!L35,Dados!M35))</f>
        <v>15</v>
      </c>
      <c r="B49" s="98" t="str">
        <f>Dados!J35</f>
        <v/>
      </c>
      <c r="C49" s="99"/>
      <c r="D49" s="99"/>
      <c r="E49" s="99"/>
      <c r="F49" s="99"/>
      <c r="G49" s="100"/>
      <c r="H49" s="88" t="str">
        <f>Dados!K35</f>
        <v/>
      </c>
      <c r="I49" s="88" t="str">
        <f t="shared" si="29"/>
        <v/>
      </c>
      <c r="J49" s="88" t="str">
        <f t="shared" si="30"/>
        <v/>
      </c>
      <c r="K49" s="89" t="str">
        <f t="shared" si="31"/>
        <v/>
      </c>
    </row>
    <row r="51" spans="1:11" x14ac:dyDescent="0.2">
      <c r="C51" s="7" t="s">
        <v>24</v>
      </c>
    </row>
    <row r="53" spans="1:11" x14ac:dyDescent="0.2">
      <c r="C53" s="7" t="s">
        <v>25</v>
      </c>
    </row>
  </sheetData>
  <mergeCells count="36">
    <mergeCell ref="B39:G39"/>
    <mergeCell ref="B40:G40"/>
    <mergeCell ref="B29:G29"/>
    <mergeCell ref="B31:G31"/>
    <mergeCell ref="B21:G21"/>
    <mergeCell ref="B34:G34"/>
    <mergeCell ref="B22:G22"/>
    <mergeCell ref="B23:G23"/>
    <mergeCell ref="B24:E24"/>
    <mergeCell ref="B26:G26"/>
    <mergeCell ref="B27:G27"/>
    <mergeCell ref="B28:G28"/>
    <mergeCell ref="B30:G30"/>
    <mergeCell ref="B32:G32"/>
    <mergeCell ref="B33:G33"/>
    <mergeCell ref="B47:G47"/>
    <mergeCell ref="P4:S4"/>
    <mergeCell ref="O16:T16"/>
    <mergeCell ref="B49:G49"/>
    <mergeCell ref="B25:E25"/>
    <mergeCell ref="B41:G41"/>
    <mergeCell ref="B42:G42"/>
    <mergeCell ref="B43:G43"/>
    <mergeCell ref="B44:G44"/>
    <mergeCell ref="B45:G45"/>
    <mergeCell ref="B46:G46"/>
    <mergeCell ref="B35:G35"/>
    <mergeCell ref="B36:G36"/>
    <mergeCell ref="B37:G37"/>
    <mergeCell ref="B38:G38"/>
    <mergeCell ref="B48:G48"/>
    <mergeCell ref="A8:K8"/>
    <mergeCell ref="A17:K17"/>
    <mergeCell ref="B18:G18"/>
    <mergeCell ref="B19:G19"/>
    <mergeCell ref="B20:G20"/>
  </mergeCells>
  <pageMargins left="0.511811024" right="0.511811024" top="0.78740157499999996" bottom="0.78740157499999996" header="0.31496062000000002" footer="0.31496062000000002"/>
  <pageSetup paperSize="9" scale="7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14</xdr:col>
                    <xdr:colOff>428625</xdr:colOff>
                    <xdr:row>16</xdr:row>
                    <xdr:rowOff>123825</xdr:rowOff>
                  </from>
                  <to>
                    <xdr:col>19</xdr:col>
                    <xdr:colOff>409575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workbookViewId="0">
      <pane ySplit="13" topLeftCell="A14" activePane="bottomLeft" state="frozen"/>
      <selection pane="bottomLeft" activeCell="P17" sqref="P17"/>
    </sheetView>
  </sheetViews>
  <sheetFormatPr defaultRowHeight="12.75" x14ac:dyDescent="0.2"/>
  <cols>
    <col min="1" max="1" width="2.140625" customWidth="1"/>
    <col min="2" max="2" width="4.140625" customWidth="1"/>
    <col min="3" max="3" width="16" style="13" customWidth="1"/>
    <col min="4" max="4" width="11.5703125" customWidth="1"/>
    <col min="5" max="5" width="10.140625" style="15" bestFit="1" customWidth="1"/>
    <col min="6" max="6" width="10.7109375" style="15" customWidth="1"/>
    <col min="7" max="7" width="2.7109375" customWidth="1"/>
    <col min="8" max="8" width="10.85546875" bestFit="1" customWidth="1"/>
    <col min="9" max="9" width="8.7109375" bestFit="1" customWidth="1"/>
    <col min="10" max="10" width="9.85546875" bestFit="1" customWidth="1"/>
    <col min="11" max="11" width="9.140625" style="26"/>
    <col min="12" max="12" width="3" style="14" bestFit="1" customWidth="1"/>
    <col min="13" max="13" width="3" bestFit="1" customWidth="1"/>
    <col min="14" max="14" width="16" style="15" bestFit="1" customWidth="1"/>
    <col min="15" max="15" width="17" style="15" bestFit="1" customWidth="1"/>
  </cols>
  <sheetData>
    <row r="1" spans="2:15" ht="13.5" thickBot="1" x14ac:dyDescent="0.25"/>
    <row r="2" spans="2:15" x14ac:dyDescent="0.2">
      <c r="B2" s="50"/>
      <c r="C2" s="51"/>
      <c r="D2" s="52"/>
      <c r="E2" s="53"/>
      <c r="F2" s="53"/>
      <c r="G2" s="54"/>
    </row>
    <row r="3" spans="2:15" ht="15.75" x14ac:dyDescent="0.25">
      <c r="B3" s="55"/>
      <c r="C3" s="56" t="s">
        <v>9</v>
      </c>
      <c r="D3" s="57"/>
      <c r="E3" s="58"/>
      <c r="F3" s="58"/>
      <c r="G3" s="59"/>
      <c r="O3" s="71"/>
    </row>
    <row r="4" spans="2:15" ht="15" x14ac:dyDescent="0.25">
      <c r="B4" s="55"/>
      <c r="C4" s="60"/>
      <c r="D4" s="57"/>
      <c r="E4" s="58"/>
      <c r="F4" s="58"/>
      <c r="G4" s="61"/>
      <c r="H4" s="10"/>
      <c r="I4" s="9"/>
      <c r="L4" s="4"/>
      <c r="M4" s="7"/>
      <c r="N4" s="18"/>
      <c r="O4" s="72"/>
    </row>
    <row r="5" spans="2:15" ht="15" x14ac:dyDescent="0.25">
      <c r="B5" s="55"/>
      <c r="C5" s="60"/>
      <c r="D5" s="57"/>
      <c r="E5" s="58"/>
      <c r="F5" s="58"/>
      <c r="G5" s="61"/>
      <c r="H5" s="10">
        <f>IFERROR(D6,"")</f>
        <v>42506</v>
      </c>
      <c r="I5" s="38" t="str">
        <f>TEXT(H5,"ddd")</f>
        <v>seg</v>
      </c>
      <c r="J5" t="str">
        <f>IF(IFERROR(INDEX(C:C,MATCH(I5,D:D,0)),"")="",IFERROR(INDEX(C:C,MATCH(H5,E:E,0)),""),IFERROR(INDEX(C:C,MATCH(I5,D:D,0)),""))</f>
        <v/>
      </c>
      <c r="K5" s="26" t="str">
        <f>IF(IFERROR(INDEX(E:E,MATCH(J5,C:C,0)),"")="","","xxxxxxx")</f>
        <v/>
      </c>
      <c r="L5" s="8">
        <v>16</v>
      </c>
      <c r="M5" s="8">
        <v>16</v>
      </c>
      <c r="N5" s="19"/>
      <c r="O5" s="70">
        <f>F6-D6+1</f>
        <v>31</v>
      </c>
    </row>
    <row r="6" spans="2:15" ht="15" x14ac:dyDescent="0.25">
      <c r="B6" s="55"/>
      <c r="C6" s="12" t="s">
        <v>84</v>
      </c>
      <c r="D6" s="24">
        <f>Ponto!Q7</f>
        <v>42506</v>
      </c>
      <c r="E6" s="16" t="s">
        <v>87</v>
      </c>
      <c r="F6" s="24">
        <f>Ponto!S7</f>
        <v>42536</v>
      </c>
      <c r="G6" s="61"/>
      <c r="H6" s="10">
        <f>H5+1</f>
        <v>42507</v>
      </c>
      <c r="I6" s="38" t="str">
        <f t="shared" ref="I6:I35" si="0">TEXT(H6,"ddd")</f>
        <v>ter</v>
      </c>
      <c r="J6" t="str">
        <f t="shared" ref="J6:J34" si="1">IF(IFERROR(INDEX(C:C,MATCH(I6,D:D,0)),"")="",IFERROR(INDEX(C:C,MATCH(H6,E:E,0)),""),IFERROR(INDEX(C:C,MATCH(I6,D:D,0)),""))</f>
        <v/>
      </c>
      <c r="K6" s="26" t="str">
        <f t="shared" ref="K6:K34" si="2">IF(IFERROR(INDEX(E:E,MATCH(J6,C:C,0)),"")="","","xxxxxxx")</f>
        <v/>
      </c>
      <c r="L6" s="8">
        <v>17</v>
      </c>
      <c r="M6" s="8">
        <v>17</v>
      </c>
      <c r="N6" s="6"/>
      <c r="O6" s="73"/>
    </row>
    <row r="7" spans="2:15" ht="15" x14ac:dyDescent="0.25">
      <c r="B7" s="55"/>
      <c r="C7" s="62" t="str">
        <f>C6&amp;" "&amp;IF(DAY(D6)&lt;10,0&amp;DAY(D6),DAY(D6))&amp;"/"&amp;IF(MONTH(D6)&lt;10,0&amp;MONTH(D6),MONTH(D6))&amp;"/"&amp;YEAR(D6)&amp;" a "&amp;IF(DAY(F6)&lt;10,0&amp;DAY(F6),DAY(F6))&amp;"/"&amp;IF(MONTH(F6)&lt;10,0&amp;MONTH(F6),MONTH(F6))&amp;"/"&amp;YEAR(F6)</f>
        <v>Período: 16/05/2016 a 15/06/2016</v>
      </c>
      <c r="D7" s="57"/>
      <c r="E7" s="58"/>
      <c r="F7" s="58"/>
      <c r="G7" s="61"/>
      <c r="H7" s="10">
        <f t="shared" ref="H7:H34" si="3">H6+1</f>
        <v>42508</v>
      </c>
      <c r="I7" s="38" t="str">
        <f t="shared" si="0"/>
        <v>qua</v>
      </c>
      <c r="J7" t="str">
        <f t="shared" si="1"/>
        <v/>
      </c>
      <c r="K7" s="26" t="str">
        <f t="shared" si="2"/>
        <v/>
      </c>
      <c r="L7" s="8">
        <v>18</v>
      </c>
      <c r="M7" s="8">
        <v>18</v>
      </c>
      <c r="N7" s="21"/>
      <c r="O7" s="74"/>
    </row>
    <row r="8" spans="2:15" ht="15" x14ac:dyDescent="0.25">
      <c r="B8" s="55"/>
      <c r="C8" s="60"/>
      <c r="D8" s="57"/>
      <c r="E8" s="63"/>
      <c r="F8" s="63"/>
      <c r="G8" s="61"/>
      <c r="H8" s="10">
        <f t="shared" si="3"/>
        <v>42509</v>
      </c>
      <c r="I8" s="38" t="str">
        <f t="shared" si="0"/>
        <v>qui</v>
      </c>
      <c r="J8" t="str">
        <f t="shared" si="1"/>
        <v/>
      </c>
      <c r="K8" s="26" t="str">
        <f t="shared" si="2"/>
        <v/>
      </c>
      <c r="L8" s="8">
        <v>19</v>
      </c>
      <c r="M8" s="8">
        <v>19</v>
      </c>
      <c r="N8" s="6"/>
      <c r="O8" s="71"/>
    </row>
    <row r="9" spans="2:15" ht="15" x14ac:dyDescent="0.25">
      <c r="B9" s="55"/>
      <c r="C9" s="12" t="s">
        <v>23</v>
      </c>
      <c r="D9" s="11">
        <f>Ponto!Q9</f>
        <v>42516</v>
      </c>
      <c r="E9" s="64">
        <f>D9</f>
        <v>42516</v>
      </c>
      <c r="F9" s="64"/>
      <c r="G9" s="61"/>
      <c r="H9" s="10">
        <f t="shared" si="3"/>
        <v>42510</v>
      </c>
      <c r="I9" s="38" t="str">
        <f t="shared" si="0"/>
        <v>sex</v>
      </c>
      <c r="J9" t="str">
        <f t="shared" si="1"/>
        <v/>
      </c>
      <c r="K9" s="26" t="str">
        <f t="shared" si="2"/>
        <v/>
      </c>
      <c r="L9" s="8">
        <v>20</v>
      </c>
      <c r="M9" s="8">
        <v>20</v>
      </c>
      <c r="N9" s="21"/>
      <c r="O9" s="73"/>
    </row>
    <row r="10" spans="2:15" ht="15" x14ac:dyDescent="0.25">
      <c r="B10" s="55"/>
      <c r="C10" s="64" t="s">
        <v>23</v>
      </c>
      <c r="D10" s="11">
        <f>Ponto!Q10</f>
        <v>0</v>
      </c>
      <c r="E10" s="64">
        <f>D10</f>
        <v>0</v>
      </c>
      <c r="F10" s="64"/>
      <c r="G10" s="61"/>
      <c r="H10" s="10">
        <f t="shared" si="3"/>
        <v>42511</v>
      </c>
      <c r="I10" s="38" t="str">
        <f t="shared" si="0"/>
        <v>sáb</v>
      </c>
      <c r="J10" t="str">
        <f t="shared" si="1"/>
        <v>SÁBADO</v>
      </c>
      <c r="K10" s="26" t="str">
        <f t="shared" si="2"/>
        <v>xxxxxxx</v>
      </c>
      <c r="L10" s="8">
        <v>21</v>
      </c>
      <c r="M10" s="8">
        <v>21</v>
      </c>
      <c r="N10" s="6"/>
      <c r="O10" s="75"/>
    </row>
    <row r="11" spans="2:15" ht="15" x14ac:dyDescent="0.25">
      <c r="B11" s="55"/>
      <c r="C11" s="64" t="s">
        <v>23</v>
      </c>
      <c r="D11" s="11">
        <f>Ponto!Q11</f>
        <v>0</v>
      </c>
      <c r="E11" s="64">
        <f>D11</f>
        <v>0</v>
      </c>
      <c r="F11" s="64"/>
      <c r="G11" s="61"/>
      <c r="H11" s="10">
        <f t="shared" si="3"/>
        <v>42512</v>
      </c>
      <c r="I11" s="38" t="str">
        <f t="shared" si="0"/>
        <v>dom</v>
      </c>
      <c r="J11" t="str">
        <f t="shared" si="1"/>
        <v>DOMINGO</v>
      </c>
      <c r="K11" s="26" t="str">
        <f t="shared" si="2"/>
        <v>xxxxxxx</v>
      </c>
      <c r="L11" s="8">
        <v>22</v>
      </c>
      <c r="M11" s="8">
        <v>22</v>
      </c>
      <c r="N11" s="6"/>
      <c r="O11" s="6"/>
    </row>
    <row r="12" spans="2:15" ht="15" x14ac:dyDescent="0.25">
      <c r="B12" s="55"/>
      <c r="C12" s="64" t="s">
        <v>23</v>
      </c>
      <c r="D12" s="11">
        <f>Ponto!Q12</f>
        <v>0</v>
      </c>
      <c r="E12" s="64">
        <f>D12</f>
        <v>0</v>
      </c>
      <c r="F12" s="64"/>
      <c r="G12" s="61"/>
      <c r="H12" s="10">
        <f t="shared" si="3"/>
        <v>42513</v>
      </c>
      <c r="I12" s="38" t="str">
        <f t="shared" si="0"/>
        <v>seg</v>
      </c>
      <c r="J12" t="str">
        <f t="shared" si="1"/>
        <v/>
      </c>
      <c r="K12" s="26" t="str">
        <f t="shared" si="2"/>
        <v/>
      </c>
      <c r="L12" s="8">
        <v>23</v>
      </c>
      <c r="M12" s="8">
        <v>23</v>
      </c>
      <c r="N12" s="21"/>
      <c r="O12" s="21"/>
    </row>
    <row r="13" spans="2:15" ht="15.75" thickBot="1" x14ac:dyDescent="0.3">
      <c r="B13" s="65"/>
      <c r="C13" s="66"/>
      <c r="D13" s="67"/>
      <c r="E13" s="68"/>
      <c r="F13" s="68"/>
      <c r="G13" s="69"/>
      <c r="H13" s="10">
        <f t="shared" si="3"/>
        <v>42514</v>
      </c>
      <c r="I13" s="38" t="str">
        <f t="shared" si="0"/>
        <v>ter</v>
      </c>
      <c r="J13" t="str">
        <f t="shared" si="1"/>
        <v/>
      </c>
      <c r="K13" s="26" t="str">
        <f t="shared" si="2"/>
        <v/>
      </c>
      <c r="L13" s="8">
        <v>24</v>
      </c>
      <c r="M13" s="8">
        <v>24</v>
      </c>
      <c r="N13" s="21"/>
      <c r="O13" s="21"/>
    </row>
    <row r="14" spans="2:15" ht="15" x14ac:dyDescent="0.25">
      <c r="C14" s="47" t="s">
        <v>20</v>
      </c>
      <c r="D14" s="48" t="s">
        <v>26</v>
      </c>
      <c r="E14" s="49" t="s">
        <v>21</v>
      </c>
      <c r="F14" s="43"/>
      <c r="G14" s="9"/>
      <c r="H14" s="10">
        <f t="shared" si="3"/>
        <v>42515</v>
      </c>
      <c r="I14" s="38" t="str">
        <f t="shared" si="0"/>
        <v>qua</v>
      </c>
      <c r="J14" t="str">
        <f t="shared" si="1"/>
        <v/>
      </c>
      <c r="K14" s="26" t="str">
        <f t="shared" si="2"/>
        <v/>
      </c>
      <c r="L14" s="8">
        <v>25</v>
      </c>
      <c r="M14" s="8">
        <v>25</v>
      </c>
      <c r="N14" s="6"/>
      <c r="O14" s="6"/>
    </row>
    <row r="15" spans="2:15" ht="15" x14ac:dyDescent="0.25">
      <c r="C15" s="40" t="s">
        <v>22</v>
      </c>
      <c r="D15" s="41" t="s">
        <v>27</v>
      </c>
      <c r="E15" s="42" t="s">
        <v>21</v>
      </c>
      <c r="F15" s="43"/>
      <c r="G15" s="9"/>
      <c r="H15" s="10">
        <f t="shared" si="3"/>
        <v>42516</v>
      </c>
      <c r="I15" s="38" t="str">
        <f t="shared" si="0"/>
        <v>qui</v>
      </c>
      <c r="J15" t="str">
        <f t="shared" si="1"/>
        <v>FERIADO</v>
      </c>
      <c r="K15" s="26" t="str">
        <f t="shared" si="2"/>
        <v>xxxxxxx</v>
      </c>
      <c r="L15" s="8">
        <v>26</v>
      </c>
      <c r="M15" s="8">
        <v>26</v>
      </c>
      <c r="N15" s="21"/>
      <c r="O15" s="21"/>
    </row>
    <row r="16" spans="2:15" ht="15" x14ac:dyDescent="0.25">
      <c r="C16" s="44"/>
      <c r="D16" s="45"/>
      <c r="E16" s="46"/>
      <c r="F16" s="46"/>
      <c r="G16" s="9"/>
      <c r="H16" s="10">
        <f t="shared" si="3"/>
        <v>42517</v>
      </c>
      <c r="I16" s="38" t="str">
        <f t="shared" si="0"/>
        <v>sex</v>
      </c>
      <c r="J16" t="str">
        <f t="shared" si="1"/>
        <v/>
      </c>
      <c r="K16" s="26" t="str">
        <f t="shared" si="2"/>
        <v/>
      </c>
      <c r="L16" s="8">
        <v>27</v>
      </c>
      <c r="M16" s="8">
        <v>27</v>
      </c>
      <c r="N16" s="21"/>
      <c r="O16" s="21"/>
    </row>
    <row r="17" spans="5:15" ht="15" x14ac:dyDescent="0.25">
      <c r="G17" s="9"/>
      <c r="H17" s="10">
        <f t="shared" si="3"/>
        <v>42518</v>
      </c>
      <c r="I17" s="38" t="str">
        <f t="shared" si="0"/>
        <v>sáb</v>
      </c>
      <c r="J17" t="str">
        <f t="shared" si="1"/>
        <v>SÁBADO</v>
      </c>
      <c r="K17" s="26" t="str">
        <f t="shared" si="2"/>
        <v>xxxxxxx</v>
      </c>
      <c r="L17" s="8">
        <v>28</v>
      </c>
      <c r="M17" s="8">
        <v>28</v>
      </c>
      <c r="N17" s="21"/>
      <c r="O17" s="21"/>
    </row>
    <row r="18" spans="5:15" ht="15" x14ac:dyDescent="0.25">
      <c r="G18" s="9"/>
      <c r="H18" s="10">
        <f t="shared" si="3"/>
        <v>42519</v>
      </c>
      <c r="I18" s="38" t="str">
        <f t="shared" si="0"/>
        <v>dom</v>
      </c>
      <c r="J18" t="str">
        <f t="shared" si="1"/>
        <v>DOMINGO</v>
      </c>
      <c r="K18" s="26" t="str">
        <f t="shared" si="2"/>
        <v>xxxxxxx</v>
      </c>
      <c r="L18" s="8">
        <v>29</v>
      </c>
      <c r="M18" s="8">
        <v>29</v>
      </c>
      <c r="N18" s="6"/>
      <c r="O18" s="6"/>
    </row>
    <row r="19" spans="5:15" ht="15" x14ac:dyDescent="0.25">
      <c r="G19" s="9"/>
      <c r="H19" s="10">
        <f t="shared" si="3"/>
        <v>42520</v>
      </c>
      <c r="I19" s="38" t="str">
        <f t="shared" si="0"/>
        <v>seg</v>
      </c>
      <c r="J19" t="str">
        <f t="shared" si="1"/>
        <v/>
      </c>
      <c r="K19" s="26" t="str">
        <f t="shared" si="2"/>
        <v/>
      </c>
      <c r="L19" s="8">
        <v>30</v>
      </c>
      <c r="M19" s="8">
        <v>30</v>
      </c>
      <c r="N19" s="6"/>
      <c r="O19" s="6"/>
    </row>
    <row r="20" spans="5:15" ht="15" x14ac:dyDescent="0.25">
      <c r="G20" s="9"/>
      <c r="H20" s="10">
        <f t="shared" si="3"/>
        <v>42521</v>
      </c>
      <c r="I20" s="38" t="str">
        <f t="shared" si="0"/>
        <v>ter</v>
      </c>
      <c r="J20" t="str">
        <f t="shared" si="1"/>
        <v/>
      </c>
      <c r="K20" s="26" t="str">
        <f t="shared" si="2"/>
        <v/>
      </c>
      <c r="L20" s="8">
        <v>1</v>
      </c>
      <c r="M20" s="27">
        <v>31</v>
      </c>
      <c r="N20" s="21"/>
      <c r="O20" s="21"/>
    </row>
    <row r="21" spans="5:15" ht="15" x14ac:dyDescent="0.25">
      <c r="G21" s="9"/>
      <c r="H21" s="10">
        <f t="shared" si="3"/>
        <v>42522</v>
      </c>
      <c r="I21" s="38" t="str">
        <f t="shared" si="0"/>
        <v>qua</v>
      </c>
      <c r="J21" t="str">
        <f t="shared" si="1"/>
        <v/>
      </c>
      <c r="K21" s="26" t="str">
        <f t="shared" si="2"/>
        <v/>
      </c>
      <c r="L21" s="8">
        <v>2</v>
      </c>
      <c r="M21" s="8">
        <v>1</v>
      </c>
      <c r="N21" s="6"/>
      <c r="O21" s="6"/>
    </row>
    <row r="22" spans="5:15" ht="15" x14ac:dyDescent="0.25">
      <c r="G22" s="9"/>
      <c r="H22" s="10">
        <f t="shared" si="3"/>
        <v>42523</v>
      </c>
      <c r="I22" s="38" t="str">
        <f t="shared" si="0"/>
        <v>qui</v>
      </c>
      <c r="J22" t="str">
        <f t="shared" si="1"/>
        <v/>
      </c>
      <c r="K22" s="26" t="str">
        <f t="shared" si="2"/>
        <v/>
      </c>
      <c r="L22" s="8">
        <v>3</v>
      </c>
      <c r="M22" s="8">
        <v>2</v>
      </c>
      <c r="N22" s="21"/>
      <c r="O22" s="21"/>
    </row>
    <row r="23" spans="5:15" ht="15" x14ac:dyDescent="0.25">
      <c r="E23" s="17"/>
      <c r="F23" s="17"/>
      <c r="G23" s="9"/>
      <c r="H23" s="10">
        <f t="shared" si="3"/>
        <v>42524</v>
      </c>
      <c r="I23" s="38" t="str">
        <f t="shared" si="0"/>
        <v>sex</v>
      </c>
      <c r="J23" t="str">
        <f t="shared" si="1"/>
        <v/>
      </c>
      <c r="K23" s="26" t="str">
        <f t="shared" si="2"/>
        <v/>
      </c>
      <c r="L23" s="8">
        <v>4</v>
      </c>
      <c r="M23" s="8">
        <v>3</v>
      </c>
      <c r="N23" s="6"/>
      <c r="O23" s="6"/>
    </row>
    <row r="24" spans="5:15" ht="15" x14ac:dyDescent="0.25">
      <c r="G24" s="9"/>
      <c r="H24" s="10">
        <f t="shared" si="3"/>
        <v>42525</v>
      </c>
      <c r="I24" s="38" t="str">
        <f t="shared" si="0"/>
        <v>sáb</v>
      </c>
      <c r="J24" t="str">
        <f t="shared" si="1"/>
        <v>SÁBADO</v>
      </c>
      <c r="K24" s="26" t="str">
        <f t="shared" si="2"/>
        <v>xxxxxxx</v>
      </c>
      <c r="L24" s="8">
        <v>5</v>
      </c>
      <c r="M24" s="8">
        <v>4</v>
      </c>
      <c r="N24" s="21"/>
      <c r="O24" s="21"/>
    </row>
    <row r="25" spans="5:15" ht="15" x14ac:dyDescent="0.25">
      <c r="G25" s="9"/>
      <c r="H25" s="10">
        <f t="shared" si="3"/>
        <v>42526</v>
      </c>
      <c r="I25" s="38" t="str">
        <f t="shared" si="0"/>
        <v>dom</v>
      </c>
      <c r="J25" t="str">
        <f t="shared" si="1"/>
        <v>DOMINGO</v>
      </c>
      <c r="K25" s="26" t="str">
        <f t="shared" si="2"/>
        <v>xxxxxxx</v>
      </c>
      <c r="L25" s="8">
        <v>6</v>
      </c>
      <c r="M25" s="8">
        <v>5</v>
      </c>
      <c r="N25" s="21"/>
      <c r="O25" s="21"/>
    </row>
    <row r="26" spans="5:15" ht="15" x14ac:dyDescent="0.25">
      <c r="H26" s="10">
        <f t="shared" si="3"/>
        <v>42527</v>
      </c>
      <c r="I26" s="38" t="str">
        <f t="shared" si="0"/>
        <v>seg</v>
      </c>
      <c r="J26" t="str">
        <f t="shared" si="1"/>
        <v/>
      </c>
      <c r="K26" s="26" t="str">
        <f t="shared" si="2"/>
        <v/>
      </c>
      <c r="L26" s="8">
        <v>7</v>
      </c>
      <c r="M26" s="8">
        <v>6</v>
      </c>
      <c r="N26" s="6"/>
      <c r="O26" s="6"/>
    </row>
    <row r="27" spans="5:15" ht="15" x14ac:dyDescent="0.25">
      <c r="H27" s="10">
        <f t="shared" si="3"/>
        <v>42528</v>
      </c>
      <c r="I27" s="38" t="str">
        <f t="shared" si="0"/>
        <v>ter</v>
      </c>
      <c r="J27" t="str">
        <f t="shared" si="1"/>
        <v/>
      </c>
      <c r="K27" s="26" t="str">
        <f t="shared" si="2"/>
        <v/>
      </c>
      <c r="L27" s="8">
        <v>8</v>
      </c>
      <c r="M27" s="8">
        <v>7</v>
      </c>
      <c r="N27" s="6"/>
      <c r="O27" s="6"/>
    </row>
    <row r="28" spans="5:15" ht="15" x14ac:dyDescent="0.25">
      <c r="H28" s="10">
        <f t="shared" si="3"/>
        <v>42529</v>
      </c>
      <c r="I28" s="38" t="str">
        <f t="shared" si="0"/>
        <v>qua</v>
      </c>
      <c r="J28" t="str">
        <f t="shared" si="1"/>
        <v/>
      </c>
      <c r="K28" s="26" t="str">
        <f t="shared" si="2"/>
        <v/>
      </c>
      <c r="L28" s="8">
        <v>9</v>
      </c>
      <c r="M28" s="8">
        <v>8</v>
      </c>
      <c r="N28" s="21"/>
      <c r="O28" s="21"/>
    </row>
    <row r="29" spans="5:15" ht="15" x14ac:dyDescent="0.25">
      <c r="H29" s="10">
        <f t="shared" si="3"/>
        <v>42530</v>
      </c>
      <c r="I29" s="38" t="str">
        <f t="shared" si="0"/>
        <v>qui</v>
      </c>
      <c r="J29" t="str">
        <f t="shared" si="1"/>
        <v/>
      </c>
      <c r="K29" s="26" t="str">
        <f t="shared" si="2"/>
        <v/>
      </c>
      <c r="L29" s="8">
        <v>10</v>
      </c>
      <c r="M29" s="8">
        <v>9</v>
      </c>
      <c r="N29" s="21"/>
      <c r="O29" s="21"/>
    </row>
    <row r="30" spans="5:15" ht="15" x14ac:dyDescent="0.25">
      <c r="H30" s="10">
        <f t="shared" si="3"/>
        <v>42531</v>
      </c>
      <c r="I30" s="38" t="str">
        <f t="shared" si="0"/>
        <v>sex</v>
      </c>
      <c r="J30" t="str">
        <f t="shared" si="1"/>
        <v/>
      </c>
      <c r="K30" s="26" t="str">
        <f t="shared" si="2"/>
        <v/>
      </c>
      <c r="L30" s="8">
        <v>11</v>
      </c>
      <c r="M30" s="8">
        <v>10</v>
      </c>
      <c r="N30" s="21"/>
      <c r="O30" s="21"/>
    </row>
    <row r="31" spans="5:15" ht="15" x14ac:dyDescent="0.25">
      <c r="H31" s="10">
        <f t="shared" si="3"/>
        <v>42532</v>
      </c>
      <c r="I31" s="38" t="str">
        <f t="shared" si="0"/>
        <v>sáb</v>
      </c>
      <c r="J31" t="str">
        <f t="shared" si="1"/>
        <v>SÁBADO</v>
      </c>
      <c r="K31" s="26" t="str">
        <f t="shared" si="2"/>
        <v>xxxxxxx</v>
      </c>
      <c r="L31" s="8">
        <v>12</v>
      </c>
      <c r="M31" s="8">
        <v>11</v>
      </c>
      <c r="N31" s="21"/>
      <c r="O31" s="21"/>
    </row>
    <row r="32" spans="5:15" ht="15" x14ac:dyDescent="0.25">
      <c r="H32" s="10">
        <f t="shared" si="3"/>
        <v>42533</v>
      </c>
      <c r="I32" s="38" t="str">
        <f t="shared" si="0"/>
        <v>dom</v>
      </c>
      <c r="J32" t="str">
        <f t="shared" si="1"/>
        <v>DOMINGO</v>
      </c>
      <c r="K32" s="26" t="str">
        <f t="shared" si="2"/>
        <v>xxxxxxx</v>
      </c>
      <c r="L32" s="8">
        <v>13</v>
      </c>
      <c r="M32" s="8">
        <v>12</v>
      </c>
      <c r="N32" s="21"/>
      <c r="O32" s="21"/>
    </row>
    <row r="33" spans="8:15" ht="15" x14ac:dyDescent="0.25">
      <c r="H33" s="10">
        <f t="shared" si="3"/>
        <v>42534</v>
      </c>
      <c r="I33" s="38" t="str">
        <f t="shared" si="0"/>
        <v>seg</v>
      </c>
      <c r="J33" t="str">
        <f t="shared" si="1"/>
        <v/>
      </c>
      <c r="K33" s="26" t="str">
        <f t="shared" si="2"/>
        <v/>
      </c>
      <c r="L33" s="8">
        <v>14</v>
      </c>
      <c r="M33" s="8">
        <v>13</v>
      </c>
      <c r="N33" s="21"/>
      <c r="O33" s="21"/>
    </row>
    <row r="34" spans="8:15" ht="15.75" thickBot="1" x14ac:dyDescent="0.3">
      <c r="H34" s="10">
        <f t="shared" si="3"/>
        <v>42535</v>
      </c>
      <c r="I34" s="38" t="str">
        <f t="shared" si="0"/>
        <v>ter</v>
      </c>
      <c r="J34" t="str">
        <f t="shared" si="1"/>
        <v/>
      </c>
      <c r="K34" s="26" t="str">
        <f t="shared" si="2"/>
        <v/>
      </c>
      <c r="L34" s="23">
        <v>15</v>
      </c>
      <c r="M34" s="8">
        <v>14</v>
      </c>
      <c r="N34" s="21"/>
      <c r="O34" s="21"/>
    </row>
    <row r="35" spans="8:15" ht="15.75" thickBot="1" x14ac:dyDescent="0.3">
      <c r="H35" s="10">
        <f>IF(O5=31,H34+1,"")</f>
        <v>42536</v>
      </c>
      <c r="I35" s="38" t="str">
        <f t="shared" si="0"/>
        <v>qua</v>
      </c>
      <c r="J35" t="str">
        <f t="shared" ref="J35" si="4">IF(IFERROR(INDEX(C:C,MATCH(I35,D:D,0)),"")="",IFERROR(INDEX(C:C,MATCH(H35,E:E,0)),""),IFERROR(INDEX(C:C,MATCH(I35,D:D,0)),""))</f>
        <v/>
      </c>
      <c r="K35" s="26" t="str">
        <f t="shared" ref="K35" si="5">IF(IFERROR(INDEX(E:E,MATCH(J35,C:C,0)),"")="","","xxxxxxx")</f>
        <v/>
      </c>
      <c r="L35" s="20"/>
      <c r="M35" s="23">
        <v>15</v>
      </c>
      <c r="N35" s="6"/>
      <c r="O35" s="21"/>
    </row>
    <row r="36" spans="8:15" ht="15" x14ac:dyDescent="0.25">
      <c r="H36" s="10"/>
      <c r="L36" s="20"/>
      <c r="M36" s="20"/>
      <c r="N36" s="6"/>
      <c r="O36" s="21"/>
    </row>
    <row r="37" spans="8:15" ht="15" x14ac:dyDescent="0.25">
      <c r="H37" s="10"/>
      <c r="L37" s="20"/>
      <c r="M37" s="20"/>
      <c r="N37" s="21"/>
      <c r="O37" s="21"/>
    </row>
    <row r="38" spans="8:15" x14ac:dyDescent="0.2">
      <c r="L38" s="20"/>
      <c r="M38" s="20"/>
      <c r="N38" s="6"/>
      <c r="O38" s="21"/>
    </row>
    <row r="39" spans="8:15" x14ac:dyDescent="0.2">
      <c r="H39" s="39"/>
      <c r="L39" s="20"/>
      <c r="M39" s="20"/>
      <c r="N39" s="6"/>
      <c r="O39" s="21"/>
    </row>
    <row r="40" spans="8:15" x14ac:dyDescent="0.2">
      <c r="H40" s="39"/>
      <c r="L40" s="20"/>
      <c r="M40" s="20"/>
      <c r="N40" s="21"/>
      <c r="O40" s="21"/>
    </row>
    <row r="41" spans="8:15" x14ac:dyDescent="0.2">
      <c r="L41" s="20"/>
      <c r="M41" s="20"/>
      <c r="N41" s="6"/>
      <c r="O41" s="21"/>
    </row>
    <row r="42" spans="8:15" x14ac:dyDescent="0.2">
      <c r="L42" s="20"/>
      <c r="M42" s="20"/>
      <c r="N42" s="6"/>
      <c r="O42" s="21"/>
    </row>
    <row r="43" spans="8:15" x14ac:dyDescent="0.2">
      <c r="L43" s="20"/>
      <c r="M43" s="20"/>
      <c r="N43" s="21"/>
      <c r="O43" s="21"/>
    </row>
    <row r="44" spans="8:15" x14ac:dyDescent="0.2">
      <c r="L44" s="20"/>
      <c r="M44" s="20"/>
      <c r="N44" s="21"/>
      <c r="O44" s="21"/>
    </row>
    <row r="45" spans="8:15" x14ac:dyDescent="0.2">
      <c r="L45" s="20"/>
      <c r="M45" s="20"/>
      <c r="N45" s="6"/>
      <c r="O45" s="21"/>
    </row>
    <row r="46" spans="8:15" x14ac:dyDescent="0.2">
      <c r="L46" s="20"/>
      <c r="M46" s="20"/>
      <c r="N46" s="6"/>
      <c r="O46" s="21"/>
    </row>
    <row r="47" spans="8:15" x14ac:dyDescent="0.2">
      <c r="L47" s="20"/>
      <c r="M47" s="20"/>
      <c r="N47" s="6"/>
      <c r="O47" s="21"/>
    </row>
    <row r="48" spans="8:15" x14ac:dyDescent="0.2">
      <c r="L48" s="20"/>
      <c r="M48" s="20"/>
      <c r="N48" s="21"/>
      <c r="O48" s="21"/>
    </row>
    <row r="49" spans="12:15" x14ac:dyDescent="0.2">
      <c r="L49" s="20"/>
      <c r="M49" s="20"/>
      <c r="N49" s="6"/>
      <c r="O49" s="21"/>
    </row>
    <row r="50" spans="12:15" x14ac:dyDescent="0.2">
      <c r="L50" s="20"/>
      <c r="M50" s="20"/>
      <c r="N50" s="21"/>
      <c r="O50" s="21"/>
    </row>
    <row r="51" spans="12:15" x14ac:dyDescent="0.2">
      <c r="L51" s="20"/>
      <c r="M51" s="20"/>
      <c r="N51" s="21"/>
      <c r="O51" s="21"/>
    </row>
    <row r="52" spans="12:15" x14ac:dyDescent="0.2">
      <c r="L52" s="20"/>
      <c r="M52" s="20"/>
      <c r="N52" s="22"/>
      <c r="O52" s="21"/>
    </row>
    <row r="53" spans="12:15" x14ac:dyDescent="0.2">
      <c r="L53" s="20"/>
      <c r="M53" s="20"/>
      <c r="N53" s="6"/>
      <c r="O53" s="21"/>
    </row>
    <row r="54" spans="12:15" x14ac:dyDescent="0.2">
      <c r="L54" s="20"/>
      <c r="M54" s="20"/>
      <c r="N54" s="21"/>
      <c r="O54" s="21"/>
    </row>
    <row r="55" spans="12:15" x14ac:dyDescent="0.2">
      <c r="L55" s="20"/>
      <c r="M55" s="20"/>
      <c r="N55" s="21"/>
      <c r="O55" s="21"/>
    </row>
    <row r="56" spans="12:15" x14ac:dyDescent="0.2">
      <c r="L56" s="20"/>
      <c r="M56" s="20"/>
      <c r="N56" s="21"/>
      <c r="O56" s="21"/>
    </row>
    <row r="57" spans="12:15" x14ac:dyDescent="0.2">
      <c r="L57" s="20"/>
      <c r="M57" s="20"/>
      <c r="N57" s="6"/>
      <c r="O57" s="21"/>
    </row>
    <row r="58" spans="12:15" x14ac:dyDescent="0.2">
      <c r="M58" s="20"/>
    </row>
    <row r="59" spans="12:15" x14ac:dyDescent="0.2">
      <c r="M59" s="20"/>
    </row>
    <row r="60" spans="12:15" x14ac:dyDescent="0.2">
      <c r="M60" s="20"/>
    </row>
    <row r="61" spans="12:15" x14ac:dyDescent="0.2">
      <c r="M61" s="20"/>
    </row>
    <row r="62" spans="12:15" x14ac:dyDescent="0.2">
      <c r="M62" s="20"/>
    </row>
    <row r="63" spans="12:15" x14ac:dyDescent="0.2">
      <c r="M63" s="20"/>
    </row>
    <row r="64" spans="12:15" x14ac:dyDescent="0.2">
      <c r="M64" s="20"/>
    </row>
    <row r="65" spans="13:13" x14ac:dyDescent="0.2">
      <c r="M65" s="20"/>
    </row>
    <row r="66" spans="13:13" x14ac:dyDescent="0.2">
      <c r="M66" s="20"/>
    </row>
    <row r="67" spans="13:13" x14ac:dyDescent="0.2">
      <c r="M67" s="20"/>
    </row>
    <row r="68" spans="13:13" x14ac:dyDescent="0.2">
      <c r="M68" s="20"/>
    </row>
    <row r="69" spans="13:13" x14ac:dyDescent="0.2">
      <c r="M69" s="20"/>
    </row>
    <row r="70" spans="13:13" x14ac:dyDescent="0.2">
      <c r="M70" s="20"/>
    </row>
    <row r="71" spans="13:13" x14ac:dyDescent="0.2">
      <c r="M71" s="2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9"/>
  <sheetViews>
    <sheetView showGridLines="0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2" max="2" width="6.5703125" style="5" bestFit="1" customWidth="1"/>
    <col min="3" max="3" width="46.28515625" bestFit="1" customWidth="1"/>
    <col min="4" max="4" width="14" style="15" bestFit="1" customWidth="1"/>
    <col min="5" max="5" width="16" bestFit="1" customWidth="1"/>
    <col min="6" max="6" width="17" bestFit="1" customWidth="1"/>
  </cols>
  <sheetData>
    <row r="2" spans="2:6" x14ac:dyDescent="0.2">
      <c r="B2" s="35" t="s">
        <v>85</v>
      </c>
      <c r="C2" s="36" t="s">
        <v>7</v>
      </c>
      <c r="D2" s="37" t="s">
        <v>28</v>
      </c>
      <c r="E2" s="37" t="s">
        <v>5</v>
      </c>
      <c r="F2" s="37" t="s">
        <v>10</v>
      </c>
    </row>
    <row r="3" spans="2:6" x14ac:dyDescent="0.2">
      <c r="B3" s="5">
        <v>1</v>
      </c>
      <c r="C3" s="7" t="s">
        <v>29</v>
      </c>
      <c r="D3" s="18">
        <v>5646</v>
      </c>
      <c r="E3" s="6" t="s">
        <v>30</v>
      </c>
      <c r="F3" s="6" t="s">
        <v>31</v>
      </c>
    </row>
    <row r="4" spans="2:6" x14ac:dyDescent="0.2">
      <c r="B4" s="31">
        <v>2</v>
      </c>
      <c r="C4" s="32" t="s">
        <v>32</v>
      </c>
      <c r="D4" s="90">
        <v>5655</v>
      </c>
      <c r="E4" s="33" t="s">
        <v>6</v>
      </c>
      <c r="F4" s="34" t="s">
        <v>11</v>
      </c>
    </row>
    <row r="5" spans="2:6" x14ac:dyDescent="0.2">
      <c r="B5" s="5">
        <v>3</v>
      </c>
      <c r="C5" s="7" t="s">
        <v>33</v>
      </c>
      <c r="D5" s="18">
        <v>5660</v>
      </c>
      <c r="E5" s="6" t="s">
        <v>30</v>
      </c>
      <c r="F5" s="6" t="s">
        <v>31</v>
      </c>
    </row>
    <row r="6" spans="2:6" x14ac:dyDescent="0.2">
      <c r="B6" s="31">
        <v>4</v>
      </c>
      <c r="C6" s="32" t="s">
        <v>34</v>
      </c>
      <c r="D6" s="90">
        <v>5680</v>
      </c>
      <c r="E6" s="33" t="s">
        <v>6</v>
      </c>
      <c r="F6" s="34" t="s">
        <v>11</v>
      </c>
    </row>
    <row r="7" spans="2:6" x14ac:dyDescent="0.2">
      <c r="B7" s="5">
        <v>5</v>
      </c>
      <c r="C7" s="7" t="s">
        <v>35</v>
      </c>
      <c r="D7" s="18">
        <v>5688</v>
      </c>
      <c r="E7" s="6" t="s">
        <v>30</v>
      </c>
      <c r="F7" s="6" t="s">
        <v>31</v>
      </c>
    </row>
    <row r="8" spans="2:6" x14ac:dyDescent="0.2">
      <c r="B8" s="31">
        <v>6</v>
      </c>
      <c r="C8" s="32" t="s">
        <v>36</v>
      </c>
      <c r="D8" s="90">
        <v>5696</v>
      </c>
      <c r="E8" s="33" t="s">
        <v>30</v>
      </c>
      <c r="F8" s="34" t="s">
        <v>31</v>
      </c>
    </row>
    <row r="9" spans="2:6" x14ac:dyDescent="0.2">
      <c r="B9" s="5">
        <v>7</v>
      </c>
      <c r="C9" s="32" t="s">
        <v>37</v>
      </c>
      <c r="D9" s="90">
        <v>5709</v>
      </c>
      <c r="E9" s="33" t="s">
        <v>6</v>
      </c>
      <c r="F9" s="34" t="s">
        <v>11</v>
      </c>
    </row>
    <row r="10" spans="2:6" x14ac:dyDescent="0.2">
      <c r="B10" s="31">
        <v>8</v>
      </c>
      <c r="C10" s="7" t="s">
        <v>38</v>
      </c>
      <c r="D10" s="18">
        <v>5725</v>
      </c>
      <c r="E10" s="6" t="s">
        <v>30</v>
      </c>
      <c r="F10" s="6" t="s">
        <v>31</v>
      </c>
    </row>
    <row r="11" spans="2:6" x14ac:dyDescent="0.2">
      <c r="B11" s="5">
        <v>9</v>
      </c>
      <c r="C11" s="32" t="s">
        <v>39</v>
      </c>
      <c r="D11" s="90">
        <v>5727</v>
      </c>
      <c r="E11" s="33" t="s">
        <v>6</v>
      </c>
      <c r="F11" s="34" t="s">
        <v>11</v>
      </c>
    </row>
    <row r="12" spans="2:6" x14ac:dyDescent="0.2">
      <c r="B12" s="31">
        <v>10</v>
      </c>
      <c r="C12" s="7" t="s">
        <v>40</v>
      </c>
      <c r="D12" s="18">
        <v>5729</v>
      </c>
      <c r="E12" s="6" t="s">
        <v>6</v>
      </c>
      <c r="F12" s="6" t="s">
        <v>11</v>
      </c>
    </row>
    <row r="13" spans="2:6" x14ac:dyDescent="0.2">
      <c r="B13" s="5">
        <v>11</v>
      </c>
      <c r="C13" s="32" t="s">
        <v>41</v>
      </c>
      <c r="D13" s="90">
        <v>5748</v>
      </c>
      <c r="E13" s="33" t="s">
        <v>6</v>
      </c>
      <c r="F13" s="34" t="s">
        <v>11</v>
      </c>
    </row>
    <row r="14" spans="2:6" x14ac:dyDescent="0.2">
      <c r="B14" s="31">
        <v>12</v>
      </c>
      <c r="C14" s="7" t="s">
        <v>42</v>
      </c>
      <c r="D14" s="18">
        <v>5750</v>
      </c>
      <c r="E14" s="6" t="s">
        <v>30</v>
      </c>
      <c r="F14" s="6" t="s">
        <v>31</v>
      </c>
    </row>
    <row r="15" spans="2:6" x14ac:dyDescent="0.2">
      <c r="B15" s="5">
        <v>13</v>
      </c>
      <c r="C15" s="32" t="s">
        <v>43</v>
      </c>
      <c r="D15" s="90">
        <v>5753</v>
      </c>
      <c r="E15" s="33" t="s">
        <v>30</v>
      </c>
      <c r="F15" s="34" t="s">
        <v>31</v>
      </c>
    </row>
    <row r="16" spans="2:6" x14ac:dyDescent="0.2">
      <c r="B16" s="31">
        <v>14</v>
      </c>
      <c r="C16" s="7" t="s">
        <v>44</v>
      </c>
      <c r="D16" s="18">
        <v>5754</v>
      </c>
      <c r="E16" s="6" t="s">
        <v>6</v>
      </c>
      <c r="F16" s="6" t="s">
        <v>11</v>
      </c>
    </row>
    <row r="17" spans="2:6" x14ac:dyDescent="0.2">
      <c r="B17" s="5">
        <v>15</v>
      </c>
      <c r="C17" s="32" t="s">
        <v>45</v>
      </c>
      <c r="D17" s="90">
        <v>5759</v>
      </c>
      <c r="E17" s="33" t="s">
        <v>30</v>
      </c>
      <c r="F17" s="34" t="s">
        <v>31</v>
      </c>
    </row>
    <row r="18" spans="2:6" x14ac:dyDescent="0.2">
      <c r="B18" s="31">
        <v>16</v>
      </c>
      <c r="C18" s="7" t="s">
        <v>46</v>
      </c>
      <c r="D18" s="18">
        <v>5761</v>
      </c>
      <c r="E18" s="6" t="s">
        <v>6</v>
      </c>
      <c r="F18" s="6" t="s">
        <v>11</v>
      </c>
    </row>
    <row r="19" spans="2:6" x14ac:dyDescent="0.2">
      <c r="B19" s="5">
        <v>17</v>
      </c>
      <c r="C19" s="32" t="s">
        <v>47</v>
      </c>
      <c r="D19" s="90">
        <v>5762</v>
      </c>
      <c r="E19" s="33" t="s">
        <v>30</v>
      </c>
      <c r="F19" s="34" t="s">
        <v>31</v>
      </c>
    </row>
    <row r="20" spans="2:6" x14ac:dyDescent="0.2">
      <c r="B20" s="31">
        <v>18</v>
      </c>
      <c r="C20" s="7" t="s">
        <v>48</v>
      </c>
      <c r="D20" s="18">
        <v>5765</v>
      </c>
      <c r="E20" s="6" t="s">
        <v>6</v>
      </c>
      <c r="F20" s="6" t="s">
        <v>11</v>
      </c>
    </row>
    <row r="21" spans="2:6" x14ac:dyDescent="0.2">
      <c r="B21" s="5">
        <v>19</v>
      </c>
      <c r="C21" s="32" t="s">
        <v>49</v>
      </c>
      <c r="D21" s="90">
        <v>5775</v>
      </c>
      <c r="E21" s="33" t="s">
        <v>6</v>
      </c>
      <c r="F21" s="34" t="s">
        <v>11</v>
      </c>
    </row>
    <row r="22" spans="2:6" x14ac:dyDescent="0.2">
      <c r="B22" s="31">
        <v>20</v>
      </c>
      <c r="C22" s="7" t="s">
        <v>50</v>
      </c>
      <c r="D22" s="18">
        <v>5776</v>
      </c>
      <c r="E22" s="6" t="s">
        <v>30</v>
      </c>
      <c r="F22" s="6" t="s">
        <v>52</v>
      </c>
    </row>
    <row r="23" spans="2:6" x14ac:dyDescent="0.2">
      <c r="B23" s="5">
        <v>21</v>
      </c>
      <c r="C23" s="32" t="s">
        <v>51</v>
      </c>
      <c r="D23" s="90">
        <v>5777</v>
      </c>
      <c r="E23" s="33" t="s">
        <v>30</v>
      </c>
      <c r="F23" s="34" t="s">
        <v>52</v>
      </c>
    </row>
    <row r="24" spans="2:6" x14ac:dyDescent="0.2">
      <c r="B24" s="31">
        <v>22</v>
      </c>
      <c r="C24" s="32" t="s">
        <v>53</v>
      </c>
      <c r="D24" s="90">
        <v>5782</v>
      </c>
      <c r="E24" s="33" t="s">
        <v>6</v>
      </c>
      <c r="F24" s="34" t="s">
        <v>11</v>
      </c>
    </row>
    <row r="25" spans="2:6" x14ac:dyDescent="0.2">
      <c r="B25" s="5">
        <v>23</v>
      </c>
      <c r="C25" s="7" t="s">
        <v>54</v>
      </c>
      <c r="D25" s="18">
        <v>5784</v>
      </c>
      <c r="E25" s="6" t="s">
        <v>6</v>
      </c>
      <c r="F25" s="6" t="s">
        <v>11</v>
      </c>
    </row>
    <row r="26" spans="2:6" x14ac:dyDescent="0.2">
      <c r="B26" s="31">
        <v>24</v>
      </c>
      <c r="C26" s="32" t="s">
        <v>55</v>
      </c>
      <c r="D26" s="90">
        <v>5787</v>
      </c>
      <c r="E26" s="33" t="s">
        <v>6</v>
      </c>
      <c r="F26" s="34" t="s">
        <v>11</v>
      </c>
    </row>
    <row r="27" spans="2:6" x14ac:dyDescent="0.2">
      <c r="B27" s="5">
        <v>25</v>
      </c>
      <c r="C27" s="7" t="s">
        <v>56</v>
      </c>
      <c r="D27" s="18">
        <v>5788</v>
      </c>
      <c r="E27" s="6" t="s">
        <v>6</v>
      </c>
      <c r="F27" s="6" t="s">
        <v>11</v>
      </c>
    </row>
    <row r="28" spans="2:6" x14ac:dyDescent="0.2">
      <c r="B28" s="31">
        <v>26</v>
      </c>
      <c r="C28" s="32" t="s">
        <v>57</v>
      </c>
      <c r="D28" s="90">
        <v>5793</v>
      </c>
      <c r="E28" s="33" t="s">
        <v>6</v>
      </c>
      <c r="F28" s="34" t="s">
        <v>11</v>
      </c>
    </row>
    <row r="29" spans="2:6" x14ac:dyDescent="0.2">
      <c r="B29" s="5">
        <v>27</v>
      </c>
      <c r="C29" s="7" t="s">
        <v>58</v>
      </c>
      <c r="D29" s="18">
        <v>5803</v>
      </c>
      <c r="E29" s="6" t="s">
        <v>6</v>
      </c>
      <c r="F29" s="6" t="s">
        <v>11</v>
      </c>
    </row>
    <row r="30" spans="2:6" x14ac:dyDescent="0.2">
      <c r="B30" s="31">
        <v>28</v>
      </c>
      <c r="C30" s="32" t="s">
        <v>59</v>
      </c>
      <c r="D30" s="90">
        <v>5799</v>
      </c>
      <c r="E30" s="33" t="s">
        <v>30</v>
      </c>
      <c r="F30" s="6" t="s">
        <v>31</v>
      </c>
    </row>
    <row r="31" spans="2:6" x14ac:dyDescent="0.2">
      <c r="B31" s="5">
        <v>29</v>
      </c>
      <c r="C31" s="7" t="s">
        <v>60</v>
      </c>
      <c r="D31" s="18">
        <v>5801</v>
      </c>
      <c r="E31" s="6" t="s">
        <v>30</v>
      </c>
      <c r="F31" s="6" t="s">
        <v>31</v>
      </c>
    </row>
    <row r="32" spans="2:6" x14ac:dyDescent="0.2">
      <c r="B32" s="31">
        <v>30</v>
      </c>
      <c r="C32" s="32" t="s">
        <v>61</v>
      </c>
      <c r="D32" s="90">
        <v>5803</v>
      </c>
      <c r="E32" s="33" t="s">
        <v>6</v>
      </c>
      <c r="F32" s="34" t="s">
        <v>11</v>
      </c>
    </row>
    <row r="33" spans="2:6" x14ac:dyDescent="0.2">
      <c r="B33" s="5">
        <v>31</v>
      </c>
      <c r="C33" s="7" t="s">
        <v>62</v>
      </c>
      <c r="D33" s="18">
        <v>5805</v>
      </c>
      <c r="E33" s="6" t="s">
        <v>30</v>
      </c>
      <c r="F33" s="6" t="s">
        <v>31</v>
      </c>
    </row>
    <row r="34" spans="2:6" x14ac:dyDescent="0.2">
      <c r="B34" s="31">
        <v>32</v>
      </c>
      <c r="C34" s="32" t="s">
        <v>63</v>
      </c>
      <c r="D34" s="90">
        <v>5807</v>
      </c>
      <c r="E34" s="33" t="s">
        <v>30</v>
      </c>
      <c r="F34" s="6" t="s">
        <v>31</v>
      </c>
    </row>
    <row r="35" spans="2:6" x14ac:dyDescent="0.2">
      <c r="B35" s="5">
        <v>33</v>
      </c>
      <c r="C35" s="7" t="s">
        <v>64</v>
      </c>
      <c r="D35" s="18">
        <v>5809</v>
      </c>
      <c r="E35" s="6" t="s">
        <v>6</v>
      </c>
      <c r="F35" s="6" t="s">
        <v>11</v>
      </c>
    </row>
    <row r="36" spans="2:6" x14ac:dyDescent="0.2">
      <c r="B36" s="31">
        <v>34</v>
      </c>
      <c r="C36" s="32" t="s">
        <v>65</v>
      </c>
      <c r="D36" s="90">
        <v>5810</v>
      </c>
      <c r="E36" s="33" t="s">
        <v>30</v>
      </c>
      <c r="F36" s="6" t="s">
        <v>31</v>
      </c>
    </row>
    <row r="37" spans="2:6" x14ac:dyDescent="0.2">
      <c r="B37" s="5">
        <v>35</v>
      </c>
      <c r="C37" s="7" t="s">
        <v>66</v>
      </c>
      <c r="D37" s="18">
        <v>5811</v>
      </c>
      <c r="E37" s="6" t="s">
        <v>30</v>
      </c>
      <c r="F37" s="6" t="s">
        <v>31</v>
      </c>
    </row>
    <row r="38" spans="2:6" x14ac:dyDescent="0.2">
      <c r="B38" s="31">
        <v>36</v>
      </c>
      <c r="C38" s="32" t="s">
        <v>67</v>
      </c>
      <c r="D38" s="90">
        <v>5813</v>
      </c>
      <c r="E38" s="33" t="s">
        <v>6</v>
      </c>
      <c r="F38" s="34" t="s">
        <v>11</v>
      </c>
    </row>
    <row r="39" spans="2:6" x14ac:dyDescent="0.2">
      <c r="B39" s="5">
        <v>37</v>
      </c>
      <c r="C39" s="7" t="s">
        <v>68</v>
      </c>
      <c r="D39" s="18">
        <v>5815</v>
      </c>
      <c r="E39" s="6" t="s">
        <v>6</v>
      </c>
      <c r="F39" s="6" t="s">
        <v>11</v>
      </c>
    </row>
    <row r="40" spans="2:6" x14ac:dyDescent="0.2">
      <c r="B40" s="31">
        <v>38</v>
      </c>
      <c r="C40" s="32" t="s">
        <v>69</v>
      </c>
      <c r="D40" s="90">
        <v>5819</v>
      </c>
      <c r="E40" s="33" t="s">
        <v>30</v>
      </c>
      <c r="F40" s="6" t="s">
        <v>31</v>
      </c>
    </row>
    <row r="41" spans="2:6" x14ac:dyDescent="0.2">
      <c r="B41" s="5">
        <v>39</v>
      </c>
      <c r="C41" s="7" t="s">
        <v>70</v>
      </c>
      <c r="D41" s="18">
        <v>5820</v>
      </c>
      <c r="E41" s="6" t="s">
        <v>30</v>
      </c>
      <c r="F41" s="6" t="s">
        <v>31</v>
      </c>
    </row>
    <row r="42" spans="2:6" x14ac:dyDescent="0.2">
      <c r="B42" s="31">
        <v>40</v>
      </c>
      <c r="C42" s="32" t="s">
        <v>71</v>
      </c>
      <c r="D42" s="90">
        <v>5821</v>
      </c>
      <c r="E42" s="33" t="s">
        <v>30</v>
      </c>
      <c r="F42" s="6" t="s">
        <v>31</v>
      </c>
    </row>
    <row r="43" spans="2:6" x14ac:dyDescent="0.2">
      <c r="B43" s="5">
        <v>41</v>
      </c>
      <c r="C43" s="7" t="s">
        <v>72</v>
      </c>
      <c r="D43" s="18">
        <v>5822</v>
      </c>
      <c r="E43" s="6" t="s">
        <v>6</v>
      </c>
      <c r="F43" s="6" t="s">
        <v>11</v>
      </c>
    </row>
    <row r="44" spans="2:6" x14ac:dyDescent="0.2">
      <c r="B44" s="31">
        <v>42</v>
      </c>
      <c r="C44" s="32" t="s">
        <v>73</v>
      </c>
      <c r="D44" s="90">
        <v>5824</v>
      </c>
      <c r="E44" s="33" t="s">
        <v>30</v>
      </c>
      <c r="F44" s="6" t="s">
        <v>31</v>
      </c>
    </row>
    <row r="45" spans="2:6" x14ac:dyDescent="0.2">
      <c r="B45" s="5">
        <v>43</v>
      </c>
      <c r="C45" s="7" t="s">
        <v>74</v>
      </c>
      <c r="D45" s="18">
        <v>5825</v>
      </c>
      <c r="E45" s="6" t="s">
        <v>6</v>
      </c>
      <c r="F45" s="6" t="s">
        <v>11</v>
      </c>
    </row>
    <row r="46" spans="2:6" x14ac:dyDescent="0.2">
      <c r="B46" s="31">
        <v>44</v>
      </c>
      <c r="C46" s="32" t="s">
        <v>75</v>
      </c>
      <c r="D46" s="90">
        <v>5830</v>
      </c>
      <c r="E46" s="33" t="s">
        <v>6</v>
      </c>
      <c r="F46" s="34" t="s">
        <v>11</v>
      </c>
    </row>
    <row r="47" spans="2:6" x14ac:dyDescent="0.2">
      <c r="B47" s="5">
        <v>45</v>
      </c>
      <c r="C47" s="7" t="s">
        <v>76</v>
      </c>
      <c r="D47" s="18">
        <v>5832</v>
      </c>
      <c r="E47" s="6" t="s">
        <v>77</v>
      </c>
      <c r="F47" s="6" t="s">
        <v>78</v>
      </c>
    </row>
    <row r="48" spans="2:6" x14ac:dyDescent="0.2">
      <c r="B48" s="31">
        <v>46</v>
      </c>
      <c r="C48" s="32" t="s">
        <v>79</v>
      </c>
      <c r="D48" s="90">
        <v>5834</v>
      </c>
      <c r="E48" s="33" t="s">
        <v>30</v>
      </c>
      <c r="F48" s="34" t="s">
        <v>78</v>
      </c>
    </row>
    <row r="49" spans="2:6" x14ac:dyDescent="0.2">
      <c r="B49" s="5">
        <v>47</v>
      </c>
      <c r="C49" s="7" t="s">
        <v>80</v>
      </c>
      <c r="D49" s="18">
        <v>5838</v>
      </c>
      <c r="E49" s="6" t="s">
        <v>6</v>
      </c>
      <c r="F49" s="6" t="s">
        <v>11</v>
      </c>
    </row>
    <row r="50" spans="2:6" x14ac:dyDescent="0.2">
      <c r="B50" s="31">
        <v>48</v>
      </c>
      <c r="C50" s="32" t="s">
        <v>81</v>
      </c>
      <c r="D50" s="90">
        <v>5839</v>
      </c>
      <c r="E50" s="33" t="s">
        <v>6</v>
      </c>
      <c r="F50" s="34" t="s">
        <v>11</v>
      </c>
    </row>
    <row r="51" spans="2:6" x14ac:dyDescent="0.2">
      <c r="B51" s="5">
        <v>49</v>
      </c>
      <c r="C51" s="7" t="s">
        <v>82</v>
      </c>
      <c r="D51" s="18">
        <v>5840</v>
      </c>
      <c r="E51" s="6" t="s">
        <v>6</v>
      </c>
      <c r="F51" s="6" t="s">
        <v>11</v>
      </c>
    </row>
    <row r="52" spans="2:6" x14ac:dyDescent="0.2">
      <c r="B52" s="31">
        <v>50</v>
      </c>
      <c r="C52" s="32" t="s">
        <v>83</v>
      </c>
      <c r="D52" s="90">
        <v>5841</v>
      </c>
      <c r="E52" s="33" t="s">
        <v>30</v>
      </c>
      <c r="F52" s="91" t="s">
        <v>78</v>
      </c>
    </row>
    <row r="53" spans="2:6" x14ac:dyDescent="0.2">
      <c r="B53" s="5">
        <v>51</v>
      </c>
      <c r="C53" s="7"/>
      <c r="D53" s="18"/>
      <c r="E53" s="6"/>
      <c r="F53" s="6"/>
    </row>
    <row r="54" spans="2:6" x14ac:dyDescent="0.2">
      <c r="B54" s="31">
        <v>52</v>
      </c>
      <c r="C54" s="32"/>
      <c r="D54" s="90"/>
      <c r="E54" s="33"/>
      <c r="F54" s="34"/>
    </row>
    <row r="55" spans="2:6" x14ac:dyDescent="0.2">
      <c r="B55" s="5">
        <v>53</v>
      </c>
      <c r="C55" s="7"/>
      <c r="D55" s="18"/>
      <c r="E55" s="6"/>
      <c r="F55" s="6"/>
    </row>
    <row r="56" spans="2:6" x14ac:dyDescent="0.2">
      <c r="B56" s="31">
        <v>54</v>
      </c>
      <c r="C56" s="32"/>
      <c r="D56" s="90"/>
      <c r="E56" s="33"/>
      <c r="F56" s="34"/>
    </row>
    <row r="57" spans="2:6" x14ac:dyDescent="0.2">
      <c r="B57" s="5">
        <v>55</v>
      </c>
      <c r="C57" s="7"/>
      <c r="D57" s="18"/>
      <c r="E57" s="6"/>
      <c r="F57" s="6"/>
    </row>
    <row r="58" spans="2:6" x14ac:dyDescent="0.2">
      <c r="B58" s="31">
        <v>56</v>
      </c>
      <c r="C58" s="32"/>
      <c r="D58" s="90"/>
      <c r="E58" s="33"/>
      <c r="F58" s="34"/>
    </row>
    <row r="59" spans="2:6" x14ac:dyDescent="0.2">
      <c r="B59" s="5">
        <v>57</v>
      </c>
      <c r="C59" s="7"/>
      <c r="D59" s="18"/>
      <c r="E59" s="6"/>
      <c r="F59" s="6"/>
    </row>
    <row r="60" spans="2:6" x14ac:dyDescent="0.2">
      <c r="B60" s="31">
        <v>58</v>
      </c>
      <c r="C60" s="32"/>
      <c r="D60" s="90"/>
      <c r="E60" s="33"/>
      <c r="F60" s="34"/>
    </row>
    <row r="61" spans="2:6" x14ac:dyDescent="0.2">
      <c r="B61" s="5">
        <v>59</v>
      </c>
      <c r="C61" s="7"/>
      <c r="D61" s="18"/>
      <c r="E61" s="6"/>
      <c r="F61" s="6"/>
    </row>
    <row r="62" spans="2:6" x14ac:dyDescent="0.2">
      <c r="B62" s="31">
        <v>60</v>
      </c>
      <c r="C62" s="32"/>
      <c r="D62" s="90"/>
      <c r="E62" s="33"/>
      <c r="F62" s="34"/>
    </row>
    <row r="63" spans="2:6" x14ac:dyDescent="0.2">
      <c r="B63" s="5">
        <v>61</v>
      </c>
      <c r="C63" s="7"/>
      <c r="D63" s="18"/>
      <c r="E63" s="6"/>
      <c r="F63" s="6"/>
    </row>
    <row r="64" spans="2:6" x14ac:dyDescent="0.2">
      <c r="B64" s="31">
        <v>62</v>
      </c>
      <c r="C64" s="32"/>
      <c r="D64" s="90"/>
      <c r="E64" s="33"/>
      <c r="F64" s="34"/>
    </row>
    <row r="65" spans="2:6" x14ac:dyDescent="0.2">
      <c r="B65" s="5">
        <v>63</v>
      </c>
      <c r="C65" s="7"/>
      <c r="D65" s="18"/>
      <c r="E65" s="6"/>
      <c r="F65" s="6"/>
    </row>
    <row r="66" spans="2:6" x14ac:dyDescent="0.2">
      <c r="B66" s="31">
        <v>64</v>
      </c>
      <c r="C66" s="32"/>
      <c r="D66" s="90"/>
      <c r="E66" s="33"/>
      <c r="F66" s="34"/>
    </row>
    <row r="67" spans="2:6" x14ac:dyDescent="0.2">
      <c r="B67" s="5">
        <v>65</v>
      </c>
      <c r="C67" s="7"/>
      <c r="D67" s="18"/>
      <c r="E67" s="6"/>
      <c r="F67" s="6"/>
    </row>
    <row r="68" spans="2:6" x14ac:dyDescent="0.2">
      <c r="B68" s="31">
        <v>66</v>
      </c>
      <c r="C68" s="32"/>
      <c r="D68" s="90"/>
      <c r="E68" s="33"/>
      <c r="F68" s="34"/>
    </row>
    <row r="69" spans="2:6" x14ac:dyDescent="0.2">
      <c r="B69" s="5">
        <v>67</v>
      </c>
      <c r="C69" s="7"/>
      <c r="D69" s="18"/>
      <c r="E69" s="6"/>
      <c r="F69" s="6"/>
    </row>
    <row r="70" spans="2:6" x14ac:dyDescent="0.2">
      <c r="B70" s="31">
        <v>68</v>
      </c>
      <c r="C70" s="32"/>
      <c r="D70" s="90"/>
      <c r="E70" s="33"/>
      <c r="F70" s="34"/>
    </row>
    <row r="71" spans="2:6" x14ac:dyDescent="0.2">
      <c r="B71" s="5">
        <v>69</v>
      </c>
      <c r="C71" s="7"/>
      <c r="D71" s="18"/>
      <c r="E71" s="6"/>
      <c r="F71" s="6"/>
    </row>
    <row r="72" spans="2:6" x14ac:dyDescent="0.2">
      <c r="B72" s="31">
        <v>70</v>
      </c>
      <c r="C72" s="32"/>
      <c r="D72" s="90"/>
      <c r="E72" s="33"/>
      <c r="F72" s="34"/>
    </row>
    <row r="73" spans="2:6" x14ac:dyDescent="0.2">
      <c r="B73" s="5">
        <v>71</v>
      </c>
      <c r="C73" s="7"/>
      <c r="D73" s="18"/>
      <c r="E73" s="6"/>
      <c r="F73" s="6"/>
    </row>
    <row r="74" spans="2:6" x14ac:dyDescent="0.2">
      <c r="B74" s="31">
        <v>72</v>
      </c>
      <c r="C74" s="32"/>
      <c r="D74" s="90"/>
      <c r="E74" s="33"/>
      <c r="F74" s="34"/>
    </row>
    <row r="75" spans="2:6" x14ac:dyDescent="0.2">
      <c r="B75" s="5">
        <v>73</v>
      </c>
      <c r="C75" s="7"/>
      <c r="D75" s="18"/>
      <c r="E75" s="6"/>
      <c r="F75" s="6"/>
    </row>
    <row r="76" spans="2:6" x14ac:dyDescent="0.2">
      <c r="B76" s="31">
        <v>74</v>
      </c>
      <c r="C76" s="32"/>
      <c r="D76" s="90"/>
      <c r="E76" s="33"/>
      <c r="F76" s="34"/>
    </row>
    <row r="77" spans="2:6" x14ac:dyDescent="0.2">
      <c r="B77" s="5">
        <v>75</v>
      </c>
      <c r="C77" s="7"/>
      <c r="D77" s="18"/>
      <c r="E77" s="6"/>
      <c r="F77" s="6"/>
    </row>
    <row r="78" spans="2:6" x14ac:dyDescent="0.2">
      <c r="B78" s="31">
        <v>76</v>
      </c>
      <c r="C78" s="32"/>
      <c r="D78" s="90"/>
      <c r="E78" s="33"/>
      <c r="F78" s="34"/>
    </row>
    <row r="79" spans="2:6" x14ac:dyDescent="0.2">
      <c r="B79" s="5">
        <v>77</v>
      </c>
      <c r="C79" s="7"/>
      <c r="D79" s="18"/>
      <c r="E79" s="6"/>
      <c r="F79" s="6"/>
    </row>
    <row r="80" spans="2:6" x14ac:dyDescent="0.2">
      <c r="B80" s="31">
        <v>78</v>
      </c>
      <c r="C80" s="32"/>
      <c r="D80" s="90"/>
      <c r="E80" s="33"/>
      <c r="F80" s="34"/>
    </row>
    <row r="81" spans="2:6" x14ac:dyDescent="0.2">
      <c r="B81" s="5">
        <v>79</v>
      </c>
      <c r="C81" s="7"/>
      <c r="D81" s="18"/>
      <c r="E81" s="6"/>
      <c r="F81" s="6"/>
    </row>
    <row r="82" spans="2:6" x14ac:dyDescent="0.2">
      <c r="B82" s="31">
        <v>80</v>
      </c>
      <c r="C82" s="32"/>
      <c r="D82" s="90"/>
      <c r="E82" s="33"/>
      <c r="F82" s="34"/>
    </row>
    <row r="83" spans="2:6" x14ac:dyDescent="0.2">
      <c r="B83" s="5">
        <v>81</v>
      </c>
      <c r="C83" s="7"/>
      <c r="D83" s="18"/>
      <c r="E83" s="6"/>
      <c r="F83" s="6"/>
    </row>
    <row r="84" spans="2:6" x14ac:dyDescent="0.2">
      <c r="B84" s="31">
        <v>82</v>
      </c>
      <c r="C84" s="32"/>
      <c r="D84" s="90"/>
      <c r="E84" s="33"/>
      <c r="F84" s="34"/>
    </row>
    <row r="85" spans="2:6" x14ac:dyDescent="0.2">
      <c r="B85" s="5">
        <v>83</v>
      </c>
      <c r="C85" s="7"/>
      <c r="D85" s="18"/>
      <c r="E85" s="6"/>
      <c r="F85" s="6"/>
    </row>
    <row r="86" spans="2:6" x14ac:dyDescent="0.2">
      <c r="B86" s="31">
        <v>84</v>
      </c>
      <c r="C86" s="32"/>
      <c r="D86" s="90"/>
      <c r="E86" s="33"/>
      <c r="F86" s="34"/>
    </row>
    <row r="87" spans="2:6" x14ac:dyDescent="0.2">
      <c r="B87" s="5">
        <v>85</v>
      </c>
      <c r="C87" s="7"/>
      <c r="D87" s="18"/>
      <c r="E87" s="6"/>
      <c r="F87" s="6"/>
    </row>
    <row r="88" spans="2:6" x14ac:dyDescent="0.2">
      <c r="B88" s="31">
        <v>86</v>
      </c>
      <c r="C88" s="32"/>
      <c r="D88" s="90"/>
      <c r="E88" s="33"/>
      <c r="F88" s="34"/>
    </row>
    <row r="89" spans="2:6" x14ac:dyDescent="0.2">
      <c r="B89" s="5">
        <v>87</v>
      </c>
      <c r="C89" s="7"/>
      <c r="D89" s="18"/>
      <c r="E89" s="6"/>
      <c r="F89" s="6"/>
    </row>
    <row r="90" spans="2:6" x14ac:dyDescent="0.2">
      <c r="B90" s="31">
        <v>88</v>
      </c>
      <c r="C90" s="32"/>
      <c r="D90" s="90"/>
      <c r="E90" s="33"/>
      <c r="F90" s="34"/>
    </row>
    <row r="91" spans="2:6" x14ac:dyDescent="0.2">
      <c r="B91" s="5">
        <v>89</v>
      </c>
      <c r="C91" s="7"/>
      <c r="D91" s="18"/>
      <c r="E91" s="6"/>
      <c r="F91" s="6"/>
    </row>
    <row r="92" spans="2:6" x14ac:dyDescent="0.2">
      <c r="B92" s="31">
        <v>90</v>
      </c>
      <c r="C92" s="32"/>
      <c r="D92" s="90"/>
      <c r="E92" s="33"/>
      <c r="F92" s="34"/>
    </row>
    <row r="93" spans="2:6" x14ac:dyDescent="0.2">
      <c r="B93" s="5">
        <v>91</v>
      </c>
      <c r="C93" s="7"/>
      <c r="D93" s="18"/>
      <c r="E93" s="6"/>
      <c r="F93" s="6"/>
    </row>
    <row r="94" spans="2:6" x14ac:dyDescent="0.2">
      <c r="B94" s="31">
        <v>92</v>
      </c>
      <c r="C94" s="32"/>
      <c r="D94" s="90"/>
      <c r="E94" s="33"/>
      <c r="F94" s="34"/>
    </row>
    <row r="95" spans="2:6" x14ac:dyDescent="0.2">
      <c r="B95" s="5">
        <v>93</v>
      </c>
      <c r="C95" s="7"/>
      <c r="D95" s="18"/>
      <c r="E95" s="6"/>
      <c r="F95" s="6"/>
    </row>
    <row r="96" spans="2:6" x14ac:dyDescent="0.2">
      <c r="B96" s="31">
        <v>94</v>
      </c>
      <c r="C96" s="32"/>
      <c r="D96" s="90"/>
      <c r="E96" s="33"/>
      <c r="F96" s="34"/>
    </row>
    <row r="97" spans="2:6" x14ac:dyDescent="0.2">
      <c r="B97" s="5">
        <v>95</v>
      </c>
      <c r="C97" s="7"/>
      <c r="D97" s="18"/>
      <c r="E97" s="6"/>
      <c r="F97" s="6"/>
    </row>
    <row r="98" spans="2:6" x14ac:dyDescent="0.2">
      <c r="B98" s="31">
        <v>96</v>
      </c>
      <c r="C98" s="32"/>
      <c r="D98" s="90"/>
      <c r="E98" s="33"/>
      <c r="F98" s="34"/>
    </row>
    <row r="99" spans="2:6" x14ac:dyDescent="0.2">
      <c r="B99" s="5">
        <v>97</v>
      </c>
      <c r="C99" s="7"/>
      <c r="D99" s="18"/>
      <c r="E99" s="6"/>
      <c r="F99" s="6"/>
    </row>
  </sheetData>
  <autoFilter ref="C2:F5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Ponto</vt:lpstr>
      <vt:lpstr>Dados</vt:lpstr>
      <vt:lpstr>Quadro</vt:lpstr>
      <vt:lpstr>Plan1</vt:lpstr>
      <vt:lpstr>Ponto!Area_de_impressao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Natanael Celestino Bandeira Filho</dc:creator>
  <cp:lastModifiedBy>fabricio.souza</cp:lastModifiedBy>
  <cp:lastPrinted>2016-05-16T14:20:14Z</cp:lastPrinted>
  <dcterms:created xsi:type="dcterms:W3CDTF">2016-04-27T17:51:39Z</dcterms:created>
  <dcterms:modified xsi:type="dcterms:W3CDTF">2016-05-16T14:20:34Z</dcterms:modified>
</cp:coreProperties>
</file>