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NavKit/Documents/"/>
    </mc:Choice>
  </mc:AlternateContent>
  <bookViews>
    <workbookView showHorizontalScroll="0" showVerticalScroll="0" xWindow="0" yWindow="460" windowWidth="28800" windowHeight="15940" tabRatio="500"/>
  </bookViews>
  <sheets>
    <sheet name="Clean up" sheetId="5" r:id="rId1"/>
  </sheets>
  <definedNames>
    <definedName name="_xlfn_CONCAT">#N/A</definedName>
    <definedName name="_xlfn_DAYS">NA()</definedName>
    <definedName name="E3e1">#REF!</definedName>
    <definedName name="F4a144">#REF!</definedName>
    <definedName name="K9g322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5" l="1"/>
  <c r="C4" i="5"/>
  <c r="E5" i="5"/>
  <c r="E10" i="5"/>
  <c r="E1" i="5"/>
  <c r="E15" i="5"/>
  <c r="C3" i="5"/>
  <c r="E2" i="5"/>
  <c r="C18" i="5"/>
  <c r="E6" i="5"/>
  <c r="E3" i="5"/>
  <c r="E4" i="5"/>
  <c r="C12" i="5"/>
  <c r="B6" i="5"/>
  <c r="E12" i="5"/>
  <c r="C24" i="5"/>
  <c r="C6" i="5"/>
  <c r="E9" i="5"/>
  <c r="E16" i="5"/>
  <c r="E17" i="5"/>
  <c r="E22" i="5"/>
  <c r="C7" i="5"/>
  <c r="E8" i="5"/>
  <c r="C9" i="5"/>
  <c r="G9" i="5"/>
  <c r="B10" i="5"/>
  <c r="C10" i="5"/>
  <c r="C11" i="5"/>
  <c r="E11" i="5"/>
  <c r="G12" i="5"/>
  <c r="E13" i="5"/>
  <c r="G13" i="5"/>
  <c r="E14" i="5"/>
  <c r="C16" i="5"/>
  <c r="G16" i="5"/>
  <c r="C21" i="5"/>
  <c r="E18" i="5"/>
  <c r="C19" i="5"/>
  <c r="E19" i="5"/>
  <c r="B20" i="5"/>
  <c r="E21" i="5"/>
  <c r="C20" i="5"/>
  <c r="E20" i="5"/>
  <c r="A21" i="5"/>
  <c r="C22" i="5"/>
  <c r="E23" i="5"/>
  <c r="E24" i="5"/>
  <c r="C25" i="5"/>
  <c r="E25" i="5"/>
  <c r="C26" i="5"/>
  <c r="C27" i="5"/>
  <c r="E27" i="5"/>
  <c r="C28" i="5"/>
  <c r="E28" i="5"/>
  <c r="C31" i="5"/>
  <c r="C32" i="5"/>
  <c r="D33" i="5"/>
  <c r="E33" i="5"/>
</calcChain>
</file>

<file path=xl/sharedStrings.xml><?xml version="1.0" encoding="utf-8"?>
<sst xmlns="http://schemas.openxmlformats.org/spreadsheetml/2006/main" count="54" uniqueCount="53">
  <si>
    <t>Should be on pages, into #2</t>
  </si>
  <si>
    <t>STARTED IN 1 or 2?? By starting at page # C3</t>
  </si>
  <si>
    <t>Starting at page # (minus Ps &amp; pro. If in #2), 0 if pg. 1!</t>
  </si>
  <si>
    <t>By days, should be on pg.</t>
  </si>
  <si>
    <t>Number of pages to read a day in O. T.</t>
  </si>
  <si>
    <t>If STARED in 2 should be on page</t>
  </si>
  <si>
    <t>Could of read this many pages. Cause of days * pgs a day.</t>
  </si>
  <si>
    <t>By actively reading, puts it in #1 or #2, now.</t>
  </si>
  <si>
    <t>Days NEEDED to finish read O. T. (minus Ps. Prov.)</t>
  </si>
  <si>
    <r>
      <rPr>
        <b/>
        <sz val="10"/>
        <color indexed="12"/>
        <rFont val="Arial"/>
        <family val="2"/>
      </rPr>
      <t xml:space="preserve">Below is </t>
    </r>
    <r>
      <rPr>
        <b/>
        <sz val="10"/>
        <color indexed="61"/>
        <rFont val="Arial"/>
        <family val="2"/>
      </rPr>
      <t>actively</t>
    </r>
    <r>
      <rPr>
        <b/>
        <sz val="10"/>
        <color indexed="12"/>
        <rFont val="Arial"/>
        <family val="2"/>
      </rPr>
      <t xml:space="preserve"> reading, Or at page.</t>
    </r>
  </si>
  <si>
    <r>
      <rPr>
        <b/>
        <sz val="10"/>
        <rFont val="Arial"/>
        <family val="2"/>
      </rPr>
      <t>Days (by the dates) into reading. 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>. Day until today!</t>
    </r>
  </si>
  <si>
    <t>In #2 extra in left in #1.</t>
  </si>
  <si>
    <t>Days to go to finish</t>
  </si>
  <si>
    <t>Goal of pages to read a day</t>
  </si>
  <si>
    <t>Last of pages in #1 ps. 1:1</t>
  </si>
  <si>
    <t>Started at page #</t>
  </si>
  <si>
    <t>Actively on pages # plus goal = total</t>
  </si>
  <si>
    <t>Total days of reading, ONLY days posted as read.</t>
  </si>
  <si>
    <r>
      <rPr>
        <b/>
        <sz val="10"/>
        <rFont val="Arial"/>
        <family val="2"/>
      </rPr>
      <t xml:space="preserve">1 is Gen to Psalms1:1.  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2 is into eccl.1:1</t>
    </r>
  </si>
  <si>
    <t>Should be on page.</t>
  </si>
  <si>
    <t>Ahead or behind in # 1</t>
  </si>
  <si>
    <t>Eccl. 1:1</t>
  </si>
  <si>
    <t>in Psalms, read to page</t>
  </si>
  <si>
    <t>Mal. 4:6</t>
  </si>
  <si>
    <r>
      <rPr>
        <sz val="10"/>
        <rFont val="Arial"/>
        <family val="2"/>
      </rPr>
      <t>Into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part</t>
    </r>
  </si>
  <si>
    <t>Total pages Eccl 1:1 to Mal. 4:6</t>
  </si>
  <si>
    <r>
      <rPr>
        <b/>
        <sz val="10"/>
        <rFont val="Arial"/>
        <family val="2"/>
      </rPr>
      <t xml:space="preserve">Actively, (today) on O. T. </t>
    </r>
    <r>
      <rPr>
        <b/>
        <sz val="10"/>
        <color indexed="12"/>
        <rFont val="Arial"/>
        <family val="2"/>
      </rPr>
      <t xml:space="preserve"> page</t>
    </r>
    <r>
      <rPr>
        <b/>
        <sz val="10"/>
        <rFont val="Arial"/>
        <family val="2"/>
      </rPr>
      <t xml:space="preserve"> #</t>
    </r>
  </si>
  <si>
    <t>Pages ahead or behind in reading in # 2</t>
  </si>
  <si>
    <t>Total # of pages to read, including daily average</t>
  </si>
  <si>
    <t>Total pgs in Ps. And Prov.</t>
  </si>
  <si>
    <t xml:space="preserve"> Pages left to read in Eccl. 1:1 to Mal. 4:6</t>
  </si>
  <si>
    <r>
      <rPr>
        <b/>
        <sz val="10"/>
        <rFont val="Arial"/>
        <family val="2"/>
      </rPr>
      <t>As today, SHOULD BE on</t>
    </r>
    <r>
      <rPr>
        <b/>
        <sz val="10"/>
        <color indexed="12"/>
        <rFont val="Arial"/>
        <family val="2"/>
      </rPr>
      <t xml:space="preserve"> page</t>
    </r>
    <r>
      <rPr>
        <b/>
        <sz val="10"/>
        <rFont val="Arial"/>
        <family val="2"/>
      </rPr>
      <t xml:space="preserve"> #</t>
    </r>
  </si>
  <si>
    <t>Read to page MAY NEED TO FIX IN #1</t>
  </si>
  <si>
    <r>
      <rPr>
        <sz val="10"/>
        <rFont val="Arial"/>
        <family val="2"/>
      </rPr>
      <t>IF(</t>
    </r>
    <r>
      <rPr>
        <sz val="10"/>
        <color indexed="12"/>
        <rFont val="Arial"/>
        <family val="2"/>
      </rPr>
      <t>E15</t>
    </r>
    <r>
      <rPr>
        <sz val="10"/>
        <rFont val="Arial"/>
        <family val="2"/>
      </rPr>
      <t>&lt;=</t>
    </r>
    <r>
      <rPr>
        <sz val="10"/>
        <color indexed="10"/>
        <rFont val="Arial"/>
        <family val="2"/>
      </rPr>
      <t>E10</t>
    </r>
    <r>
      <rPr>
        <sz val="10"/>
        <rFont val="Arial"/>
        <family val="2"/>
      </rPr>
      <t>,SUM(</t>
    </r>
    <r>
      <rPr>
        <sz val="10"/>
        <color indexed="14"/>
        <rFont val="Arial"/>
        <family val="2"/>
      </rPr>
      <t>E13</t>
    </r>
    <r>
      <rPr>
        <sz val="10"/>
        <rFont val="Arial"/>
        <family val="2"/>
      </rPr>
      <t>+</t>
    </r>
    <r>
      <rPr>
        <sz val="10"/>
        <color indexed="17"/>
        <rFont val="Arial"/>
        <family val="2"/>
      </rPr>
      <t>E16</t>
    </r>
    <r>
      <rPr>
        <sz val="10"/>
        <rFont val="Arial"/>
        <family val="2"/>
      </rPr>
      <t>),IF(SUM(</t>
    </r>
    <r>
      <rPr>
        <sz val="10"/>
        <color indexed="18"/>
        <rFont val="Arial"/>
        <family val="2"/>
      </rPr>
      <t>C18</t>
    </r>
    <r>
      <rPr>
        <sz val="10"/>
        <rFont val="Arial"/>
        <family val="2"/>
      </rPr>
      <t>+</t>
    </r>
    <r>
      <rPr>
        <sz val="10"/>
        <color indexed="16"/>
        <rFont val="Arial"/>
        <family val="2"/>
      </rPr>
      <t>E9</t>
    </r>
    <r>
      <rPr>
        <sz val="10"/>
        <rFont val="Arial"/>
        <family val="2"/>
      </rPr>
      <t>)&gt;</t>
    </r>
    <r>
      <rPr>
        <sz val="10"/>
        <color indexed="17"/>
        <rFont val="Arial"/>
        <family val="2"/>
      </rPr>
      <t>E16</t>
    </r>
    <r>
      <rPr>
        <sz val="10"/>
        <rFont val="Arial"/>
        <family val="2"/>
      </rPr>
      <t>,</t>
    </r>
    <r>
      <rPr>
        <sz val="10"/>
        <color indexed="17"/>
        <rFont val="Arial"/>
        <family val="2"/>
      </rPr>
      <t>E16</t>
    </r>
    <r>
      <rPr>
        <sz val="10"/>
        <rFont val="Arial"/>
        <family val="2"/>
      </rPr>
      <t>,SUM(</t>
    </r>
    <r>
      <rPr>
        <sz val="10"/>
        <color indexed="18"/>
        <rFont val="Arial"/>
        <family val="2"/>
      </rPr>
      <t>C18</t>
    </r>
    <r>
      <rPr>
        <sz val="10"/>
        <rFont val="Arial"/>
        <family val="2"/>
      </rPr>
      <t>+</t>
    </r>
    <r>
      <rPr>
        <sz val="10"/>
        <color indexed="16"/>
        <rFont val="Arial"/>
        <family val="2"/>
      </rPr>
      <t>E9</t>
    </r>
    <r>
      <rPr>
        <sz val="10"/>
        <rFont val="Arial"/>
        <family val="2"/>
      </rPr>
      <t>)))</t>
    </r>
  </si>
  <si>
    <r>
      <rPr>
        <b/>
        <sz val="10"/>
        <color indexed="10"/>
        <rFont val="Arial"/>
        <family val="2"/>
      </rPr>
      <t xml:space="preserve"> Pages </t>
    </r>
    <r>
      <rPr>
        <b/>
        <sz val="10"/>
        <rFont val="Arial"/>
        <family val="2"/>
      </rPr>
      <t>ahead OR behind</t>
    </r>
  </si>
  <si>
    <t>Total # of pages to read, including e9</t>
  </si>
  <si>
    <t>Days ahead OR behind</t>
  </si>
  <si>
    <t>Total pages togo=day 1, at starting page (C3), to end.</t>
  </si>
  <si>
    <t>Active today= have read a total of pages →</t>
  </si>
  <si>
    <t>Days needed to finish</t>
  </si>
  <si>
    <t>Ps and Pro. Page numbers</t>
  </si>
  <si>
    <t>Into month number</t>
  </si>
  <si>
    <t>More ahead than pages left to read. 1 = yes.</t>
  </si>
  <si>
    <t>Total month need to finish all</t>
  </si>
  <si>
    <t>Pages to finish</t>
  </si>
  <si>
    <t>Total months to read though all.</t>
  </si>
  <si>
    <t>Which is X days</t>
  </si>
  <si>
    <t>Pages between Ps.1:1 &amp; Ecc1:1</t>
  </si>
  <si>
    <t xml:space="preserve">Read this cell as to Pages → </t>
  </si>
  <si>
    <t xml:space="preserve">Read this cell as to Days → </t>
  </si>
  <si>
    <t>Ahead or behind</t>
  </si>
  <si>
    <t>Last pages of daily goal. Minus ½ of daily goal.</t>
  </si>
  <si>
    <t>Notice to clean all white cells when done. 2 yes, 1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</si>
</sst>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;[Red]\-0"/>
    <numFmt numFmtId="165" formatCode="0.0"/>
    <numFmt numFmtId="166" formatCode="mm/dd/yy"/>
    <numFmt numFmtId="167" formatCode="0.00;[Red]\-0.00"/>
    <numFmt numFmtId="168" formatCode="0.0;[Red]\-0.0"/>
  </numFmts>
  <fonts count="19" x14ac:knownFonts="1"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3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61"/>
      <name val="Arial"/>
      <family val="2"/>
    </font>
    <font>
      <b/>
      <sz val="10"/>
      <color indexed="33"/>
      <name val="Arial"/>
      <family val="2"/>
    </font>
    <font>
      <sz val="10"/>
      <color indexed="33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5"/>
        <bgColor indexed="40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42"/>
      </patternFill>
    </fill>
    <fill>
      <patternFill patternType="solid">
        <fgColor indexed="43"/>
        <bgColor indexed="34"/>
      </patternFill>
    </fill>
    <fill>
      <patternFill patternType="solid">
        <fgColor indexed="26"/>
        <bgColor indexed="27"/>
      </patternFill>
    </fill>
    <fill>
      <patternFill patternType="solid">
        <fgColor indexed="42"/>
        <bgColor indexed="35"/>
      </patternFill>
    </fill>
    <fill>
      <patternFill patternType="solid">
        <fgColor indexed="45"/>
        <bgColor indexed="46"/>
      </patternFill>
    </fill>
    <fill>
      <patternFill patternType="solid">
        <fgColor indexed="51"/>
        <bgColor indexed="13"/>
      </patternFill>
    </fill>
  </fills>
  <borders count="13"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1" fillId="0" borderId="0" xfId="0" applyFont="1" applyFill="1" applyProtection="1"/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1" fillId="0" borderId="0" xfId="0" applyFont="1" applyProtection="1"/>
    <xf numFmtId="0" fontId="1" fillId="5" borderId="0" xfId="0" applyFont="1" applyFill="1" applyBorder="1" applyAlignment="1" applyProtection="1">
      <alignment horizontal="right"/>
    </xf>
    <xf numFmtId="164" fontId="1" fillId="5" borderId="0" xfId="0" applyNumberFormat="1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5" borderId="0" xfId="0" applyFont="1" applyFill="1" applyProtection="1"/>
    <xf numFmtId="0" fontId="6" fillId="3" borderId="0" xfId="0" applyFont="1" applyFill="1" applyBorder="1" applyAlignment="1" applyProtection="1">
      <alignment horizontal="center" vertical="center"/>
    </xf>
    <xf numFmtId="166" fontId="1" fillId="0" borderId="12" xfId="0" applyNumberFormat="1" applyFont="1" applyFill="1" applyBorder="1" applyAlignment="1" applyProtection="1">
      <alignment horizontal="left"/>
      <protection locked="0"/>
    </xf>
    <xf numFmtId="164" fontId="3" fillId="5" borderId="0" xfId="0" applyNumberFormat="1" applyFont="1" applyFill="1" applyBorder="1" applyAlignment="1" applyProtection="1">
      <alignment horizontal="center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right"/>
    </xf>
    <xf numFmtId="164" fontId="10" fillId="5" borderId="0" xfId="0" applyNumberFormat="1" applyFont="1" applyFill="1" applyAlignment="1" applyProtection="1">
      <alignment horizontal="center"/>
    </xf>
    <xf numFmtId="3" fontId="1" fillId="0" borderId="12" xfId="0" applyNumberFormat="1" applyFont="1" applyFill="1" applyBorder="1" applyAlignment="1" applyProtection="1">
      <alignment horizontal="center"/>
      <protection locked="0"/>
    </xf>
    <xf numFmtId="164" fontId="1" fillId="5" borderId="0" xfId="0" applyNumberFormat="1" applyFont="1" applyFill="1" applyAlignment="1" applyProtection="1">
      <alignment horizontal="center"/>
    </xf>
    <xf numFmtId="0" fontId="11" fillId="0" borderId="12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5" borderId="5" xfId="0" applyFont="1" applyFill="1" applyBorder="1" applyAlignment="1" applyProtection="1">
      <alignment horizontal="right"/>
    </xf>
    <xf numFmtId="167" fontId="1" fillId="5" borderId="0" xfId="0" applyNumberFormat="1" applyFont="1" applyFill="1" applyAlignment="1" applyProtection="1">
      <alignment horizontal="center"/>
    </xf>
    <xf numFmtId="0" fontId="1" fillId="0" borderId="0" xfId="0" applyFont="1"/>
    <xf numFmtId="0" fontId="12" fillId="7" borderId="0" xfId="0" applyFont="1" applyFill="1"/>
    <xf numFmtId="0" fontId="4" fillId="7" borderId="2" xfId="0" applyFont="1" applyFill="1" applyBorder="1" applyAlignment="1" applyProtection="1">
      <alignment horizontal="left" vertical="center"/>
      <protection locked="0"/>
    </xf>
    <xf numFmtId="0" fontId="1" fillId="5" borderId="3" xfId="0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center"/>
    </xf>
    <xf numFmtId="164" fontId="1" fillId="7" borderId="8" xfId="0" applyNumberFormat="1" applyFont="1" applyFill="1" applyBorder="1" applyAlignment="1" applyProtection="1">
      <alignment horizontal="center"/>
      <protection locked="0"/>
    </xf>
    <xf numFmtId="0" fontId="1" fillId="7" borderId="9" xfId="0" applyFont="1" applyFill="1" applyBorder="1" applyAlignment="1" applyProtection="1">
      <alignment horizontal="left"/>
      <protection locked="0"/>
    </xf>
    <xf numFmtId="167" fontId="1" fillId="5" borderId="1" xfId="0" applyNumberFormat="1" applyFont="1" applyFill="1" applyBorder="1" applyAlignment="1" applyProtection="1">
      <alignment horizontal="center"/>
    </xf>
    <xf numFmtId="0" fontId="1" fillId="7" borderId="8" xfId="0" applyFont="1" applyFill="1" applyBorder="1" applyAlignment="1" applyProtection="1">
      <alignment horizontal="center"/>
      <protection locked="0"/>
    </xf>
    <xf numFmtId="0" fontId="1" fillId="5" borderId="6" xfId="0" applyFont="1" applyFill="1" applyBorder="1" applyAlignment="1" applyProtection="1">
      <alignment horizontal="right"/>
    </xf>
    <xf numFmtId="164" fontId="1" fillId="5" borderId="7" xfId="0" applyNumberFormat="1" applyFont="1" applyFill="1" applyBorder="1" applyAlignment="1" applyProtection="1">
      <alignment horizontal="center"/>
    </xf>
    <xf numFmtId="3" fontId="3" fillId="7" borderId="8" xfId="0" applyNumberFormat="1" applyFont="1" applyFill="1" applyBorder="1" applyAlignment="1" applyProtection="1">
      <alignment horizontal="center"/>
      <protection locked="0"/>
    </xf>
    <xf numFmtId="4" fontId="0" fillId="2" borderId="0" xfId="0" applyNumberFormat="1" applyFill="1" applyAlignment="1">
      <alignment horizontal="center"/>
    </xf>
    <xf numFmtId="0" fontId="9" fillId="6" borderId="8" xfId="0" applyFont="1" applyFill="1" applyBorder="1" applyAlignment="1" applyProtection="1">
      <alignment horizontal="center"/>
      <protection locked="0"/>
    </xf>
    <xf numFmtId="4" fontId="0" fillId="6" borderId="0" xfId="0" applyNumberFormat="1" applyFill="1"/>
    <xf numFmtId="4" fontId="9" fillId="7" borderId="10" xfId="0" applyNumberFormat="1" applyFont="1" applyFill="1" applyBorder="1" applyAlignment="1" applyProtection="1">
      <alignment horizontal="center"/>
      <protection locked="0"/>
    </xf>
    <xf numFmtId="0" fontId="1" fillId="7" borderId="11" xfId="0" applyFont="1" applyFill="1" applyBorder="1" applyAlignment="1" applyProtection="1">
      <alignment horizontal="left"/>
      <protection locked="0"/>
    </xf>
    <xf numFmtId="4" fontId="1" fillId="2" borderId="0" xfId="0" applyNumberFormat="1" applyFont="1" applyFill="1" applyAlignment="1">
      <alignment horizontal="center"/>
    </xf>
    <xf numFmtId="0" fontId="1" fillId="6" borderId="8" xfId="0" applyFont="1" applyFill="1" applyBorder="1" applyAlignment="1" applyProtection="1">
      <alignment horizontal="center"/>
      <protection locked="0"/>
    </xf>
    <xf numFmtId="0" fontId="1" fillId="7" borderId="0" xfId="0" applyFont="1" applyFill="1" applyAlignment="1">
      <alignment horizontal="center"/>
    </xf>
    <xf numFmtId="0" fontId="1" fillId="7" borderId="0" xfId="0" applyFont="1" applyFill="1" applyAlignment="1">
      <alignment horizontal="left"/>
    </xf>
    <xf numFmtId="4" fontId="5" fillId="7" borderId="8" xfId="0" applyNumberFormat="1" applyFont="1" applyFill="1" applyBorder="1" applyAlignment="1" applyProtection="1">
      <alignment horizontal="center"/>
      <protection locked="0"/>
    </xf>
    <xf numFmtId="164" fontId="1" fillId="5" borderId="0" xfId="0" applyNumberFormat="1" applyFont="1" applyFill="1" applyBorder="1" applyAlignment="1" applyProtection="1">
      <alignment horizontal="right"/>
    </xf>
    <xf numFmtId="0" fontId="13" fillId="7" borderId="8" xfId="0" applyFont="1" applyFill="1" applyBorder="1" applyAlignment="1" applyProtection="1">
      <alignment horizontal="center"/>
      <protection locked="0"/>
    </xf>
    <xf numFmtId="0" fontId="14" fillId="0" borderId="0" xfId="0" applyFont="1"/>
    <xf numFmtId="0" fontId="1" fillId="0" borderId="0" xfId="0" applyFont="1" applyAlignment="1">
      <alignment horizontal="right"/>
    </xf>
    <xf numFmtId="1" fontId="4" fillId="6" borderId="10" xfId="0" applyNumberFormat="1" applyFont="1" applyFill="1" applyBorder="1" applyAlignment="1" applyProtection="1">
      <alignment horizontal="center"/>
      <protection locked="0"/>
    </xf>
    <xf numFmtId="0" fontId="4" fillId="7" borderId="11" xfId="0" applyFont="1" applyFill="1" applyBorder="1" applyAlignment="1" applyProtection="1">
      <alignment horizontal="left"/>
      <protection locked="0"/>
    </xf>
    <xf numFmtId="0" fontId="3" fillId="0" borderId="0" xfId="0" applyFont="1"/>
    <xf numFmtId="164" fontId="1" fillId="8" borderId="0" xfId="0" applyNumberFormat="1" applyFont="1" applyFill="1" applyBorder="1" applyAlignment="1" applyProtection="1">
      <alignment horizontal="center"/>
    </xf>
    <xf numFmtId="0" fontId="6" fillId="7" borderId="0" xfId="0" applyFont="1" applyFill="1" applyBorder="1" applyAlignment="1" applyProtection="1">
      <alignment horizontal="center" vertical="center"/>
    </xf>
    <xf numFmtId="0" fontId="1" fillId="7" borderId="12" xfId="0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horizontal="left"/>
      <protection locked="0"/>
    </xf>
    <xf numFmtId="168" fontId="1" fillId="5" borderId="0" xfId="0" applyNumberFormat="1" applyFont="1" applyFill="1" applyBorder="1" applyAlignment="1" applyProtection="1">
      <alignment horizontal="center"/>
    </xf>
    <xf numFmtId="0" fontId="1" fillId="7" borderId="12" xfId="0" applyFont="1" applyFill="1" applyBorder="1" applyAlignment="1" applyProtection="1">
      <alignment horizontal="left"/>
      <protection locked="0"/>
    </xf>
    <xf numFmtId="3" fontId="1" fillId="5" borderId="0" xfId="0" applyNumberFormat="1" applyFont="1" applyFill="1" applyBorder="1" applyAlignment="1" applyProtection="1">
      <alignment horizontal="center" vertical="center"/>
    </xf>
    <xf numFmtId="1" fontId="1" fillId="0" borderId="12" xfId="0" applyNumberFormat="1" applyFont="1" applyFill="1" applyBorder="1" applyAlignment="1" applyProtection="1">
      <alignment horizontal="center" vertical="center"/>
      <protection locked="0"/>
    </xf>
    <xf numFmtId="164" fontId="1" fillId="7" borderId="12" xfId="0" applyNumberFormat="1" applyFont="1" applyFill="1" applyBorder="1" applyAlignment="1" applyProtection="1">
      <alignment horizontal="left" vertical="center"/>
      <protection locked="0"/>
    </xf>
    <xf numFmtId="1" fontId="1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167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9" borderId="0" xfId="0" applyFont="1" applyFill="1" applyBorder="1" applyAlignment="1" applyProtection="1">
      <alignment horizontal="right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4" fontId="1" fillId="0" borderId="12" xfId="0" applyNumberFormat="1" applyFont="1" applyFill="1" applyBorder="1" applyAlignment="1" applyProtection="1">
      <alignment horizontal="center" vertical="center"/>
      <protection locked="0"/>
    </xf>
    <xf numFmtId="164" fontId="1" fillId="0" borderId="12" xfId="0" applyNumberFormat="1" applyFont="1" applyFill="1" applyBorder="1" applyAlignment="1" applyProtection="1">
      <alignment horizontal="right"/>
      <protection locked="0"/>
    </xf>
    <xf numFmtId="3" fontId="10" fillId="0" borderId="12" xfId="0" applyNumberFormat="1" applyFont="1" applyFill="1" applyBorder="1" applyAlignment="1" applyProtection="1">
      <alignment horizontal="center" vertical="center"/>
      <protection locked="0"/>
    </xf>
    <xf numFmtId="165" fontId="1" fillId="7" borderId="12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right"/>
      <protection locked="0"/>
    </xf>
    <xf numFmtId="168" fontId="1" fillId="0" borderId="12" xfId="0" applyNumberFormat="1" applyFont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" fontId="1" fillId="10" borderId="12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/>
    </xf>
    <xf numFmtId="0" fontId="1" fillId="0" borderId="12" xfId="0" applyFont="1" applyBorder="1" applyProtection="1"/>
    <xf numFmtId="0" fontId="1" fillId="0" borderId="12" xfId="0" applyFont="1" applyBorder="1" applyProtection="1">
      <protection locked="0"/>
    </xf>
    <xf numFmtId="0" fontId="4" fillId="0" borderId="9" xfId="0" applyFont="1" applyBorder="1"/>
    <xf numFmtId="164" fontId="1" fillId="0" borderId="12" xfId="0" applyNumberFormat="1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FF3300"/>
      <rgbColor rgb="00CC00CC"/>
      <rgbColor rgb="0000CC00"/>
      <rgbColor rgb="00CCCCCC"/>
      <rgbColor rgb="00808080"/>
      <rgbColor rgb="009999FF"/>
      <rgbColor rgb="0077216F"/>
      <rgbColor rgb="00EEEEEE"/>
      <rgbColor rgb="00E6E6FF"/>
      <rgbColor rgb="00660066"/>
      <rgbColor rgb="00FF950E"/>
      <rgbColor rgb="000066CC"/>
      <rgbColor rgb="00DDDDDD"/>
      <rgbColor rgb="00000099"/>
      <rgbColor rgb="00FF00CC"/>
      <rgbColor rgb="00FFFF66"/>
      <rgbColor rgb="0066FF66"/>
      <rgbColor rgb="00FF0066"/>
      <rgbColor rgb="00CC0000"/>
      <rgbColor rgb="00008080"/>
      <rgbColor rgb="000000CC"/>
      <rgbColor rgb="0000CCFF"/>
      <rgbColor rgb="00CCFFFF"/>
      <rgbColor rgb="0099FF99"/>
      <rgbColor rgb="00FFFF99"/>
      <rgbColor rgb="0066FFFF"/>
      <rgbColor rgb="00FF99FF"/>
      <rgbColor rgb="00FF66FF"/>
      <rgbColor rgb="00FFCC99"/>
      <rgbColor rgb="006666FF"/>
      <rgbColor rgb="0000CC33"/>
      <rgbColor rgb="0066CC00"/>
      <rgbColor rgb="00FFCC00"/>
      <rgbColor rgb="00FF9900"/>
      <rgbColor rgb="00FF6600"/>
      <rgbColor rgb="00666699"/>
      <rgbColor rgb="0066FF00"/>
      <rgbColor rgb="00003366"/>
      <rgbColor rgb="00009900"/>
      <rgbColor rgb="00006600"/>
      <rgbColor rgb="00333300"/>
      <rgbColor rgb="00DD4814"/>
      <rgbColor rgb="00FF333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O34"/>
  <sheetViews>
    <sheetView showZeros="0" tabSelected="1" topLeftCell="A7" workbookViewId="0">
      <selection activeCell="C26" sqref="C26"/>
    </sheetView>
  </sheetViews>
  <sheetFormatPr baseColWidth="10" defaultColWidth="1" defaultRowHeight="12.75" customHeight="1" zeroHeight="1" x14ac:dyDescent="0.15"/>
  <cols>
    <col min="1" max="1" width="4.6640625" customWidth="1"/>
    <col min="2" max="2" width="51.33203125" style="4" customWidth="1"/>
    <col min="3" max="3" width="10.5" style="5" customWidth="1"/>
    <col min="4" max="4" width="4.6640625" style="6" customWidth="1"/>
    <col min="5" max="5" width="8.83203125" style="3" customWidth="1"/>
    <col min="6" max="6" width="47.5" style="3" customWidth="1"/>
    <col min="7" max="7" width="8.33203125" customWidth="1"/>
    <col min="8" max="8" width="5.6640625" customWidth="1"/>
    <col min="9" max="9" width="23.33203125" customWidth="1"/>
    <col min="10" max="10" width="5.6640625" customWidth="1"/>
    <col min="11" max="11" width="17.5" customWidth="1"/>
    <col min="12" max="12" width="5.6640625" customWidth="1"/>
    <col min="13" max="13" width="24" customWidth="1"/>
    <col min="14" max="14" width="7.1640625" customWidth="1"/>
    <col min="15" max="15" width="11.33203125" customWidth="1"/>
    <col min="16" max="20" width="20.1640625" style="2" customWidth="1"/>
    <col min="21" max="16384" width="1" style="2"/>
  </cols>
  <sheetData>
    <row r="1" spans="2:15" ht="14.25" customHeight="1" x14ac:dyDescent="0.15">
      <c r="B1" s="7"/>
      <c r="C1" s="8"/>
      <c r="D1" s="9">
        <v>1</v>
      </c>
      <c r="E1" s="10" t="e">
        <f>IF(E5&gt;=E10,SUM(E5-E10),0)</f>
        <v>#REF!</v>
      </c>
      <c r="F1" s="11" t="s">
        <v>0</v>
      </c>
    </row>
    <row r="2" spans="2:15" ht="14.25" customHeight="1" x14ac:dyDescent="0.15">
      <c r="B2" s="12"/>
      <c r="C2" s="12"/>
      <c r="D2" s="13">
        <v>2</v>
      </c>
      <c r="E2" s="10" t="e">
        <f>IF(E10&gt;C3,1,2)</f>
        <v>#REF!</v>
      </c>
      <c r="F2" s="14" t="s">
        <v>1</v>
      </c>
    </row>
    <row r="3" spans="2:15" ht="14.5" customHeight="1" x14ac:dyDescent="0.15">
      <c r="B3" s="7" t="s">
        <v>2</v>
      </c>
      <c r="C3" s="15" t="e">
        <f>IF(#REF!&gt;=E15,SUM(#REF!-E28),IF(#REF!=1,#REF!-1,#REF!))</f>
        <v>#REF!</v>
      </c>
      <c r="D3" s="9">
        <v>3</v>
      </c>
      <c r="E3" s="16" t="e">
        <f>IF(C3&gt;=E15,SUM(E15+E5),IF(E6=1,SUM(E5),E5))</f>
        <v>#REF!</v>
      </c>
      <c r="F3" s="14" t="s">
        <v>3</v>
      </c>
    </row>
    <row r="4" spans="2:15" ht="14.25" customHeight="1" x14ac:dyDescent="0.15">
      <c r="B4" s="17" t="s">
        <v>4</v>
      </c>
      <c r="C4" s="18" t="e">
        <f>#REF!</f>
        <v>#REF!</v>
      </c>
      <c r="D4" s="13">
        <v>4</v>
      </c>
      <c r="E4" s="19" t="e">
        <f>IF(E2=1,0,SUM(E5+C3))</f>
        <v>#REF!</v>
      </c>
      <c r="F4" s="11" t="s">
        <v>5</v>
      </c>
    </row>
    <row r="5" spans="2:15" s="4" customFormat="1" ht="14.25" customHeight="1" x14ac:dyDescent="0.15">
      <c r="B5" s="17"/>
      <c r="C5" s="20"/>
      <c r="D5" s="9">
        <v>5</v>
      </c>
      <c r="E5" s="10" t="e">
        <f>SUM(C8*C4)</f>
        <v>#REF!</v>
      </c>
      <c r="F5" s="21" t="s">
        <v>6</v>
      </c>
      <c r="G5" s="22"/>
      <c r="H5" s="22"/>
      <c r="I5" s="22"/>
      <c r="J5" s="22"/>
      <c r="K5" s="22"/>
      <c r="L5" s="22"/>
      <c r="M5" s="22"/>
      <c r="N5" s="22"/>
      <c r="O5" s="22"/>
    </row>
    <row r="6" spans="2:15" ht="14.5" customHeight="1" x14ac:dyDescent="0.15">
      <c r="B6" s="23" t="e">
        <f>CONCATENATE("Average pages @ ",C12," pages")</f>
        <v>#REF!</v>
      </c>
      <c r="C6" s="24" t="e">
        <f>IF(E12=2,SUM(C24-C3)/C12,IF(C8&lt;0.5,0,IF(E12=1,SUM(C24-C3)/C12,SUM(C24-C25)/C12)))</f>
        <v>#REF!</v>
      </c>
      <c r="D6" s="13">
        <v>6</v>
      </c>
      <c r="E6" s="10" t="e">
        <f>IF(C18&lt;=E10,1,2)</f>
        <v>#REF!</v>
      </c>
      <c r="F6" s="11" t="s">
        <v>7</v>
      </c>
    </row>
    <row r="7" spans="2:15" ht="14.5" customHeight="1" x14ac:dyDescent="0.15">
      <c r="B7" s="7" t="s">
        <v>8</v>
      </c>
      <c r="C7" s="8" t="e">
        <f>IF(E9&gt;0.1,SUM(E22/E9),0)</f>
        <v>#REF!</v>
      </c>
      <c r="D7" s="9">
        <v>7</v>
      </c>
      <c r="E7" s="83" t="s">
        <v>9</v>
      </c>
      <c r="F7" s="83"/>
    </row>
    <row r="8" spans="2:15" ht="14.5" customHeight="1" x14ac:dyDescent="0.15">
      <c r="B8" s="25" t="s">
        <v>10</v>
      </c>
      <c r="C8" s="8" t="e">
        <f>IF(#REF!&gt;0.1,#REF!,0)</f>
        <v>#REF!</v>
      </c>
      <c r="D8" s="13">
        <v>8</v>
      </c>
      <c r="E8" s="26" t="e">
        <f>IF(E12=2,SUM(E10-C21),0)</f>
        <v>#REF!</v>
      </c>
      <c r="F8" s="27" t="s">
        <v>11</v>
      </c>
    </row>
    <row r="9" spans="2:15" ht="14.5" customHeight="1" x14ac:dyDescent="0.15">
      <c r="B9" s="28" t="s">
        <v>12</v>
      </c>
      <c r="C9" s="29">
        <f>IF(C5&gt;0.5,SUM(E22/C4),0)</f>
        <v>0</v>
      </c>
      <c r="D9" s="9">
        <v>9</v>
      </c>
      <c r="E9" s="30" t="e">
        <f>C4</f>
        <v>#REF!</v>
      </c>
      <c r="F9" s="31" t="s">
        <v>13</v>
      </c>
      <c r="G9" t="e">
        <f>SUM(C24-C3)/C8</f>
        <v>#REF!</v>
      </c>
    </row>
    <row r="10" spans="2:15" ht="14.5" customHeight="1" x14ac:dyDescent="0.15">
      <c r="B10" s="23" t="e">
        <f>CONCATENATE("Average pages @ ",C8," pages")</f>
        <v>#REF!</v>
      </c>
      <c r="C10" s="32" t="e">
        <f>IF(E12=2,SUM(C24-C3)/C8,IF(C8&lt;0.5,0,IF(E12=1,SUM(C24-C3)/C8,SUM(C24-C25)/C8)))</f>
        <v>#REF!</v>
      </c>
      <c r="D10" s="13">
        <v>10</v>
      </c>
      <c r="E10" s="33" t="e">
        <f>#REF!</f>
        <v>#REF!</v>
      </c>
      <c r="F10" s="31" t="s">
        <v>14</v>
      </c>
    </row>
    <row r="11" spans="2:15" ht="14.5" customHeight="1" x14ac:dyDescent="0.15">
      <c r="B11" s="34" t="s">
        <v>15</v>
      </c>
      <c r="C11" s="35" t="e">
        <f>#REF!</f>
        <v>#REF!</v>
      </c>
      <c r="D11" s="9">
        <v>11</v>
      </c>
      <c r="E11" s="33" t="e">
        <f>IF(SUM(C18+E9)&lt;=E10,SUM(C18+E9),0)</f>
        <v>#REF!</v>
      </c>
      <c r="F11" s="31" t="s">
        <v>16</v>
      </c>
    </row>
    <row r="12" spans="2:15" ht="14.5" customHeight="1" x14ac:dyDescent="0.15">
      <c r="B12" s="7" t="s">
        <v>17</v>
      </c>
      <c r="C12" s="8" t="e">
        <f>#REF!</f>
        <v>#REF!</v>
      </c>
      <c r="D12" s="13">
        <v>12</v>
      </c>
      <c r="E12" s="36" t="e">
        <f>IF(C18=0,1,IF(C18&lt;=E15,1,2))</f>
        <v>#REF!</v>
      </c>
      <c r="F12" s="25" t="s">
        <v>18</v>
      </c>
      <c r="G12" t="e">
        <f>SUM(SUM(C8*C4)-E10)</f>
        <v>#REF!</v>
      </c>
    </row>
    <row r="13" spans="2:15" ht="14.5" customHeight="1" x14ac:dyDescent="0.15">
      <c r="B13" s="7"/>
      <c r="C13" s="37"/>
      <c r="D13" s="9">
        <v>13</v>
      </c>
      <c r="E13" s="38" t="e">
        <f>IF(SUM(C8*C4)&gt;=E10,SUM(E15+G13),SUM(C8*C4))</f>
        <v>#REF!</v>
      </c>
      <c r="F13" s="31" t="s">
        <v>19</v>
      </c>
      <c r="G13" s="39" t="e">
        <f>IF(SUM(SUM(C8*C4)-E10)&gt;0.5,SUM(SUM(C8*C4)-E10),SUM(E10-SUM(C8*C4)))</f>
        <v>#REF!</v>
      </c>
    </row>
    <row r="14" spans="2:15" ht="14.5" customHeight="1" x14ac:dyDescent="0.15">
      <c r="B14" s="7"/>
      <c r="C14" s="8"/>
      <c r="D14" s="13">
        <v>14</v>
      </c>
      <c r="E14" s="40" t="e">
        <f>IF(SUM(C18+C4)&lt;=E10,C18-SUM(C8*C4),IF(SUM(C18+C4)&gt;E10,SUM(E10-C18),SUM(C8*C4+E28)-SUM(E28+C18)))</f>
        <v>#REF!</v>
      </c>
      <c r="F14" s="41" t="s">
        <v>20</v>
      </c>
    </row>
    <row r="15" spans="2:15" ht="14.5" customHeight="1" x14ac:dyDescent="0.15">
      <c r="B15" s="7"/>
      <c r="C15" s="8"/>
      <c r="D15" s="9">
        <v>15</v>
      </c>
      <c r="E15" s="33" t="e">
        <f>#REF!</f>
        <v>#REF!</v>
      </c>
      <c r="F15" s="31" t="s">
        <v>21</v>
      </c>
    </row>
    <row r="16" spans="2:15" ht="14.25" customHeight="1" x14ac:dyDescent="0.15">
      <c r="B16" s="7" t="s">
        <v>22</v>
      </c>
      <c r="C16" s="42" t="e">
        <f>#REF!</f>
        <v>#REF!</v>
      </c>
      <c r="D16" s="13">
        <v>16</v>
      </c>
      <c r="E16" s="43" t="e">
        <f>#REF!</f>
        <v>#REF!</v>
      </c>
      <c r="F16" s="31" t="s">
        <v>23</v>
      </c>
      <c r="G16" t="e">
        <f>IF(SUM(C18+C4)&gt;E10,SUM(C18+C4-E10),(SUM(C18+C4)))</f>
        <v>#REF!</v>
      </c>
      <c r="H16" t="s">
        <v>24</v>
      </c>
    </row>
    <row r="17" spans="1:7" ht="14.25" customHeight="1" x14ac:dyDescent="0.15">
      <c r="B17" s="7"/>
      <c r="C17" s="8"/>
      <c r="D17" s="9">
        <v>17</v>
      </c>
      <c r="E17" s="44" t="e">
        <f>SUM(E16-E15)</f>
        <v>#REF!</v>
      </c>
      <c r="F17" s="45" t="s">
        <v>25</v>
      </c>
    </row>
    <row r="18" spans="1:7" ht="14.25" customHeight="1" x14ac:dyDescent="0.15">
      <c r="B18" s="25" t="s">
        <v>26</v>
      </c>
      <c r="C18" s="8" t="e">
        <f>#REF!</f>
        <v>#REF!</v>
      </c>
      <c r="D18" s="13">
        <v>18</v>
      </c>
      <c r="E18" s="46" t="e">
        <f>SUM(C18-C21)</f>
        <v>#REF!</v>
      </c>
      <c r="F18" s="31" t="s">
        <v>27</v>
      </c>
    </row>
    <row r="19" spans="1:7" ht="14.25" customHeight="1" x14ac:dyDescent="0.15">
      <c r="B19" s="47" t="s">
        <v>28</v>
      </c>
      <c r="C19" s="8" t="e">
        <f>E22</f>
        <v>#REF!</v>
      </c>
      <c r="D19" s="13">
        <v>19</v>
      </c>
      <c r="E19" s="48" t="e">
        <f>#REF!</f>
        <v>#REF!</v>
      </c>
      <c r="F19" s="49" t="s">
        <v>29</v>
      </c>
    </row>
    <row r="20" spans="1:7" ht="14.25" customHeight="1" x14ac:dyDescent="0.15">
      <c r="B20" s="7" t="e">
        <f>CONCATENATE("Actively (today), read to O. T.  page, including ",#REF!," pgs.")</f>
        <v>#REF!</v>
      </c>
      <c r="C20" s="8" t="e">
        <f>E21</f>
        <v>#REF!</v>
      </c>
      <c r="D20" s="9">
        <v>20</v>
      </c>
      <c r="E20" s="33" t="e">
        <f>IF(C18&lt;E15,0,SUM(E16-C18))</f>
        <v>#REF!</v>
      </c>
      <c r="F20" s="31" t="s">
        <v>30</v>
      </c>
    </row>
    <row r="21" spans="1:7" ht="14.25" customHeight="1" x14ac:dyDescent="0.15">
      <c r="A21" t="e">
        <f>IF(C3&gt;=1,SUM(C8*C4+C3),SUM(C8*C4+C3)-1)</f>
        <v>#REF!</v>
      </c>
      <c r="B21" s="50" t="s">
        <v>31</v>
      </c>
      <c r="C21" s="8" t="e">
        <f>IF(E6=1,SUM(C4*C8+C3),SUM(C4*C8+C3+E19))</f>
        <v>#REF!</v>
      </c>
      <c r="D21" s="13">
        <v>21</v>
      </c>
      <c r="E21" s="51" t="e">
        <f>IF(SUM(C18+C4)&lt;=E10,SUM(C18+C4),IF(SUM(C18+C4)&lt;E15,SUM(E15+G16),SUM(C18+C4)))</f>
        <v>#REF!</v>
      </c>
      <c r="F21" s="52" t="s">
        <v>32</v>
      </c>
      <c r="G21" t="s">
        <v>33</v>
      </c>
    </row>
    <row r="22" spans="1:7" ht="14.25" customHeight="1" x14ac:dyDescent="0.15">
      <c r="B22" s="53" t="s">
        <v>34</v>
      </c>
      <c r="C22" s="54" t="e">
        <f>IF(E12=2,E18,IF(E12=1,E14,E18))</f>
        <v>#REF!</v>
      </c>
      <c r="D22" s="55">
        <v>22</v>
      </c>
      <c r="E22" s="56" t="e">
        <f>IF(E12=1,SUM(E10-C18)+E17,SUM(E20))</f>
        <v>#REF!</v>
      </c>
      <c r="F22" s="57" t="s">
        <v>35</v>
      </c>
    </row>
    <row r="23" spans="1:7" ht="14.25" customHeight="1" x14ac:dyDescent="0.15">
      <c r="B23" s="7" t="s">
        <v>36</v>
      </c>
      <c r="C23" s="58"/>
      <c r="D23" s="9">
        <v>23</v>
      </c>
      <c r="E23" s="10" t="e">
        <f>IF(C3=1,SUM(B25=#REF!-C3)+1,SUM(#REF!-C3))</f>
        <v>#REF!</v>
      </c>
      <c r="F23" s="59" t="s">
        <v>37</v>
      </c>
    </row>
    <row r="24" spans="1:7" ht="14.25" customHeight="1" x14ac:dyDescent="0.15">
      <c r="B24" s="17" t="s">
        <v>38</v>
      </c>
      <c r="C24" s="60" t="e">
        <f>IF(C18&lt;=E10,C18,SUM(C18-E28))</f>
        <v>#REF!</v>
      </c>
      <c r="D24" s="13">
        <v>24</v>
      </c>
      <c r="E24" s="61" t="e">
        <f>IF(E9&gt;0.1,SUM(E22/E9),0)</f>
        <v>#REF!</v>
      </c>
      <c r="F24" s="62" t="s">
        <v>39</v>
      </c>
    </row>
    <row r="25" spans="1:7" ht="14.5" customHeight="1" x14ac:dyDescent="0.15">
      <c r="B25" s="63" t="s">
        <v>40</v>
      </c>
      <c r="C25" s="64" t="e">
        <f>#REF!</f>
        <v>#REF!</v>
      </c>
      <c r="D25" s="13">
        <v>25</v>
      </c>
      <c r="E25" s="65" t="e">
        <f>SUM(C8/30)</f>
        <v>#REF!</v>
      </c>
      <c r="F25" s="62" t="s">
        <v>41</v>
      </c>
    </row>
    <row r="26" spans="1:7" ht="14.25" customHeight="1" x14ac:dyDescent="0.15">
      <c r="B26" s="66" t="s">
        <v>42</v>
      </c>
      <c r="C26" s="67" t="e">
        <f>IF(C22&gt;C19,1,2)</f>
        <v>#REF!</v>
      </c>
      <c r="D26" s="9">
        <v>26</v>
      </c>
      <c r="E26" s="68"/>
      <c r="F26" s="59" t="s">
        <v>43</v>
      </c>
    </row>
    <row r="27" spans="1:7" ht="14.25" customHeight="1" x14ac:dyDescent="0.15">
      <c r="B27" s="69" t="s">
        <v>44</v>
      </c>
      <c r="C27" s="70" t="e">
        <f>IF(C19&lt;C22,E22,C22)</f>
        <v>#REF!</v>
      </c>
      <c r="D27" s="9">
        <v>27</v>
      </c>
      <c r="E27" s="71" t="e">
        <f>SUM(E23/C4)/30</f>
        <v>#REF!</v>
      </c>
      <c r="F27" s="59" t="s">
        <v>45</v>
      </c>
    </row>
    <row r="28" spans="1:7" ht="14.25" customHeight="1" x14ac:dyDescent="0.15">
      <c r="B28" s="72" t="s">
        <v>46</v>
      </c>
      <c r="C28" s="73" t="e">
        <f>IF(C19&lt;C22,SUM(C27/C4),C23)</f>
        <v>#REF!</v>
      </c>
      <c r="D28" s="74">
        <v>28</v>
      </c>
      <c r="E28" s="56" t="e">
        <f>SUM(#REF!-#REF!)</f>
        <v>#REF!</v>
      </c>
      <c r="F28" s="59" t="s">
        <v>47</v>
      </c>
    </row>
    <row r="29" spans="1:7" ht="14.25" customHeight="1" x14ac:dyDescent="0.15">
      <c r="B29" s="72" t="s">
        <v>48</v>
      </c>
      <c r="C29" s="72"/>
      <c r="D29" s="75">
        <v>29</v>
      </c>
      <c r="E29" s="76"/>
      <c r="F29"/>
    </row>
    <row r="30" spans="1:7" ht="14.25" customHeight="1" x14ac:dyDescent="0.15">
      <c r="B30" s="72" t="s">
        <v>49</v>
      </c>
      <c r="C30" s="77"/>
      <c r="D30" s="75"/>
      <c r="E30" s="1"/>
      <c r="F30"/>
    </row>
    <row r="31" spans="1:7" ht="14.25" customHeight="1" x14ac:dyDescent="0.15">
      <c r="B31" s="72" t="s">
        <v>50</v>
      </c>
      <c r="C31" s="78" t="e">
        <f>IF(E12=1,SUM(C18-C21),E18)</f>
        <v>#REF!</v>
      </c>
      <c r="D31" s="75"/>
      <c r="E31"/>
      <c r="F31"/>
    </row>
    <row r="32" spans="1:7" ht="14.25" customHeight="1" x14ac:dyDescent="0.15">
      <c r="B32" s="72" t="s">
        <v>36</v>
      </c>
      <c r="C32" s="79" t="e">
        <f>SUM(C31/C4)</f>
        <v>#REF!</v>
      </c>
      <c r="D32" s="13"/>
      <c r="E32"/>
      <c r="F32"/>
    </row>
    <row r="33" spans="2:6" ht="14.25" customHeight="1" x14ac:dyDescent="0.15">
      <c r="B33" s="84" t="s">
        <v>51</v>
      </c>
      <c r="C33" s="84"/>
      <c r="D33" s="9" t="e">
        <f>IF(SUM(C18)-1&gt;=SUM(E16-C4),2,1)</f>
        <v>#REF!</v>
      </c>
      <c r="E33" s="1" t="e">
        <f>IF(C26=1,1,IF(D33=1,1,2))</f>
        <v>#REF!</v>
      </c>
      <c r="F33" t="s">
        <v>52</v>
      </c>
    </row>
    <row r="34" spans="2:6" ht="12.75" hidden="1" customHeight="1" x14ac:dyDescent="0.15">
      <c r="B34" s="80"/>
      <c r="C34" s="81"/>
      <c r="D34" s="82"/>
      <c r="E34" s="10"/>
      <c r="F34" s="11"/>
    </row>
  </sheetData>
  <sheetProtection sheet="1"/>
  <mergeCells count="2">
    <mergeCell ref="E7:F7"/>
    <mergeCell ref="B33:C33"/>
  </mergeCells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Clean 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2017-02-10T16:08:46Z</dcterms:created>
  <dcterms:modified xsi:type="dcterms:W3CDTF">2017-02-10T16:21:30Z</dcterms:modified>
</cp:coreProperties>
</file>