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93" activeTab="4"/>
  </bookViews>
  <sheets>
    <sheet name="PayRelSlip" sheetId="1" r:id="rId1"/>
    <sheet name="SetUp" sheetId="2" r:id="rId2"/>
    <sheet name="SIL_Finance" sheetId="3" r:id="rId3"/>
    <sheet name="CC_Reporting" sheetId="4" r:id="rId4"/>
    <sheet name="SIL_Tracking" sheetId="5" r:id="rId5"/>
    <sheet name="CSA_Tracking" sheetId="6" state="hidden" r:id="rId6"/>
    <sheet name="Other_Tracking" sheetId="7" r:id="rId7"/>
    <sheet name="10000-ABC123" sheetId="8" state="hidden" r:id="rId8"/>
  </sheets>
  <definedNames>
    <definedName name="_xlnm._FilterDatabase" localSheetId="3" hidden="1">'CC_Reporting'!$A$1:$P$1</definedName>
    <definedName name="_xlnm._FilterDatabase" localSheetId="2" hidden="1">'SIL_Finance'!$A$1:$K$1</definedName>
    <definedName name="_xlfn_IFERROR">#N/A</definedName>
    <definedName name="_xlfn.IFERROR" hidden="1">#NAME?</definedName>
    <definedName name="CSA_Tracking_Accounts">'CSA_Tracking'!$G$1:$CD$1</definedName>
    <definedName name="CSA_Tracking_Balance">'CSA_Tracking'!$G$5:$CD$5</definedName>
    <definedName name="CSA_Tracking_InitialBudget">'CSA_Tracking'!$G$4:$CD$4</definedName>
    <definedName name="Other_Tracking_Accounts">'Other_Tracking'!$E$1:$CB$1</definedName>
    <definedName name="Other_Tracking_Balance">'Other_Tracking'!$E$5:$CB$5</definedName>
    <definedName name="Other_Tracking_InitialBudget">'Other_Tracking'!$E$4:$CB$4</definedName>
    <definedName name="PayRelSlip_Activity">'PayRelSlip'!$B$10</definedName>
    <definedName name="PayRelSlip_Approve">'PayRelSlip'!$B$19</definedName>
    <definedName name="PayRelSlip_ButtonCells">'PayRelSlip'!$A$27:$E$30</definedName>
    <definedName name="PayRelSlip_Credit">'PayRelSlip'!$B$15</definedName>
    <definedName name="PayRelSlip_CSA_Account">'PayRelSlip'!$B$12</definedName>
    <definedName name="PayRelSlip_CSA_Name">'PayRelSlip'!$C$12</definedName>
    <definedName name="PayRelSlip_Currency">'PayRelSlip'!$C$14</definedName>
    <definedName name="PayRelSlip_Date">'PayRelSlip'!$B$17</definedName>
    <definedName name="PayRelSlip_Debit">'PayRelSlip'!$B$14</definedName>
    <definedName name="PayRelSlip_Description">'PayRelSlip'!$B$16</definedName>
    <definedName name="PayRelSlip_FileName">'PayRelSlip'!$A$30</definedName>
    <definedName name="PayRelSlip_Other_Account">'PayRelSlip'!$B$13</definedName>
    <definedName name="PayRelSlip_Other_Name">'PayRelSlip'!$C$13</definedName>
    <definedName name="PayRelSlip_ProjCode">'PayRelSlip'!$B$9</definedName>
    <definedName name="PayRelSlip_ProjectName">'PayRelSlip'!$C$9</definedName>
    <definedName name="PayRelSlip_Request">'PayRelSlip'!$B$18</definedName>
    <definedName name="PayRelSlip_SIL_Account">'PayRelSlip'!$B$11</definedName>
    <definedName name="PayRelSlip_SIL_Name">'PayRelSlip'!$C$11</definedName>
    <definedName name="PayRelSlipPrint">'PayRelSlip'!$A$1:$E$21</definedName>
    <definedName name="Setup_Activities">'SetUp'!$B$3:$B$90</definedName>
    <definedName name="Setup_CSA_Account_Names">'SetUp'!$G$3:$G$90</definedName>
    <definedName name="Setup_CSA_Account_Numbers">'SetUp'!$H$3:$H$90</definedName>
    <definedName name="Setup_CSA_Accounts">'SetUp'!$G$3:$H$90</definedName>
    <definedName name="Setup_Currency">'SetUp'!$M$4:$M$6</definedName>
    <definedName name="Setup_ETB_Euro_Rate">'SetUp'!$P$5</definedName>
    <definedName name="Setup_ETB_USD_Rate">'SetUp'!$P$4</definedName>
    <definedName name="Setup_Other_Account_Names">'SetUp'!$J$3:$J$90</definedName>
    <definedName name="Setup_Other_Account_Numbers">'SetUp'!$K$3:$K$90</definedName>
    <definedName name="Setup_Other_Accounts">'SetUp'!$J$3:$K$90</definedName>
    <definedName name="Setup_SIL_Account_Names">'SetUp'!$D$3:$D$90</definedName>
    <definedName name="Setup_SIL_Account_Numbers">'SetUp'!$E$3:$E$90</definedName>
    <definedName name="Setup_SIL_Accounts">'SetUp'!$D$3:$E$90</definedName>
    <definedName name="SIL_Tracking_AccountNames">'SIL_Tracking'!$E$2:$CB$2</definedName>
    <definedName name="SIL_Tracking_Accounts">'SIL_Tracking'!$E$1:$CB$1</definedName>
    <definedName name="SIL_Tracking_Activities">'SIL_Tracking'!$A$6:$D$93</definedName>
    <definedName name="SIL_Tracking_Balance">'SIL_Tracking'!$E$5:$CB$5</definedName>
    <definedName name="SIL_Tracking_CostCenter_Balance">'SIL_Tracking'!$C$5</definedName>
    <definedName name="SIL_Tracking_CostCenter_InitialBudget">'SIL_Tracking'!$C$4</definedName>
    <definedName name="SIL_Tracking_InitialBudget">'SIL_Tracking'!$E$4:$CB$4</definedName>
  </definedNames>
  <calcPr fullCalcOnLoad="1"/>
</workbook>
</file>

<file path=xl/sharedStrings.xml><?xml version="1.0" encoding="utf-8"?>
<sst xmlns="http://schemas.openxmlformats.org/spreadsheetml/2006/main" count="123" uniqueCount="95">
  <si>
    <t>PO Box 2576</t>
  </si>
  <si>
    <t>Addis Ababa</t>
  </si>
  <si>
    <t>Ethiopia</t>
  </si>
  <si>
    <t xml:space="preserve">  SIL Ethiopia Payment Release Slip</t>
  </si>
  <si>
    <t>Cost Center:</t>
  </si>
  <si>
    <t>Activity:</t>
  </si>
  <si>
    <t>No Activity</t>
  </si>
  <si>
    <t>SIL Account:</t>
  </si>
  <si>
    <t>No SIL Account</t>
  </si>
  <si>
    <t>CSA Account:</t>
  </si>
  <si>
    <t>No CSA Account</t>
  </si>
  <si>
    <t>Other Account:</t>
  </si>
  <si>
    <t>No Other Account</t>
  </si>
  <si>
    <t>Debit Amount:</t>
  </si>
  <si>
    <t>ETB</t>
  </si>
  <si>
    <t>Credit Amount:</t>
  </si>
  <si>
    <t xml:space="preserve">Description: </t>
  </si>
  <si>
    <t>Test</t>
  </si>
  <si>
    <t>Date:</t>
  </si>
  <si>
    <t>Requested by:</t>
  </si>
  <si>
    <t>Approved by:</t>
  </si>
  <si>
    <t>Date of Approval:</t>
  </si>
  <si>
    <t>Verified by Finance Manager:</t>
  </si>
  <si>
    <t>SIL</t>
  </si>
  <si>
    <t>Other</t>
  </si>
  <si>
    <t>CC Total</t>
  </si>
  <si>
    <t>Initial Budget (ETB)</t>
  </si>
  <si>
    <t>Current Balance (ETB)</t>
  </si>
  <si>
    <t>New Balance (ETB)</t>
  </si>
  <si>
    <t>Activities</t>
  </si>
  <si>
    <t>SIL Account Name</t>
  </si>
  <si>
    <t>SIL Acct No.</t>
  </si>
  <si>
    <t>CSA Account Name</t>
  </si>
  <si>
    <t>CSA No.</t>
  </si>
  <si>
    <t>Other Account Name</t>
  </si>
  <si>
    <t>Other No.</t>
  </si>
  <si>
    <t>Currency</t>
  </si>
  <si>
    <t>Exchange Rates</t>
  </si>
  <si>
    <t>Activity 1 Name</t>
  </si>
  <si>
    <t>ETB/USD Exchange Rate</t>
  </si>
  <si>
    <t>Activity 2 Name</t>
  </si>
  <si>
    <t>USD</t>
  </si>
  <si>
    <t>ETB/Euro Exchange Rate</t>
  </si>
  <si>
    <t>EURO</t>
  </si>
  <si>
    <t xml:space="preserve"> </t>
  </si>
  <si>
    <t>DATE</t>
  </si>
  <si>
    <t>REF</t>
  </si>
  <si>
    <t>LN</t>
  </si>
  <si>
    <t>ACCOUNT</t>
  </si>
  <si>
    <t>ACCOUNT NAME</t>
  </si>
  <si>
    <t>DESCRIPTION</t>
  </si>
  <si>
    <t>RATE</t>
  </si>
  <si>
    <t>DEBIT</t>
  </si>
  <si>
    <t>CREDIT</t>
  </si>
  <si>
    <t>CUR</t>
  </si>
  <si>
    <t>SIL ACCOUNT</t>
  </si>
  <si>
    <t>SIL ACCOUNT NAME</t>
  </si>
  <si>
    <t>Description</t>
  </si>
  <si>
    <t>DEBIT (ETB)</t>
  </si>
  <si>
    <t>CREDIT (ETB)</t>
  </si>
  <si>
    <t>Activity</t>
  </si>
  <si>
    <t>CSA Account</t>
  </si>
  <si>
    <t xml:space="preserve">Other Account </t>
  </si>
  <si>
    <t>Requested By</t>
  </si>
  <si>
    <t>Approved By</t>
  </si>
  <si>
    <t>SIL Tracking</t>
  </si>
  <si>
    <t>Subtotal</t>
  </si>
  <si>
    <t>Total</t>
  </si>
  <si>
    <t>Comment</t>
  </si>
  <si>
    <t>Initial Budget (USD)</t>
  </si>
  <si>
    <t>Balance (ETB)</t>
  </si>
  <si>
    <t>CSA Tracking</t>
  </si>
  <si>
    <t>Program Cost</t>
  </si>
  <si>
    <t>Admin Cost</t>
  </si>
  <si>
    <t>Other Tracking</t>
  </si>
  <si>
    <t>Other 1</t>
  </si>
  <si>
    <t>External Income</t>
  </si>
  <si>
    <t>42100-120125</t>
  </si>
  <si>
    <t>Casual Labor</t>
  </si>
  <si>
    <t>61700-120125</t>
  </si>
  <si>
    <t>Supplies</t>
  </si>
  <si>
    <t>63600-120125</t>
  </si>
  <si>
    <t>Travel</t>
  </si>
  <si>
    <t>64100-120125</t>
  </si>
  <si>
    <t>Training Related Travel</t>
  </si>
  <si>
    <t>64150-120125</t>
  </si>
  <si>
    <t>Public Relations</t>
  </si>
  <si>
    <t>64600-120125</t>
  </si>
  <si>
    <t>Books &amp; Publications</t>
  </si>
  <si>
    <t>64850-120125</t>
  </si>
  <si>
    <t>Meetings / Conferences</t>
  </si>
  <si>
    <t>64942-120125</t>
  </si>
  <si>
    <t>Workshop &amp; Training</t>
  </si>
  <si>
    <t>64945-120125</t>
  </si>
  <si>
    <t>Orientation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</si>
</sst>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d\-mmm\-yy;@"/>
    <numFmt numFmtId="166" formatCode="yy\-mmm\-dd"/>
    <numFmt numFmtId="167" formatCode="dd/mm/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3.5"/>
      <name val="Arial Narrow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8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4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4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right" wrapText="1"/>
      <protection locked="0"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right"/>
      <protection/>
    </xf>
    <xf numFmtId="0" fontId="0" fillId="37" borderId="0" xfId="0" applyFill="1" applyAlignment="1" applyProtection="1">
      <alignment/>
      <protection/>
    </xf>
    <xf numFmtId="0" fontId="0" fillId="0" borderId="15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37" borderId="15" xfId="0" applyFont="1" applyFill="1" applyBorder="1" applyAlignment="1" applyProtection="1">
      <alignment vertical="top" wrapText="1"/>
      <protection locked="0"/>
    </xf>
    <xf numFmtId="0" fontId="5" fillId="0" borderId="15" xfId="55" applyFont="1" applyBorder="1" applyAlignment="1" applyProtection="1">
      <alignment wrapText="1"/>
      <protection locked="0"/>
    </xf>
    <xf numFmtId="0" fontId="5" fillId="0" borderId="15" xfId="55" applyFont="1" applyBorder="1" applyAlignment="1">
      <alignment wrapText="1"/>
      <protection/>
    </xf>
    <xf numFmtId="0" fontId="0" fillId="37" borderId="15" xfId="0" applyFont="1" applyFill="1" applyBorder="1" applyAlignment="1">
      <alignment vertical="top" wrapText="1"/>
    </xf>
    <xf numFmtId="0" fontId="5" fillId="0" borderId="15" xfId="0" applyFont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5" fillId="37" borderId="15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wrapText="1"/>
      <protection locked="0"/>
    </xf>
    <xf numFmtId="0" fontId="5" fillId="37" borderId="17" xfId="0" applyNumberFormat="1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5" xfId="55" applyFont="1" applyFill="1" applyBorder="1" applyAlignment="1" applyProtection="1">
      <alignment wrapText="1"/>
      <protection locked="0"/>
    </xf>
    <xf numFmtId="166" fontId="0" fillId="0" borderId="0" xfId="0" applyNumberFormat="1" applyAlignment="1">
      <alignment/>
    </xf>
    <xf numFmtId="166" fontId="7" fillId="34" borderId="15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0" fillId="0" borderId="15" xfId="0" applyFont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wrapText="1"/>
      <protection/>
    </xf>
    <xf numFmtId="0" fontId="4" fillId="36" borderId="15" xfId="0" applyFont="1" applyFill="1" applyBorder="1" applyAlignment="1" applyProtection="1">
      <alignment wrapText="1"/>
      <protection/>
    </xf>
    <xf numFmtId="0" fontId="4" fillId="34" borderId="15" xfId="0" applyFont="1" applyFill="1" applyBorder="1" applyAlignment="1" applyProtection="1">
      <alignment wrapText="1"/>
      <protection/>
    </xf>
    <xf numFmtId="0" fontId="8" fillId="34" borderId="15" xfId="0" applyFont="1" applyFill="1" applyBorder="1" applyAlignment="1" applyProtection="1">
      <alignment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0" fontId="0" fillId="34" borderId="15" xfId="0" applyFill="1" applyBorder="1" applyAlignment="1" applyProtection="1">
      <alignment wrapText="1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7" fillId="0" borderId="15" xfId="0" applyFont="1" applyFill="1" applyBorder="1" applyAlignment="1" applyProtection="1">
      <alignment wrapText="1"/>
      <protection locked="0"/>
    </xf>
    <xf numFmtId="0" fontId="8" fillId="36" borderId="15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right" vertical="center" wrapText="1"/>
      <protection/>
    </xf>
    <xf numFmtId="0" fontId="0" fillId="36" borderId="15" xfId="0" applyFont="1" applyFill="1" applyBorder="1" applyAlignment="1" applyProtection="1">
      <alignment wrapText="1"/>
      <protection locked="0"/>
    </xf>
    <xf numFmtId="0" fontId="0" fillId="34" borderId="15" xfId="0" applyFont="1" applyFill="1" applyBorder="1" applyAlignment="1" applyProtection="1">
      <alignment wrapText="1"/>
      <protection locked="0"/>
    </xf>
    <xf numFmtId="0" fontId="8" fillId="33" borderId="15" xfId="0" applyFont="1" applyFill="1" applyBorder="1" applyAlignment="1" applyProtection="1">
      <alignment horizontal="right" vertical="center" wrapText="1"/>
      <protection/>
    </xf>
    <xf numFmtId="0" fontId="0" fillId="37" borderId="11" xfId="0" applyFill="1" applyBorder="1" applyAlignment="1" applyProtection="1">
      <alignment/>
      <protection locked="0"/>
    </xf>
    <xf numFmtId="165" fontId="0" fillId="37" borderId="11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 vertical="top" wrapText="1"/>
      <protection/>
    </xf>
    <xf numFmtId="0" fontId="0" fillId="36" borderId="10" xfId="0" applyFont="1" applyFill="1" applyBorder="1" applyAlignment="1" applyProtection="1">
      <alignment horizontal="left" wrapText="1"/>
      <protection locked="0"/>
    </xf>
    <xf numFmtId="0" fontId="0" fillId="36" borderId="11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/>
      <protection locked="0"/>
    </xf>
    <xf numFmtId="164" fontId="0" fillId="36" borderId="11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981075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819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7"/>
  </sheetPr>
  <dimension ref="A1:E32"/>
  <sheetViews>
    <sheetView view="pageLayout" workbookViewId="0" topLeftCell="A2">
      <selection activeCell="B10" sqref="B10:E10"/>
    </sheetView>
  </sheetViews>
  <sheetFormatPr defaultColWidth="0" defaultRowHeight="15" zeroHeight="1"/>
  <cols>
    <col min="1" max="1" width="19.57421875" style="1" customWidth="1"/>
    <col min="2" max="5" width="15.28125" style="1" customWidth="1"/>
    <col min="6" max="16384" width="0" style="1" hidden="1" customWidth="1"/>
  </cols>
  <sheetData>
    <row r="1" spans="1:5" ht="15">
      <c r="A1" s="2"/>
      <c r="B1" s="79">
        <f>IF(ISERROR(PayRelSlip_FileName),"","")</f>
      </c>
      <c r="C1" s="79"/>
      <c r="D1" s="79"/>
      <c r="E1" s="79"/>
    </row>
    <row r="2" spans="1:5" ht="15">
      <c r="A2" s="2"/>
      <c r="B2" s="2"/>
      <c r="C2" s="2"/>
      <c r="D2" s="2"/>
      <c r="E2" s="2"/>
    </row>
    <row r="3" spans="1:5" ht="15">
      <c r="A3" s="2"/>
      <c r="B3" s="3" t="s">
        <v>0</v>
      </c>
      <c r="C3" s="2"/>
      <c r="D3" s="2"/>
      <c r="E3" s="2"/>
    </row>
    <row r="4" spans="1:5" ht="15">
      <c r="A4" s="2"/>
      <c r="B4" s="3" t="s">
        <v>1</v>
      </c>
      <c r="C4" s="4"/>
      <c r="D4" s="4"/>
      <c r="E4" s="2"/>
    </row>
    <row r="5" spans="1:5" ht="15">
      <c r="A5" s="2"/>
      <c r="B5" s="4" t="s">
        <v>2</v>
      </c>
      <c r="C5" s="4"/>
      <c r="D5" s="4"/>
      <c r="E5" s="2"/>
    </row>
    <row r="6" spans="1:5" ht="15">
      <c r="A6" s="2"/>
      <c r="B6" s="2"/>
      <c r="C6" s="2"/>
      <c r="D6" s="2"/>
      <c r="E6" s="2"/>
    </row>
    <row r="7" spans="1:5" ht="17.25">
      <c r="A7" s="80" t="s">
        <v>3</v>
      </c>
      <c r="B7" s="80"/>
      <c r="C7" s="80"/>
      <c r="D7" s="80"/>
      <c r="E7" s="80"/>
    </row>
    <row r="8" spans="1:5" ht="15">
      <c r="A8" s="81"/>
      <c r="B8" s="81"/>
      <c r="C8" s="81"/>
      <c r="D8" s="81"/>
      <c r="E8" s="81"/>
    </row>
    <row r="9" spans="1:5" ht="28.5" customHeight="1">
      <c r="A9" s="5" t="s">
        <v>4</v>
      </c>
      <c r="B9" s="6">
        <v>120125</v>
      </c>
      <c r="C9" s="83" t="s">
        <v>94</v>
      </c>
      <c r="D9" s="82"/>
      <c r="E9" s="82"/>
    </row>
    <row r="10" spans="1:5" ht="28.5" customHeight="1">
      <c r="A10" s="7" t="s">
        <v>5</v>
      </c>
      <c r="B10" s="75" t="s">
        <v>6</v>
      </c>
      <c r="C10" s="75"/>
      <c r="D10" s="75"/>
      <c r="E10" s="75"/>
    </row>
    <row r="11" spans="1:5" ht="28.5" customHeight="1">
      <c r="A11" s="7" t="s">
        <v>7</v>
      </c>
      <c r="B11" s="8">
        <f>IF(VLOOKUP(PayRelSlip_SIL_Name,Setup_SIL_Accounts,2,FALSE)=0,"",VLOOKUP(PayRelSlip_SIL_Name,Setup_SIL_Accounts,2,FALSE))</f>
      </c>
      <c r="C11" s="75" t="s">
        <v>8</v>
      </c>
      <c r="D11" s="75"/>
      <c r="E11" s="75"/>
    </row>
    <row r="12" spans="1:5" ht="28.5" customHeight="1" hidden="1">
      <c r="A12" s="7" t="s">
        <v>9</v>
      </c>
      <c r="B12" s="8">
        <f>IF(VLOOKUP(PayRelSlip_CSA_Name,Setup_CSA_Accounts,2,FALSE)=0,"",VLOOKUP(PayRelSlip_CSA_Name,Setup_CSA_Accounts,2,FALSE))</f>
      </c>
      <c r="C12" s="74" t="s">
        <v>10</v>
      </c>
      <c r="D12" s="74"/>
      <c r="E12" s="74"/>
    </row>
    <row r="13" spans="1:5" ht="28.5" customHeight="1">
      <c r="A13" s="7" t="s">
        <v>11</v>
      </c>
      <c r="B13" s="8">
        <f>IF(VLOOKUP(PayRelSlip_Other_Name,Setup_Other_Accounts,2,FALSE)=0,"",VLOOKUP(PayRelSlip_Other_Name,Setup_Other_Accounts,2,FALSE))</f>
      </c>
      <c r="C13" s="75" t="s">
        <v>12</v>
      </c>
      <c r="D13" s="75"/>
      <c r="E13" s="75"/>
    </row>
    <row r="14" spans="1:5" ht="28.5" customHeight="1">
      <c r="A14" s="7" t="s">
        <v>13</v>
      </c>
      <c r="B14" s="9">
        <v>0</v>
      </c>
      <c r="C14" s="75" t="s">
        <v>14</v>
      </c>
      <c r="D14" s="75"/>
      <c r="E14" s="75"/>
    </row>
    <row r="15" spans="1:5" ht="28.5" customHeight="1">
      <c r="A15" s="7" t="s">
        <v>15</v>
      </c>
      <c r="B15" s="9">
        <v>0</v>
      </c>
      <c r="C15" s="76" t="str">
        <f>PayRelSlip_Currency</f>
        <v>ETB</v>
      </c>
      <c r="D15" s="76"/>
      <c r="E15" s="76"/>
    </row>
    <row r="16" spans="1:5" ht="28.5" customHeight="1">
      <c r="A16" s="7" t="s">
        <v>16</v>
      </c>
      <c r="B16" s="77" t="s">
        <v>17</v>
      </c>
      <c r="C16" s="77"/>
      <c r="D16" s="77"/>
      <c r="E16" s="77"/>
    </row>
    <row r="17" spans="1:5" ht="28.5" customHeight="1">
      <c r="A17" s="7" t="s">
        <v>18</v>
      </c>
      <c r="B17" s="78">
        <f>TODAY()</f>
        <v>42772</v>
      </c>
      <c r="C17" s="78"/>
      <c r="D17" s="78"/>
      <c r="E17" s="78"/>
    </row>
    <row r="18" spans="1:5" ht="28.5" customHeight="1">
      <c r="A18" s="7" t="s">
        <v>19</v>
      </c>
      <c r="B18" s="69"/>
      <c r="C18" s="69"/>
      <c r="D18" s="69"/>
      <c r="E18" s="69"/>
    </row>
    <row r="19" spans="1:5" ht="28.5" customHeight="1">
      <c r="A19" s="7" t="s">
        <v>20</v>
      </c>
      <c r="B19" s="69"/>
      <c r="C19" s="69"/>
      <c r="D19" s="69"/>
      <c r="E19" s="69"/>
    </row>
    <row r="20" spans="1:5" ht="28.5" customHeight="1">
      <c r="A20" s="7" t="s">
        <v>21</v>
      </c>
      <c r="B20" s="70"/>
      <c r="C20" s="70"/>
      <c r="D20" s="70"/>
      <c r="E20" s="70"/>
    </row>
    <row r="21" spans="1:5" ht="28.5" customHeight="1">
      <c r="A21" s="71" t="s">
        <v>22</v>
      </c>
      <c r="B21" s="71"/>
      <c r="C21" s="72"/>
      <c r="D21" s="72"/>
      <c r="E21" s="72"/>
    </row>
    <row r="22" spans="1:5" ht="15">
      <c r="A22" s="10"/>
      <c r="B22" s="11"/>
      <c r="C22" s="11"/>
      <c r="D22" s="11"/>
      <c r="E22" s="11"/>
    </row>
    <row r="23" spans="1:5" s="14" customFormat="1" ht="15">
      <c r="A23" s="12"/>
      <c r="B23" s="13" t="s">
        <v>23</v>
      </c>
      <c r="C23" s="13" t="s">
        <v>24</v>
      </c>
      <c r="D23" s="13" t="s">
        <v>25</v>
      </c>
      <c r="E23" s="13"/>
    </row>
    <row r="24" spans="1:5" s="17" customFormat="1" ht="15">
      <c r="A24" s="15" t="s">
        <v>26</v>
      </c>
      <c r="B24" s="16">
        <f>_xlfn.IFERROR(INDEX(SIL_Tracking_InitialBudget,MATCH(PayRelSlip_SIL_Account,SIL_Tracking_Accounts,0)),0)</f>
        <v>0</v>
      </c>
      <c r="C24" s="16">
        <f>_xlfn.IFERROR(INDEX(Other_Tracking_InitialBudget,MATCH(PayRelSlip_Other_Account,Other_Tracking_Accounts,0)),0)</f>
        <v>0</v>
      </c>
      <c r="D24" s="16">
        <f>SIL_Tracking_CostCenter_InitialBudget</f>
        <v>8677.4</v>
      </c>
      <c r="E24" s="16"/>
    </row>
    <row r="25" spans="1:5" s="20" customFormat="1" ht="15">
      <c r="A25" s="18" t="s">
        <v>27</v>
      </c>
      <c r="B25" s="19">
        <f>_xlfn.IFERROR(INDEX(SIL_Tracking_Balance,MATCH(PayRelSlip_SIL_Account,SIL_Tracking_Accounts,0)),0)</f>
        <v>0</v>
      </c>
      <c r="C25" s="19">
        <f>_xlfn.IFERROR(INDEX(Other_Tracking_Balance,MATCH(PayRelSlip_Other_Account,Other_Tracking_Accounts,0)),0)</f>
        <v>0</v>
      </c>
      <c r="D25" s="19">
        <f>SIL_Tracking_CostCenter_Balance</f>
        <v>0</v>
      </c>
      <c r="E25" s="19"/>
    </row>
    <row r="26" spans="1:5" ht="15">
      <c r="A26" s="21" t="s">
        <v>28</v>
      </c>
      <c r="B26" s="22">
        <f>IF(PayRelSlip_SIL_Account="",0,B25-IF(PayRelSlip_Currency="EURO",(PayRelSlip_Debit+PayRelSlip_Credit)*Setup_ETB_Euro_Rate,IF(PayRelSlip_Currency="USD",(PayRelSlip_Debit+PayRelSlip_Credit)*Setup_ETB_USD_Rate,PayRelSlip_Debit+PayRelSlip_Credit)))</f>
        <v>0</v>
      </c>
      <c r="C26" s="22">
        <f>IF(PayRelSlip_Other_Account="",0,C25-IF(PayRelSlip_Currency="EURO",(PayRelSlip_Debit+PayRelSlip_Credit)*Setup_ETB_Euro_Rate,IF(PayRelSlip_Currency="USD",(PayRelSlip_Debit+PayRelSlip_Credit)*Setup_ETB_USD_Rate,PayRelSlip_Debit+PayRelSlip_Credit)))</f>
        <v>0</v>
      </c>
      <c r="D26" s="22">
        <f>D25-IF(PayRelSlip_Currency="EURO",(PayRelSlip_Debit+PayRelSlip_Credit)*Setup_ETB_Euro_Rate,IF(PayRelSlip_Currency="USD",(PayRelSlip_Debit+PayRelSlip_Credit)*Setup_ETB_USD_Rate,PayRelSlip_Debit+PayRelSlip_Credit))</f>
        <v>0</v>
      </c>
      <c r="E26" s="22"/>
    </row>
    <row r="27" spans="1:5" s="23" customFormat="1" ht="15">
      <c r="A27" s="2"/>
      <c r="B27" s="2"/>
      <c r="C27" s="2"/>
      <c r="D27" s="2"/>
      <c r="E27" s="2"/>
    </row>
    <row r="28" spans="1:5" s="23" customFormat="1" ht="15">
      <c r="A28" s="2"/>
      <c r="B28" s="2"/>
      <c r="C28" s="2"/>
      <c r="D28" s="2"/>
      <c r="E28" s="2"/>
    </row>
    <row r="29" spans="1:5" s="23" customFormat="1" ht="15">
      <c r="A29" s="2"/>
      <c r="B29" s="2"/>
      <c r="C29" s="2"/>
      <c r="D29" s="2"/>
      <c r="E29" s="2"/>
    </row>
    <row r="30" spans="1:5" s="23" customFormat="1" ht="15">
      <c r="A30" s="73" t="str">
        <f ca="1">CELL("filename",A1)</f>
        <v>H:\Desktop\[00-PRS-Orientation.xls]PayRelSlip</v>
      </c>
      <c r="B30" s="73"/>
      <c r="C30" s="73"/>
      <c r="D30" s="73"/>
      <c r="E30" s="73"/>
    </row>
    <row r="31" spans="1:5" s="23" customFormat="1" ht="15" customHeight="1">
      <c r="A31" s="73"/>
      <c r="B31" s="73"/>
      <c r="C31" s="73"/>
      <c r="D31" s="73"/>
      <c r="E31" s="73"/>
    </row>
    <row r="32" spans="1:5" ht="15">
      <c r="A32" s="73"/>
      <c r="B32" s="73"/>
      <c r="C32" s="73"/>
      <c r="D32" s="73"/>
      <c r="E32" s="73"/>
    </row>
  </sheetData>
  <sheetProtection sheet="1" objects="1" scenarios="1" formatCells="0" formatColumns="0" formatRows="0" insertColumns="0" insertRows="0" deleteColumns="0" deleteRows="0" sort="0"/>
  <mergeCells count="18">
    <mergeCell ref="B1:E1"/>
    <mergeCell ref="A7:E7"/>
    <mergeCell ref="A8:E8"/>
    <mergeCell ref="C9:E9"/>
    <mergeCell ref="B10:E10"/>
    <mergeCell ref="C11:E11"/>
    <mergeCell ref="C12:E12"/>
    <mergeCell ref="C13:E13"/>
    <mergeCell ref="C14:E14"/>
    <mergeCell ref="C15:E15"/>
    <mergeCell ref="B16:E16"/>
    <mergeCell ref="B17:E17"/>
    <mergeCell ref="B18:E18"/>
    <mergeCell ref="B19:E19"/>
    <mergeCell ref="B20:E20"/>
    <mergeCell ref="A21:B21"/>
    <mergeCell ref="C21:E21"/>
    <mergeCell ref="A30:E32"/>
  </mergeCells>
  <dataValidations count="8">
    <dataValidation type="list" allowBlank="1" showInputMessage="1" showErrorMessage="1" promptTitle="Currency" errorTitle="Attention" error="Please select from the list" sqref="C14:D14">
      <formula1>Setup_Currency</formula1>
      <formula2>0</formula2>
    </dataValidation>
    <dataValidation allowBlank="1" showInputMessage="1" showErrorMessage="1" promptTitle="Currency" errorTitle="Attention" error="Please select from the list" sqref="C15:E15">
      <formula1>0</formula1>
      <formula2>0</formula2>
    </dataValidation>
    <dataValidation type="list" allowBlank="1" showInputMessage="1" showErrorMessage="1" promptTitle="Other Account Names" prompt="Select an account name from the Other accounting system" sqref="C13:E13">
      <formula1>Setup_Other_Account_Names</formula1>
      <formula2>0</formula2>
    </dataValidation>
    <dataValidation type="list" allowBlank="1" showErrorMessage="1" sqref="B10:E10">
      <formula1>Setup_Activities</formula1>
      <formula2>0</formula2>
    </dataValidation>
    <dataValidation allowBlank="1" showErrorMessage="1" errorTitle="Attention" error="Select from the List" sqref="C9:E9">
      <formula1>0</formula1>
      <formula2>0</formula2>
    </dataValidation>
    <dataValidation type="date" allowBlank="1" showErrorMessage="1" sqref="B17:E17 B20:E20">
      <formula1>36526</formula1>
      <formula2>46022</formula2>
    </dataValidation>
    <dataValidation type="list" allowBlank="1" showInputMessage="1" showErrorMessage="1" promptTitle="SIL Account Names" prompt="Select an account name from the SIL accounting system" errorTitle="Attention" error="Please select from the list" sqref="C11:E11">
      <formula1>Setup_SIL_Account_Names</formula1>
      <formula2>0</formula2>
    </dataValidation>
    <dataValidation type="list" allowBlank="1" showInputMessage="1" showErrorMessage="1" promptTitle="CSA Account Names" prompt="Select an account name from CSA accounting system" errorTitle="Attention" error="Please select from the list" sqref="C12:E12">
      <formula1>Setup_CSA_Account_Names</formula1>
      <formula2>0</formula2>
    </dataValidation>
  </dataValidations>
  <printOptions/>
  <pageMargins left="0.95" right="0.7" top="1.0444444444444445" bottom="0.75" header="0.5118055555555555" footer="0.5118055555555555"/>
  <pageSetup horizontalDpi="300" verticalDpi="300" orientation="portrait" paperSize="9" r:id="rId3"/>
  <ignoredErrors>
    <ignoredError sqref="C26" formula="1"/>
    <ignoredError sqref="B17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BT90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6.00390625" style="2" customWidth="1"/>
    <col min="2" max="2" width="37.28125" style="24" customWidth="1"/>
    <col min="3" max="3" width="6.00390625" style="2" customWidth="1"/>
    <col min="4" max="4" width="51.28125" style="24" customWidth="1"/>
    <col min="5" max="5" width="13.7109375" style="2" customWidth="1"/>
    <col min="6" max="6" width="7.57421875" style="2" customWidth="1"/>
    <col min="7" max="7" width="40.00390625" style="24" customWidth="1"/>
    <col min="8" max="8" width="9.140625" style="24" customWidth="1"/>
    <col min="9" max="9" width="9.140625" style="2" customWidth="1"/>
    <col min="10" max="10" width="46.140625" style="24" customWidth="1"/>
    <col min="11" max="11" width="9.140625" style="24" customWidth="1"/>
    <col min="12" max="12" width="9.140625" style="2" customWidth="1"/>
    <col min="13" max="13" width="9.140625" style="24" customWidth="1"/>
    <col min="14" max="14" width="9.140625" style="2" customWidth="1"/>
    <col min="15" max="15" width="22.57421875" style="2" customWidth="1"/>
    <col min="16" max="31" width="9.140625" style="2" customWidth="1"/>
    <col min="32" max="16384" width="9.140625" style="24" customWidth="1"/>
  </cols>
  <sheetData>
    <row r="1" spans="2:13" ht="15">
      <c r="B1" s="2"/>
      <c r="D1" s="2"/>
      <c r="G1" s="2"/>
      <c r="H1" s="2"/>
      <c r="J1" s="2"/>
      <c r="K1" s="2"/>
      <c r="M1" s="2"/>
    </row>
    <row r="2" spans="2:16" ht="15">
      <c r="B2" s="25" t="s">
        <v>29</v>
      </c>
      <c r="D2" s="26" t="s">
        <v>30</v>
      </c>
      <c r="E2" s="26" t="s">
        <v>31</v>
      </c>
      <c r="G2" s="25" t="s">
        <v>32</v>
      </c>
      <c r="H2" s="25" t="s">
        <v>33</v>
      </c>
      <c r="J2" s="25" t="s">
        <v>34</v>
      </c>
      <c r="K2" s="25" t="s">
        <v>35</v>
      </c>
      <c r="M2" s="25" t="s">
        <v>36</v>
      </c>
      <c r="O2" s="25" t="s">
        <v>37</v>
      </c>
      <c r="P2" s="25"/>
    </row>
    <row r="3" spans="1:31" s="28" customFormat="1" ht="15">
      <c r="A3" s="2"/>
      <c r="B3" s="27" t="s">
        <v>6</v>
      </c>
      <c r="C3" s="2"/>
      <c r="D3" s="27" t="s">
        <v>8</v>
      </c>
      <c r="E3" s="27"/>
      <c r="F3" s="2"/>
      <c r="G3" s="27" t="s">
        <v>10</v>
      </c>
      <c r="H3" s="27"/>
      <c r="I3" s="2"/>
      <c r="J3" s="27" t="s">
        <v>12</v>
      </c>
      <c r="K3" s="27"/>
      <c r="L3" s="2"/>
      <c r="N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16" ht="15">
      <c r="B4" s="29" t="s">
        <v>38</v>
      </c>
      <c r="D4" s="30" t="s">
        <v>76</v>
      </c>
      <c r="E4" s="30" t="s">
        <v>77</v>
      </c>
      <c r="G4" s="31"/>
      <c r="H4" s="31"/>
      <c r="J4" s="32" t="s">
        <v>75</v>
      </c>
      <c r="K4" s="30">
        <v>1.1</v>
      </c>
      <c r="M4" s="24" t="s">
        <v>14</v>
      </c>
      <c r="O4" s="33" t="s">
        <v>39</v>
      </c>
      <c r="P4" s="30">
        <v>21.5</v>
      </c>
    </row>
    <row r="5" spans="2:72" ht="15">
      <c r="B5" s="29" t="s">
        <v>40</v>
      </c>
      <c r="D5" s="30" t="s">
        <v>78</v>
      </c>
      <c r="E5" s="30" t="s">
        <v>79</v>
      </c>
      <c r="G5" s="31"/>
      <c r="H5" s="31"/>
      <c r="J5" s="32"/>
      <c r="K5" s="30"/>
      <c r="M5" s="24" t="s">
        <v>41</v>
      </c>
      <c r="O5" s="24" t="s">
        <v>42</v>
      </c>
      <c r="P5" s="30">
        <v>24</v>
      </c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</row>
    <row r="6" spans="2:13" ht="15">
      <c r="B6" s="29"/>
      <c r="D6" s="30" t="s">
        <v>80</v>
      </c>
      <c r="E6" s="30" t="s">
        <v>81</v>
      </c>
      <c r="G6" s="31"/>
      <c r="H6" s="31"/>
      <c r="J6" s="32"/>
      <c r="K6" s="30"/>
      <c r="M6" s="24" t="s">
        <v>43</v>
      </c>
    </row>
    <row r="7" spans="2:13" ht="15">
      <c r="B7" s="29"/>
      <c r="D7" s="30" t="s">
        <v>82</v>
      </c>
      <c r="E7" s="30" t="s">
        <v>83</v>
      </c>
      <c r="G7" s="31"/>
      <c r="H7" s="31"/>
      <c r="J7" s="32"/>
      <c r="K7" s="30"/>
      <c r="M7" s="2"/>
    </row>
    <row r="8" spans="2:13" ht="15">
      <c r="B8" s="29"/>
      <c r="D8" s="30" t="s">
        <v>84</v>
      </c>
      <c r="E8" s="30" t="s">
        <v>85</v>
      </c>
      <c r="G8" s="31"/>
      <c r="H8" s="31"/>
      <c r="J8" s="32"/>
      <c r="K8" s="30"/>
      <c r="M8" s="2"/>
    </row>
    <row r="9" spans="2:13" ht="15">
      <c r="B9" s="29"/>
      <c r="D9" s="30" t="s">
        <v>86</v>
      </c>
      <c r="E9" s="30" t="s">
        <v>87</v>
      </c>
      <c r="G9" s="31"/>
      <c r="H9" s="31"/>
      <c r="J9" s="32"/>
      <c r="K9" s="30"/>
      <c r="M9" s="2"/>
    </row>
    <row r="10" spans="2:13" ht="15">
      <c r="B10" s="29"/>
      <c r="D10" s="30" t="s">
        <v>88</v>
      </c>
      <c r="E10" s="30" t="s">
        <v>89</v>
      </c>
      <c r="G10" s="31"/>
      <c r="H10" s="31"/>
      <c r="J10" s="32"/>
      <c r="K10" s="30"/>
      <c r="M10" s="2"/>
    </row>
    <row r="11" spans="2:13" ht="15">
      <c r="B11" s="29"/>
      <c r="D11" s="30" t="s">
        <v>90</v>
      </c>
      <c r="E11" s="30" t="s">
        <v>91</v>
      </c>
      <c r="G11" s="31"/>
      <c r="H11" s="31"/>
      <c r="J11" s="32"/>
      <c r="K11" s="30"/>
      <c r="M11" s="2"/>
    </row>
    <row r="12" spans="2:13" ht="15">
      <c r="B12" s="29"/>
      <c r="D12" s="30" t="s">
        <v>92</v>
      </c>
      <c r="E12" s="30" t="s">
        <v>93</v>
      </c>
      <c r="G12" s="31"/>
      <c r="H12" s="31"/>
      <c r="J12" s="32"/>
      <c r="K12" s="30"/>
      <c r="M12" s="2"/>
    </row>
    <row r="13" spans="2:13" ht="15">
      <c r="B13" s="29"/>
      <c r="D13" s="30"/>
      <c r="E13" s="30"/>
      <c r="G13" s="31"/>
      <c r="H13" s="31"/>
      <c r="J13" s="32"/>
      <c r="K13" s="30"/>
      <c r="M13" s="2"/>
    </row>
    <row r="14" spans="2:13" ht="15">
      <c r="B14" s="29"/>
      <c r="D14" s="30"/>
      <c r="E14" s="30"/>
      <c r="G14" s="31"/>
      <c r="H14" s="31"/>
      <c r="J14" s="32"/>
      <c r="K14" s="30"/>
      <c r="M14" s="2"/>
    </row>
    <row r="15" spans="2:13" ht="15">
      <c r="B15" s="29"/>
      <c r="D15" s="30"/>
      <c r="E15" s="30"/>
      <c r="G15" s="31"/>
      <c r="H15" s="31"/>
      <c r="J15" s="35"/>
      <c r="K15" s="30"/>
      <c r="M15" s="2"/>
    </row>
    <row r="16" spans="2:13" ht="15">
      <c r="B16" s="29"/>
      <c r="D16" s="30"/>
      <c r="E16" s="30"/>
      <c r="G16" s="31"/>
      <c r="H16" s="31"/>
      <c r="J16" s="35"/>
      <c r="K16" s="36"/>
      <c r="M16" s="2"/>
    </row>
    <row r="17" spans="2:13" ht="15">
      <c r="B17" s="29"/>
      <c r="D17" s="30"/>
      <c r="E17" s="30"/>
      <c r="G17" s="31"/>
      <c r="H17" s="31"/>
      <c r="J17" s="32"/>
      <c r="K17" s="30"/>
      <c r="M17" s="2"/>
    </row>
    <row r="18" spans="2:13" ht="15">
      <c r="B18" s="29"/>
      <c r="D18" s="37"/>
      <c r="E18" s="37"/>
      <c r="G18" s="31"/>
      <c r="H18" s="31"/>
      <c r="J18" s="32"/>
      <c r="K18" s="36"/>
      <c r="M18" s="2"/>
    </row>
    <row r="19" spans="2:13" ht="15">
      <c r="B19" s="29"/>
      <c r="D19" s="30"/>
      <c r="E19" s="30"/>
      <c r="G19" s="31"/>
      <c r="H19" s="31"/>
      <c r="J19" s="32"/>
      <c r="K19" s="36"/>
      <c r="M19" s="2"/>
    </row>
    <row r="20" spans="2:13" ht="15">
      <c r="B20" s="29"/>
      <c r="D20" s="30"/>
      <c r="E20" s="30"/>
      <c r="G20" s="31"/>
      <c r="H20" s="31"/>
      <c r="J20" s="32"/>
      <c r="K20" s="36"/>
      <c r="M20" s="2"/>
    </row>
    <row r="21" spans="2:13" ht="15">
      <c r="B21" s="29"/>
      <c r="D21" s="37"/>
      <c r="E21" s="37"/>
      <c r="G21" s="31"/>
      <c r="H21" s="31"/>
      <c r="J21" s="35"/>
      <c r="K21" s="30"/>
      <c r="M21" s="2"/>
    </row>
    <row r="22" spans="2:13" ht="15">
      <c r="B22" s="29"/>
      <c r="D22" s="38"/>
      <c r="E22" s="39"/>
      <c r="G22" s="31"/>
      <c r="H22" s="31"/>
      <c r="J22" s="35"/>
      <c r="K22" s="30"/>
      <c r="M22" s="2"/>
    </row>
    <row r="23" spans="2:13" ht="15">
      <c r="B23" s="29"/>
      <c r="D23" s="38"/>
      <c r="E23" s="39"/>
      <c r="G23" s="31"/>
      <c r="H23" s="31"/>
      <c r="J23" s="35"/>
      <c r="K23" s="30"/>
      <c r="M23" s="2"/>
    </row>
    <row r="24" spans="2:13" ht="15">
      <c r="B24" s="29"/>
      <c r="D24" s="38"/>
      <c r="E24" s="39"/>
      <c r="G24" s="31"/>
      <c r="H24" s="31"/>
      <c r="J24" s="40"/>
      <c r="K24" s="30"/>
      <c r="M24" s="2"/>
    </row>
    <row r="25" spans="2:13" ht="15">
      <c r="B25" s="29"/>
      <c r="D25" s="38"/>
      <c r="E25" s="39"/>
      <c r="G25" s="31"/>
      <c r="H25" s="31"/>
      <c r="J25" s="40"/>
      <c r="K25" s="30"/>
      <c r="M25" s="2"/>
    </row>
    <row r="26" spans="2:13" ht="15">
      <c r="B26" s="29"/>
      <c r="D26" s="41"/>
      <c r="E26" s="42"/>
      <c r="G26" s="31"/>
      <c r="H26" s="31"/>
      <c r="J26" s="40"/>
      <c r="K26" s="30"/>
      <c r="M26" s="2"/>
    </row>
    <row r="27" spans="2:13" ht="15">
      <c r="B27" s="29"/>
      <c r="D27" s="38"/>
      <c r="E27" s="39"/>
      <c r="G27" s="31"/>
      <c r="H27" s="31"/>
      <c r="J27" s="40"/>
      <c r="K27" s="30"/>
      <c r="M27" s="2"/>
    </row>
    <row r="28" spans="2:13" ht="15">
      <c r="B28" s="29"/>
      <c r="D28" s="38"/>
      <c r="E28" s="39"/>
      <c r="G28" s="31"/>
      <c r="H28" s="31"/>
      <c r="J28" s="32"/>
      <c r="K28" s="30"/>
      <c r="M28" s="2"/>
    </row>
    <row r="29" spans="2:13" ht="15">
      <c r="B29" s="29"/>
      <c r="D29" s="38"/>
      <c r="E29" s="39"/>
      <c r="G29" s="31"/>
      <c r="H29" s="31"/>
      <c r="J29" s="32"/>
      <c r="K29" s="30"/>
      <c r="M29" s="2"/>
    </row>
    <row r="30" spans="2:13" ht="15">
      <c r="B30" s="29"/>
      <c r="D30" s="38"/>
      <c r="E30" s="39"/>
      <c r="G30" s="31"/>
      <c r="H30" s="31"/>
      <c r="J30" s="35"/>
      <c r="K30" s="30"/>
      <c r="M30" s="2"/>
    </row>
    <row r="31" spans="2:13" ht="15">
      <c r="B31" s="29"/>
      <c r="D31" s="38"/>
      <c r="E31" s="39"/>
      <c r="G31" s="31"/>
      <c r="H31" s="31"/>
      <c r="J31" s="35"/>
      <c r="K31" s="30"/>
      <c r="M31" s="2"/>
    </row>
    <row r="32" spans="2:13" ht="15">
      <c r="B32" s="30"/>
      <c r="D32" s="38"/>
      <c r="E32" s="39"/>
      <c r="G32" s="31"/>
      <c r="H32" s="31"/>
      <c r="J32" s="43"/>
      <c r="K32" s="30"/>
      <c r="M32" s="2"/>
    </row>
    <row r="33" spans="2:13" ht="15">
      <c r="B33" s="30"/>
      <c r="D33" s="38"/>
      <c r="E33" s="39"/>
      <c r="G33" s="31"/>
      <c r="H33" s="31"/>
      <c r="J33" s="32"/>
      <c r="K33" s="30"/>
      <c r="M33" s="2"/>
    </row>
    <row r="34" spans="2:13" ht="15">
      <c r="B34" s="30"/>
      <c r="D34" s="38"/>
      <c r="E34" s="39"/>
      <c r="G34" s="31"/>
      <c r="H34" s="31"/>
      <c r="J34" s="32"/>
      <c r="K34" s="30"/>
      <c r="M34" s="2"/>
    </row>
    <row r="35" spans="2:13" ht="15">
      <c r="B35" s="30"/>
      <c r="D35" s="38"/>
      <c r="E35" s="39"/>
      <c r="G35" s="31"/>
      <c r="H35" s="31"/>
      <c r="J35" s="32"/>
      <c r="K35" s="30"/>
      <c r="M35" s="2"/>
    </row>
    <row r="36" spans="2:13" ht="15">
      <c r="B36" s="30"/>
      <c r="D36" s="30"/>
      <c r="E36" s="39"/>
      <c r="G36" s="31"/>
      <c r="H36" s="31"/>
      <c r="J36" s="32"/>
      <c r="K36" s="30"/>
      <c r="M36" s="2"/>
    </row>
    <row r="37" spans="2:13" ht="15">
      <c r="B37" s="30"/>
      <c r="D37" s="30"/>
      <c r="E37" s="39"/>
      <c r="G37" s="31"/>
      <c r="H37" s="31"/>
      <c r="J37" s="32"/>
      <c r="K37" s="30"/>
      <c r="M37" s="2"/>
    </row>
    <row r="38" spans="2:13" ht="15">
      <c r="B38" s="30"/>
      <c r="D38" s="30"/>
      <c r="E38" s="39"/>
      <c r="G38" s="31"/>
      <c r="H38" s="31"/>
      <c r="J38" s="44"/>
      <c r="K38" s="30"/>
      <c r="M38" s="2"/>
    </row>
    <row r="39" spans="2:13" ht="15">
      <c r="B39" s="30"/>
      <c r="D39" s="30"/>
      <c r="E39" s="39"/>
      <c r="G39" s="31"/>
      <c r="H39" s="31"/>
      <c r="J39" s="32"/>
      <c r="K39" s="30"/>
      <c r="M39" s="2"/>
    </row>
    <row r="40" spans="2:13" ht="15">
      <c r="B40" s="30"/>
      <c r="D40" s="30"/>
      <c r="E40" s="39"/>
      <c r="G40" s="31"/>
      <c r="H40" s="31"/>
      <c r="J40" s="32"/>
      <c r="K40" s="30"/>
      <c r="M40" s="2"/>
    </row>
    <row r="41" spans="2:13" ht="15">
      <c r="B41" s="30"/>
      <c r="D41" s="30"/>
      <c r="E41" s="39"/>
      <c r="G41" s="31"/>
      <c r="H41" s="31"/>
      <c r="J41" s="35"/>
      <c r="K41" s="30"/>
      <c r="M41" s="2"/>
    </row>
    <row r="42" spans="2:13" ht="15">
      <c r="B42" s="30"/>
      <c r="D42" s="30"/>
      <c r="E42" s="39"/>
      <c r="G42" s="31"/>
      <c r="H42" s="31"/>
      <c r="J42" s="32"/>
      <c r="K42" s="30"/>
      <c r="M42" s="2"/>
    </row>
    <row r="43" spans="2:13" ht="15">
      <c r="B43" s="30"/>
      <c r="D43" s="30"/>
      <c r="E43" s="39"/>
      <c r="G43" s="31"/>
      <c r="H43" s="31"/>
      <c r="J43" s="32"/>
      <c r="K43" s="30"/>
      <c r="M43" s="2"/>
    </row>
    <row r="44" spans="2:13" ht="15">
      <c r="B44" s="30"/>
      <c r="D44" s="30"/>
      <c r="E44" s="39"/>
      <c r="G44" s="31"/>
      <c r="H44" s="31"/>
      <c r="J44" s="32"/>
      <c r="K44" s="30"/>
      <c r="M44" s="2"/>
    </row>
    <row r="45" spans="2:13" ht="15">
      <c r="B45" s="30"/>
      <c r="D45" s="30"/>
      <c r="E45" s="39"/>
      <c r="G45" s="31"/>
      <c r="H45" s="31"/>
      <c r="J45" s="32"/>
      <c r="K45" s="30"/>
      <c r="M45" s="2"/>
    </row>
    <row r="46" spans="2:13" ht="15">
      <c r="B46" s="30"/>
      <c r="D46" s="30"/>
      <c r="E46" s="39"/>
      <c r="G46" s="31"/>
      <c r="H46" s="31"/>
      <c r="J46" s="35"/>
      <c r="K46" s="30"/>
      <c r="M46" s="2"/>
    </row>
    <row r="47" spans="2:13" ht="15">
      <c r="B47" s="30"/>
      <c r="D47" s="30"/>
      <c r="E47" s="39"/>
      <c r="G47" s="31"/>
      <c r="H47" s="31"/>
      <c r="J47" s="30"/>
      <c r="K47" s="30"/>
      <c r="M47" s="2"/>
    </row>
    <row r="48" spans="2:13" ht="15">
      <c r="B48" s="30"/>
      <c r="D48" s="30"/>
      <c r="E48" s="39"/>
      <c r="G48" s="31"/>
      <c r="H48" s="31"/>
      <c r="J48" s="30"/>
      <c r="K48" s="30"/>
      <c r="M48" s="2"/>
    </row>
    <row r="49" spans="2:13" ht="15">
      <c r="B49" s="30"/>
      <c r="D49" s="30"/>
      <c r="E49" s="39"/>
      <c r="G49" s="31"/>
      <c r="H49" s="31"/>
      <c r="J49" s="30"/>
      <c r="K49" s="30"/>
      <c r="M49" s="2"/>
    </row>
    <row r="50" spans="2:13" ht="15">
      <c r="B50" s="30"/>
      <c r="D50" s="30"/>
      <c r="E50" s="39"/>
      <c r="G50" s="31"/>
      <c r="H50" s="31"/>
      <c r="J50" s="30"/>
      <c r="K50" s="30"/>
      <c r="M50" s="2"/>
    </row>
    <row r="51" spans="2:13" ht="15">
      <c r="B51" s="30"/>
      <c r="D51" s="30"/>
      <c r="E51" s="39"/>
      <c r="G51" s="31"/>
      <c r="H51" s="31"/>
      <c r="J51" s="30"/>
      <c r="K51" s="30"/>
      <c r="M51" s="2"/>
    </row>
    <row r="52" spans="2:13" ht="15">
      <c r="B52" s="30"/>
      <c r="D52" s="30"/>
      <c r="E52" s="39"/>
      <c r="G52" s="31"/>
      <c r="H52" s="31"/>
      <c r="J52" s="30"/>
      <c r="K52" s="30"/>
      <c r="M52" s="2"/>
    </row>
    <row r="53" spans="2:13" ht="15">
      <c r="B53" s="30"/>
      <c r="D53" s="30"/>
      <c r="E53" s="39"/>
      <c r="G53" s="31"/>
      <c r="H53" s="31"/>
      <c r="J53" s="30"/>
      <c r="K53" s="30"/>
      <c r="M53" s="2"/>
    </row>
    <row r="54" spans="2:13" ht="15">
      <c r="B54" s="30"/>
      <c r="D54" s="30"/>
      <c r="E54" s="39"/>
      <c r="G54" s="31"/>
      <c r="H54" s="31"/>
      <c r="J54" s="30"/>
      <c r="K54" s="30"/>
      <c r="M54" s="2"/>
    </row>
    <row r="55" spans="2:13" ht="15">
      <c r="B55" s="30"/>
      <c r="D55" s="30"/>
      <c r="E55" s="39"/>
      <c r="G55" s="31"/>
      <c r="H55" s="31"/>
      <c r="J55" s="30"/>
      <c r="K55" s="30"/>
      <c r="M55" s="2"/>
    </row>
    <row r="56" spans="2:13" ht="15">
      <c r="B56" s="30"/>
      <c r="D56" s="30"/>
      <c r="E56" s="39"/>
      <c r="G56" s="31"/>
      <c r="H56" s="31"/>
      <c r="J56" s="30"/>
      <c r="K56" s="30"/>
      <c r="M56" s="2"/>
    </row>
    <row r="57" spans="2:13" ht="15">
      <c r="B57" s="30"/>
      <c r="D57" s="30"/>
      <c r="E57" s="39"/>
      <c r="G57" s="31"/>
      <c r="H57" s="31"/>
      <c r="J57" s="30"/>
      <c r="K57" s="30"/>
      <c r="M57" s="2"/>
    </row>
    <row r="58" spans="2:13" ht="15">
      <c r="B58" s="30"/>
      <c r="D58" s="30"/>
      <c r="E58" s="39"/>
      <c r="G58" s="31"/>
      <c r="H58" s="31"/>
      <c r="J58" s="30"/>
      <c r="K58" s="30"/>
      <c r="M58" s="2"/>
    </row>
    <row r="59" spans="2:13" ht="15">
      <c r="B59" s="30"/>
      <c r="D59" s="30"/>
      <c r="E59" s="39"/>
      <c r="G59" s="31"/>
      <c r="H59" s="31"/>
      <c r="J59" s="30"/>
      <c r="K59" s="30"/>
      <c r="M59" s="2"/>
    </row>
    <row r="60" spans="2:13" ht="15">
      <c r="B60" s="30"/>
      <c r="D60" s="30"/>
      <c r="E60" s="39"/>
      <c r="G60" s="31"/>
      <c r="H60" s="31"/>
      <c r="J60" s="30"/>
      <c r="K60" s="30"/>
      <c r="M60" s="2"/>
    </row>
    <row r="61" spans="2:13" ht="15">
      <c r="B61" s="30"/>
      <c r="D61" s="30"/>
      <c r="E61" s="39"/>
      <c r="G61" s="30"/>
      <c r="H61" s="30"/>
      <c r="J61" s="30"/>
      <c r="K61" s="30"/>
      <c r="M61" s="2"/>
    </row>
    <row r="62" spans="2:13" ht="15">
      <c r="B62" s="30"/>
      <c r="D62" s="30"/>
      <c r="E62" s="39"/>
      <c r="G62" s="30"/>
      <c r="H62" s="30"/>
      <c r="J62" s="30"/>
      <c r="K62" s="30"/>
      <c r="M62" s="2"/>
    </row>
    <row r="63" spans="2:13" ht="15">
      <c r="B63" s="30"/>
      <c r="D63" s="30"/>
      <c r="E63" s="39"/>
      <c r="G63" s="31"/>
      <c r="H63" s="30"/>
      <c r="J63" s="30"/>
      <c r="K63" s="30"/>
      <c r="M63" s="2"/>
    </row>
    <row r="64" spans="2:13" ht="15">
      <c r="B64" s="30"/>
      <c r="D64" s="30"/>
      <c r="E64" s="39"/>
      <c r="G64" s="31"/>
      <c r="H64" s="30"/>
      <c r="J64" s="30"/>
      <c r="K64" s="30"/>
      <c r="M64" s="2"/>
    </row>
    <row r="65" spans="2:13" ht="15">
      <c r="B65" s="30"/>
      <c r="D65" s="30"/>
      <c r="E65" s="39"/>
      <c r="G65" s="30"/>
      <c r="H65" s="30"/>
      <c r="J65" s="30"/>
      <c r="K65" s="30"/>
      <c r="M65" s="2"/>
    </row>
    <row r="66" spans="2:13" ht="15">
      <c r="B66" s="30"/>
      <c r="D66" s="30"/>
      <c r="E66" s="39"/>
      <c r="G66" s="30"/>
      <c r="H66" s="30"/>
      <c r="J66" s="30"/>
      <c r="K66" s="30"/>
      <c r="M66" s="2"/>
    </row>
    <row r="67" spans="2:13" ht="15">
      <c r="B67" s="30"/>
      <c r="D67" s="30"/>
      <c r="E67" s="39"/>
      <c r="G67" s="30"/>
      <c r="H67" s="30"/>
      <c r="J67" s="30"/>
      <c r="K67" s="30"/>
      <c r="M67" s="2"/>
    </row>
    <row r="68" spans="2:13" ht="15">
      <c r="B68" s="30"/>
      <c r="D68" s="30"/>
      <c r="E68" s="39"/>
      <c r="G68" s="30"/>
      <c r="H68" s="30"/>
      <c r="J68" s="30"/>
      <c r="K68" s="30"/>
      <c r="M68" s="2"/>
    </row>
    <row r="69" spans="2:13" ht="15">
      <c r="B69" s="30"/>
      <c r="D69" s="30"/>
      <c r="E69" s="39"/>
      <c r="G69" s="30"/>
      <c r="H69" s="30"/>
      <c r="J69" s="30"/>
      <c r="K69" s="30"/>
      <c r="M69" s="2"/>
    </row>
    <row r="70" spans="2:13" ht="15">
      <c r="B70" s="30"/>
      <c r="D70" s="30"/>
      <c r="E70" s="39"/>
      <c r="G70" s="30"/>
      <c r="H70" s="30"/>
      <c r="J70" s="30"/>
      <c r="K70" s="30"/>
      <c r="M70" s="2"/>
    </row>
    <row r="71" spans="2:13" ht="15">
      <c r="B71" s="30"/>
      <c r="D71" s="30"/>
      <c r="E71" s="39"/>
      <c r="G71" s="30"/>
      <c r="H71" s="30"/>
      <c r="J71" s="30"/>
      <c r="K71" s="30"/>
      <c r="M71" s="2"/>
    </row>
    <row r="72" spans="2:13" ht="15">
      <c r="B72" s="30"/>
      <c r="D72" s="30"/>
      <c r="E72" s="39"/>
      <c r="G72" s="30"/>
      <c r="H72" s="30"/>
      <c r="J72" s="30"/>
      <c r="K72" s="30"/>
      <c r="M72" s="2"/>
    </row>
    <row r="73" spans="2:13" ht="15">
      <c r="B73" s="30"/>
      <c r="D73" s="30"/>
      <c r="E73" s="39"/>
      <c r="G73" s="30"/>
      <c r="H73" s="30"/>
      <c r="J73" s="30"/>
      <c r="K73" s="30"/>
      <c r="M73" s="2"/>
    </row>
    <row r="74" spans="2:13" ht="15">
      <c r="B74" s="30"/>
      <c r="D74" s="30"/>
      <c r="E74" s="39"/>
      <c r="G74" s="30"/>
      <c r="H74" s="30"/>
      <c r="J74" s="30"/>
      <c r="K74" s="30"/>
      <c r="M74" s="2"/>
    </row>
    <row r="75" spans="2:13" ht="15">
      <c r="B75" s="30"/>
      <c r="D75" s="30"/>
      <c r="E75" s="39"/>
      <c r="G75" s="30"/>
      <c r="H75" s="30"/>
      <c r="J75" s="30"/>
      <c r="K75" s="30"/>
      <c r="M75" s="2"/>
    </row>
    <row r="76" spans="2:13" ht="15">
      <c r="B76" s="30"/>
      <c r="D76" s="30"/>
      <c r="E76" s="39"/>
      <c r="G76" s="30"/>
      <c r="H76" s="30"/>
      <c r="J76" s="30"/>
      <c r="K76" s="30"/>
      <c r="M76" s="2"/>
    </row>
    <row r="77" spans="2:13" ht="15">
      <c r="B77" s="30"/>
      <c r="D77" s="30"/>
      <c r="E77" s="39"/>
      <c r="G77" s="30"/>
      <c r="H77" s="30"/>
      <c r="J77" s="30"/>
      <c r="K77" s="30"/>
      <c r="M77" s="2"/>
    </row>
    <row r="78" spans="2:13" ht="15">
      <c r="B78" s="30"/>
      <c r="D78" s="30"/>
      <c r="E78" s="39"/>
      <c r="G78" s="30"/>
      <c r="H78" s="30"/>
      <c r="J78" s="30"/>
      <c r="K78" s="30"/>
      <c r="M78" s="2"/>
    </row>
    <row r="79" spans="2:13" ht="15">
      <c r="B79" s="30"/>
      <c r="D79" s="30"/>
      <c r="E79" s="39"/>
      <c r="G79" s="30"/>
      <c r="H79" s="30"/>
      <c r="J79" s="30"/>
      <c r="K79" s="30"/>
      <c r="M79" s="2"/>
    </row>
    <row r="80" spans="2:13" ht="15">
      <c r="B80" s="30"/>
      <c r="D80" s="30"/>
      <c r="E80" s="39"/>
      <c r="G80" s="30"/>
      <c r="H80" s="30"/>
      <c r="J80" s="30"/>
      <c r="K80" s="30"/>
      <c r="M80" s="2"/>
    </row>
    <row r="81" spans="2:13" ht="15">
      <c r="B81" s="30"/>
      <c r="D81" s="30"/>
      <c r="E81" s="39"/>
      <c r="G81" s="30"/>
      <c r="H81" s="30"/>
      <c r="J81" s="30"/>
      <c r="K81" s="30"/>
      <c r="M81" s="2"/>
    </row>
    <row r="82" spans="2:13" ht="15">
      <c r="B82" s="30"/>
      <c r="D82" s="30"/>
      <c r="E82" s="39"/>
      <c r="G82" s="30"/>
      <c r="H82" s="30"/>
      <c r="J82" s="30"/>
      <c r="K82" s="30"/>
      <c r="M82" s="2"/>
    </row>
    <row r="83" spans="2:13" ht="15">
      <c r="B83" s="30"/>
      <c r="D83" s="30"/>
      <c r="E83" s="39"/>
      <c r="G83" s="30"/>
      <c r="H83" s="30"/>
      <c r="J83" s="30"/>
      <c r="K83" s="30"/>
      <c r="M83" s="2"/>
    </row>
    <row r="84" spans="2:13" ht="15">
      <c r="B84" s="30"/>
      <c r="D84" s="30"/>
      <c r="E84" s="39"/>
      <c r="G84" s="30"/>
      <c r="H84" s="30"/>
      <c r="J84" s="30"/>
      <c r="K84" s="30"/>
      <c r="M84" s="2"/>
    </row>
    <row r="85" spans="2:13" ht="15">
      <c r="B85" s="30"/>
      <c r="D85" s="30"/>
      <c r="E85" s="39"/>
      <c r="G85" s="30"/>
      <c r="H85" s="30"/>
      <c r="J85" s="30"/>
      <c r="K85" s="30"/>
      <c r="M85" s="2"/>
    </row>
    <row r="86" spans="2:13" ht="15">
      <c r="B86" s="30"/>
      <c r="D86" s="30"/>
      <c r="E86" s="39"/>
      <c r="G86" s="30"/>
      <c r="H86" s="30"/>
      <c r="J86" s="30"/>
      <c r="K86" s="30"/>
      <c r="M86" s="2"/>
    </row>
    <row r="87" spans="2:13" ht="15">
      <c r="B87" s="30"/>
      <c r="D87" s="30"/>
      <c r="E87" s="39"/>
      <c r="G87" s="30"/>
      <c r="H87" s="30"/>
      <c r="J87" s="30"/>
      <c r="K87" s="30"/>
      <c r="M87" s="2"/>
    </row>
    <row r="88" spans="2:13" ht="15">
      <c r="B88" s="30"/>
      <c r="D88" s="30"/>
      <c r="E88" s="39"/>
      <c r="G88" s="30"/>
      <c r="H88" s="30"/>
      <c r="J88" s="30"/>
      <c r="K88" s="30"/>
      <c r="M88" s="2"/>
    </row>
    <row r="89" spans="2:14" ht="15">
      <c r="B89" s="30"/>
      <c r="D89" s="30"/>
      <c r="E89" s="39"/>
      <c r="G89" s="30"/>
      <c r="H89" s="30"/>
      <c r="J89" s="30"/>
      <c r="K89" s="30"/>
      <c r="M89" s="2"/>
      <c r="N89" s="2" t="s">
        <v>44</v>
      </c>
    </row>
    <row r="90" spans="2:13" ht="15">
      <c r="B90" s="30"/>
      <c r="D90" s="30"/>
      <c r="E90" s="39"/>
      <c r="G90" s="30"/>
      <c r="H90" s="30"/>
      <c r="J90" s="30"/>
      <c r="K90" s="30"/>
      <c r="M90" s="2"/>
    </row>
  </sheetData>
  <sheetProtection sheet="1" objects="1" scenarios="1" formatCells="0" formatColumns="0" formatRows="0" insertColumns="0" insertRows="0" deleteColumns="0" deleteRows="0" sort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K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1" width="10.7109375" style="45" customWidth="1"/>
    <col min="4" max="4" width="15.7109375" style="0" customWidth="1"/>
    <col min="5" max="5" width="25.140625" style="0" customWidth="1"/>
    <col min="6" max="6" width="44.00390625" style="0" customWidth="1"/>
    <col min="7" max="7" width="3.140625" style="0" customWidth="1"/>
  </cols>
  <sheetData>
    <row r="1" spans="1:11" s="47" customFormat="1" ht="12">
      <c r="A1" s="46" t="s">
        <v>45</v>
      </c>
      <c r="B1" s="47" t="s">
        <v>46</v>
      </c>
      <c r="C1" s="47" t="s">
        <v>47</v>
      </c>
      <c r="D1" s="47" t="s">
        <v>48</v>
      </c>
      <c r="E1" s="47" t="s">
        <v>49</v>
      </c>
      <c r="F1" s="47" t="s">
        <v>50</v>
      </c>
      <c r="G1" s="47" t="s">
        <v>47</v>
      </c>
      <c r="H1" s="47" t="s">
        <v>51</v>
      </c>
      <c r="I1" s="47" t="s">
        <v>52</v>
      </c>
      <c r="J1" s="47" t="s">
        <v>53</v>
      </c>
      <c r="K1" s="47" t="s">
        <v>54</v>
      </c>
    </row>
  </sheetData>
  <sheetProtection selectLockedCells="1" selectUnlockedCells="1"/>
  <autoFilter ref="A1:K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P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7109375" style="45" customWidth="1"/>
    <col min="2" max="2" width="13.140625" style="0" customWidth="1"/>
    <col min="3" max="3" width="28.140625" style="0" customWidth="1"/>
    <col min="4" max="4" width="33.57421875" style="0" customWidth="1"/>
    <col min="5" max="5" width="7.57421875" style="0" customWidth="1"/>
    <col min="6" max="6" width="8.57421875" style="0" customWidth="1"/>
    <col min="7" max="7" width="6.28125" style="0" customWidth="1"/>
    <col min="8" max="8" width="11.8515625" style="0" customWidth="1"/>
    <col min="9" max="9" width="12.8515625" style="0" customWidth="1"/>
    <col min="10" max="10" width="27.28125" style="0" customWidth="1"/>
    <col min="11" max="11" width="12.7109375" style="0" customWidth="1"/>
    <col min="12" max="12" width="22.00390625" style="0" customWidth="1"/>
    <col min="13" max="13" width="14.7109375" style="0" customWidth="1"/>
    <col min="14" max="14" width="27.7109375" style="0" customWidth="1"/>
    <col min="15" max="15" width="13.421875" style="0" customWidth="1"/>
    <col min="16" max="16" width="12.8515625" style="0" customWidth="1"/>
  </cols>
  <sheetData>
    <row r="1" spans="1:16" s="47" customFormat="1" ht="12">
      <c r="A1" s="46" t="s">
        <v>45</v>
      </c>
      <c r="B1" s="47" t="s">
        <v>55</v>
      </c>
      <c r="C1" s="47" t="s">
        <v>56</v>
      </c>
      <c r="D1" s="47" t="s">
        <v>57</v>
      </c>
      <c r="E1" s="47" t="s">
        <v>52</v>
      </c>
      <c r="F1" s="47" t="s">
        <v>53</v>
      </c>
      <c r="G1" s="47" t="s">
        <v>54</v>
      </c>
      <c r="H1" s="47" t="s">
        <v>58</v>
      </c>
      <c r="I1" s="47" t="s">
        <v>59</v>
      </c>
      <c r="J1" s="47" t="s">
        <v>60</v>
      </c>
      <c r="K1" s="47" t="s">
        <v>61</v>
      </c>
      <c r="L1" s="47" t="s">
        <v>32</v>
      </c>
      <c r="M1" s="47" t="s">
        <v>62</v>
      </c>
      <c r="N1" s="47" t="s">
        <v>34</v>
      </c>
      <c r="O1" s="47" t="s">
        <v>63</v>
      </c>
      <c r="P1" s="47" t="s">
        <v>64</v>
      </c>
    </row>
  </sheetData>
  <sheetProtection selectLockedCells="1" selectUnlockedCells="1"/>
  <autoFilter ref="A1:P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7"/>
  </sheetPr>
  <dimension ref="A1:CB93"/>
  <sheetViews>
    <sheetView tabSelected="1" zoomScale="85" zoomScaleNormal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8" sqref="E8"/>
    </sheetView>
  </sheetViews>
  <sheetFormatPr defaultColWidth="9.140625" defaultRowHeight="15"/>
  <cols>
    <col min="1" max="1" width="30.421875" style="48" customWidth="1"/>
    <col min="2" max="3" width="10.57421875" style="48" customWidth="1"/>
    <col min="4" max="4" width="28.8515625" style="48" customWidth="1"/>
    <col min="5" max="28" width="20.421875" style="48" customWidth="1"/>
    <col min="29" max="29" width="20.421875" style="49" customWidth="1"/>
    <col min="30" max="80" width="20.421875" style="48" customWidth="1"/>
    <col min="81" max="254" width="9.140625" style="48" customWidth="1"/>
    <col min="255" max="16384" width="9.140625" style="50" customWidth="1"/>
  </cols>
  <sheetData>
    <row r="1" spans="1:80" s="52" customFormat="1" ht="15">
      <c r="A1" s="51" t="s">
        <v>65</v>
      </c>
      <c r="B1" s="51"/>
      <c r="C1" s="51"/>
      <c r="D1" s="51"/>
      <c r="E1" s="52" t="str">
        <f aca="true" t="shared" si="0" ref="E1:AJ1">IF(ISBLANK(INDEX(Setup_SIL_Accounts,COLUMN(E1)-COLUMN($E1)+2,2)),"",INDEX(Setup_SIL_Accounts,COLUMN(E1)-COLUMN($E1)+2,2))</f>
        <v>42100-120125</v>
      </c>
      <c r="F1" s="52" t="str">
        <f t="shared" si="0"/>
        <v>61700-120125</v>
      </c>
      <c r="G1" s="52" t="str">
        <f t="shared" si="0"/>
        <v>63600-120125</v>
      </c>
      <c r="H1" s="52" t="str">
        <f t="shared" si="0"/>
        <v>64100-120125</v>
      </c>
      <c r="I1" s="52" t="str">
        <f t="shared" si="0"/>
        <v>64150-120125</v>
      </c>
      <c r="J1" s="52" t="str">
        <f t="shared" si="0"/>
        <v>64600-120125</v>
      </c>
      <c r="K1" s="52" t="str">
        <f t="shared" si="0"/>
        <v>64850-120125</v>
      </c>
      <c r="L1" s="52" t="str">
        <f t="shared" si="0"/>
        <v>64942-120125</v>
      </c>
      <c r="M1" s="52" t="str">
        <f t="shared" si="0"/>
        <v>64945-120125</v>
      </c>
      <c r="N1" s="52">
        <f t="shared" si="0"/>
      </c>
      <c r="O1" s="52">
        <f t="shared" si="0"/>
      </c>
      <c r="P1" s="52">
        <f t="shared" si="0"/>
      </c>
      <c r="Q1" s="52">
        <f t="shared" si="0"/>
      </c>
      <c r="R1" s="52">
        <f t="shared" si="0"/>
      </c>
      <c r="S1" s="52">
        <f t="shared" si="0"/>
      </c>
      <c r="T1" s="52">
        <f t="shared" si="0"/>
      </c>
      <c r="U1" s="52">
        <f t="shared" si="0"/>
      </c>
      <c r="V1" s="52">
        <f t="shared" si="0"/>
      </c>
      <c r="W1" s="52">
        <f t="shared" si="0"/>
      </c>
      <c r="X1" s="52">
        <f t="shared" si="0"/>
      </c>
      <c r="Y1" s="52">
        <f t="shared" si="0"/>
      </c>
      <c r="Z1" s="52">
        <f t="shared" si="0"/>
      </c>
      <c r="AA1" s="52">
        <f t="shared" si="0"/>
      </c>
      <c r="AB1" s="52">
        <f t="shared" si="0"/>
      </c>
      <c r="AC1" s="52">
        <f t="shared" si="0"/>
      </c>
      <c r="AD1" s="52">
        <f t="shared" si="0"/>
      </c>
      <c r="AE1" s="52">
        <f t="shared" si="0"/>
      </c>
      <c r="AF1" s="52">
        <f t="shared" si="0"/>
      </c>
      <c r="AG1" s="52">
        <f t="shared" si="0"/>
      </c>
      <c r="AH1" s="52">
        <f t="shared" si="0"/>
      </c>
      <c r="AI1" s="52">
        <f t="shared" si="0"/>
      </c>
      <c r="AJ1" s="52">
        <f t="shared" si="0"/>
      </c>
      <c r="AK1" s="52">
        <f aca="true" t="shared" si="1" ref="AK1:BP1">IF(ISBLANK(INDEX(Setup_SIL_Accounts,COLUMN(AK1)-COLUMN($E1)+2,2)),"",INDEX(Setup_SIL_Accounts,COLUMN(AK1)-COLUMN($E1)+2,2))</f>
      </c>
      <c r="AL1" s="52">
        <f t="shared" si="1"/>
      </c>
      <c r="AM1" s="52">
        <f t="shared" si="1"/>
      </c>
      <c r="AN1" s="52">
        <f t="shared" si="1"/>
      </c>
      <c r="AO1" s="52">
        <f t="shared" si="1"/>
      </c>
      <c r="AP1" s="52">
        <f t="shared" si="1"/>
      </c>
      <c r="AQ1" s="52">
        <f t="shared" si="1"/>
      </c>
      <c r="AR1" s="52">
        <f t="shared" si="1"/>
      </c>
      <c r="AS1" s="52">
        <f t="shared" si="1"/>
      </c>
      <c r="AT1" s="52">
        <f t="shared" si="1"/>
      </c>
      <c r="AU1" s="52">
        <f t="shared" si="1"/>
      </c>
      <c r="AV1" s="52">
        <f t="shared" si="1"/>
      </c>
      <c r="AW1" s="52">
        <f t="shared" si="1"/>
      </c>
      <c r="AX1" s="52">
        <f t="shared" si="1"/>
      </c>
      <c r="AY1" s="52">
        <f t="shared" si="1"/>
      </c>
      <c r="AZ1" s="52">
        <f t="shared" si="1"/>
      </c>
      <c r="BA1" s="52">
        <f t="shared" si="1"/>
      </c>
      <c r="BB1" s="52">
        <f t="shared" si="1"/>
      </c>
      <c r="BC1" s="52">
        <f t="shared" si="1"/>
      </c>
      <c r="BD1" s="52">
        <f t="shared" si="1"/>
      </c>
      <c r="BE1" s="52">
        <f t="shared" si="1"/>
      </c>
      <c r="BF1" s="52">
        <f t="shared" si="1"/>
      </c>
      <c r="BG1" s="52">
        <f t="shared" si="1"/>
      </c>
      <c r="BH1" s="52">
        <f t="shared" si="1"/>
      </c>
      <c r="BI1" s="52">
        <f t="shared" si="1"/>
      </c>
      <c r="BJ1" s="52">
        <f t="shared" si="1"/>
      </c>
      <c r="BK1" s="52">
        <f t="shared" si="1"/>
      </c>
      <c r="BL1" s="52">
        <f t="shared" si="1"/>
      </c>
      <c r="BM1" s="52">
        <f t="shared" si="1"/>
      </c>
      <c r="BN1" s="52">
        <f t="shared" si="1"/>
      </c>
      <c r="BO1" s="52">
        <f t="shared" si="1"/>
      </c>
      <c r="BP1" s="52">
        <f t="shared" si="1"/>
      </c>
      <c r="BQ1" s="52">
        <f aca="true" t="shared" si="2" ref="BQ1:CB1">IF(ISBLANK(INDEX(Setup_SIL_Accounts,COLUMN(BQ1)-COLUMN($E1)+2,2)),"",INDEX(Setup_SIL_Accounts,COLUMN(BQ1)-COLUMN($E1)+2,2))</f>
      </c>
      <c r="BR1" s="52">
        <f t="shared" si="2"/>
      </c>
      <c r="BS1" s="52">
        <f t="shared" si="2"/>
      </c>
      <c r="BT1" s="52">
        <f t="shared" si="2"/>
      </c>
      <c r="BU1" s="52">
        <f t="shared" si="2"/>
      </c>
      <c r="BV1" s="52">
        <f t="shared" si="2"/>
      </c>
      <c r="BW1" s="52">
        <f t="shared" si="2"/>
      </c>
      <c r="BX1" s="52">
        <f t="shared" si="2"/>
      </c>
      <c r="BY1" s="52">
        <f t="shared" si="2"/>
      </c>
      <c r="BZ1" s="52">
        <f t="shared" si="2"/>
      </c>
      <c r="CA1" s="52">
        <f t="shared" si="2"/>
      </c>
      <c r="CB1" s="52">
        <f t="shared" si="2"/>
      </c>
    </row>
    <row r="2" spans="1:80" s="52" customFormat="1" ht="49.5" customHeight="1">
      <c r="A2" s="51" t="s">
        <v>60</v>
      </c>
      <c r="B2" s="51" t="s">
        <v>66</v>
      </c>
      <c r="C2" s="51" t="s">
        <v>67</v>
      </c>
      <c r="D2" s="51" t="s">
        <v>68</v>
      </c>
      <c r="E2" s="52" t="str">
        <f aca="true" t="shared" si="3" ref="E2:AJ2">IF(ISBLANK(INDEX(Setup_SIL_Accounts,COLUMN(E1)-COLUMN($E1)+2,1)),"",INDEX(Setup_SIL_Accounts,COLUMN(E1)-COLUMN($E1)+2,1))</f>
        <v>External Income</v>
      </c>
      <c r="F2" s="52" t="str">
        <f t="shared" si="3"/>
        <v>Casual Labor</v>
      </c>
      <c r="G2" s="52" t="str">
        <f t="shared" si="3"/>
        <v>Supplies</v>
      </c>
      <c r="H2" s="52" t="str">
        <f t="shared" si="3"/>
        <v>Travel</v>
      </c>
      <c r="I2" s="52" t="str">
        <f t="shared" si="3"/>
        <v>Training Related Travel</v>
      </c>
      <c r="J2" s="52" t="str">
        <f t="shared" si="3"/>
        <v>Public Relations</v>
      </c>
      <c r="K2" s="52" t="str">
        <f t="shared" si="3"/>
        <v>Books &amp; Publications</v>
      </c>
      <c r="L2" s="52" t="str">
        <f t="shared" si="3"/>
        <v>Meetings / Conferences</v>
      </c>
      <c r="M2" s="52" t="str">
        <f t="shared" si="3"/>
        <v>Workshop &amp; Training</v>
      </c>
      <c r="N2" s="52">
        <f t="shared" si="3"/>
      </c>
      <c r="O2" s="52">
        <f t="shared" si="3"/>
      </c>
      <c r="P2" s="52">
        <f t="shared" si="3"/>
      </c>
      <c r="Q2" s="52">
        <f t="shared" si="3"/>
      </c>
      <c r="R2" s="52">
        <f t="shared" si="3"/>
      </c>
      <c r="S2" s="52">
        <f t="shared" si="3"/>
      </c>
      <c r="T2" s="52">
        <f t="shared" si="3"/>
      </c>
      <c r="U2" s="52">
        <f t="shared" si="3"/>
      </c>
      <c r="V2" s="52">
        <f t="shared" si="3"/>
      </c>
      <c r="W2" s="52">
        <f t="shared" si="3"/>
      </c>
      <c r="X2" s="52">
        <f t="shared" si="3"/>
      </c>
      <c r="Y2" s="52">
        <f t="shared" si="3"/>
      </c>
      <c r="Z2" s="52">
        <f t="shared" si="3"/>
      </c>
      <c r="AA2" s="52">
        <f t="shared" si="3"/>
      </c>
      <c r="AB2" s="52">
        <f t="shared" si="3"/>
      </c>
      <c r="AC2" s="52">
        <f t="shared" si="3"/>
      </c>
      <c r="AD2" s="52">
        <f t="shared" si="3"/>
      </c>
      <c r="AE2" s="52">
        <f t="shared" si="3"/>
      </c>
      <c r="AF2" s="52">
        <f t="shared" si="3"/>
      </c>
      <c r="AG2" s="52">
        <f t="shared" si="3"/>
      </c>
      <c r="AH2" s="52">
        <f t="shared" si="3"/>
      </c>
      <c r="AI2" s="52">
        <f t="shared" si="3"/>
      </c>
      <c r="AJ2" s="52">
        <f t="shared" si="3"/>
      </c>
      <c r="AK2" s="52">
        <f aca="true" t="shared" si="4" ref="AK2:BP2">IF(ISBLANK(INDEX(Setup_SIL_Accounts,COLUMN(AK1)-COLUMN($E1)+2,1)),"",INDEX(Setup_SIL_Accounts,COLUMN(AK1)-COLUMN($E1)+2,1))</f>
      </c>
      <c r="AL2" s="52">
        <f t="shared" si="4"/>
      </c>
      <c r="AM2" s="52">
        <f t="shared" si="4"/>
      </c>
      <c r="AN2" s="52">
        <f t="shared" si="4"/>
      </c>
      <c r="AO2" s="52">
        <f t="shared" si="4"/>
      </c>
      <c r="AP2" s="52">
        <f t="shared" si="4"/>
      </c>
      <c r="AQ2" s="52">
        <f t="shared" si="4"/>
      </c>
      <c r="AR2" s="52">
        <f t="shared" si="4"/>
      </c>
      <c r="AS2" s="52">
        <f t="shared" si="4"/>
      </c>
      <c r="AT2" s="52">
        <f t="shared" si="4"/>
      </c>
      <c r="AU2" s="52">
        <f t="shared" si="4"/>
      </c>
      <c r="AV2" s="52">
        <f t="shared" si="4"/>
      </c>
      <c r="AW2" s="52">
        <f t="shared" si="4"/>
      </c>
      <c r="AX2" s="52">
        <f t="shared" si="4"/>
      </c>
      <c r="AY2" s="52">
        <f t="shared" si="4"/>
      </c>
      <c r="AZ2" s="52">
        <f t="shared" si="4"/>
      </c>
      <c r="BA2" s="52">
        <f t="shared" si="4"/>
      </c>
      <c r="BB2" s="52">
        <f t="shared" si="4"/>
      </c>
      <c r="BC2" s="52">
        <f t="shared" si="4"/>
      </c>
      <c r="BD2" s="52">
        <f t="shared" si="4"/>
      </c>
      <c r="BE2" s="52">
        <f t="shared" si="4"/>
      </c>
      <c r="BF2" s="52">
        <f t="shared" si="4"/>
      </c>
      <c r="BG2" s="52">
        <f t="shared" si="4"/>
      </c>
      <c r="BH2" s="52">
        <f t="shared" si="4"/>
      </c>
      <c r="BI2" s="52">
        <f t="shared" si="4"/>
      </c>
      <c r="BJ2" s="52">
        <f t="shared" si="4"/>
      </c>
      <c r="BK2" s="52">
        <f t="shared" si="4"/>
      </c>
      <c r="BL2" s="52">
        <f t="shared" si="4"/>
      </c>
      <c r="BM2" s="52">
        <f t="shared" si="4"/>
      </c>
      <c r="BN2" s="52">
        <f t="shared" si="4"/>
      </c>
      <c r="BO2" s="52">
        <f t="shared" si="4"/>
      </c>
      <c r="BP2" s="52">
        <f t="shared" si="4"/>
      </c>
      <c r="BQ2" s="52">
        <f aca="true" t="shared" si="5" ref="BQ2:CB2">IF(ISBLANK(INDEX(Setup_SIL_Accounts,COLUMN(BQ1)-COLUMN($E1)+2,1)),"",INDEX(Setup_SIL_Accounts,COLUMN(BQ1)-COLUMN($E1)+2,1))</f>
      </c>
      <c r="BR2" s="52">
        <f t="shared" si="5"/>
      </c>
      <c r="BS2" s="52">
        <f t="shared" si="5"/>
      </c>
      <c r="BT2" s="52">
        <f t="shared" si="5"/>
      </c>
      <c r="BU2" s="52">
        <f t="shared" si="5"/>
      </c>
      <c r="BV2" s="52">
        <f t="shared" si="5"/>
      </c>
      <c r="BW2" s="52">
        <f t="shared" si="5"/>
      </c>
      <c r="BX2" s="52">
        <f t="shared" si="5"/>
      </c>
      <c r="BY2" s="52">
        <f t="shared" si="5"/>
      </c>
      <c r="BZ2" s="52">
        <f t="shared" si="5"/>
      </c>
      <c r="CA2" s="52">
        <f t="shared" si="5"/>
      </c>
      <c r="CB2" s="52">
        <f t="shared" si="5"/>
      </c>
    </row>
    <row r="3" spans="1:80" s="53" customFormat="1" ht="15">
      <c r="A3" s="53" t="s">
        <v>69</v>
      </c>
      <c r="C3" s="53">
        <f>SUM(C6:C222)</f>
        <v>403.6</v>
      </c>
      <c r="E3" s="53">
        <f aca="true" t="shared" si="6" ref="E3:AJ3">SUM(E6:E222)</f>
        <v>0</v>
      </c>
      <c r="F3" s="53">
        <f t="shared" si="6"/>
        <v>0</v>
      </c>
      <c r="G3" s="53">
        <f t="shared" si="6"/>
        <v>0</v>
      </c>
      <c r="H3" s="53">
        <f t="shared" si="6"/>
        <v>0</v>
      </c>
      <c r="I3" s="53">
        <f t="shared" si="6"/>
        <v>0</v>
      </c>
      <c r="J3" s="53">
        <f t="shared" si="6"/>
        <v>0</v>
      </c>
      <c r="K3" s="53">
        <f t="shared" si="6"/>
        <v>0</v>
      </c>
      <c r="L3" s="53">
        <f t="shared" si="6"/>
        <v>0</v>
      </c>
      <c r="M3" s="53">
        <f t="shared" si="6"/>
        <v>0</v>
      </c>
      <c r="N3" s="53">
        <f t="shared" si="6"/>
        <v>0</v>
      </c>
      <c r="O3" s="53">
        <f t="shared" si="6"/>
        <v>0</v>
      </c>
      <c r="P3" s="53">
        <f t="shared" si="6"/>
        <v>0</v>
      </c>
      <c r="Q3" s="53">
        <f t="shared" si="6"/>
        <v>0</v>
      </c>
      <c r="R3" s="53">
        <f t="shared" si="6"/>
        <v>0</v>
      </c>
      <c r="S3" s="53">
        <f t="shared" si="6"/>
        <v>0</v>
      </c>
      <c r="T3" s="53">
        <f t="shared" si="6"/>
        <v>0</v>
      </c>
      <c r="U3" s="53">
        <f t="shared" si="6"/>
        <v>0</v>
      </c>
      <c r="V3" s="53">
        <f t="shared" si="6"/>
        <v>0</v>
      </c>
      <c r="W3" s="53">
        <f t="shared" si="6"/>
        <v>0</v>
      </c>
      <c r="X3" s="53">
        <f t="shared" si="6"/>
        <v>0</v>
      </c>
      <c r="Y3" s="53">
        <f t="shared" si="6"/>
        <v>0</v>
      </c>
      <c r="Z3" s="53">
        <f t="shared" si="6"/>
        <v>0</v>
      </c>
      <c r="AA3" s="53">
        <f t="shared" si="6"/>
        <v>0</v>
      </c>
      <c r="AB3" s="53">
        <f t="shared" si="6"/>
        <v>0</v>
      </c>
      <c r="AC3" s="53">
        <f t="shared" si="6"/>
        <v>0</v>
      </c>
      <c r="AD3" s="53">
        <f t="shared" si="6"/>
        <v>0</v>
      </c>
      <c r="AE3" s="53">
        <f t="shared" si="6"/>
        <v>0</v>
      </c>
      <c r="AF3" s="53">
        <f t="shared" si="6"/>
        <v>0</v>
      </c>
      <c r="AG3" s="53">
        <f t="shared" si="6"/>
        <v>0</v>
      </c>
      <c r="AH3" s="53">
        <f t="shared" si="6"/>
        <v>0</v>
      </c>
      <c r="AI3" s="53">
        <f t="shared" si="6"/>
        <v>0</v>
      </c>
      <c r="AJ3" s="53">
        <f t="shared" si="6"/>
        <v>0</v>
      </c>
      <c r="AK3" s="53">
        <f aca="true" t="shared" si="7" ref="AK3:BP3">SUM(AK6:AK222)</f>
        <v>0</v>
      </c>
      <c r="AL3" s="53">
        <f t="shared" si="7"/>
        <v>0</v>
      </c>
      <c r="AM3" s="53">
        <f t="shared" si="7"/>
        <v>0</v>
      </c>
      <c r="AN3" s="53">
        <f t="shared" si="7"/>
        <v>0</v>
      </c>
      <c r="AO3" s="53">
        <f t="shared" si="7"/>
        <v>0</v>
      </c>
      <c r="AP3" s="53">
        <f t="shared" si="7"/>
        <v>0</v>
      </c>
      <c r="AQ3" s="53">
        <f t="shared" si="7"/>
        <v>0</v>
      </c>
      <c r="AR3" s="53">
        <f t="shared" si="7"/>
        <v>0</v>
      </c>
      <c r="AS3" s="53">
        <f t="shared" si="7"/>
        <v>0</v>
      </c>
      <c r="AT3" s="53">
        <f t="shared" si="7"/>
        <v>0</v>
      </c>
      <c r="AU3" s="53">
        <f t="shared" si="7"/>
        <v>0</v>
      </c>
      <c r="AV3" s="53">
        <f t="shared" si="7"/>
        <v>0</v>
      </c>
      <c r="AW3" s="53">
        <f t="shared" si="7"/>
        <v>0</v>
      </c>
      <c r="AX3" s="53">
        <f t="shared" si="7"/>
        <v>0</v>
      </c>
      <c r="AY3" s="53">
        <f t="shared" si="7"/>
        <v>0</v>
      </c>
      <c r="AZ3" s="53">
        <f t="shared" si="7"/>
        <v>0</v>
      </c>
      <c r="BA3" s="53">
        <f t="shared" si="7"/>
        <v>0</v>
      </c>
      <c r="BB3" s="53">
        <f t="shared" si="7"/>
        <v>0</v>
      </c>
      <c r="BC3" s="53">
        <f t="shared" si="7"/>
        <v>0</v>
      </c>
      <c r="BD3" s="53">
        <f t="shared" si="7"/>
        <v>0</v>
      </c>
      <c r="BE3" s="53">
        <f t="shared" si="7"/>
        <v>0</v>
      </c>
      <c r="BF3" s="53">
        <f t="shared" si="7"/>
        <v>0</v>
      </c>
      <c r="BG3" s="53">
        <f t="shared" si="7"/>
        <v>0</v>
      </c>
      <c r="BH3" s="53">
        <f t="shared" si="7"/>
        <v>0</v>
      </c>
      <c r="BI3" s="53">
        <f t="shared" si="7"/>
        <v>0</v>
      </c>
      <c r="BJ3" s="53">
        <f t="shared" si="7"/>
        <v>0</v>
      </c>
      <c r="BK3" s="53">
        <f t="shared" si="7"/>
        <v>0</v>
      </c>
      <c r="BL3" s="53">
        <f t="shared" si="7"/>
        <v>0</v>
      </c>
      <c r="BM3" s="53">
        <f t="shared" si="7"/>
        <v>0</v>
      </c>
      <c r="BN3" s="53">
        <f t="shared" si="7"/>
        <v>0</v>
      </c>
      <c r="BO3" s="53">
        <f t="shared" si="7"/>
        <v>0</v>
      </c>
      <c r="BP3" s="53">
        <f t="shared" si="7"/>
        <v>0</v>
      </c>
      <c r="BQ3" s="53">
        <f aca="true" t="shared" si="8" ref="BQ3:CB3">SUM(BQ6:BQ222)</f>
        <v>0</v>
      </c>
      <c r="BR3" s="53">
        <f t="shared" si="8"/>
        <v>0</v>
      </c>
      <c r="BS3" s="53">
        <f t="shared" si="8"/>
        <v>0</v>
      </c>
      <c r="BT3" s="53">
        <f t="shared" si="8"/>
        <v>0</v>
      </c>
      <c r="BU3" s="53">
        <f t="shared" si="8"/>
        <v>0</v>
      </c>
      <c r="BV3" s="53">
        <f t="shared" si="8"/>
        <v>0</v>
      </c>
      <c r="BW3" s="53">
        <f t="shared" si="8"/>
        <v>0</v>
      </c>
      <c r="BX3" s="53">
        <f t="shared" si="8"/>
        <v>0</v>
      </c>
      <c r="BY3" s="53">
        <f t="shared" si="8"/>
        <v>0</v>
      </c>
      <c r="BZ3" s="53">
        <f t="shared" si="8"/>
        <v>0</v>
      </c>
      <c r="CA3" s="53">
        <f t="shared" si="8"/>
        <v>0</v>
      </c>
      <c r="CB3" s="53">
        <f t="shared" si="8"/>
        <v>0</v>
      </c>
    </row>
    <row r="4" spans="1:80" s="54" customFormat="1" ht="15">
      <c r="A4" s="54" t="s">
        <v>26</v>
      </c>
      <c r="C4" s="54">
        <f>C3*Setup_ETB_USD_Rate</f>
        <v>8677.4</v>
      </c>
      <c r="E4" s="54">
        <f aca="true" t="shared" si="9" ref="E4:AJ4">E3*Setup_ETB_USD_Rate</f>
        <v>0</v>
      </c>
      <c r="F4" s="54">
        <f t="shared" si="9"/>
        <v>0</v>
      </c>
      <c r="G4" s="54">
        <f t="shared" si="9"/>
        <v>0</v>
      </c>
      <c r="H4" s="54">
        <f t="shared" si="9"/>
        <v>0</v>
      </c>
      <c r="I4" s="54">
        <f t="shared" si="9"/>
        <v>0</v>
      </c>
      <c r="J4" s="54">
        <f t="shared" si="9"/>
        <v>0</v>
      </c>
      <c r="K4" s="54">
        <f t="shared" si="9"/>
        <v>0</v>
      </c>
      <c r="L4" s="54">
        <f t="shared" si="9"/>
        <v>0</v>
      </c>
      <c r="M4" s="54">
        <f t="shared" si="9"/>
        <v>0</v>
      </c>
      <c r="N4" s="54">
        <f t="shared" si="9"/>
        <v>0</v>
      </c>
      <c r="O4" s="54">
        <f t="shared" si="9"/>
        <v>0</v>
      </c>
      <c r="P4" s="54">
        <f t="shared" si="9"/>
        <v>0</v>
      </c>
      <c r="Q4" s="54">
        <f t="shared" si="9"/>
        <v>0</v>
      </c>
      <c r="R4" s="54">
        <f t="shared" si="9"/>
        <v>0</v>
      </c>
      <c r="S4" s="54">
        <f t="shared" si="9"/>
        <v>0</v>
      </c>
      <c r="T4" s="54">
        <f t="shared" si="9"/>
        <v>0</v>
      </c>
      <c r="U4" s="54">
        <f t="shared" si="9"/>
        <v>0</v>
      </c>
      <c r="V4" s="54">
        <f t="shared" si="9"/>
        <v>0</v>
      </c>
      <c r="W4" s="54">
        <f t="shared" si="9"/>
        <v>0</v>
      </c>
      <c r="X4" s="54">
        <f t="shared" si="9"/>
        <v>0</v>
      </c>
      <c r="Y4" s="54">
        <f t="shared" si="9"/>
        <v>0</v>
      </c>
      <c r="Z4" s="54">
        <f t="shared" si="9"/>
        <v>0</v>
      </c>
      <c r="AA4" s="54">
        <f t="shared" si="9"/>
        <v>0</v>
      </c>
      <c r="AB4" s="54">
        <f t="shared" si="9"/>
        <v>0</v>
      </c>
      <c r="AC4" s="54">
        <f t="shared" si="9"/>
        <v>0</v>
      </c>
      <c r="AD4" s="54">
        <f t="shared" si="9"/>
        <v>0</v>
      </c>
      <c r="AE4" s="54">
        <f t="shared" si="9"/>
        <v>0</v>
      </c>
      <c r="AF4" s="54">
        <f t="shared" si="9"/>
        <v>0</v>
      </c>
      <c r="AG4" s="54">
        <f t="shared" si="9"/>
        <v>0</v>
      </c>
      <c r="AH4" s="54">
        <f t="shared" si="9"/>
        <v>0</v>
      </c>
      <c r="AI4" s="54">
        <f t="shared" si="9"/>
        <v>0</v>
      </c>
      <c r="AJ4" s="54">
        <f t="shared" si="9"/>
        <v>0</v>
      </c>
      <c r="AK4" s="54">
        <f aca="true" t="shared" si="10" ref="AK4:BP4">AK3*Setup_ETB_USD_Rate</f>
        <v>0</v>
      </c>
      <c r="AL4" s="54">
        <f t="shared" si="10"/>
        <v>0</v>
      </c>
      <c r="AM4" s="54">
        <f t="shared" si="10"/>
        <v>0</v>
      </c>
      <c r="AN4" s="54">
        <f t="shared" si="10"/>
        <v>0</v>
      </c>
      <c r="AO4" s="54">
        <f t="shared" si="10"/>
        <v>0</v>
      </c>
      <c r="AP4" s="54">
        <f t="shared" si="10"/>
        <v>0</v>
      </c>
      <c r="AQ4" s="54">
        <f t="shared" si="10"/>
        <v>0</v>
      </c>
      <c r="AR4" s="54">
        <f t="shared" si="10"/>
        <v>0</v>
      </c>
      <c r="AS4" s="54">
        <f t="shared" si="10"/>
        <v>0</v>
      </c>
      <c r="AT4" s="54">
        <f t="shared" si="10"/>
        <v>0</v>
      </c>
      <c r="AU4" s="54">
        <f t="shared" si="10"/>
        <v>0</v>
      </c>
      <c r="AV4" s="54">
        <f t="shared" si="10"/>
        <v>0</v>
      </c>
      <c r="AW4" s="54">
        <f t="shared" si="10"/>
        <v>0</v>
      </c>
      <c r="AX4" s="54">
        <f t="shared" si="10"/>
        <v>0</v>
      </c>
      <c r="AY4" s="54">
        <f t="shared" si="10"/>
        <v>0</v>
      </c>
      <c r="AZ4" s="54">
        <f t="shared" si="10"/>
        <v>0</v>
      </c>
      <c r="BA4" s="54">
        <f t="shared" si="10"/>
        <v>0</v>
      </c>
      <c r="BB4" s="54">
        <f t="shared" si="10"/>
        <v>0</v>
      </c>
      <c r="BC4" s="54">
        <f t="shared" si="10"/>
        <v>0</v>
      </c>
      <c r="BD4" s="54">
        <f t="shared" si="10"/>
        <v>0</v>
      </c>
      <c r="BE4" s="54">
        <f t="shared" si="10"/>
        <v>0</v>
      </c>
      <c r="BF4" s="54">
        <f t="shared" si="10"/>
        <v>0</v>
      </c>
      <c r="BG4" s="54">
        <f t="shared" si="10"/>
        <v>0</v>
      </c>
      <c r="BH4" s="54">
        <f t="shared" si="10"/>
        <v>0</v>
      </c>
      <c r="BI4" s="54">
        <f t="shared" si="10"/>
        <v>0</v>
      </c>
      <c r="BJ4" s="54">
        <f t="shared" si="10"/>
        <v>0</v>
      </c>
      <c r="BK4" s="54">
        <f t="shared" si="10"/>
        <v>0</v>
      </c>
      <c r="BL4" s="54">
        <f t="shared" si="10"/>
        <v>0</v>
      </c>
      <c r="BM4" s="54">
        <f t="shared" si="10"/>
        <v>0</v>
      </c>
      <c r="BN4" s="54">
        <f t="shared" si="10"/>
        <v>0</v>
      </c>
      <c r="BO4" s="54">
        <f t="shared" si="10"/>
        <v>0</v>
      </c>
      <c r="BP4" s="54">
        <f t="shared" si="10"/>
        <v>0</v>
      </c>
      <c r="BQ4" s="54">
        <f aca="true" t="shared" si="11" ref="BQ4:CB4">BQ3*Setup_ETB_USD_Rate</f>
        <v>0</v>
      </c>
      <c r="BR4" s="54">
        <f t="shared" si="11"/>
        <v>0</v>
      </c>
      <c r="BS4" s="54">
        <f t="shared" si="11"/>
        <v>0</v>
      </c>
      <c r="BT4" s="54">
        <f t="shared" si="11"/>
        <v>0</v>
      </c>
      <c r="BU4" s="54">
        <f t="shared" si="11"/>
        <v>0</v>
      </c>
      <c r="BV4" s="54">
        <f t="shared" si="11"/>
        <v>0</v>
      </c>
      <c r="BW4" s="54">
        <f t="shared" si="11"/>
        <v>0</v>
      </c>
      <c r="BX4" s="54">
        <f t="shared" si="11"/>
        <v>0</v>
      </c>
      <c r="BY4" s="54">
        <f t="shared" si="11"/>
        <v>0</v>
      </c>
      <c r="BZ4" s="54">
        <f t="shared" si="11"/>
        <v>0</v>
      </c>
      <c r="CA4" s="54">
        <f t="shared" si="11"/>
        <v>0</v>
      </c>
      <c r="CB4" s="54">
        <f t="shared" si="11"/>
        <v>0</v>
      </c>
    </row>
    <row r="5" spans="1:80" s="55" customFormat="1" ht="15">
      <c r="A5" s="55" t="s">
        <v>70</v>
      </c>
      <c r="C5" s="55">
        <f>SUM(SIL_Tracking_Balance)</f>
        <v>0</v>
      </c>
      <c r="E5" s="56">
        <f aca="true" ca="1" t="shared" si="12" ref="E5:AJ5">E$4+IF(ISERROR(INDIRECT(ADDRESS(1,2,1,,E$1))),0,INDIRECT(ADDRESS(1,2,1,,E$1)))</f>
        <v>0</v>
      </c>
      <c r="F5" s="56">
        <f ca="1" t="shared" si="12"/>
        <v>0</v>
      </c>
      <c r="G5" s="56">
        <f ca="1" t="shared" si="12"/>
        <v>0</v>
      </c>
      <c r="H5" s="56">
        <f ca="1" t="shared" si="12"/>
        <v>0</v>
      </c>
      <c r="I5" s="56">
        <f ca="1" t="shared" si="12"/>
        <v>0</v>
      </c>
      <c r="J5" s="56">
        <f ca="1" t="shared" si="12"/>
        <v>0</v>
      </c>
      <c r="K5" s="56">
        <f ca="1" t="shared" si="12"/>
        <v>0</v>
      </c>
      <c r="L5" s="56">
        <f ca="1" t="shared" si="12"/>
        <v>0</v>
      </c>
      <c r="M5" s="56">
        <f ca="1" t="shared" si="12"/>
        <v>0</v>
      </c>
      <c r="N5" s="56">
        <f ca="1" t="shared" si="12"/>
        <v>0</v>
      </c>
      <c r="O5" s="56">
        <f ca="1" t="shared" si="12"/>
        <v>0</v>
      </c>
      <c r="P5" s="56">
        <f ca="1" t="shared" si="12"/>
        <v>0</v>
      </c>
      <c r="Q5" s="56">
        <f ca="1" t="shared" si="12"/>
        <v>0</v>
      </c>
      <c r="R5" s="56">
        <f ca="1" t="shared" si="12"/>
        <v>0</v>
      </c>
      <c r="S5" s="56">
        <f ca="1" t="shared" si="12"/>
        <v>0</v>
      </c>
      <c r="T5" s="56">
        <f ca="1" t="shared" si="12"/>
        <v>0</v>
      </c>
      <c r="U5" s="56">
        <f ca="1" t="shared" si="12"/>
        <v>0</v>
      </c>
      <c r="V5" s="56">
        <f ca="1" t="shared" si="12"/>
        <v>0</v>
      </c>
      <c r="W5" s="56">
        <f ca="1" t="shared" si="12"/>
        <v>0</v>
      </c>
      <c r="X5" s="56">
        <f ca="1" t="shared" si="12"/>
        <v>0</v>
      </c>
      <c r="Y5" s="56">
        <f ca="1" t="shared" si="12"/>
        <v>0</v>
      </c>
      <c r="Z5" s="56">
        <f ca="1" t="shared" si="12"/>
        <v>0</v>
      </c>
      <c r="AA5" s="56">
        <f ca="1" t="shared" si="12"/>
        <v>0</v>
      </c>
      <c r="AB5" s="56">
        <f ca="1" t="shared" si="12"/>
        <v>0</v>
      </c>
      <c r="AC5" s="56">
        <f ca="1" t="shared" si="12"/>
        <v>0</v>
      </c>
      <c r="AD5" s="56">
        <f ca="1" t="shared" si="12"/>
        <v>0</v>
      </c>
      <c r="AE5" s="56">
        <f ca="1" t="shared" si="12"/>
        <v>0</v>
      </c>
      <c r="AF5" s="56">
        <f ca="1" t="shared" si="12"/>
        <v>0</v>
      </c>
      <c r="AG5" s="56">
        <f ca="1" t="shared" si="12"/>
        <v>0</v>
      </c>
      <c r="AH5" s="56">
        <f ca="1" t="shared" si="12"/>
        <v>0</v>
      </c>
      <c r="AI5" s="56">
        <f ca="1" t="shared" si="12"/>
        <v>0</v>
      </c>
      <c r="AJ5" s="56">
        <f ca="1" t="shared" si="12"/>
        <v>0</v>
      </c>
      <c r="AK5" s="56">
        <f aca="true" ca="1" t="shared" si="13" ref="AK5:BP5">AK$4+IF(ISERROR(INDIRECT(ADDRESS(1,2,1,,AK$1))),0,INDIRECT(ADDRESS(1,2,1,,AK$1)))</f>
        <v>0</v>
      </c>
      <c r="AL5" s="56">
        <f ca="1" t="shared" si="13"/>
        <v>0</v>
      </c>
      <c r="AM5" s="56">
        <f ca="1" t="shared" si="13"/>
        <v>0</v>
      </c>
      <c r="AN5" s="56">
        <f ca="1" t="shared" si="13"/>
        <v>0</v>
      </c>
      <c r="AO5" s="56">
        <f ca="1" t="shared" si="13"/>
        <v>0</v>
      </c>
      <c r="AP5" s="56">
        <f ca="1" t="shared" si="13"/>
        <v>0</v>
      </c>
      <c r="AQ5" s="56">
        <f ca="1" t="shared" si="13"/>
        <v>0</v>
      </c>
      <c r="AR5" s="56">
        <f ca="1" t="shared" si="13"/>
        <v>0</v>
      </c>
      <c r="AS5" s="56">
        <f ca="1" t="shared" si="13"/>
        <v>0</v>
      </c>
      <c r="AT5" s="56">
        <f ca="1" t="shared" si="13"/>
        <v>0</v>
      </c>
      <c r="AU5" s="56">
        <f ca="1" t="shared" si="13"/>
        <v>0</v>
      </c>
      <c r="AV5" s="56">
        <f ca="1" t="shared" si="13"/>
        <v>0</v>
      </c>
      <c r="AW5" s="56">
        <f ca="1" t="shared" si="13"/>
        <v>0</v>
      </c>
      <c r="AX5" s="56">
        <f ca="1" t="shared" si="13"/>
        <v>0</v>
      </c>
      <c r="AY5" s="56">
        <f ca="1" t="shared" si="13"/>
        <v>0</v>
      </c>
      <c r="AZ5" s="56">
        <f ca="1" t="shared" si="13"/>
        <v>0</v>
      </c>
      <c r="BA5" s="56">
        <f ca="1" t="shared" si="13"/>
        <v>0</v>
      </c>
      <c r="BB5" s="56">
        <f ca="1" t="shared" si="13"/>
        <v>0</v>
      </c>
      <c r="BC5" s="56">
        <f ca="1" t="shared" si="13"/>
        <v>0</v>
      </c>
      <c r="BD5" s="56">
        <f ca="1" t="shared" si="13"/>
        <v>0</v>
      </c>
      <c r="BE5" s="56">
        <f ca="1" t="shared" si="13"/>
        <v>0</v>
      </c>
      <c r="BF5" s="56">
        <f ca="1" t="shared" si="13"/>
        <v>0</v>
      </c>
      <c r="BG5" s="56">
        <f ca="1" t="shared" si="13"/>
        <v>0</v>
      </c>
      <c r="BH5" s="56">
        <f ca="1" t="shared" si="13"/>
        <v>0</v>
      </c>
      <c r="BI5" s="56">
        <f ca="1" t="shared" si="13"/>
        <v>0</v>
      </c>
      <c r="BJ5" s="56">
        <f ca="1" t="shared" si="13"/>
        <v>0</v>
      </c>
      <c r="BK5" s="56">
        <f ca="1" t="shared" si="13"/>
        <v>0</v>
      </c>
      <c r="BL5" s="56">
        <f ca="1" t="shared" si="13"/>
        <v>0</v>
      </c>
      <c r="BM5" s="56">
        <f ca="1" t="shared" si="13"/>
        <v>0</v>
      </c>
      <c r="BN5" s="56">
        <f ca="1" t="shared" si="13"/>
        <v>0</v>
      </c>
      <c r="BO5" s="56">
        <f ca="1" t="shared" si="13"/>
        <v>0</v>
      </c>
      <c r="BP5" s="56">
        <f ca="1" t="shared" si="13"/>
        <v>0</v>
      </c>
      <c r="BQ5" s="56">
        <f aca="true" ca="1" t="shared" si="14" ref="BQ5:CB5">BQ$4+IF(ISERROR(INDIRECT(ADDRESS(1,2,1,,BQ$1))),0,INDIRECT(ADDRESS(1,2,1,,BQ$1)))</f>
        <v>0</v>
      </c>
      <c r="BR5" s="56">
        <f ca="1" t="shared" si="14"/>
        <v>0</v>
      </c>
      <c r="BS5" s="56">
        <f ca="1" t="shared" si="14"/>
        <v>0</v>
      </c>
      <c r="BT5" s="56">
        <f ca="1" t="shared" si="14"/>
        <v>0</v>
      </c>
      <c r="BU5" s="56">
        <f ca="1" t="shared" si="14"/>
        <v>0</v>
      </c>
      <c r="BV5" s="56">
        <f ca="1" t="shared" si="14"/>
        <v>0</v>
      </c>
      <c r="BW5" s="56">
        <f ca="1" t="shared" si="14"/>
        <v>0</v>
      </c>
      <c r="BX5" s="56">
        <f ca="1" t="shared" si="14"/>
        <v>0</v>
      </c>
      <c r="BY5" s="56">
        <f ca="1" t="shared" si="14"/>
        <v>0</v>
      </c>
      <c r="BZ5" s="56">
        <f ca="1" t="shared" si="14"/>
        <v>0</v>
      </c>
      <c r="CA5" s="56">
        <f ca="1" t="shared" si="14"/>
        <v>0</v>
      </c>
      <c r="CB5" s="56">
        <f ca="1" t="shared" si="14"/>
        <v>0</v>
      </c>
    </row>
    <row r="6" spans="1:29" s="48" customFormat="1" ht="15">
      <c r="A6" s="57"/>
      <c r="B6" s="58"/>
      <c r="C6" s="58"/>
      <c r="AC6" s="49"/>
    </row>
    <row r="7" spans="1:29" s="48" customFormat="1" ht="15">
      <c r="A7" s="57" t="str">
        <f aca="true" t="shared" si="15" ref="A7:A93">IF(ISBLANK(INDEX(Setup_Activities,ROW($A7)-ROW($A$7)+2,1)),"",INDEX(Setup_Activities,ROW($A7)-ROW($A$7)+2,1))</f>
        <v>Activity 1 Name</v>
      </c>
      <c r="B7" s="58"/>
      <c r="C7" s="58">
        <v>403.6</v>
      </c>
      <c r="AC7" s="49"/>
    </row>
    <row r="8" spans="1:29" s="48" customFormat="1" ht="15">
      <c r="A8" s="57" t="str">
        <f t="shared" si="15"/>
        <v>Activity 2 Name</v>
      </c>
      <c r="B8" s="58"/>
      <c r="C8" s="58">
        <v>0</v>
      </c>
      <c r="AC8" s="49"/>
    </row>
    <row r="9" spans="1:29" s="48" customFormat="1" ht="15">
      <c r="A9" s="57">
        <f t="shared" si="15"/>
      </c>
      <c r="B9" s="58"/>
      <c r="C9" s="58"/>
      <c r="AC9" s="49"/>
    </row>
    <row r="10" spans="1:29" s="48" customFormat="1" ht="15">
      <c r="A10" s="57">
        <f t="shared" si="15"/>
      </c>
      <c r="B10" s="58"/>
      <c r="C10" s="58"/>
      <c r="AC10" s="49"/>
    </row>
    <row r="11" spans="1:29" s="48" customFormat="1" ht="15">
      <c r="A11" s="57">
        <f t="shared" si="15"/>
      </c>
      <c r="B11" s="58"/>
      <c r="C11" s="58"/>
      <c r="AC11" s="49"/>
    </row>
    <row r="12" spans="1:29" s="48" customFormat="1" ht="15">
      <c r="A12" s="57">
        <f t="shared" si="15"/>
      </c>
      <c r="B12" s="58"/>
      <c r="C12" s="58"/>
      <c r="AC12" s="49"/>
    </row>
    <row r="13" spans="1:29" s="48" customFormat="1" ht="15">
      <c r="A13" s="57">
        <f t="shared" si="15"/>
      </c>
      <c r="B13" s="58"/>
      <c r="C13" s="58"/>
      <c r="AC13" s="49"/>
    </row>
    <row r="14" spans="1:29" s="48" customFormat="1" ht="15">
      <c r="A14" s="57">
        <f t="shared" si="15"/>
      </c>
      <c r="B14" s="58"/>
      <c r="C14" s="58"/>
      <c r="AC14" s="49"/>
    </row>
    <row r="15" spans="1:29" s="48" customFormat="1" ht="15">
      <c r="A15" s="57">
        <f t="shared" si="15"/>
      </c>
      <c r="B15" s="58"/>
      <c r="C15" s="58"/>
      <c r="AC15" s="49"/>
    </row>
    <row r="16" spans="1:29" s="48" customFormat="1" ht="15">
      <c r="A16" s="57">
        <f t="shared" si="15"/>
      </c>
      <c r="B16" s="58"/>
      <c r="C16" s="58"/>
      <c r="AC16" s="49"/>
    </row>
    <row r="17" spans="1:29" s="48" customFormat="1" ht="15">
      <c r="A17" s="57">
        <f t="shared" si="15"/>
      </c>
      <c r="B17" s="58"/>
      <c r="C17" s="58"/>
      <c r="AC17" s="49"/>
    </row>
    <row r="18" spans="1:29" s="48" customFormat="1" ht="15">
      <c r="A18" s="57">
        <f t="shared" si="15"/>
      </c>
      <c r="B18" s="58"/>
      <c r="C18" s="58"/>
      <c r="AC18" s="49"/>
    </row>
    <row r="19" spans="1:29" s="48" customFormat="1" ht="15">
      <c r="A19" s="57">
        <f t="shared" si="15"/>
      </c>
      <c r="B19" s="58"/>
      <c r="C19" s="58"/>
      <c r="AC19" s="49"/>
    </row>
    <row r="20" spans="1:29" s="48" customFormat="1" ht="15">
      <c r="A20" s="57">
        <f t="shared" si="15"/>
      </c>
      <c r="B20" s="58"/>
      <c r="C20" s="58"/>
      <c r="AC20" s="49"/>
    </row>
    <row r="21" spans="1:29" s="48" customFormat="1" ht="15">
      <c r="A21" s="57">
        <f t="shared" si="15"/>
      </c>
      <c r="B21" s="58"/>
      <c r="C21" s="58"/>
      <c r="AC21" s="49"/>
    </row>
    <row r="22" spans="1:29" s="48" customFormat="1" ht="15">
      <c r="A22" s="57">
        <f t="shared" si="15"/>
      </c>
      <c r="B22" s="58"/>
      <c r="C22" s="58"/>
      <c r="AC22" s="49"/>
    </row>
    <row r="23" spans="1:3" ht="15">
      <c r="A23" s="57">
        <f t="shared" si="15"/>
      </c>
      <c r="B23" s="58"/>
      <c r="C23" s="58"/>
    </row>
    <row r="24" spans="1:3" ht="15">
      <c r="A24" s="57">
        <f t="shared" si="15"/>
      </c>
      <c r="B24" s="58"/>
      <c r="C24" s="58"/>
    </row>
    <row r="25" spans="1:3" ht="15">
      <c r="A25" s="57">
        <f t="shared" si="15"/>
      </c>
      <c r="B25" s="58"/>
      <c r="C25" s="58"/>
    </row>
    <row r="26" spans="1:3" ht="15">
      <c r="A26" s="57">
        <f t="shared" si="15"/>
      </c>
      <c r="B26" s="58"/>
      <c r="C26" s="58"/>
    </row>
    <row r="27" spans="1:3" ht="15">
      <c r="A27" s="57">
        <f t="shared" si="15"/>
      </c>
      <c r="B27" s="58"/>
      <c r="C27" s="58"/>
    </row>
    <row r="28" spans="1:3" ht="15">
      <c r="A28" s="57">
        <f t="shared" si="15"/>
      </c>
      <c r="B28" s="58"/>
      <c r="C28" s="58"/>
    </row>
    <row r="29" spans="1:3" ht="15">
      <c r="A29" s="57">
        <f t="shared" si="15"/>
      </c>
      <c r="B29" s="58"/>
      <c r="C29" s="58"/>
    </row>
    <row r="30" spans="1:3" ht="15">
      <c r="A30" s="57">
        <f t="shared" si="15"/>
      </c>
      <c r="B30" s="58"/>
      <c r="C30" s="58"/>
    </row>
    <row r="31" spans="1:3" ht="15">
      <c r="A31" s="57">
        <f t="shared" si="15"/>
      </c>
      <c r="B31" s="58"/>
      <c r="C31" s="58"/>
    </row>
    <row r="32" spans="1:3" ht="15">
      <c r="A32" s="57">
        <f t="shared" si="15"/>
      </c>
      <c r="B32" s="58"/>
      <c r="C32" s="58"/>
    </row>
    <row r="33" spans="1:3" ht="15">
      <c r="A33" s="57">
        <f t="shared" si="15"/>
      </c>
      <c r="B33" s="58"/>
      <c r="C33" s="58"/>
    </row>
    <row r="34" spans="1:3" ht="15">
      <c r="A34" s="57">
        <f t="shared" si="15"/>
      </c>
      <c r="B34" s="58"/>
      <c r="C34" s="58"/>
    </row>
    <row r="35" spans="1:3" ht="15">
      <c r="A35" s="57">
        <f t="shared" si="15"/>
      </c>
      <c r="B35" s="58"/>
      <c r="C35" s="58"/>
    </row>
    <row r="36" spans="1:3" ht="15">
      <c r="A36" s="57">
        <f t="shared" si="15"/>
      </c>
      <c r="B36" s="58"/>
      <c r="C36" s="58"/>
    </row>
    <row r="37" spans="1:3" ht="15">
      <c r="A37" s="57">
        <f t="shared" si="15"/>
      </c>
      <c r="B37" s="58"/>
      <c r="C37" s="58"/>
    </row>
    <row r="38" spans="1:3" ht="15">
      <c r="A38" s="57">
        <f t="shared" si="15"/>
      </c>
      <c r="B38" s="58"/>
      <c r="C38" s="58"/>
    </row>
    <row r="39" spans="1:3" ht="15">
      <c r="A39" s="57">
        <f t="shared" si="15"/>
      </c>
      <c r="B39" s="58"/>
      <c r="C39" s="58"/>
    </row>
    <row r="40" spans="1:3" ht="15">
      <c r="A40" s="57">
        <f t="shared" si="15"/>
      </c>
      <c r="B40" s="58"/>
      <c r="C40" s="58"/>
    </row>
    <row r="41" spans="1:3" ht="15">
      <c r="A41" s="57">
        <f t="shared" si="15"/>
      </c>
      <c r="B41" s="58"/>
      <c r="C41" s="58"/>
    </row>
    <row r="42" spans="1:3" ht="15">
      <c r="A42" s="57">
        <f t="shared" si="15"/>
      </c>
      <c r="B42" s="58"/>
      <c r="C42" s="58"/>
    </row>
    <row r="43" spans="1:3" ht="15">
      <c r="A43" s="57">
        <f t="shared" si="15"/>
      </c>
      <c r="B43" s="58"/>
      <c r="C43" s="58"/>
    </row>
    <row r="44" spans="1:3" ht="15">
      <c r="A44" s="57">
        <f t="shared" si="15"/>
      </c>
      <c r="B44" s="58"/>
      <c r="C44" s="58"/>
    </row>
    <row r="45" spans="1:3" ht="15">
      <c r="A45" s="57">
        <f t="shared" si="15"/>
      </c>
      <c r="B45" s="58"/>
      <c r="C45" s="58"/>
    </row>
    <row r="46" spans="1:3" ht="15">
      <c r="A46" s="57">
        <f t="shared" si="15"/>
      </c>
      <c r="B46" s="58"/>
      <c r="C46" s="58"/>
    </row>
    <row r="47" spans="1:3" ht="15">
      <c r="A47" s="57">
        <f t="shared" si="15"/>
      </c>
      <c r="B47" s="58"/>
      <c r="C47" s="58"/>
    </row>
    <row r="48" spans="1:3" ht="15">
      <c r="A48" s="57">
        <f t="shared" si="15"/>
      </c>
      <c r="B48" s="58"/>
      <c r="C48" s="58"/>
    </row>
    <row r="49" spans="1:3" ht="15">
      <c r="A49" s="57">
        <f t="shared" si="15"/>
      </c>
      <c r="B49" s="58"/>
      <c r="C49" s="58"/>
    </row>
    <row r="50" spans="1:3" ht="15">
      <c r="A50" s="57">
        <f t="shared" si="15"/>
      </c>
      <c r="B50" s="58"/>
      <c r="C50" s="58"/>
    </row>
    <row r="51" spans="1:3" ht="15">
      <c r="A51" s="57">
        <f t="shared" si="15"/>
      </c>
      <c r="B51" s="58"/>
      <c r="C51" s="58"/>
    </row>
    <row r="52" spans="1:3" ht="15">
      <c r="A52" s="57">
        <f t="shared" si="15"/>
      </c>
      <c r="B52" s="58"/>
      <c r="C52" s="58"/>
    </row>
    <row r="53" spans="1:3" ht="15">
      <c r="A53" s="57">
        <f t="shared" si="15"/>
      </c>
      <c r="B53" s="58"/>
      <c r="C53" s="58"/>
    </row>
    <row r="54" spans="1:3" ht="15">
      <c r="A54" s="57">
        <f t="shared" si="15"/>
      </c>
      <c r="B54" s="58"/>
      <c r="C54" s="58"/>
    </row>
    <row r="55" spans="1:3" ht="15">
      <c r="A55" s="57">
        <f t="shared" si="15"/>
      </c>
      <c r="B55" s="58"/>
      <c r="C55" s="58"/>
    </row>
    <row r="56" spans="1:3" ht="15">
      <c r="A56" s="57">
        <f t="shared" si="15"/>
      </c>
      <c r="B56" s="58"/>
      <c r="C56" s="58"/>
    </row>
    <row r="57" spans="1:3" ht="15">
      <c r="A57" s="57">
        <f t="shared" si="15"/>
      </c>
      <c r="B57" s="58"/>
      <c r="C57" s="58"/>
    </row>
    <row r="58" spans="1:3" ht="15">
      <c r="A58" s="57">
        <f t="shared" si="15"/>
      </c>
      <c r="B58" s="58"/>
      <c r="C58" s="58"/>
    </row>
    <row r="59" spans="1:3" ht="15">
      <c r="A59" s="57">
        <f t="shared" si="15"/>
      </c>
      <c r="B59" s="58"/>
      <c r="C59" s="58"/>
    </row>
    <row r="60" spans="1:3" ht="15">
      <c r="A60" s="57">
        <f t="shared" si="15"/>
      </c>
      <c r="B60" s="58"/>
      <c r="C60" s="58"/>
    </row>
    <row r="61" spans="1:3" ht="15">
      <c r="A61" s="57">
        <f t="shared" si="15"/>
      </c>
      <c r="B61" s="58"/>
      <c r="C61" s="58"/>
    </row>
    <row r="62" spans="1:3" ht="15">
      <c r="A62" s="57">
        <f t="shared" si="15"/>
      </c>
      <c r="B62" s="58"/>
      <c r="C62" s="58"/>
    </row>
    <row r="63" spans="1:3" ht="15">
      <c r="A63" s="57">
        <f t="shared" si="15"/>
      </c>
      <c r="B63" s="58"/>
      <c r="C63" s="58"/>
    </row>
    <row r="64" spans="1:3" ht="15">
      <c r="A64" s="57">
        <f t="shared" si="15"/>
      </c>
      <c r="B64" s="58"/>
      <c r="C64" s="58"/>
    </row>
    <row r="65" spans="1:3" ht="15">
      <c r="A65" s="57">
        <f t="shared" si="15"/>
      </c>
      <c r="B65" s="58"/>
      <c r="C65" s="58"/>
    </row>
    <row r="66" spans="1:3" ht="15">
      <c r="A66" s="57">
        <f t="shared" si="15"/>
      </c>
      <c r="B66" s="58"/>
      <c r="C66" s="58"/>
    </row>
    <row r="67" spans="1:3" ht="15">
      <c r="A67" s="57">
        <f t="shared" si="15"/>
      </c>
      <c r="B67" s="58"/>
      <c r="C67" s="58"/>
    </row>
    <row r="68" spans="1:3" ht="15">
      <c r="A68" s="57">
        <f t="shared" si="15"/>
      </c>
      <c r="B68" s="58"/>
      <c r="C68" s="58"/>
    </row>
    <row r="69" spans="1:3" ht="15">
      <c r="A69" s="57">
        <f t="shared" si="15"/>
      </c>
      <c r="B69" s="58"/>
      <c r="C69" s="58"/>
    </row>
    <row r="70" spans="1:3" ht="15">
      <c r="A70" s="57">
        <f t="shared" si="15"/>
      </c>
      <c r="B70" s="58"/>
      <c r="C70" s="58"/>
    </row>
    <row r="71" spans="1:3" ht="15">
      <c r="A71" s="57">
        <f t="shared" si="15"/>
      </c>
      <c r="B71" s="58"/>
      <c r="C71" s="58"/>
    </row>
    <row r="72" spans="1:3" ht="15">
      <c r="A72" s="57">
        <f t="shared" si="15"/>
      </c>
      <c r="B72" s="58"/>
      <c r="C72" s="58"/>
    </row>
    <row r="73" spans="1:3" ht="15">
      <c r="A73" s="57">
        <f t="shared" si="15"/>
      </c>
      <c r="B73" s="58"/>
      <c r="C73" s="58"/>
    </row>
    <row r="74" spans="1:3" ht="15">
      <c r="A74" s="57">
        <f t="shared" si="15"/>
      </c>
      <c r="B74" s="58"/>
      <c r="C74" s="58"/>
    </row>
    <row r="75" spans="1:3" ht="15">
      <c r="A75" s="57">
        <f t="shared" si="15"/>
      </c>
      <c r="B75" s="58"/>
      <c r="C75" s="58"/>
    </row>
    <row r="76" spans="1:3" ht="15">
      <c r="A76" s="57">
        <f t="shared" si="15"/>
      </c>
      <c r="B76" s="58"/>
      <c r="C76" s="58"/>
    </row>
    <row r="77" spans="1:3" ht="15">
      <c r="A77" s="57">
        <f t="shared" si="15"/>
      </c>
      <c r="B77" s="58"/>
      <c r="C77" s="58"/>
    </row>
    <row r="78" spans="1:3" ht="15">
      <c r="A78" s="57">
        <f t="shared" si="15"/>
      </c>
      <c r="B78" s="58"/>
      <c r="C78" s="58"/>
    </row>
    <row r="79" spans="1:3" ht="15">
      <c r="A79" s="57">
        <f t="shared" si="15"/>
      </c>
      <c r="B79" s="58"/>
      <c r="C79" s="58"/>
    </row>
    <row r="80" spans="1:3" ht="15">
      <c r="A80" s="57">
        <f t="shared" si="15"/>
      </c>
      <c r="B80" s="58"/>
      <c r="C80" s="58"/>
    </row>
    <row r="81" spans="1:3" ht="15">
      <c r="A81" s="57">
        <f t="shared" si="15"/>
      </c>
      <c r="B81" s="58"/>
      <c r="C81" s="58"/>
    </row>
    <row r="82" spans="1:3" ht="15">
      <c r="A82" s="57">
        <f t="shared" si="15"/>
      </c>
      <c r="B82" s="58"/>
      <c r="C82" s="58"/>
    </row>
    <row r="83" spans="1:3" ht="15">
      <c r="A83" s="57">
        <f t="shared" si="15"/>
      </c>
      <c r="B83" s="58"/>
      <c r="C83" s="58"/>
    </row>
    <row r="84" spans="1:3" ht="15">
      <c r="A84" s="57">
        <f t="shared" si="15"/>
      </c>
      <c r="B84" s="58"/>
      <c r="C84" s="58"/>
    </row>
    <row r="85" spans="1:3" ht="15">
      <c r="A85" s="57">
        <f t="shared" si="15"/>
      </c>
      <c r="B85" s="58"/>
      <c r="C85" s="58"/>
    </row>
    <row r="86" spans="1:3" ht="15">
      <c r="A86" s="57">
        <f t="shared" si="15"/>
      </c>
      <c r="B86" s="58"/>
      <c r="C86" s="58"/>
    </row>
    <row r="87" spans="1:3" ht="15">
      <c r="A87" s="57">
        <f t="shared" si="15"/>
      </c>
      <c r="B87" s="58"/>
      <c r="C87" s="58"/>
    </row>
    <row r="88" spans="1:3" ht="15">
      <c r="A88" s="57">
        <f t="shared" si="15"/>
      </c>
      <c r="B88" s="58"/>
      <c r="C88" s="58"/>
    </row>
    <row r="89" spans="1:3" ht="15">
      <c r="A89" s="57">
        <f t="shared" si="15"/>
      </c>
      <c r="B89" s="58"/>
      <c r="C89" s="58"/>
    </row>
    <row r="90" spans="1:3" ht="15">
      <c r="A90" s="57">
        <f t="shared" si="15"/>
      </c>
      <c r="B90" s="58"/>
      <c r="C90" s="58"/>
    </row>
    <row r="91" spans="1:3" ht="15">
      <c r="A91" s="57">
        <f t="shared" si="15"/>
      </c>
      <c r="B91" s="58"/>
      <c r="C91" s="58"/>
    </row>
    <row r="92" spans="1:3" ht="15">
      <c r="A92" s="57">
        <f t="shared" si="15"/>
      </c>
      <c r="B92" s="58"/>
      <c r="C92" s="58"/>
    </row>
    <row r="93" spans="1:3" ht="15">
      <c r="A93" s="57">
        <f t="shared" si="15"/>
      </c>
      <c r="B93" s="58"/>
      <c r="C93" s="58"/>
    </row>
  </sheetData>
  <sheetProtection sheet="1" formatCells="0" formatColumns="0" formatRows="0" insertColumns="0" insertRows="0" deleteColumns="0" deleteRows="0" sort="0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A1:CD93"/>
  <sheetViews>
    <sheetView zoomScale="85" zoomScaleNormal="8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8" sqref="A8"/>
    </sheetView>
  </sheetViews>
  <sheetFormatPr defaultColWidth="9.140625" defaultRowHeight="15"/>
  <cols>
    <col min="1" max="1" width="35.28125" style="59" customWidth="1"/>
    <col min="2" max="2" width="9.28125" style="59" customWidth="1"/>
    <col min="3" max="3" width="10.57421875" style="59" customWidth="1"/>
    <col min="4" max="4" width="22.8515625" style="59" customWidth="1"/>
    <col min="5" max="5" width="10.7109375" style="60" customWidth="1"/>
    <col min="6" max="6" width="10.7109375" style="61" customWidth="1"/>
    <col min="7" max="8" width="20.421875" style="59" customWidth="1"/>
    <col min="9" max="9" width="20.421875" style="62" customWidth="1"/>
    <col min="10" max="11" width="20.421875" style="63" customWidth="1"/>
    <col min="12" max="12" width="20.421875" style="62" customWidth="1"/>
    <col min="13" max="82" width="20.421875" style="59" customWidth="1"/>
    <col min="83" max="85" width="20.7109375" style="59" customWidth="1"/>
    <col min="86" max="16384" width="9.140625" style="59" customWidth="1"/>
  </cols>
  <sheetData>
    <row r="1" spans="1:82" s="52" customFormat="1" ht="15">
      <c r="A1" s="51" t="s">
        <v>71</v>
      </c>
      <c r="B1" s="51"/>
      <c r="C1" s="51"/>
      <c r="D1" s="51"/>
      <c r="E1" s="64"/>
      <c r="F1" s="51"/>
      <c r="G1" s="52">
        <f aca="true" t="shared" si="0" ref="G1:AL1">IF(ISBLANK(INDEX(Setup_CSA_Accounts,COLUMN(G1)-COLUMN($G1)+2,2)),"",INDEX(Setup_CSA_Accounts,COLUMN(G1)-COLUMN($G1)+2,2))</f>
      </c>
      <c r="H1" s="52">
        <f t="shared" si="0"/>
      </c>
      <c r="I1" s="52">
        <f t="shared" si="0"/>
      </c>
      <c r="J1" s="52">
        <f t="shared" si="0"/>
      </c>
      <c r="K1" s="52">
        <f t="shared" si="0"/>
      </c>
      <c r="L1" s="52">
        <f t="shared" si="0"/>
      </c>
      <c r="M1" s="52">
        <f t="shared" si="0"/>
      </c>
      <c r="N1" s="52">
        <f t="shared" si="0"/>
      </c>
      <c r="O1" s="52">
        <f t="shared" si="0"/>
      </c>
      <c r="P1" s="52">
        <f t="shared" si="0"/>
      </c>
      <c r="Q1" s="52">
        <f t="shared" si="0"/>
      </c>
      <c r="R1" s="52">
        <f t="shared" si="0"/>
      </c>
      <c r="S1" s="52">
        <f t="shared" si="0"/>
      </c>
      <c r="T1" s="52">
        <f t="shared" si="0"/>
      </c>
      <c r="U1" s="52">
        <f t="shared" si="0"/>
      </c>
      <c r="V1" s="52">
        <f t="shared" si="0"/>
      </c>
      <c r="W1" s="52">
        <f t="shared" si="0"/>
      </c>
      <c r="X1" s="52">
        <f t="shared" si="0"/>
      </c>
      <c r="Y1" s="52">
        <f t="shared" si="0"/>
      </c>
      <c r="Z1" s="52">
        <f t="shared" si="0"/>
      </c>
      <c r="AA1" s="52">
        <f t="shared" si="0"/>
      </c>
      <c r="AB1" s="52">
        <f t="shared" si="0"/>
      </c>
      <c r="AC1" s="52">
        <f t="shared" si="0"/>
      </c>
      <c r="AD1" s="52">
        <f t="shared" si="0"/>
      </c>
      <c r="AE1" s="52">
        <f t="shared" si="0"/>
      </c>
      <c r="AF1" s="52">
        <f t="shared" si="0"/>
      </c>
      <c r="AG1" s="52">
        <f t="shared" si="0"/>
      </c>
      <c r="AH1" s="52">
        <f t="shared" si="0"/>
      </c>
      <c r="AI1" s="52">
        <f t="shared" si="0"/>
      </c>
      <c r="AJ1" s="52">
        <f t="shared" si="0"/>
      </c>
      <c r="AK1" s="52">
        <f t="shared" si="0"/>
      </c>
      <c r="AL1" s="52">
        <f t="shared" si="0"/>
      </c>
      <c r="AM1" s="52">
        <f aca="true" t="shared" si="1" ref="AM1:BR1">IF(ISBLANK(INDEX(Setup_CSA_Accounts,COLUMN(AM1)-COLUMN($G1)+2,2)),"",INDEX(Setup_CSA_Accounts,COLUMN(AM1)-COLUMN($G1)+2,2))</f>
      </c>
      <c r="AN1" s="52">
        <f t="shared" si="1"/>
      </c>
      <c r="AO1" s="52">
        <f t="shared" si="1"/>
      </c>
      <c r="AP1" s="52">
        <f t="shared" si="1"/>
      </c>
      <c r="AQ1" s="52">
        <f t="shared" si="1"/>
      </c>
      <c r="AR1" s="52">
        <f t="shared" si="1"/>
      </c>
      <c r="AS1" s="52">
        <f t="shared" si="1"/>
      </c>
      <c r="AT1" s="52">
        <f t="shared" si="1"/>
      </c>
      <c r="AU1" s="52">
        <f t="shared" si="1"/>
      </c>
      <c r="AV1" s="52">
        <f t="shared" si="1"/>
      </c>
      <c r="AW1" s="52">
        <f t="shared" si="1"/>
      </c>
      <c r="AX1" s="52">
        <f t="shared" si="1"/>
      </c>
      <c r="AY1" s="52">
        <f t="shared" si="1"/>
      </c>
      <c r="AZ1" s="52">
        <f t="shared" si="1"/>
      </c>
      <c r="BA1" s="52">
        <f t="shared" si="1"/>
      </c>
      <c r="BB1" s="52">
        <f t="shared" si="1"/>
      </c>
      <c r="BC1" s="52">
        <f t="shared" si="1"/>
      </c>
      <c r="BD1" s="52">
        <f t="shared" si="1"/>
      </c>
      <c r="BE1" s="52">
        <f t="shared" si="1"/>
      </c>
      <c r="BF1" s="52">
        <f t="shared" si="1"/>
      </c>
      <c r="BG1" s="52">
        <f t="shared" si="1"/>
      </c>
      <c r="BH1" s="52">
        <f t="shared" si="1"/>
      </c>
      <c r="BI1" s="52">
        <f t="shared" si="1"/>
      </c>
      <c r="BJ1" s="52">
        <f t="shared" si="1"/>
      </c>
      <c r="BK1" s="52">
        <f t="shared" si="1"/>
      </c>
      <c r="BL1" s="52">
        <f t="shared" si="1"/>
      </c>
      <c r="BM1" s="52">
        <f t="shared" si="1"/>
      </c>
      <c r="BN1" s="52">
        <f t="shared" si="1"/>
      </c>
      <c r="BO1" s="52">
        <f t="shared" si="1"/>
      </c>
      <c r="BP1" s="52">
        <f t="shared" si="1"/>
      </c>
      <c r="BQ1" s="52">
        <f t="shared" si="1"/>
      </c>
      <c r="BR1" s="52">
        <f t="shared" si="1"/>
      </c>
      <c r="BS1" s="52">
        <f aca="true" t="shared" si="2" ref="BS1:CD1">IF(ISBLANK(INDEX(Setup_CSA_Accounts,COLUMN(BS1)-COLUMN($G1)+2,2)),"",INDEX(Setup_CSA_Accounts,COLUMN(BS1)-COLUMN($G1)+2,2))</f>
      </c>
      <c r="BT1" s="52">
        <f t="shared" si="2"/>
      </c>
      <c r="BU1" s="52">
        <f t="shared" si="2"/>
      </c>
      <c r="BV1" s="52">
        <f t="shared" si="2"/>
      </c>
      <c r="BW1" s="52">
        <f t="shared" si="2"/>
      </c>
      <c r="BX1" s="52">
        <f t="shared" si="2"/>
      </c>
      <c r="BY1" s="52">
        <f t="shared" si="2"/>
      </c>
      <c r="BZ1" s="52">
        <f t="shared" si="2"/>
      </c>
      <c r="CA1" s="52">
        <f t="shared" si="2"/>
      </c>
      <c r="CB1" s="52">
        <f t="shared" si="2"/>
      </c>
      <c r="CC1" s="52">
        <f t="shared" si="2"/>
      </c>
      <c r="CD1" s="52">
        <f t="shared" si="2"/>
      </c>
    </row>
    <row r="2" spans="1:82" s="52" customFormat="1" ht="49.5" customHeight="1">
      <c r="A2" s="51" t="s">
        <v>60</v>
      </c>
      <c r="B2" s="51" t="s">
        <v>66</v>
      </c>
      <c r="C2" s="51" t="s">
        <v>67</v>
      </c>
      <c r="D2" s="51" t="s">
        <v>68</v>
      </c>
      <c r="E2" s="64" t="s">
        <v>72</v>
      </c>
      <c r="F2" s="51" t="s">
        <v>73</v>
      </c>
      <c r="G2" s="52">
        <f aca="true" t="shared" si="3" ref="G2:AL2">IF(ISBLANK(INDEX(Setup_CSA_Accounts,COLUMN(G1)-COLUMN($G1)+2,1)),"",INDEX(Setup_CSA_Accounts,COLUMN(G1)-COLUMN($G1)+2,1))</f>
      </c>
      <c r="H2" s="52">
        <f t="shared" si="3"/>
      </c>
      <c r="I2" s="52">
        <f t="shared" si="3"/>
      </c>
      <c r="J2" s="52">
        <f t="shared" si="3"/>
      </c>
      <c r="K2" s="52">
        <f t="shared" si="3"/>
      </c>
      <c r="L2" s="52">
        <f t="shared" si="3"/>
      </c>
      <c r="M2" s="52">
        <f t="shared" si="3"/>
      </c>
      <c r="N2" s="52">
        <f t="shared" si="3"/>
      </c>
      <c r="O2" s="52">
        <f t="shared" si="3"/>
      </c>
      <c r="P2" s="52">
        <f t="shared" si="3"/>
      </c>
      <c r="Q2" s="52">
        <f t="shared" si="3"/>
      </c>
      <c r="R2" s="52">
        <f t="shared" si="3"/>
      </c>
      <c r="S2" s="52">
        <f t="shared" si="3"/>
      </c>
      <c r="T2" s="52">
        <f t="shared" si="3"/>
      </c>
      <c r="U2" s="52">
        <f t="shared" si="3"/>
      </c>
      <c r="V2" s="52">
        <f t="shared" si="3"/>
      </c>
      <c r="W2" s="52">
        <f t="shared" si="3"/>
      </c>
      <c r="X2" s="52">
        <f t="shared" si="3"/>
      </c>
      <c r="Y2" s="52">
        <f t="shared" si="3"/>
      </c>
      <c r="Z2" s="52">
        <f t="shared" si="3"/>
      </c>
      <c r="AA2" s="52">
        <f t="shared" si="3"/>
      </c>
      <c r="AB2" s="52">
        <f t="shared" si="3"/>
      </c>
      <c r="AC2" s="52">
        <f t="shared" si="3"/>
      </c>
      <c r="AD2" s="52">
        <f t="shared" si="3"/>
      </c>
      <c r="AE2" s="52">
        <f t="shared" si="3"/>
      </c>
      <c r="AF2" s="52">
        <f t="shared" si="3"/>
      </c>
      <c r="AG2" s="52">
        <f t="shared" si="3"/>
      </c>
      <c r="AH2" s="52">
        <f t="shared" si="3"/>
      </c>
      <c r="AI2" s="52">
        <f t="shared" si="3"/>
      </c>
      <c r="AJ2" s="52">
        <f t="shared" si="3"/>
      </c>
      <c r="AK2" s="52">
        <f t="shared" si="3"/>
      </c>
      <c r="AL2" s="52">
        <f t="shared" si="3"/>
      </c>
      <c r="AM2" s="52">
        <f aca="true" t="shared" si="4" ref="AM2:BR2">IF(ISBLANK(INDEX(Setup_CSA_Accounts,COLUMN(AM1)-COLUMN($G1)+2,1)),"",INDEX(Setup_CSA_Accounts,COLUMN(AM1)-COLUMN($G1)+2,1))</f>
      </c>
      <c r="AN2" s="52">
        <f t="shared" si="4"/>
      </c>
      <c r="AO2" s="52">
        <f t="shared" si="4"/>
      </c>
      <c r="AP2" s="52">
        <f t="shared" si="4"/>
      </c>
      <c r="AQ2" s="52">
        <f t="shared" si="4"/>
      </c>
      <c r="AR2" s="52">
        <f t="shared" si="4"/>
      </c>
      <c r="AS2" s="52">
        <f t="shared" si="4"/>
      </c>
      <c r="AT2" s="52">
        <f t="shared" si="4"/>
      </c>
      <c r="AU2" s="52">
        <f t="shared" si="4"/>
      </c>
      <c r="AV2" s="52">
        <f t="shared" si="4"/>
      </c>
      <c r="AW2" s="52">
        <f t="shared" si="4"/>
      </c>
      <c r="AX2" s="52">
        <f t="shared" si="4"/>
      </c>
      <c r="AY2" s="52">
        <f t="shared" si="4"/>
      </c>
      <c r="AZ2" s="52">
        <f t="shared" si="4"/>
      </c>
      <c r="BA2" s="52">
        <f t="shared" si="4"/>
      </c>
      <c r="BB2" s="52">
        <f t="shared" si="4"/>
      </c>
      <c r="BC2" s="52">
        <f t="shared" si="4"/>
      </c>
      <c r="BD2" s="52">
        <f t="shared" si="4"/>
      </c>
      <c r="BE2" s="52">
        <f t="shared" si="4"/>
      </c>
      <c r="BF2" s="52">
        <f t="shared" si="4"/>
      </c>
      <c r="BG2" s="52">
        <f t="shared" si="4"/>
      </c>
      <c r="BH2" s="52">
        <f t="shared" si="4"/>
      </c>
      <c r="BI2" s="52">
        <f t="shared" si="4"/>
      </c>
      <c r="BJ2" s="52">
        <f t="shared" si="4"/>
      </c>
      <c r="BK2" s="52">
        <f t="shared" si="4"/>
      </c>
      <c r="BL2" s="52">
        <f t="shared" si="4"/>
      </c>
      <c r="BM2" s="52">
        <f t="shared" si="4"/>
      </c>
      <c r="BN2" s="52">
        <f t="shared" si="4"/>
      </c>
      <c r="BO2" s="52">
        <f t="shared" si="4"/>
      </c>
      <c r="BP2" s="52">
        <f t="shared" si="4"/>
      </c>
      <c r="BQ2" s="52">
        <f t="shared" si="4"/>
      </c>
      <c r="BR2" s="52">
        <f t="shared" si="4"/>
      </c>
      <c r="BS2" s="52">
        <f aca="true" t="shared" si="5" ref="BS2:CD2">IF(ISBLANK(INDEX(Setup_CSA_Accounts,COLUMN(BS1)-COLUMN($G1)+2,1)),"",INDEX(Setup_CSA_Accounts,COLUMN(BS1)-COLUMN($G1)+2,1))</f>
      </c>
      <c r="BT2" s="52">
        <f t="shared" si="5"/>
      </c>
      <c r="BU2" s="52">
        <f t="shared" si="5"/>
      </c>
      <c r="BV2" s="52">
        <f t="shared" si="5"/>
      </c>
      <c r="BW2" s="52">
        <f t="shared" si="5"/>
      </c>
      <c r="BX2" s="52">
        <f t="shared" si="5"/>
      </c>
      <c r="BY2" s="52">
        <f t="shared" si="5"/>
      </c>
      <c r="BZ2" s="52">
        <f t="shared" si="5"/>
      </c>
      <c r="CA2" s="52">
        <f t="shared" si="5"/>
      </c>
      <c r="CB2" s="52">
        <f t="shared" si="5"/>
      </c>
      <c r="CC2" s="52">
        <f t="shared" si="5"/>
      </c>
      <c r="CD2" s="52">
        <f t="shared" si="5"/>
      </c>
    </row>
    <row r="3" spans="1:82" s="53" customFormat="1" ht="15">
      <c r="A3" s="53" t="s">
        <v>69</v>
      </c>
      <c r="C3" s="53">
        <f>SUM(C6:C222)</f>
        <v>403.6</v>
      </c>
      <c r="E3" s="54">
        <f aca="true" t="shared" si="6" ref="E3:AJ3">SUM(E6:E222)</f>
        <v>240</v>
      </c>
      <c r="F3" s="55">
        <f t="shared" si="6"/>
        <v>60</v>
      </c>
      <c r="G3" s="53">
        <f t="shared" si="6"/>
        <v>0</v>
      </c>
      <c r="H3" s="53">
        <f t="shared" si="6"/>
        <v>0</v>
      </c>
      <c r="I3" s="53">
        <f t="shared" si="6"/>
        <v>0</v>
      </c>
      <c r="J3" s="53">
        <f t="shared" si="6"/>
        <v>0</v>
      </c>
      <c r="K3" s="53">
        <f t="shared" si="6"/>
        <v>0</v>
      </c>
      <c r="L3" s="53">
        <f t="shared" si="6"/>
        <v>0</v>
      </c>
      <c r="M3" s="53">
        <f t="shared" si="6"/>
        <v>0</v>
      </c>
      <c r="N3" s="53">
        <f t="shared" si="6"/>
        <v>0</v>
      </c>
      <c r="O3" s="53">
        <f t="shared" si="6"/>
        <v>0</v>
      </c>
      <c r="P3" s="53">
        <f t="shared" si="6"/>
        <v>0</v>
      </c>
      <c r="Q3" s="53">
        <f t="shared" si="6"/>
        <v>0</v>
      </c>
      <c r="R3" s="53">
        <f t="shared" si="6"/>
        <v>0</v>
      </c>
      <c r="S3" s="53">
        <f t="shared" si="6"/>
        <v>0</v>
      </c>
      <c r="T3" s="53">
        <f t="shared" si="6"/>
        <v>0</v>
      </c>
      <c r="U3" s="53">
        <f t="shared" si="6"/>
        <v>0</v>
      </c>
      <c r="V3" s="53">
        <f t="shared" si="6"/>
        <v>0</v>
      </c>
      <c r="W3" s="53">
        <f t="shared" si="6"/>
        <v>0</v>
      </c>
      <c r="X3" s="53">
        <f t="shared" si="6"/>
        <v>0</v>
      </c>
      <c r="Y3" s="53">
        <f t="shared" si="6"/>
        <v>0</v>
      </c>
      <c r="Z3" s="53">
        <f t="shared" si="6"/>
        <v>0</v>
      </c>
      <c r="AA3" s="53">
        <f t="shared" si="6"/>
        <v>0</v>
      </c>
      <c r="AB3" s="53">
        <f t="shared" si="6"/>
        <v>0</v>
      </c>
      <c r="AC3" s="53">
        <f t="shared" si="6"/>
        <v>0</v>
      </c>
      <c r="AD3" s="53">
        <f t="shared" si="6"/>
        <v>0</v>
      </c>
      <c r="AE3" s="53">
        <f t="shared" si="6"/>
        <v>0</v>
      </c>
      <c r="AF3" s="53">
        <f t="shared" si="6"/>
        <v>0</v>
      </c>
      <c r="AG3" s="53">
        <f t="shared" si="6"/>
        <v>0</v>
      </c>
      <c r="AH3" s="53">
        <f t="shared" si="6"/>
        <v>0</v>
      </c>
      <c r="AI3" s="53">
        <f t="shared" si="6"/>
        <v>0</v>
      </c>
      <c r="AJ3" s="53">
        <f t="shared" si="6"/>
        <v>0</v>
      </c>
      <c r="AK3" s="53">
        <f aca="true" t="shared" si="7" ref="AK3:BP3">SUM(AK6:AK222)</f>
        <v>0</v>
      </c>
      <c r="AL3" s="53">
        <f t="shared" si="7"/>
        <v>0</v>
      </c>
      <c r="AM3" s="53">
        <f t="shared" si="7"/>
        <v>0</v>
      </c>
      <c r="AN3" s="53">
        <f t="shared" si="7"/>
        <v>0</v>
      </c>
      <c r="AO3" s="53">
        <f t="shared" si="7"/>
        <v>0</v>
      </c>
      <c r="AP3" s="53">
        <f t="shared" si="7"/>
        <v>0</v>
      </c>
      <c r="AQ3" s="53">
        <f t="shared" si="7"/>
        <v>0</v>
      </c>
      <c r="AR3" s="53">
        <f t="shared" si="7"/>
        <v>0</v>
      </c>
      <c r="AS3" s="53">
        <f t="shared" si="7"/>
        <v>0</v>
      </c>
      <c r="AT3" s="53">
        <f t="shared" si="7"/>
        <v>0</v>
      </c>
      <c r="AU3" s="53">
        <f t="shared" si="7"/>
        <v>0</v>
      </c>
      <c r="AV3" s="53">
        <f t="shared" si="7"/>
        <v>0</v>
      </c>
      <c r="AW3" s="53">
        <f t="shared" si="7"/>
        <v>0</v>
      </c>
      <c r="AX3" s="53">
        <f t="shared" si="7"/>
        <v>0</v>
      </c>
      <c r="AY3" s="53">
        <f t="shared" si="7"/>
        <v>0</v>
      </c>
      <c r="AZ3" s="53">
        <f t="shared" si="7"/>
        <v>0</v>
      </c>
      <c r="BA3" s="53">
        <f t="shared" si="7"/>
        <v>0</v>
      </c>
      <c r="BB3" s="53">
        <f t="shared" si="7"/>
        <v>0</v>
      </c>
      <c r="BC3" s="53">
        <f t="shared" si="7"/>
        <v>0</v>
      </c>
      <c r="BD3" s="53">
        <f t="shared" si="7"/>
        <v>0</v>
      </c>
      <c r="BE3" s="53">
        <f t="shared" si="7"/>
        <v>0</v>
      </c>
      <c r="BF3" s="53">
        <f t="shared" si="7"/>
        <v>0</v>
      </c>
      <c r="BG3" s="53">
        <f t="shared" si="7"/>
        <v>0</v>
      </c>
      <c r="BH3" s="53">
        <f t="shared" si="7"/>
        <v>0</v>
      </c>
      <c r="BI3" s="53">
        <f t="shared" si="7"/>
        <v>0</v>
      </c>
      <c r="BJ3" s="53">
        <f t="shared" si="7"/>
        <v>0</v>
      </c>
      <c r="BK3" s="53">
        <f t="shared" si="7"/>
        <v>0</v>
      </c>
      <c r="BL3" s="53">
        <f t="shared" si="7"/>
        <v>0</v>
      </c>
      <c r="BM3" s="53">
        <f t="shared" si="7"/>
        <v>0</v>
      </c>
      <c r="BN3" s="53">
        <f t="shared" si="7"/>
        <v>0</v>
      </c>
      <c r="BO3" s="53">
        <f t="shared" si="7"/>
        <v>0</v>
      </c>
      <c r="BP3" s="53">
        <f t="shared" si="7"/>
        <v>0</v>
      </c>
      <c r="BQ3" s="53">
        <f aca="true" t="shared" si="8" ref="BQ3:CD3">SUM(BQ6:BQ222)</f>
        <v>0</v>
      </c>
      <c r="BR3" s="53">
        <f t="shared" si="8"/>
        <v>0</v>
      </c>
      <c r="BS3" s="53">
        <f t="shared" si="8"/>
        <v>0</v>
      </c>
      <c r="BT3" s="53">
        <f t="shared" si="8"/>
        <v>0</v>
      </c>
      <c r="BU3" s="53">
        <f t="shared" si="8"/>
        <v>0</v>
      </c>
      <c r="BV3" s="53">
        <f t="shared" si="8"/>
        <v>0</v>
      </c>
      <c r="BW3" s="53">
        <f t="shared" si="8"/>
        <v>0</v>
      </c>
      <c r="BX3" s="53">
        <f t="shared" si="8"/>
        <v>0</v>
      </c>
      <c r="BY3" s="53">
        <f t="shared" si="8"/>
        <v>0</v>
      </c>
      <c r="BZ3" s="53">
        <f t="shared" si="8"/>
        <v>0</v>
      </c>
      <c r="CA3" s="53">
        <f t="shared" si="8"/>
        <v>0</v>
      </c>
      <c r="CB3" s="53">
        <f t="shared" si="8"/>
        <v>0</v>
      </c>
      <c r="CC3" s="53">
        <f t="shared" si="8"/>
        <v>0</v>
      </c>
      <c r="CD3" s="53">
        <f t="shared" si="8"/>
        <v>0</v>
      </c>
    </row>
    <row r="4" spans="1:82" s="54" customFormat="1" ht="15">
      <c r="A4" s="54" t="s">
        <v>26</v>
      </c>
      <c r="C4" s="54">
        <f>C3*Setup_ETB_USD_Rate</f>
        <v>8677.4</v>
      </c>
      <c r="E4" s="54">
        <f aca="true" t="shared" si="9" ref="E4:AJ4">E3*Setup_ETB_USD_Rate</f>
        <v>5160</v>
      </c>
      <c r="F4" s="55">
        <f t="shared" si="9"/>
        <v>1290</v>
      </c>
      <c r="G4" s="54">
        <f t="shared" si="9"/>
        <v>0</v>
      </c>
      <c r="H4" s="54">
        <f t="shared" si="9"/>
        <v>0</v>
      </c>
      <c r="I4" s="54">
        <f t="shared" si="9"/>
        <v>0</v>
      </c>
      <c r="J4" s="54">
        <f t="shared" si="9"/>
        <v>0</v>
      </c>
      <c r="K4" s="54">
        <f t="shared" si="9"/>
        <v>0</v>
      </c>
      <c r="L4" s="54">
        <f t="shared" si="9"/>
        <v>0</v>
      </c>
      <c r="M4" s="54">
        <f t="shared" si="9"/>
        <v>0</v>
      </c>
      <c r="N4" s="54">
        <f t="shared" si="9"/>
        <v>0</v>
      </c>
      <c r="O4" s="54">
        <f t="shared" si="9"/>
        <v>0</v>
      </c>
      <c r="P4" s="54">
        <f t="shared" si="9"/>
        <v>0</v>
      </c>
      <c r="Q4" s="54">
        <f t="shared" si="9"/>
        <v>0</v>
      </c>
      <c r="R4" s="54">
        <f t="shared" si="9"/>
        <v>0</v>
      </c>
      <c r="S4" s="54">
        <f t="shared" si="9"/>
        <v>0</v>
      </c>
      <c r="T4" s="54">
        <f t="shared" si="9"/>
        <v>0</v>
      </c>
      <c r="U4" s="54">
        <f t="shared" si="9"/>
        <v>0</v>
      </c>
      <c r="V4" s="54">
        <f t="shared" si="9"/>
        <v>0</v>
      </c>
      <c r="W4" s="54">
        <f t="shared" si="9"/>
        <v>0</v>
      </c>
      <c r="X4" s="54">
        <f t="shared" si="9"/>
        <v>0</v>
      </c>
      <c r="Y4" s="54">
        <f t="shared" si="9"/>
        <v>0</v>
      </c>
      <c r="Z4" s="54">
        <f t="shared" si="9"/>
        <v>0</v>
      </c>
      <c r="AA4" s="54">
        <f t="shared" si="9"/>
        <v>0</v>
      </c>
      <c r="AB4" s="54">
        <f t="shared" si="9"/>
        <v>0</v>
      </c>
      <c r="AC4" s="54">
        <f t="shared" si="9"/>
        <v>0</v>
      </c>
      <c r="AD4" s="54">
        <f t="shared" si="9"/>
        <v>0</v>
      </c>
      <c r="AE4" s="54">
        <f t="shared" si="9"/>
        <v>0</v>
      </c>
      <c r="AF4" s="54">
        <f t="shared" si="9"/>
        <v>0</v>
      </c>
      <c r="AG4" s="54">
        <f t="shared" si="9"/>
        <v>0</v>
      </c>
      <c r="AH4" s="54">
        <f t="shared" si="9"/>
        <v>0</v>
      </c>
      <c r="AI4" s="54">
        <f t="shared" si="9"/>
        <v>0</v>
      </c>
      <c r="AJ4" s="54">
        <f t="shared" si="9"/>
        <v>0</v>
      </c>
      <c r="AK4" s="54">
        <f aca="true" t="shared" si="10" ref="AK4:BP4">AK3*Setup_ETB_USD_Rate</f>
        <v>0</v>
      </c>
      <c r="AL4" s="54">
        <f t="shared" si="10"/>
        <v>0</v>
      </c>
      <c r="AM4" s="54">
        <f t="shared" si="10"/>
        <v>0</v>
      </c>
      <c r="AN4" s="54">
        <f t="shared" si="10"/>
        <v>0</v>
      </c>
      <c r="AO4" s="54">
        <f t="shared" si="10"/>
        <v>0</v>
      </c>
      <c r="AP4" s="54">
        <f t="shared" si="10"/>
        <v>0</v>
      </c>
      <c r="AQ4" s="54">
        <f t="shared" si="10"/>
        <v>0</v>
      </c>
      <c r="AR4" s="54">
        <f t="shared" si="10"/>
        <v>0</v>
      </c>
      <c r="AS4" s="54">
        <f t="shared" si="10"/>
        <v>0</v>
      </c>
      <c r="AT4" s="54">
        <f t="shared" si="10"/>
        <v>0</v>
      </c>
      <c r="AU4" s="54">
        <f t="shared" si="10"/>
        <v>0</v>
      </c>
      <c r="AV4" s="54">
        <f t="shared" si="10"/>
        <v>0</v>
      </c>
      <c r="AW4" s="54">
        <f t="shared" si="10"/>
        <v>0</v>
      </c>
      <c r="AX4" s="54">
        <f t="shared" si="10"/>
        <v>0</v>
      </c>
      <c r="AY4" s="54">
        <f t="shared" si="10"/>
        <v>0</v>
      </c>
      <c r="AZ4" s="54">
        <f t="shared" si="10"/>
        <v>0</v>
      </c>
      <c r="BA4" s="54">
        <f t="shared" si="10"/>
        <v>0</v>
      </c>
      <c r="BB4" s="54">
        <f t="shared" si="10"/>
        <v>0</v>
      </c>
      <c r="BC4" s="54">
        <f t="shared" si="10"/>
        <v>0</v>
      </c>
      <c r="BD4" s="54">
        <f t="shared" si="10"/>
        <v>0</v>
      </c>
      <c r="BE4" s="54">
        <f t="shared" si="10"/>
        <v>0</v>
      </c>
      <c r="BF4" s="54">
        <f t="shared" si="10"/>
        <v>0</v>
      </c>
      <c r="BG4" s="54">
        <f t="shared" si="10"/>
        <v>0</v>
      </c>
      <c r="BH4" s="54">
        <f t="shared" si="10"/>
        <v>0</v>
      </c>
      <c r="BI4" s="54">
        <f t="shared" si="10"/>
        <v>0</v>
      </c>
      <c r="BJ4" s="54">
        <f t="shared" si="10"/>
        <v>0</v>
      </c>
      <c r="BK4" s="54">
        <f t="shared" si="10"/>
        <v>0</v>
      </c>
      <c r="BL4" s="54">
        <f t="shared" si="10"/>
        <v>0</v>
      </c>
      <c r="BM4" s="54">
        <f t="shared" si="10"/>
        <v>0</v>
      </c>
      <c r="BN4" s="54">
        <f t="shared" si="10"/>
        <v>0</v>
      </c>
      <c r="BO4" s="54">
        <f t="shared" si="10"/>
        <v>0</v>
      </c>
      <c r="BP4" s="54">
        <f t="shared" si="10"/>
        <v>0</v>
      </c>
      <c r="BQ4" s="54">
        <f aca="true" t="shared" si="11" ref="BQ4:CD4">BQ3*Setup_ETB_USD_Rate</f>
        <v>0</v>
      </c>
      <c r="BR4" s="54">
        <f t="shared" si="11"/>
        <v>0</v>
      </c>
      <c r="BS4" s="54">
        <f t="shared" si="11"/>
        <v>0</v>
      </c>
      <c r="BT4" s="54">
        <f t="shared" si="11"/>
        <v>0</v>
      </c>
      <c r="BU4" s="54">
        <f t="shared" si="11"/>
        <v>0</v>
      </c>
      <c r="BV4" s="54">
        <f t="shared" si="11"/>
        <v>0</v>
      </c>
      <c r="BW4" s="54">
        <f t="shared" si="11"/>
        <v>0</v>
      </c>
      <c r="BX4" s="54">
        <f t="shared" si="11"/>
        <v>0</v>
      </c>
      <c r="BY4" s="54">
        <f t="shared" si="11"/>
        <v>0</v>
      </c>
      <c r="BZ4" s="54">
        <f t="shared" si="11"/>
        <v>0</v>
      </c>
      <c r="CA4" s="54">
        <f t="shared" si="11"/>
        <v>0</v>
      </c>
      <c r="CB4" s="54">
        <f t="shared" si="11"/>
        <v>0</v>
      </c>
      <c r="CC4" s="54">
        <f t="shared" si="11"/>
        <v>0</v>
      </c>
      <c r="CD4" s="54">
        <f t="shared" si="11"/>
        <v>0</v>
      </c>
    </row>
    <row r="5" spans="1:82" s="55" customFormat="1" ht="15">
      <c r="A5" s="55" t="s">
        <v>70</v>
      </c>
      <c r="C5" s="55">
        <f>SUM(CSA_Tracking_Balance)</f>
        <v>0</v>
      </c>
      <c r="E5" s="54"/>
      <c r="G5" s="56">
        <f aca="true" ca="1" t="shared" si="12" ref="G5:AL5">G$4+IF(ISERROR(INDIRECT(ADDRESS(1,2,1,,G$1))),0,INDIRECT(ADDRESS(1,2,1,,G$1)))</f>
        <v>0</v>
      </c>
      <c r="H5" s="56">
        <f ca="1" t="shared" si="12"/>
        <v>0</v>
      </c>
      <c r="I5" s="56">
        <f ca="1" t="shared" si="12"/>
        <v>0</v>
      </c>
      <c r="J5" s="56">
        <f ca="1" t="shared" si="12"/>
        <v>0</v>
      </c>
      <c r="K5" s="56">
        <f ca="1" t="shared" si="12"/>
        <v>0</v>
      </c>
      <c r="L5" s="56">
        <f ca="1" t="shared" si="12"/>
        <v>0</v>
      </c>
      <c r="M5" s="56">
        <f ca="1" t="shared" si="12"/>
        <v>0</v>
      </c>
      <c r="N5" s="56">
        <f ca="1" t="shared" si="12"/>
        <v>0</v>
      </c>
      <c r="O5" s="56">
        <f ca="1" t="shared" si="12"/>
        <v>0</v>
      </c>
      <c r="P5" s="56">
        <f ca="1" t="shared" si="12"/>
        <v>0</v>
      </c>
      <c r="Q5" s="56">
        <f ca="1" t="shared" si="12"/>
        <v>0</v>
      </c>
      <c r="R5" s="56">
        <f ca="1" t="shared" si="12"/>
        <v>0</v>
      </c>
      <c r="S5" s="56">
        <f ca="1" t="shared" si="12"/>
        <v>0</v>
      </c>
      <c r="T5" s="56">
        <f ca="1" t="shared" si="12"/>
        <v>0</v>
      </c>
      <c r="U5" s="56">
        <f ca="1" t="shared" si="12"/>
        <v>0</v>
      </c>
      <c r="V5" s="56">
        <f ca="1" t="shared" si="12"/>
        <v>0</v>
      </c>
      <c r="W5" s="56">
        <f ca="1" t="shared" si="12"/>
        <v>0</v>
      </c>
      <c r="X5" s="56">
        <f ca="1" t="shared" si="12"/>
        <v>0</v>
      </c>
      <c r="Y5" s="56">
        <f ca="1" t="shared" si="12"/>
        <v>0</v>
      </c>
      <c r="Z5" s="56">
        <f ca="1" t="shared" si="12"/>
        <v>0</v>
      </c>
      <c r="AA5" s="56">
        <f ca="1" t="shared" si="12"/>
        <v>0</v>
      </c>
      <c r="AB5" s="56">
        <f ca="1" t="shared" si="12"/>
        <v>0</v>
      </c>
      <c r="AC5" s="56">
        <f ca="1" t="shared" si="12"/>
        <v>0</v>
      </c>
      <c r="AD5" s="56">
        <f ca="1" t="shared" si="12"/>
        <v>0</v>
      </c>
      <c r="AE5" s="56">
        <f ca="1" t="shared" si="12"/>
        <v>0</v>
      </c>
      <c r="AF5" s="56">
        <f ca="1" t="shared" si="12"/>
        <v>0</v>
      </c>
      <c r="AG5" s="56">
        <f ca="1" t="shared" si="12"/>
        <v>0</v>
      </c>
      <c r="AH5" s="56">
        <f ca="1" t="shared" si="12"/>
        <v>0</v>
      </c>
      <c r="AI5" s="56">
        <f ca="1" t="shared" si="12"/>
        <v>0</v>
      </c>
      <c r="AJ5" s="56">
        <f ca="1" t="shared" si="12"/>
        <v>0</v>
      </c>
      <c r="AK5" s="56">
        <f ca="1" t="shared" si="12"/>
        <v>0</v>
      </c>
      <c r="AL5" s="56">
        <f ca="1" t="shared" si="12"/>
        <v>0</v>
      </c>
      <c r="AM5" s="56">
        <f aca="true" ca="1" t="shared" si="13" ref="AM5:BR5">AM$4+IF(ISERROR(INDIRECT(ADDRESS(1,2,1,,AM$1))),0,INDIRECT(ADDRESS(1,2,1,,AM$1)))</f>
        <v>0</v>
      </c>
      <c r="AN5" s="56">
        <f ca="1" t="shared" si="13"/>
        <v>0</v>
      </c>
      <c r="AO5" s="56">
        <f ca="1" t="shared" si="13"/>
        <v>0</v>
      </c>
      <c r="AP5" s="56">
        <f ca="1" t="shared" si="13"/>
        <v>0</v>
      </c>
      <c r="AQ5" s="56">
        <f ca="1" t="shared" si="13"/>
        <v>0</v>
      </c>
      <c r="AR5" s="56">
        <f ca="1" t="shared" si="13"/>
        <v>0</v>
      </c>
      <c r="AS5" s="56">
        <f ca="1" t="shared" si="13"/>
        <v>0</v>
      </c>
      <c r="AT5" s="56">
        <f ca="1" t="shared" si="13"/>
        <v>0</v>
      </c>
      <c r="AU5" s="56">
        <f ca="1" t="shared" si="13"/>
        <v>0</v>
      </c>
      <c r="AV5" s="56">
        <f ca="1" t="shared" si="13"/>
        <v>0</v>
      </c>
      <c r="AW5" s="56">
        <f ca="1" t="shared" si="13"/>
        <v>0</v>
      </c>
      <c r="AX5" s="56">
        <f ca="1" t="shared" si="13"/>
        <v>0</v>
      </c>
      <c r="AY5" s="56">
        <f ca="1" t="shared" si="13"/>
        <v>0</v>
      </c>
      <c r="AZ5" s="56">
        <f ca="1" t="shared" si="13"/>
        <v>0</v>
      </c>
      <c r="BA5" s="56">
        <f ca="1" t="shared" si="13"/>
        <v>0</v>
      </c>
      <c r="BB5" s="56">
        <f ca="1" t="shared" si="13"/>
        <v>0</v>
      </c>
      <c r="BC5" s="56">
        <f ca="1" t="shared" si="13"/>
        <v>0</v>
      </c>
      <c r="BD5" s="56">
        <f ca="1" t="shared" si="13"/>
        <v>0</v>
      </c>
      <c r="BE5" s="56">
        <f ca="1" t="shared" si="13"/>
        <v>0</v>
      </c>
      <c r="BF5" s="56">
        <f ca="1" t="shared" si="13"/>
        <v>0</v>
      </c>
      <c r="BG5" s="56">
        <f ca="1" t="shared" si="13"/>
        <v>0</v>
      </c>
      <c r="BH5" s="56">
        <f ca="1" t="shared" si="13"/>
        <v>0</v>
      </c>
      <c r="BI5" s="56">
        <f ca="1" t="shared" si="13"/>
        <v>0</v>
      </c>
      <c r="BJ5" s="56">
        <f ca="1" t="shared" si="13"/>
        <v>0</v>
      </c>
      <c r="BK5" s="56">
        <f ca="1" t="shared" si="13"/>
        <v>0</v>
      </c>
      <c r="BL5" s="56">
        <f ca="1" t="shared" si="13"/>
        <v>0</v>
      </c>
      <c r="BM5" s="56">
        <f ca="1" t="shared" si="13"/>
        <v>0</v>
      </c>
      <c r="BN5" s="56">
        <f ca="1" t="shared" si="13"/>
        <v>0</v>
      </c>
      <c r="BO5" s="56">
        <f ca="1" t="shared" si="13"/>
        <v>0</v>
      </c>
      <c r="BP5" s="56">
        <f ca="1" t="shared" si="13"/>
        <v>0</v>
      </c>
      <c r="BQ5" s="56">
        <f ca="1" t="shared" si="13"/>
        <v>0</v>
      </c>
      <c r="BR5" s="56">
        <f ca="1" t="shared" si="13"/>
        <v>0</v>
      </c>
      <c r="BS5" s="56">
        <f aca="true" ca="1" t="shared" si="14" ref="BS5:CD5">BS$4+IF(ISERROR(INDIRECT(ADDRESS(1,2,1,,BS$1))),0,INDIRECT(ADDRESS(1,2,1,,BS$1)))</f>
        <v>0</v>
      </c>
      <c r="BT5" s="56">
        <f ca="1" t="shared" si="14"/>
        <v>0</v>
      </c>
      <c r="BU5" s="56">
        <f ca="1" t="shared" si="14"/>
        <v>0</v>
      </c>
      <c r="BV5" s="56">
        <f ca="1" t="shared" si="14"/>
        <v>0</v>
      </c>
      <c r="BW5" s="56">
        <f ca="1" t="shared" si="14"/>
        <v>0</v>
      </c>
      <c r="BX5" s="56">
        <f ca="1" t="shared" si="14"/>
        <v>0</v>
      </c>
      <c r="BY5" s="56">
        <f ca="1" t="shared" si="14"/>
        <v>0</v>
      </c>
      <c r="BZ5" s="56">
        <f ca="1" t="shared" si="14"/>
        <v>0</v>
      </c>
      <c r="CA5" s="56">
        <f ca="1" t="shared" si="14"/>
        <v>0</v>
      </c>
      <c r="CB5" s="56">
        <f ca="1" t="shared" si="14"/>
        <v>0</v>
      </c>
      <c r="CC5" s="56">
        <f ca="1" t="shared" si="14"/>
        <v>0</v>
      </c>
      <c r="CD5" s="56">
        <f ca="1" t="shared" si="14"/>
        <v>0</v>
      </c>
    </row>
    <row r="6" spans="1:31" s="48" customFormat="1" ht="15">
      <c r="A6" s="57">
        <f aca="true" t="shared" si="15" ref="A6:A93">IF(ISBLANK(INDEX(SIL_Tracking_Activities,ROW(A6)-ROW(A$6)+1,1)),"",INDEX(SIL_Tracking_Activities,ROW(A6)-ROW(A$6)+1,1))</f>
      </c>
      <c r="B6" s="65">
        <f aca="true" t="shared" si="16" ref="B6:B93">IF(ISBLANK(INDEX(SIL_Tracking_Activities,ROW(B6)-ROW(B$6)+1,2)),"",INDEX(SIL_Tracking_Activities,ROW(B6)-ROW(B$6)+1,2))</f>
      </c>
      <c r="C6" s="65">
        <f aca="true" t="shared" si="17" ref="C6:C93">IF(ISBLANK(INDEX(SIL_Tracking_Activities,ROW(C6)-ROW(C$6)+1,3)),"",INDEX(SIL_Tracking_Activities,ROW(C6)-ROW(C$6)+1,3))</f>
      </c>
      <c r="D6" s="57">
        <f aca="true" t="shared" si="18" ref="D6:D93">IF(ISBLANK(INDEX(SIL_Tracking_Activities,ROW(D6)-ROW(D$6)+1,4)),"",INDEX(SIL_Tracking_Activities,ROW(D6)-ROW(D$6)+1,4))</f>
      </c>
      <c r="E6" s="66"/>
      <c r="F6" s="67"/>
      <c r="J6" s="49"/>
      <c r="K6" s="49"/>
      <c r="AE6" s="49"/>
    </row>
    <row r="7" spans="1:31" s="48" customFormat="1" ht="15">
      <c r="A7" s="57" t="str">
        <f t="shared" si="15"/>
        <v>Activity 1 Name</v>
      </c>
      <c r="B7" s="65">
        <f t="shared" si="16"/>
      </c>
      <c r="C7" s="68">
        <f t="shared" si="17"/>
        <v>403.6</v>
      </c>
      <c r="D7" s="57">
        <f t="shared" si="18"/>
      </c>
      <c r="E7" s="66">
        <v>80</v>
      </c>
      <c r="F7" s="67">
        <v>20</v>
      </c>
      <c r="J7" s="49"/>
      <c r="K7" s="49"/>
      <c r="AE7" s="49"/>
    </row>
    <row r="8" spans="1:31" s="48" customFormat="1" ht="15">
      <c r="A8" s="57" t="str">
        <f t="shared" si="15"/>
        <v>Activity 2 Name</v>
      </c>
      <c r="B8" s="65">
        <f t="shared" si="16"/>
      </c>
      <c r="C8" s="65">
        <f t="shared" si="17"/>
        <v>0</v>
      </c>
      <c r="D8" s="57">
        <f t="shared" si="18"/>
      </c>
      <c r="E8" s="66">
        <v>160</v>
      </c>
      <c r="F8" s="67">
        <v>40</v>
      </c>
      <c r="J8" s="49"/>
      <c r="K8" s="49"/>
      <c r="AE8" s="49"/>
    </row>
    <row r="9" spans="1:31" s="48" customFormat="1" ht="15">
      <c r="A9" s="57">
        <f t="shared" si="15"/>
      </c>
      <c r="B9" s="65">
        <f t="shared" si="16"/>
      </c>
      <c r="C9" s="65">
        <f t="shared" si="17"/>
      </c>
      <c r="D9" s="57">
        <f t="shared" si="18"/>
      </c>
      <c r="E9" s="66"/>
      <c r="F9" s="67"/>
      <c r="J9" s="49"/>
      <c r="K9" s="49"/>
      <c r="AE9" s="49"/>
    </row>
    <row r="10" spans="1:31" s="48" customFormat="1" ht="15">
      <c r="A10" s="57">
        <f t="shared" si="15"/>
      </c>
      <c r="B10" s="65">
        <f t="shared" si="16"/>
      </c>
      <c r="C10" s="65">
        <f t="shared" si="17"/>
      </c>
      <c r="D10" s="57">
        <f t="shared" si="18"/>
      </c>
      <c r="E10" s="66"/>
      <c r="F10" s="67"/>
      <c r="J10" s="49"/>
      <c r="K10" s="49"/>
      <c r="AE10" s="49"/>
    </row>
    <row r="11" spans="1:31" s="48" customFormat="1" ht="15">
      <c r="A11" s="57">
        <f t="shared" si="15"/>
      </c>
      <c r="B11" s="65">
        <f t="shared" si="16"/>
      </c>
      <c r="C11" s="65">
        <f t="shared" si="17"/>
      </c>
      <c r="D11" s="57">
        <f t="shared" si="18"/>
      </c>
      <c r="E11" s="66"/>
      <c r="F11" s="67"/>
      <c r="J11" s="49"/>
      <c r="K11" s="49"/>
      <c r="AE11" s="49"/>
    </row>
    <row r="12" spans="1:31" s="48" customFormat="1" ht="15">
      <c r="A12" s="57">
        <f t="shared" si="15"/>
      </c>
      <c r="B12" s="65">
        <f t="shared" si="16"/>
      </c>
      <c r="C12" s="65">
        <f t="shared" si="17"/>
      </c>
      <c r="D12" s="57">
        <f t="shared" si="18"/>
      </c>
      <c r="E12" s="66"/>
      <c r="F12" s="67"/>
      <c r="J12" s="49"/>
      <c r="K12" s="49"/>
      <c r="AE12" s="49"/>
    </row>
    <row r="13" spans="1:31" s="48" customFormat="1" ht="15">
      <c r="A13" s="57">
        <f t="shared" si="15"/>
      </c>
      <c r="B13" s="65">
        <f t="shared" si="16"/>
      </c>
      <c r="C13" s="65">
        <f t="shared" si="17"/>
      </c>
      <c r="D13" s="57">
        <f t="shared" si="18"/>
      </c>
      <c r="E13" s="66"/>
      <c r="F13" s="67"/>
      <c r="J13" s="49"/>
      <c r="K13" s="49"/>
      <c r="AE13" s="49"/>
    </row>
    <row r="14" spans="1:31" s="48" customFormat="1" ht="15">
      <c r="A14" s="57">
        <f t="shared" si="15"/>
      </c>
      <c r="B14" s="65">
        <f t="shared" si="16"/>
      </c>
      <c r="C14" s="65">
        <f t="shared" si="17"/>
      </c>
      <c r="D14" s="57">
        <f t="shared" si="18"/>
      </c>
      <c r="E14" s="66"/>
      <c r="F14" s="67"/>
      <c r="J14" s="49"/>
      <c r="K14" s="49"/>
      <c r="AE14" s="49"/>
    </row>
    <row r="15" spans="1:31" s="48" customFormat="1" ht="15">
      <c r="A15" s="57">
        <f t="shared" si="15"/>
      </c>
      <c r="B15" s="65">
        <f t="shared" si="16"/>
      </c>
      <c r="C15" s="65">
        <f t="shared" si="17"/>
      </c>
      <c r="D15" s="57">
        <f t="shared" si="18"/>
      </c>
      <c r="E15" s="66"/>
      <c r="F15" s="67"/>
      <c r="J15" s="49"/>
      <c r="K15" s="49"/>
      <c r="AE15" s="49"/>
    </row>
    <row r="16" spans="1:31" s="48" customFormat="1" ht="15">
      <c r="A16" s="57">
        <f t="shared" si="15"/>
      </c>
      <c r="B16" s="65">
        <f t="shared" si="16"/>
      </c>
      <c r="C16" s="65">
        <f t="shared" si="17"/>
      </c>
      <c r="D16" s="57">
        <f t="shared" si="18"/>
      </c>
      <c r="E16" s="66"/>
      <c r="F16" s="67"/>
      <c r="J16" s="49"/>
      <c r="K16" s="49"/>
      <c r="AE16" s="49"/>
    </row>
    <row r="17" spans="1:31" s="48" customFormat="1" ht="15">
      <c r="A17" s="57">
        <f t="shared" si="15"/>
      </c>
      <c r="B17" s="65">
        <f t="shared" si="16"/>
      </c>
      <c r="C17" s="65">
        <f t="shared" si="17"/>
      </c>
      <c r="D17" s="57">
        <f t="shared" si="18"/>
      </c>
      <c r="E17" s="66"/>
      <c r="F17" s="67"/>
      <c r="J17" s="49"/>
      <c r="K17" s="49"/>
      <c r="AE17" s="49"/>
    </row>
    <row r="18" spans="1:31" s="48" customFormat="1" ht="15">
      <c r="A18" s="57">
        <f t="shared" si="15"/>
      </c>
      <c r="B18" s="65">
        <f t="shared" si="16"/>
      </c>
      <c r="C18" s="65">
        <f t="shared" si="17"/>
      </c>
      <c r="D18" s="57">
        <f t="shared" si="18"/>
      </c>
      <c r="E18" s="66"/>
      <c r="F18" s="67"/>
      <c r="J18" s="49"/>
      <c r="K18" s="49"/>
      <c r="AE18" s="49"/>
    </row>
    <row r="19" spans="1:31" s="48" customFormat="1" ht="15">
      <c r="A19" s="57">
        <f t="shared" si="15"/>
      </c>
      <c r="B19" s="65">
        <f t="shared" si="16"/>
      </c>
      <c r="C19" s="65">
        <f t="shared" si="17"/>
      </c>
      <c r="D19" s="57">
        <f t="shared" si="18"/>
      </c>
      <c r="E19" s="66"/>
      <c r="F19" s="67"/>
      <c r="J19" s="49"/>
      <c r="K19" s="49"/>
      <c r="AE19" s="49"/>
    </row>
    <row r="20" spans="1:31" s="48" customFormat="1" ht="15">
      <c r="A20" s="57">
        <f t="shared" si="15"/>
      </c>
      <c r="B20" s="65">
        <f t="shared" si="16"/>
      </c>
      <c r="C20" s="65">
        <f t="shared" si="17"/>
      </c>
      <c r="D20" s="57">
        <f t="shared" si="18"/>
      </c>
      <c r="E20" s="66"/>
      <c r="F20" s="67"/>
      <c r="J20" s="49"/>
      <c r="K20" s="49"/>
      <c r="AE20" s="49"/>
    </row>
    <row r="21" spans="1:31" s="48" customFormat="1" ht="15">
      <c r="A21" s="57">
        <f t="shared" si="15"/>
      </c>
      <c r="B21" s="65">
        <f t="shared" si="16"/>
      </c>
      <c r="C21" s="65">
        <f t="shared" si="17"/>
      </c>
      <c r="D21" s="57">
        <f t="shared" si="18"/>
      </c>
      <c r="E21" s="66"/>
      <c r="F21" s="67"/>
      <c r="J21" s="49"/>
      <c r="K21" s="49"/>
      <c r="AE21" s="49"/>
    </row>
    <row r="22" spans="1:31" s="48" customFormat="1" ht="15">
      <c r="A22" s="57">
        <f t="shared" si="15"/>
      </c>
      <c r="B22" s="65">
        <f t="shared" si="16"/>
      </c>
      <c r="C22" s="65">
        <f t="shared" si="17"/>
      </c>
      <c r="D22" s="57">
        <f t="shared" si="18"/>
      </c>
      <c r="E22" s="66"/>
      <c r="F22" s="67"/>
      <c r="J22" s="49"/>
      <c r="K22" s="49"/>
      <c r="AE22" s="49"/>
    </row>
    <row r="23" spans="1:4" ht="15">
      <c r="A23" s="57">
        <f t="shared" si="15"/>
      </c>
      <c r="B23" s="65">
        <f t="shared" si="16"/>
      </c>
      <c r="C23" s="65">
        <f t="shared" si="17"/>
      </c>
      <c r="D23" s="57">
        <f t="shared" si="18"/>
      </c>
    </row>
    <row r="24" spans="1:4" ht="15">
      <c r="A24" s="57">
        <f t="shared" si="15"/>
      </c>
      <c r="B24" s="65">
        <f t="shared" si="16"/>
      </c>
      <c r="C24" s="65">
        <f t="shared" si="17"/>
      </c>
      <c r="D24" s="57">
        <f t="shared" si="18"/>
      </c>
    </row>
    <row r="25" spans="1:4" ht="15">
      <c r="A25" s="57">
        <f t="shared" si="15"/>
      </c>
      <c r="B25" s="65">
        <f t="shared" si="16"/>
      </c>
      <c r="C25" s="65">
        <f t="shared" si="17"/>
      </c>
      <c r="D25" s="57">
        <f t="shared" si="18"/>
      </c>
    </row>
    <row r="26" spans="1:4" ht="15">
      <c r="A26" s="57">
        <f t="shared" si="15"/>
      </c>
      <c r="B26" s="65">
        <f t="shared" si="16"/>
      </c>
      <c r="C26" s="65">
        <f t="shared" si="17"/>
      </c>
      <c r="D26" s="57">
        <f t="shared" si="18"/>
      </c>
    </row>
    <row r="27" spans="1:4" ht="15">
      <c r="A27" s="57">
        <f t="shared" si="15"/>
      </c>
      <c r="B27" s="65">
        <f t="shared" si="16"/>
      </c>
      <c r="C27" s="65">
        <f t="shared" si="17"/>
      </c>
      <c r="D27" s="57">
        <f t="shared" si="18"/>
      </c>
    </row>
    <row r="28" spans="1:4" ht="15">
      <c r="A28" s="57">
        <f t="shared" si="15"/>
      </c>
      <c r="B28" s="65">
        <f t="shared" si="16"/>
      </c>
      <c r="C28" s="65">
        <f t="shared" si="17"/>
      </c>
      <c r="D28" s="57">
        <f t="shared" si="18"/>
      </c>
    </row>
    <row r="29" spans="1:4" ht="15">
      <c r="A29" s="57">
        <f t="shared" si="15"/>
      </c>
      <c r="B29" s="65">
        <f t="shared" si="16"/>
      </c>
      <c r="C29" s="65">
        <f t="shared" si="17"/>
      </c>
      <c r="D29" s="57">
        <f t="shared" si="18"/>
      </c>
    </row>
    <row r="30" spans="1:4" ht="15">
      <c r="A30" s="57">
        <f t="shared" si="15"/>
      </c>
      <c r="B30" s="65">
        <f t="shared" si="16"/>
      </c>
      <c r="C30" s="65">
        <f t="shared" si="17"/>
      </c>
      <c r="D30" s="57">
        <f t="shared" si="18"/>
      </c>
    </row>
    <row r="31" spans="1:4" ht="15">
      <c r="A31" s="57">
        <f t="shared" si="15"/>
      </c>
      <c r="B31" s="65">
        <f t="shared" si="16"/>
      </c>
      <c r="C31" s="65">
        <f t="shared" si="17"/>
      </c>
      <c r="D31" s="57">
        <f t="shared" si="18"/>
      </c>
    </row>
    <row r="32" spans="1:4" ht="15">
      <c r="A32" s="57">
        <f t="shared" si="15"/>
      </c>
      <c r="B32" s="65">
        <f t="shared" si="16"/>
      </c>
      <c r="C32" s="65">
        <f t="shared" si="17"/>
      </c>
      <c r="D32" s="57">
        <f t="shared" si="18"/>
      </c>
    </row>
    <row r="33" spans="1:4" ht="15">
      <c r="A33" s="57">
        <f t="shared" si="15"/>
      </c>
      <c r="B33" s="65">
        <f t="shared" si="16"/>
      </c>
      <c r="C33" s="65">
        <f t="shared" si="17"/>
      </c>
      <c r="D33" s="57">
        <f t="shared" si="18"/>
      </c>
    </row>
    <row r="34" spans="1:4" ht="15">
      <c r="A34" s="57">
        <f t="shared" si="15"/>
      </c>
      <c r="B34" s="65">
        <f t="shared" si="16"/>
      </c>
      <c r="C34" s="65">
        <f t="shared" si="17"/>
      </c>
      <c r="D34" s="57">
        <f t="shared" si="18"/>
      </c>
    </row>
    <row r="35" spans="1:4" ht="15">
      <c r="A35" s="57">
        <f t="shared" si="15"/>
      </c>
      <c r="B35" s="65">
        <f t="shared" si="16"/>
      </c>
      <c r="C35" s="65">
        <f t="shared" si="17"/>
      </c>
      <c r="D35" s="57">
        <f t="shared" si="18"/>
      </c>
    </row>
    <row r="36" spans="1:4" ht="15">
      <c r="A36" s="57">
        <f t="shared" si="15"/>
      </c>
      <c r="B36" s="65">
        <f t="shared" si="16"/>
      </c>
      <c r="C36" s="65">
        <f t="shared" si="17"/>
      </c>
      <c r="D36" s="57">
        <f t="shared" si="18"/>
      </c>
    </row>
    <row r="37" spans="1:4" ht="15">
      <c r="A37" s="57">
        <f t="shared" si="15"/>
      </c>
      <c r="B37" s="65">
        <f t="shared" si="16"/>
      </c>
      <c r="C37" s="65">
        <f t="shared" si="17"/>
      </c>
      <c r="D37" s="57">
        <f t="shared" si="18"/>
      </c>
    </row>
    <row r="38" spans="1:4" ht="15">
      <c r="A38" s="57">
        <f t="shared" si="15"/>
      </c>
      <c r="B38" s="65">
        <f t="shared" si="16"/>
      </c>
      <c r="C38" s="65">
        <f t="shared" si="17"/>
      </c>
      <c r="D38" s="57">
        <f t="shared" si="18"/>
      </c>
    </row>
    <row r="39" spans="1:4" ht="15">
      <c r="A39" s="57">
        <f t="shared" si="15"/>
      </c>
      <c r="B39" s="65">
        <f t="shared" si="16"/>
      </c>
      <c r="C39" s="65">
        <f t="shared" si="17"/>
      </c>
      <c r="D39" s="57">
        <f t="shared" si="18"/>
      </c>
    </row>
    <row r="40" spans="1:4" ht="15">
      <c r="A40" s="57">
        <f t="shared" si="15"/>
      </c>
      <c r="B40" s="65">
        <f t="shared" si="16"/>
      </c>
      <c r="C40" s="65">
        <f t="shared" si="17"/>
      </c>
      <c r="D40" s="57">
        <f t="shared" si="18"/>
      </c>
    </row>
    <row r="41" spans="1:4" ht="15">
      <c r="A41" s="57">
        <f t="shared" si="15"/>
      </c>
      <c r="B41" s="65">
        <f t="shared" si="16"/>
      </c>
      <c r="C41" s="65">
        <f t="shared" si="17"/>
      </c>
      <c r="D41" s="57">
        <f t="shared" si="18"/>
      </c>
    </row>
    <row r="42" spans="1:4" ht="15">
      <c r="A42" s="57">
        <f t="shared" si="15"/>
      </c>
      <c r="B42" s="65">
        <f t="shared" si="16"/>
      </c>
      <c r="C42" s="65">
        <f t="shared" si="17"/>
      </c>
      <c r="D42" s="57">
        <f t="shared" si="18"/>
      </c>
    </row>
    <row r="43" spans="1:4" ht="15">
      <c r="A43" s="57">
        <f t="shared" si="15"/>
      </c>
      <c r="B43" s="65">
        <f t="shared" si="16"/>
      </c>
      <c r="C43" s="65">
        <f t="shared" si="17"/>
      </c>
      <c r="D43" s="57">
        <f t="shared" si="18"/>
      </c>
    </row>
    <row r="44" spans="1:4" ht="15">
      <c r="A44" s="57">
        <f t="shared" si="15"/>
      </c>
      <c r="B44" s="65">
        <f t="shared" si="16"/>
      </c>
      <c r="C44" s="65">
        <f t="shared" si="17"/>
      </c>
      <c r="D44" s="57">
        <f t="shared" si="18"/>
      </c>
    </row>
    <row r="45" spans="1:4" ht="15">
      <c r="A45" s="57">
        <f t="shared" si="15"/>
      </c>
      <c r="B45" s="65">
        <f t="shared" si="16"/>
      </c>
      <c r="C45" s="65">
        <f t="shared" si="17"/>
      </c>
      <c r="D45" s="57">
        <f t="shared" si="18"/>
      </c>
    </row>
    <row r="46" spans="1:4" ht="15">
      <c r="A46" s="57">
        <f t="shared" si="15"/>
      </c>
      <c r="B46" s="65">
        <f t="shared" si="16"/>
      </c>
      <c r="C46" s="65">
        <f t="shared" si="17"/>
      </c>
      <c r="D46" s="57">
        <f t="shared" si="18"/>
      </c>
    </row>
    <row r="47" spans="1:4" ht="15">
      <c r="A47" s="57">
        <f t="shared" si="15"/>
      </c>
      <c r="B47" s="65">
        <f t="shared" si="16"/>
      </c>
      <c r="C47" s="65">
        <f t="shared" si="17"/>
      </c>
      <c r="D47" s="57">
        <f t="shared" si="18"/>
      </c>
    </row>
    <row r="48" spans="1:4" ht="15">
      <c r="A48" s="57">
        <f t="shared" si="15"/>
      </c>
      <c r="B48" s="65">
        <f t="shared" si="16"/>
      </c>
      <c r="C48" s="65">
        <f t="shared" si="17"/>
      </c>
      <c r="D48" s="57">
        <f t="shared" si="18"/>
      </c>
    </row>
    <row r="49" spans="1:4" ht="15">
      <c r="A49" s="57">
        <f t="shared" si="15"/>
      </c>
      <c r="B49" s="65">
        <f t="shared" si="16"/>
      </c>
      <c r="C49" s="65">
        <f t="shared" si="17"/>
      </c>
      <c r="D49" s="57">
        <f t="shared" si="18"/>
      </c>
    </row>
    <row r="50" spans="1:4" ht="15">
      <c r="A50" s="57">
        <f t="shared" si="15"/>
      </c>
      <c r="B50" s="65">
        <f t="shared" si="16"/>
      </c>
      <c r="C50" s="65">
        <f t="shared" si="17"/>
      </c>
      <c r="D50" s="57">
        <f t="shared" si="18"/>
      </c>
    </row>
    <row r="51" spans="1:4" ht="15">
      <c r="A51" s="57">
        <f t="shared" si="15"/>
      </c>
      <c r="B51" s="65">
        <f t="shared" si="16"/>
      </c>
      <c r="C51" s="65">
        <f t="shared" si="17"/>
      </c>
      <c r="D51" s="57">
        <f t="shared" si="18"/>
      </c>
    </row>
    <row r="52" spans="1:4" ht="15">
      <c r="A52" s="57">
        <f t="shared" si="15"/>
      </c>
      <c r="B52" s="65">
        <f t="shared" si="16"/>
      </c>
      <c r="C52" s="65">
        <f t="shared" si="17"/>
      </c>
      <c r="D52" s="57">
        <f t="shared" si="18"/>
      </c>
    </row>
    <row r="53" spans="1:4" ht="15">
      <c r="A53" s="57">
        <f t="shared" si="15"/>
      </c>
      <c r="B53" s="65">
        <f t="shared" si="16"/>
      </c>
      <c r="C53" s="65">
        <f t="shared" si="17"/>
      </c>
      <c r="D53" s="57">
        <f t="shared" si="18"/>
      </c>
    </row>
    <row r="54" spans="1:4" ht="15">
      <c r="A54" s="57">
        <f t="shared" si="15"/>
      </c>
      <c r="B54" s="65">
        <f t="shared" si="16"/>
      </c>
      <c r="C54" s="65">
        <f t="shared" si="17"/>
      </c>
      <c r="D54" s="57">
        <f t="shared" si="18"/>
      </c>
    </row>
    <row r="55" spans="1:4" ht="15">
      <c r="A55" s="57">
        <f t="shared" si="15"/>
      </c>
      <c r="B55" s="65">
        <f t="shared" si="16"/>
      </c>
      <c r="C55" s="65">
        <f t="shared" si="17"/>
      </c>
      <c r="D55" s="57">
        <f t="shared" si="18"/>
      </c>
    </row>
    <row r="56" spans="1:4" ht="15">
      <c r="A56" s="57">
        <f t="shared" si="15"/>
      </c>
      <c r="B56" s="65">
        <f t="shared" si="16"/>
      </c>
      <c r="C56" s="65">
        <f t="shared" si="17"/>
      </c>
      <c r="D56" s="57">
        <f t="shared" si="18"/>
      </c>
    </row>
    <row r="57" spans="1:4" ht="15">
      <c r="A57" s="57">
        <f t="shared" si="15"/>
      </c>
      <c r="B57" s="65">
        <f t="shared" si="16"/>
      </c>
      <c r="C57" s="65">
        <f t="shared" si="17"/>
      </c>
      <c r="D57" s="57">
        <f t="shared" si="18"/>
      </c>
    </row>
    <row r="58" spans="1:4" ht="15">
      <c r="A58" s="57">
        <f t="shared" si="15"/>
      </c>
      <c r="B58" s="65">
        <f t="shared" si="16"/>
      </c>
      <c r="C58" s="65">
        <f t="shared" si="17"/>
      </c>
      <c r="D58" s="57">
        <f t="shared" si="18"/>
      </c>
    </row>
    <row r="59" spans="1:4" ht="15">
      <c r="A59" s="57">
        <f t="shared" si="15"/>
      </c>
      <c r="B59" s="65">
        <f t="shared" si="16"/>
      </c>
      <c r="C59" s="65">
        <f t="shared" si="17"/>
      </c>
      <c r="D59" s="57">
        <f t="shared" si="18"/>
      </c>
    </row>
    <row r="60" spans="1:4" ht="15">
      <c r="A60" s="57">
        <f t="shared" si="15"/>
      </c>
      <c r="B60" s="65">
        <f t="shared" si="16"/>
      </c>
      <c r="C60" s="65">
        <f t="shared" si="17"/>
      </c>
      <c r="D60" s="57">
        <f t="shared" si="18"/>
      </c>
    </row>
    <row r="61" spans="1:4" ht="15">
      <c r="A61" s="57">
        <f t="shared" si="15"/>
      </c>
      <c r="B61" s="65">
        <f t="shared" si="16"/>
      </c>
      <c r="C61" s="65">
        <f t="shared" si="17"/>
      </c>
      <c r="D61" s="57">
        <f t="shared" si="18"/>
      </c>
    </row>
    <row r="62" spans="1:4" ht="15">
      <c r="A62" s="57">
        <f t="shared" si="15"/>
      </c>
      <c r="B62" s="65">
        <f t="shared" si="16"/>
      </c>
      <c r="C62" s="65">
        <f t="shared" si="17"/>
      </c>
      <c r="D62" s="57">
        <f t="shared" si="18"/>
      </c>
    </row>
    <row r="63" spans="1:4" ht="15">
      <c r="A63" s="57">
        <f t="shared" si="15"/>
      </c>
      <c r="B63" s="65">
        <f t="shared" si="16"/>
      </c>
      <c r="C63" s="65">
        <f t="shared" si="17"/>
      </c>
      <c r="D63" s="57">
        <f t="shared" si="18"/>
      </c>
    </row>
    <row r="64" spans="1:4" ht="15">
      <c r="A64" s="57">
        <f t="shared" si="15"/>
      </c>
      <c r="B64" s="65">
        <f t="shared" si="16"/>
      </c>
      <c r="C64" s="65">
        <f t="shared" si="17"/>
      </c>
      <c r="D64" s="57">
        <f t="shared" si="18"/>
      </c>
    </row>
    <row r="65" spans="1:4" ht="15">
      <c r="A65" s="57">
        <f t="shared" si="15"/>
      </c>
      <c r="B65" s="65">
        <f t="shared" si="16"/>
      </c>
      <c r="C65" s="65">
        <f t="shared" si="17"/>
      </c>
      <c r="D65" s="57">
        <f t="shared" si="18"/>
      </c>
    </row>
    <row r="66" spans="1:4" ht="15">
      <c r="A66" s="57">
        <f t="shared" si="15"/>
      </c>
      <c r="B66" s="65">
        <f t="shared" si="16"/>
      </c>
      <c r="C66" s="65">
        <f t="shared" si="17"/>
      </c>
      <c r="D66" s="57">
        <f t="shared" si="18"/>
      </c>
    </row>
    <row r="67" spans="1:4" ht="15">
      <c r="A67" s="57">
        <f t="shared" si="15"/>
      </c>
      <c r="B67" s="65">
        <f t="shared" si="16"/>
      </c>
      <c r="C67" s="65">
        <f t="shared" si="17"/>
      </c>
      <c r="D67" s="57">
        <f t="shared" si="18"/>
      </c>
    </row>
    <row r="68" spans="1:4" ht="15">
      <c r="A68" s="57">
        <f t="shared" si="15"/>
      </c>
      <c r="B68" s="65">
        <f t="shared" si="16"/>
      </c>
      <c r="C68" s="65">
        <f t="shared" si="17"/>
      </c>
      <c r="D68" s="57">
        <f t="shared" si="18"/>
      </c>
    </row>
    <row r="69" spans="1:4" ht="15">
      <c r="A69" s="57">
        <f t="shared" si="15"/>
      </c>
      <c r="B69" s="65">
        <f t="shared" si="16"/>
      </c>
      <c r="C69" s="65">
        <f t="shared" si="17"/>
      </c>
      <c r="D69" s="57">
        <f t="shared" si="18"/>
      </c>
    </row>
    <row r="70" spans="1:4" ht="15">
      <c r="A70" s="57">
        <f t="shared" si="15"/>
      </c>
      <c r="B70" s="65">
        <f t="shared" si="16"/>
      </c>
      <c r="C70" s="65">
        <f t="shared" si="17"/>
      </c>
      <c r="D70" s="57">
        <f t="shared" si="18"/>
      </c>
    </row>
    <row r="71" spans="1:4" ht="15">
      <c r="A71" s="57">
        <f t="shared" si="15"/>
      </c>
      <c r="B71" s="65">
        <f t="shared" si="16"/>
      </c>
      <c r="C71" s="65">
        <f t="shared" si="17"/>
      </c>
      <c r="D71" s="57">
        <f t="shared" si="18"/>
      </c>
    </row>
    <row r="72" spans="1:4" ht="15">
      <c r="A72" s="57">
        <f t="shared" si="15"/>
      </c>
      <c r="B72" s="65">
        <f t="shared" si="16"/>
      </c>
      <c r="C72" s="65">
        <f t="shared" si="17"/>
      </c>
      <c r="D72" s="57">
        <f t="shared" si="18"/>
      </c>
    </row>
    <row r="73" spans="1:4" ht="15">
      <c r="A73" s="57">
        <f t="shared" si="15"/>
      </c>
      <c r="B73" s="65">
        <f t="shared" si="16"/>
      </c>
      <c r="C73" s="65">
        <f t="shared" si="17"/>
      </c>
      <c r="D73" s="57">
        <f t="shared" si="18"/>
      </c>
    </row>
    <row r="74" spans="1:4" ht="15">
      <c r="A74" s="57">
        <f t="shared" si="15"/>
      </c>
      <c r="B74" s="65">
        <f t="shared" si="16"/>
      </c>
      <c r="C74" s="65">
        <f t="shared" si="17"/>
      </c>
      <c r="D74" s="57">
        <f t="shared" si="18"/>
      </c>
    </row>
    <row r="75" spans="1:4" ht="15">
      <c r="A75" s="57">
        <f t="shared" si="15"/>
      </c>
      <c r="B75" s="65">
        <f t="shared" si="16"/>
      </c>
      <c r="C75" s="65">
        <f t="shared" si="17"/>
      </c>
      <c r="D75" s="57">
        <f t="shared" si="18"/>
      </c>
    </row>
    <row r="76" spans="1:4" ht="15">
      <c r="A76" s="57">
        <f t="shared" si="15"/>
      </c>
      <c r="B76" s="65">
        <f t="shared" si="16"/>
      </c>
      <c r="C76" s="65">
        <f t="shared" si="17"/>
      </c>
      <c r="D76" s="57">
        <f t="shared" si="18"/>
      </c>
    </row>
    <row r="77" spans="1:4" ht="15">
      <c r="A77" s="57">
        <f t="shared" si="15"/>
      </c>
      <c r="B77" s="65">
        <f t="shared" si="16"/>
      </c>
      <c r="C77" s="65">
        <f t="shared" si="17"/>
      </c>
      <c r="D77" s="57">
        <f t="shared" si="18"/>
      </c>
    </row>
    <row r="78" spans="1:4" ht="15">
      <c r="A78" s="57">
        <f t="shared" si="15"/>
      </c>
      <c r="B78" s="65">
        <f t="shared" si="16"/>
      </c>
      <c r="C78" s="65">
        <f t="shared" si="17"/>
      </c>
      <c r="D78" s="57">
        <f t="shared" si="18"/>
      </c>
    </row>
    <row r="79" spans="1:4" ht="15">
      <c r="A79" s="57">
        <f t="shared" si="15"/>
      </c>
      <c r="B79" s="65">
        <f t="shared" si="16"/>
      </c>
      <c r="C79" s="65">
        <f t="shared" si="17"/>
      </c>
      <c r="D79" s="57">
        <f t="shared" si="18"/>
      </c>
    </row>
    <row r="80" spans="1:4" ht="15">
      <c r="A80" s="57">
        <f t="shared" si="15"/>
      </c>
      <c r="B80" s="65">
        <f t="shared" si="16"/>
      </c>
      <c r="C80" s="65">
        <f t="shared" si="17"/>
      </c>
      <c r="D80" s="57">
        <f t="shared" si="18"/>
      </c>
    </row>
    <row r="81" spans="1:4" ht="15">
      <c r="A81" s="57">
        <f t="shared" si="15"/>
      </c>
      <c r="B81" s="65">
        <f t="shared" si="16"/>
      </c>
      <c r="C81" s="65">
        <f t="shared" si="17"/>
      </c>
      <c r="D81" s="57">
        <f t="shared" si="18"/>
      </c>
    </row>
    <row r="82" spans="1:4" ht="15">
      <c r="A82" s="57">
        <f t="shared" si="15"/>
      </c>
      <c r="B82" s="65">
        <f t="shared" si="16"/>
      </c>
      <c r="C82" s="65">
        <f t="shared" si="17"/>
      </c>
      <c r="D82" s="57">
        <f t="shared" si="18"/>
      </c>
    </row>
    <row r="83" spans="1:4" ht="15">
      <c r="A83" s="57">
        <f t="shared" si="15"/>
      </c>
      <c r="B83" s="65">
        <f t="shared" si="16"/>
      </c>
      <c r="C83" s="65">
        <f t="shared" si="17"/>
      </c>
      <c r="D83" s="57">
        <f t="shared" si="18"/>
      </c>
    </row>
    <row r="84" spans="1:4" ht="15">
      <c r="A84" s="57">
        <f t="shared" si="15"/>
      </c>
      <c r="B84" s="65">
        <f t="shared" si="16"/>
      </c>
      <c r="C84" s="65">
        <f t="shared" si="17"/>
      </c>
      <c r="D84" s="57">
        <f t="shared" si="18"/>
      </c>
    </row>
    <row r="85" spans="1:4" ht="15">
      <c r="A85" s="57">
        <f t="shared" si="15"/>
      </c>
      <c r="B85" s="65">
        <f t="shared" si="16"/>
      </c>
      <c r="C85" s="65">
        <f t="shared" si="17"/>
      </c>
      <c r="D85" s="57">
        <f t="shared" si="18"/>
      </c>
    </row>
    <row r="86" spans="1:4" ht="15">
      <c r="A86" s="57">
        <f t="shared" si="15"/>
      </c>
      <c r="B86" s="65">
        <f t="shared" si="16"/>
      </c>
      <c r="C86" s="65">
        <f t="shared" si="17"/>
      </c>
      <c r="D86" s="57">
        <f t="shared" si="18"/>
      </c>
    </row>
    <row r="87" spans="1:4" ht="15">
      <c r="A87" s="57">
        <f t="shared" si="15"/>
      </c>
      <c r="B87" s="65">
        <f t="shared" si="16"/>
      </c>
      <c r="C87" s="65">
        <f t="shared" si="17"/>
      </c>
      <c r="D87" s="57">
        <f t="shared" si="18"/>
      </c>
    </row>
    <row r="88" spans="1:4" ht="15">
      <c r="A88" s="57">
        <f t="shared" si="15"/>
      </c>
      <c r="B88" s="65">
        <f t="shared" si="16"/>
      </c>
      <c r="C88" s="65">
        <f t="shared" si="17"/>
      </c>
      <c r="D88" s="57">
        <f t="shared" si="18"/>
      </c>
    </row>
    <row r="89" spans="1:4" ht="15">
      <c r="A89" s="57">
        <f t="shared" si="15"/>
      </c>
      <c r="B89" s="65">
        <f t="shared" si="16"/>
      </c>
      <c r="C89" s="65">
        <f t="shared" si="17"/>
      </c>
      <c r="D89" s="57">
        <f t="shared" si="18"/>
      </c>
    </row>
    <row r="90" spans="1:4" ht="15">
      <c r="A90" s="57">
        <f t="shared" si="15"/>
      </c>
      <c r="B90" s="65">
        <f t="shared" si="16"/>
      </c>
      <c r="C90" s="65">
        <f t="shared" si="17"/>
      </c>
      <c r="D90" s="57">
        <f t="shared" si="18"/>
      </c>
    </row>
    <row r="91" spans="1:4" ht="15">
      <c r="A91" s="57">
        <f t="shared" si="15"/>
      </c>
      <c r="B91" s="65">
        <f t="shared" si="16"/>
      </c>
      <c r="C91" s="65">
        <f t="shared" si="17"/>
      </c>
      <c r="D91" s="57">
        <f t="shared" si="18"/>
      </c>
    </row>
    <row r="92" spans="1:4" ht="15">
      <c r="A92" s="57">
        <f t="shared" si="15"/>
      </c>
      <c r="B92" s="65">
        <f t="shared" si="16"/>
      </c>
      <c r="C92" s="65">
        <f t="shared" si="17"/>
      </c>
      <c r="D92" s="57">
        <f t="shared" si="18"/>
      </c>
    </row>
    <row r="93" spans="1:4" ht="15">
      <c r="A93" s="57">
        <f t="shared" si="15"/>
      </c>
      <c r="B93" s="65">
        <f t="shared" si="16"/>
      </c>
      <c r="C93" s="65">
        <f t="shared" si="17"/>
      </c>
      <c r="D93" s="57">
        <f t="shared" si="18"/>
      </c>
    </row>
  </sheetData>
  <sheetProtection sheet="1" objects="1" scenarios="1" formatCells="0" formatColumns="0" formatRows="0" insertColumns="0" insertRows="0" deleteColumns="0" deleteRows="0" sort="0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47"/>
  </sheetPr>
  <dimension ref="A1:CB93"/>
  <sheetViews>
    <sheetView zoomScale="85" zoomScaleNormal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5"/>
  <cols>
    <col min="1" max="1" width="30.421875" style="59" customWidth="1"/>
    <col min="2" max="3" width="12.421875" style="59" customWidth="1"/>
    <col min="4" max="4" width="23.00390625" style="59" customWidth="1"/>
    <col min="5" max="6" width="20.421875" style="59" customWidth="1"/>
    <col min="7" max="8" width="20.421875" style="62" customWidth="1"/>
    <col min="9" max="80" width="20.421875" style="59" customWidth="1"/>
    <col min="81" max="83" width="20.7109375" style="59" customWidth="1"/>
    <col min="84" max="16384" width="9.140625" style="59" customWidth="1"/>
  </cols>
  <sheetData>
    <row r="1" spans="1:80" s="52" customFormat="1" ht="15">
      <c r="A1" s="51" t="s">
        <v>74</v>
      </c>
      <c r="B1" s="51"/>
      <c r="C1" s="51"/>
      <c r="D1" s="51"/>
      <c r="E1" s="52">
        <f aca="true" t="shared" si="0" ref="E1:AJ1">IF(ISBLANK(INDEX(Setup_Other_Accounts,COLUMN(E1)-COLUMN($E1)+2,2)),"",INDEX(Setup_Other_Accounts,COLUMN(E1)-COLUMN($E1)+2,2))</f>
        <v>1.1</v>
      </c>
      <c r="F1" s="52">
        <f t="shared" si="0"/>
      </c>
      <c r="G1" s="52">
        <f t="shared" si="0"/>
      </c>
      <c r="H1" s="52">
        <f t="shared" si="0"/>
      </c>
      <c r="I1" s="52">
        <f t="shared" si="0"/>
      </c>
      <c r="J1" s="52">
        <f t="shared" si="0"/>
      </c>
      <c r="K1" s="52">
        <f t="shared" si="0"/>
      </c>
      <c r="L1" s="52">
        <f t="shared" si="0"/>
      </c>
      <c r="M1" s="52">
        <f t="shared" si="0"/>
      </c>
      <c r="N1" s="52">
        <f t="shared" si="0"/>
      </c>
      <c r="O1" s="52">
        <f t="shared" si="0"/>
      </c>
      <c r="P1" s="52">
        <f t="shared" si="0"/>
      </c>
      <c r="Q1" s="52">
        <f t="shared" si="0"/>
      </c>
      <c r="R1" s="52">
        <f t="shared" si="0"/>
      </c>
      <c r="S1" s="52">
        <f t="shared" si="0"/>
      </c>
      <c r="T1" s="52">
        <f t="shared" si="0"/>
      </c>
      <c r="U1" s="52">
        <f t="shared" si="0"/>
      </c>
      <c r="V1" s="52">
        <f t="shared" si="0"/>
      </c>
      <c r="W1" s="52">
        <f t="shared" si="0"/>
      </c>
      <c r="X1" s="52">
        <f t="shared" si="0"/>
      </c>
      <c r="Y1" s="52">
        <f t="shared" si="0"/>
      </c>
      <c r="Z1" s="52">
        <f t="shared" si="0"/>
      </c>
      <c r="AA1" s="52">
        <f t="shared" si="0"/>
      </c>
      <c r="AB1" s="52">
        <f t="shared" si="0"/>
      </c>
      <c r="AC1" s="52">
        <f t="shared" si="0"/>
      </c>
      <c r="AD1" s="52">
        <f t="shared" si="0"/>
      </c>
      <c r="AE1" s="52">
        <f t="shared" si="0"/>
      </c>
      <c r="AF1" s="52">
        <f t="shared" si="0"/>
      </c>
      <c r="AG1" s="52">
        <f t="shared" si="0"/>
      </c>
      <c r="AH1" s="52">
        <f t="shared" si="0"/>
      </c>
      <c r="AI1" s="52">
        <f t="shared" si="0"/>
      </c>
      <c r="AJ1" s="52">
        <f t="shared" si="0"/>
      </c>
      <c r="AK1" s="52">
        <f aca="true" t="shared" si="1" ref="AK1:BP1">IF(ISBLANK(INDEX(Setup_Other_Accounts,COLUMN(AK1)-COLUMN($E1)+2,2)),"",INDEX(Setup_Other_Accounts,COLUMN(AK1)-COLUMN($E1)+2,2))</f>
      </c>
      <c r="AL1" s="52">
        <f t="shared" si="1"/>
      </c>
      <c r="AM1" s="52">
        <f t="shared" si="1"/>
      </c>
      <c r="AN1" s="52">
        <f t="shared" si="1"/>
      </c>
      <c r="AO1" s="52">
        <f t="shared" si="1"/>
      </c>
      <c r="AP1" s="52">
        <f t="shared" si="1"/>
      </c>
      <c r="AQ1" s="52">
        <f t="shared" si="1"/>
      </c>
      <c r="AR1" s="52">
        <f t="shared" si="1"/>
      </c>
      <c r="AS1" s="52">
        <f t="shared" si="1"/>
      </c>
      <c r="AT1" s="52">
        <f t="shared" si="1"/>
      </c>
      <c r="AU1" s="52">
        <f t="shared" si="1"/>
      </c>
      <c r="AV1" s="52">
        <f t="shared" si="1"/>
      </c>
      <c r="AW1" s="52">
        <f t="shared" si="1"/>
      </c>
      <c r="AX1" s="52">
        <f t="shared" si="1"/>
      </c>
      <c r="AY1" s="52">
        <f t="shared" si="1"/>
      </c>
      <c r="AZ1" s="52">
        <f t="shared" si="1"/>
      </c>
      <c r="BA1" s="52">
        <f t="shared" si="1"/>
      </c>
      <c r="BB1" s="52">
        <f t="shared" si="1"/>
      </c>
      <c r="BC1" s="52">
        <f t="shared" si="1"/>
      </c>
      <c r="BD1" s="52">
        <f t="shared" si="1"/>
      </c>
      <c r="BE1" s="52">
        <f t="shared" si="1"/>
      </c>
      <c r="BF1" s="52">
        <f t="shared" si="1"/>
      </c>
      <c r="BG1" s="52">
        <f t="shared" si="1"/>
      </c>
      <c r="BH1" s="52">
        <f t="shared" si="1"/>
      </c>
      <c r="BI1" s="52">
        <f t="shared" si="1"/>
      </c>
      <c r="BJ1" s="52">
        <f t="shared" si="1"/>
      </c>
      <c r="BK1" s="52">
        <f t="shared" si="1"/>
      </c>
      <c r="BL1" s="52">
        <f t="shared" si="1"/>
      </c>
      <c r="BM1" s="52">
        <f t="shared" si="1"/>
      </c>
      <c r="BN1" s="52">
        <f t="shared" si="1"/>
      </c>
      <c r="BO1" s="52">
        <f t="shared" si="1"/>
      </c>
      <c r="BP1" s="52">
        <f t="shared" si="1"/>
      </c>
      <c r="BQ1" s="52">
        <f aca="true" t="shared" si="2" ref="BQ1:CB1">IF(ISBLANK(INDEX(Setup_Other_Accounts,COLUMN(BQ1)-COLUMN($E1)+2,2)),"",INDEX(Setup_Other_Accounts,COLUMN(BQ1)-COLUMN($E1)+2,2))</f>
      </c>
      <c r="BR1" s="52">
        <f t="shared" si="2"/>
      </c>
      <c r="BS1" s="52">
        <f t="shared" si="2"/>
      </c>
      <c r="BT1" s="52">
        <f t="shared" si="2"/>
      </c>
      <c r="BU1" s="52">
        <f t="shared" si="2"/>
      </c>
      <c r="BV1" s="52">
        <f t="shared" si="2"/>
      </c>
      <c r="BW1" s="52">
        <f t="shared" si="2"/>
      </c>
      <c r="BX1" s="52">
        <f t="shared" si="2"/>
      </c>
      <c r="BY1" s="52">
        <f t="shared" si="2"/>
      </c>
      <c r="BZ1" s="52">
        <f t="shared" si="2"/>
      </c>
      <c r="CA1" s="52">
        <f t="shared" si="2"/>
      </c>
      <c r="CB1" s="52">
        <f t="shared" si="2"/>
      </c>
    </row>
    <row r="2" spans="1:80" s="52" customFormat="1" ht="49.5" customHeight="1">
      <c r="A2" s="51" t="s">
        <v>60</v>
      </c>
      <c r="B2" s="51" t="s">
        <v>66</v>
      </c>
      <c r="C2" s="51" t="s">
        <v>67</v>
      </c>
      <c r="D2" s="51" t="s">
        <v>68</v>
      </c>
      <c r="E2" s="52" t="str">
        <f aca="true" t="shared" si="3" ref="E2:AJ2">IF(ISBLANK(INDEX(Setup_Other_Accounts,COLUMN(E1)-COLUMN($E1)+2,1)),"",INDEX(Setup_Other_Accounts,COLUMN(E1)-COLUMN($E1)+2,1))</f>
        <v>Other 1</v>
      </c>
      <c r="F2" s="52">
        <f t="shared" si="3"/>
      </c>
      <c r="G2" s="52">
        <f t="shared" si="3"/>
      </c>
      <c r="H2" s="52">
        <f t="shared" si="3"/>
      </c>
      <c r="I2" s="52">
        <f t="shared" si="3"/>
      </c>
      <c r="J2" s="52">
        <f t="shared" si="3"/>
      </c>
      <c r="K2" s="52">
        <f t="shared" si="3"/>
      </c>
      <c r="L2" s="52">
        <f t="shared" si="3"/>
      </c>
      <c r="M2" s="52">
        <f t="shared" si="3"/>
      </c>
      <c r="N2" s="52">
        <f t="shared" si="3"/>
      </c>
      <c r="O2" s="52">
        <f t="shared" si="3"/>
      </c>
      <c r="P2" s="52">
        <f t="shared" si="3"/>
      </c>
      <c r="Q2" s="52">
        <f t="shared" si="3"/>
      </c>
      <c r="R2" s="52">
        <f t="shared" si="3"/>
      </c>
      <c r="S2" s="52">
        <f t="shared" si="3"/>
      </c>
      <c r="T2" s="52">
        <f t="shared" si="3"/>
      </c>
      <c r="U2" s="52">
        <f t="shared" si="3"/>
      </c>
      <c r="V2" s="52">
        <f t="shared" si="3"/>
      </c>
      <c r="W2" s="52">
        <f t="shared" si="3"/>
      </c>
      <c r="X2" s="52">
        <f t="shared" si="3"/>
      </c>
      <c r="Y2" s="52">
        <f t="shared" si="3"/>
      </c>
      <c r="Z2" s="52">
        <f t="shared" si="3"/>
      </c>
      <c r="AA2" s="52">
        <f t="shared" si="3"/>
      </c>
      <c r="AB2" s="52">
        <f t="shared" si="3"/>
      </c>
      <c r="AC2" s="52">
        <f t="shared" si="3"/>
      </c>
      <c r="AD2" s="52">
        <f t="shared" si="3"/>
      </c>
      <c r="AE2" s="52">
        <f t="shared" si="3"/>
      </c>
      <c r="AF2" s="52">
        <f t="shared" si="3"/>
      </c>
      <c r="AG2" s="52">
        <f t="shared" si="3"/>
      </c>
      <c r="AH2" s="52">
        <f t="shared" si="3"/>
      </c>
      <c r="AI2" s="52">
        <f t="shared" si="3"/>
      </c>
      <c r="AJ2" s="52">
        <f t="shared" si="3"/>
      </c>
      <c r="AK2" s="52">
        <f aca="true" t="shared" si="4" ref="AK2:BP2">IF(ISBLANK(INDEX(Setup_Other_Accounts,COLUMN(AK1)-COLUMN($E1)+2,1)),"",INDEX(Setup_Other_Accounts,COLUMN(AK1)-COLUMN($E1)+2,1))</f>
      </c>
      <c r="AL2" s="52">
        <f t="shared" si="4"/>
      </c>
      <c r="AM2" s="52">
        <f t="shared" si="4"/>
      </c>
      <c r="AN2" s="52">
        <f t="shared" si="4"/>
      </c>
      <c r="AO2" s="52">
        <f t="shared" si="4"/>
      </c>
      <c r="AP2" s="52">
        <f t="shared" si="4"/>
      </c>
      <c r="AQ2" s="52">
        <f t="shared" si="4"/>
      </c>
      <c r="AR2" s="52">
        <f t="shared" si="4"/>
      </c>
      <c r="AS2" s="52">
        <f t="shared" si="4"/>
      </c>
      <c r="AT2" s="52">
        <f t="shared" si="4"/>
      </c>
      <c r="AU2" s="52">
        <f t="shared" si="4"/>
      </c>
      <c r="AV2" s="52">
        <f t="shared" si="4"/>
      </c>
      <c r="AW2" s="52">
        <f t="shared" si="4"/>
      </c>
      <c r="AX2" s="52">
        <f t="shared" si="4"/>
      </c>
      <c r="AY2" s="52">
        <f t="shared" si="4"/>
      </c>
      <c r="AZ2" s="52">
        <f t="shared" si="4"/>
      </c>
      <c r="BA2" s="52">
        <f t="shared" si="4"/>
      </c>
      <c r="BB2" s="52">
        <f t="shared" si="4"/>
      </c>
      <c r="BC2" s="52">
        <f t="shared" si="4"/>
      </c>
      <c r="BD2" s="52">
        <f t="shared" si="4"/>
      </c>
      <c r="BE2" s="52">
        <f t="shared" si="4"/>
      </c>
      <c r="BF2" s="52">
        <f t="shared" si="4"/>
      </c>
      <c r="BG2" s="52">
        <f t="shared" si="4"/>
      </c>
      <c r="BH2" s="52">
        <f t="shared" si="4"/>
      </c>
      <c r="BI2" s="52">
        <f t="shared" si="4"/>
      </c>
      <c r="BJ2" s="52">
        <f t="shared" si="4"/>
      </c>
      <c r="BK2" s="52">
        <f t="shared" si="4"/>
      </c>
      <c r="BL2" s="52">
        <f t="shared" si="4"/>
      </c>
      <c r="BM2" s="52">
        <f t="shared" si="4"/>
      </c>
      <c r="BN2" s="52">
        <f t="shared" si="4"/>
      </c>
      <c r="BO2" s="52">
        <f t="shared" si="4"/>
      </c>
      <c r="BP2" s="52">
        <f t="shared" si="4"/>
      </c>
      <c r="BQ2" s="52">
        <f aca="true" t="shared" si="5" ref="BQ2:CB2">IF(ISBLANK(INDEX(Setup_Other_Accounts,COLUMN(BQ1)-COLUMN($E1)+2,1)),"",INDEX(Setup_Other_Accounts,COLUMN(BQ1)-COLUMN($E1)+2,1))</f>
      </c>
      <c r="BR2" s="52">
        <f t="shared" si="5"/>
      </c>
      <c r="BS2" s="52">
        <f t="shared" si="5"/>
      </c>
      <c r="BT2" s="52">
        <f t="shared" si="5"/>
      </c>
      <c r="BU2" s="52">
        <f t="shared" si="5"/>
      </c>
      <c r="BV2" s="52">
        <f t="shared" si="5"/>
      </c>
      <c r="BW2" s="52">
        <f t="shared" si="5"/>
      </c>
      <c r="BX2" s="52">
        <f t="shared" si="5"/>
      </c>
      <c r="BY2" s="52">
        <f t="shared" si="5"/>
      </c>
      <c r="BZ2" s="52">
        <f t="shared" si="5"/>
      </c>
      <c r="CA2" s="52">
        <f t="shared" si="5"/>
      </c>
      <c r="CB2" s="52">
        <f t="shared" si="5"/>
      </c>
    </row>
    <row r="3" spans="1:80" s="53" customFormat="1" ht="15">
      <c r="A3" s="53" t="s">
        <v>69</v>
      </c>
      <c r="C3" s="53">
        <f>SUM(C6:C222)</f>
        <v>403.6</v>
      </c>
      <c r="E3" s="53">
        <f aca="true" t="shared" si="6" ref="E3:AJ3">SUM(E6:E222)</f>
        <v>0</v>
      </c>
      <c r="F3" s="53">
        <f t="shared" si="6"/>
        <v>0</v>
      </c>
      <c r="G3" s="53">
        <f t="shared" si="6"/>
        <v>0</v>
      </c>
      <c r="H3" s="53">
        <f t="shared" si="6"/>
        <v>0</v>
      </c>
      <c r="I3" s="53">
        <f t="shared" si="6"/>
        <v>0</v>
      </c>
      <c r="J3" s="53">
        <f t="shared" si="6"/>
        <v>0</v>
      </c>
      <c r="K3" s="53">
        <f t="shared" si="6"/>
        <v>0</v>
      </c>
      <c r="L3" s="53">
        <f t="shared" si="6"/>
        <v>0</v>
      </c>
      <c r="M3" s="53">
        <f t="shared" si="6"/>
        <v>0</v>
      </c>
      <c r="N3" s="53">
        <f t="shared" si="6"/>
        <v>0</v>
      </c>
      <c r="O3" s="53">
        <f t="shared" si="6"/>
        <v>0</v>
      </c>
      <c r="P3" s="53">
        <f t="shared" si="6"/>
        <v>0</v>
      </c>
      <c r="Q3" s="53">
        <f t="shared" si="6"/>
        <v>0</v>
      </c>
      <c r="R3" s="53">
        <f t="shared" si="6"/>
        <v>0</v>
      </c>
      <c r="S3" s="53">
        <f t="shared" si="6"/>
        <v>0</v>
      </c>
      <c r="T3" s="53">
        <f t="shared" si="6"/>
        <v>0</v>
      </c>
      <c r="U3" s="53">
        <f t="shared" si="6"/>
        <v>0</v>
      </c>
      <c r="V3" s="53">
        <f t="shared" si="6"/>
        <v>0</v>
      </c>
      <c r="W3" s="53">
        <f t="shared" si="6"/>
        <v>0</v>
      </c>
      <c r="X3" s="53">
        <f t="shared" si="6"/>
        <v>0</v>
      </c>
      <c r="Y3" s="53">
        <f t="shared" si="6"/>
        <v>0</v>
      </c>
      <c r="Z3" s="53">
        <f t="shared" si="6"/>
        <v>0</v>
      </c>
      <c r="AA3" s="53">
        <f t="shared" si="6"/>
        <v>0</v>
      </c>
      <c r="AB3" s="53">
        <f t="shared" si="6"/>
        <v>0</v>
      </c>
      <c r="AC3" s="53">
        <f t="shared" si="6"/>
        <v>0</v>
      </c>
      <c r="AD3" s="53">
        <f t="shared" si="6"/>
        <v>0</v>
      </c>
      <c r="AE3" s="53">
        <f t="shared" si="6"/>
        <v>0</v>
      </c>
      <c r="AF3" s="53">
        <f t="shared" si="6"/>
        <v>0</v>
      </c>
      <c r="AG3" s="53">
        <f t="shared" si="6"/>
        <v>0</v>
      </c>
      <c r="AH3" s="53">
        <f t="shared" si="6"/>
        <v>0</v>
      </c>
      <c r="AI3" s="53">
        <f t="shared" si="6"/>
        <v>0</v>
      </c>
      <c r="AJ3" s="53">
        <f t="shared" si="6"/>
        <v>0</v>
      </c>
      <c r="AK3" s="53">
        <f aca="true" t="shared" si="7" ref="AK3:BP3">SUM(AK6:AK222)</f>
        <v>0</v>
      </c>
      <c r="AL3" s="53">
        <f t="shared" si="7"/>
        <v>0</v>
      </c>
      <c r="AM3" s="53">
        <f t="shared" si="7"/>
        <v>0</v>
      </c>
      <c r="AN3" s="53">
        <f t="shared" si="7"/>
        <v>0</v>
      </c>
      <c r="AO3" s="53">
        <f t="shared" si="7"/>
        <v>0</v>
      </c>
      <c r="AP3" s="53">
        <f t="shared" si="7"/>
        <v>0</v>
      </c>
      <c r="AQ3" s="53">
        <f t="shared" si="7"/>
        <v>0</v>
      </c>
      <c r="AR3" s="53">
        <f t="shared" si="7"/>
        <v>0</v>
      </c>
      <c r="AS3" s="53">
        <f t="shared" si="7"/>
        <v>0</v>
      </c>
      <c r="AT3" s="53">
        <f t="shared" si="7"/>
        <v>0</v>
      </c>
      <c r="AU3" s="53">
        <f t="shared" si="7"/>
        <v>0</v>
      </c>
      <c r="AV3" s="53">
        <f t="shared" si="7"/>
        <v>0</v>
      </c>
      <c r="AW3" s="53">
        <f t="shared" si="7"/>
        <v>0</v>
      </c>
      <c r="AX3" s="53">
        <f t="shared" si="7"/>
        <v>0</v>
      </c>
      <c r="AY3" s="53">
        <f t="shared" si="7"/>
        <v>0</v>
      </c>
      <c r="AZ3" s="53">
        <f t="shared" si="7"/>
        <v>0</v>
      </c>
      <c r="BA3" s="53">
        <f t="shared" si="7"/>
        <v>0</v>
      </c>
      <c r="BB3" s="53">
        <f t="shared" si="7"/>
        <v>0</v>
      </c>
      <c r="BC3" s="53">
        <f t="shared" si="7"/>
        <v>0</v>
      </c>
      <c r="BD3" s="53">
        <f t="shared" si="7"/>
        <v>0</v>
      </c>
      <c r="BE3" s="53">
        <f t="shared" si="7"/>
        <v>0</v>
      </c>
      <c r="BF3" s="53">
        <f t="shared" si="7"/>
        <v>0</v>
      </c>
      <c r="BG3" s="53">
        <f t="shared" si="7"/>
        <v>0</v>
      </c>
      <c r="BH3" s="53">
        <f t="shared" si="7"/>
        <v>0</v>
      </c>
      <c r="BI3" s="53">
        <f t="shared" si="7"/>
        <v>0</v>
      </c>
      <c r="BJ3" s="53">
        <f t="shared" si="7"/>
        <v>0</v>
      </c>
      <c r="BK3" s="53">
        <f t="shared" si="7"/>
        <v>0</v>
      </c>
      <c r="BL3" s="53">
        <f t="shared" si="7"/>
        <v>0</v>
      </c>
      <c r="BM3" s="53">
        <f t="shared" si="7"/>
        <v>0</v>
      </c>
      <c r="BN3" s="53">
        <f t="shared" si="7"/>
        <v>0</v>
      </c>
      <c r="BO3" s="53">
        <f t="shared" si="7"/>
        <v>0</v>
      </c>
      <c r="BP3" s="53">
        <f t="shared" si="7"/>
        <v>0</v>
      </c>
      <c r="BQ3" s="53">
        <f aca="true" t="shared" si="8" ref="BQ3:CB3">SUM(BQ6:BQ222)</f>
        <v>0</v>
      </c>
      <c r="BR3" s="53">
        <f t="shared" si="8"/>
        <v>0</v>
      </c>
      <c r="BS3" s="53">
        <f t="shared" si="8"/>
        <v>0</v>
      </c>
      <c r="BT3" s="53">
        <f t="shared" si="8"/>
        <v>0</v>
      </c>
      <c r="BU3" s="53">
        <f t="shared" si="8"/>
        <v>0</v>
      </c>
      <c r="BV3" s="53">
        <f t="shared" si="8"/>
        <v>0</v>
      </c>
      <c r="BW3" s="53">
        <f t="shared" si="8"/>
        <v>0</v>
      </c>
      <c r="BX3" s="53">
        <f t="shared" si="8"/>
        <v>0</v>
      </c>
      <c r="BY3" s="53">
        <f t="shared" si="8"/>
        <v>0</v>
      </c>
      <c r="BZ3" s="53">
        <f t="shared" si="8"/>
        <v>0</v>
      </c>
      <c r="CA3" s="53">
        <f t="shared" si="8"/>
        <v>0</v>
      </c>
      <c r="CB3" s="53">
        <f t="shared" si="8"/>
        <v>0</v>
      </c>
    </row>
    <row r="4" spans="1:80" s="54" customFormat="1" ht="15">
      <c r="A4" s="54" t="s">
        <v>26</v>
      </c>
      <c r="C4" s="54">
        <f>C3*Setup_ETB_USD_Rate</f>
        <v>8677.4</v>
      </c>
      <c r="E4" s="54">
        <f aca="true" t="shared" si="9" ref="E4:AJ4">E3*Setup_ETB_USD_Rate</f>
        <v>0</v>
      </c>
      <c r="F4" s="54">
        <f t="shared" si="9"/>
        <v>0</v>
      </c>
      <c r="G4" s="54">
        <f t="shared" si="9"/>
        <v>0</v>
      </c>
      <c r="H4" s="54">
        <f t="shared" si="9"/>
        <v>0</v>
      </c>
      <c r="I4" s="54">
        <f t="shared" si="9"/>
        <v>0</v>
      </c>
      <c r="J4" s="54">
        <f t="shared" si="9"/>
        <v>0</v>
      </c>
      <c r="K4" s="54">
        <f t="shared" si="9"/>
        <v>0</v>
      </c>
      <c r="L4" s="54">
        <f t="shared" si="9"/>
        <v>0</v>
      </c>
      <c r="M4" s="54">
        <f t="shared" si="9"/>
        <v>0</v>
      </c>
      <c r="N4" s="54">
        <f t="shared" si="9"/>
        <v>0</v>
      </c>
      <c r="O4" s="54">
        <f t="shared" si="9"/>
        <v>0</v>
      </c>
      <c r="P4" s="54">
        <f t="shared" si="9"/>
        <v>0</v>
      </c>
      <c r="Q4" s="54">
        <f t="shared" si="9"/>
        <v>0</v>
      </c>
      <c r="R4" s="54">
        <f t="shared" si="9"/>
        <v>0</v>
      </c>
      <c r="S4" s="54">
        <f t="shared" si="9"/>
        <v>0</v>
      </c>
      <c r="T4" s="54">
        <f t="shared" si="9"/>
        <v>0</v>
      </c>
      <c r="U4" s="54">
        <f t="shared" si="9"/>
        <v>0</v>
      </c>
      <c r="V4" s="54">
        <f t="shared" si="9"/>
        <v>0</v>
      </c>
      <c r="W4" s="54">
        <f t="shared" si="9"/>
        <v>0</v>
      </c>
      <c r="X4" s="54">
        <f t="shared" si="9"/>
        <v>0</v>
      </c>
      <c r="Y4" s="54">
        <f t="shared" si="9"/>
        <v>0</v>
      </c>
      <c r="Z4" s="54">
        <f t="shared" si="9"/>
        <v>0</v>
      </c>
      <c r="AA4" s="54">
        <f t="shared" si="9"/>
        <v>0</v>
      </c>
      <c r="AB4" s="54">
        <f t="shared" si="9"/>
        <v>0</v>
      </c>
      <c r="AC4" s="54">
        <f t="shared" si="9"/>
        <v>0</v>
      </c>
      <c r="AD4" s="54">
        <f t="shared" si="9"/>
        <v>0</v>
      </c>
      <c r="AE4" s="54">
        <f t="shared" si="9"/>
        <v>0</v>
      </c>
      <c r="AF4" s="54">
        <f t="shared" si="9"/>
        <v>0</v>
      </c>
      <c r="AG4" s="54">
        <f t="shared" si="9"/>
        <v>0</v>
      </c>
      <c r="AH4" s="54">
        <f t="shared" si="9"/>
        <v>0</v>
      </c>
      <c r="AI4" s="54">
        <f t="shared" si="9"/>
        <v>0</v>
      </c>
      <c r="AJ4" s="54">
        <f t="shared" si="9"/>
        <v>0</v>
      </c>
      <c r="AK4" s="54">
        <f aca="true" t="shared" si="10" ref="AK4:BP4">AK3*Setup_ETB_USD_Rate</f>
        <v>0</v>
      </c>
      <c r="AL4" s="54">
        <f t="shared" si="10"/>
        <v>0</v>
      </c>
      <c r="AM4" s="54">
        <f t="shared" si="10"/>
        <v>0</v>
      </c>
      <c r="AN4" s="54">
        <f t="shared" si="10"/>
        <v>0</v>
      </c>
      <c r="AO4" s="54">
        <f t="shared" si="10"/>
        <v>0</v>
      </c>
      <c r="AP4" s="54">
        <f t="shared" si="10"/>
        <v>0</v>
      </c>
      <c r="AQ4" s="54">
        <f t="shared" si="10"/>
        <v>0</v>
      </c>
      <c r="AR4" s="54">
        <f t="shared" si="10"/>
        <v>0</v>
      </c>
      <c r="AS4" s="54">
        <f t="shared" si="10"/>
        <v>0</v>
      </c>
      <c r="AT4" s="54">
        <f t="shared" si="10"/>
        <v>0</v>
      </c>
      <c r="AU4" s="54">
        <f t="shared" si="10"/>
        <v>0</v>
      </c>
      <c r="AV4" s="54">
        <f t="shared" si="10"/>
        <v>0</v>
      </c>
      <c r="AW4" s="54">
        <f t="shared" si="10"/>
        <v>0</v>
      </c>
      <c r="AX4" s="54">
        <f t="shared" si="10"/>
        <v>0</v>
      </c>
      <c r="AY4" s="54">
        <f t="shared" si="10"/>
        <v>0</v>
      </c>
      <c r="AZ4" s="54">
        <f t="shared" si="10"/>
        <v>0</v>
      </c>
      <c r="BA4" s="54">
        <f t="shared" si="10"/>
        <v>0</v>
      </c>
      <c r="BB4" s="54">
        <f t="shared" si="10"/>
        <v>0</v>
      </c>
      <c r="BC4" s="54">
        <f t="shared" si="10"/>
        <v>0</v>
      </c>
      <c r="BD4" s="54">
        <f t="shared" si="10"/>
        <v>0</v>
      </c>
      <c r="BE4" s="54">
        <f t="shared" si="10"/>
        <v>0</v>
      </c>
      <c r="BF4" s="54">
        <f t="shared" si="10"/>
        <v>0</v>
      </c>
      <c r="BG4" s="54">
        <f t="shared" si="10"/>
        <v>0</v>
      </c>
      <c r="BH4" s="54">
        <f t="shared" si="10"/>
        <v>0</v>
      </c>
      <c r="BI4" s="54">
        <f t="shared" si="10"/>
        <v>0</v>
      </c>
      <c r="BJ4" s="54">
        <f t="shared" si="10"/>
        <v>0</v>
      </c>
      <c r="BK4" s="54">
        <f t="shared" si="10"/>
        <v>0</v>
      </c>
      <c r="BL4" s="54">
        <f t="shared" si="10"/>
        <v>0</v>
      </c>
      <c r="BM4" s="54">
        <f t="shared" si="10"/>
        <v>0</v>
      </c>
      <c r="BN4" s="54">
        <f t="shared" si="10"/>
        <v>0</v>
      </c>
      <c r="BO4" s="54">
        <f t="shared" si="10"/>
        <v>0</v>
      </c>
      <c r="BP4" s="54">
        <f t="shared" si="10"/>
        <v>0</v>
      </c>
      <c r="BQ4" s="54">
        <f aca="true" t="shared" si="11" ref="BQ4:CB4">BQ3*Setup_ETB_USD_Rate</f>
        <v>0</v>
      </c>
      <c r="BR4" s="54">
        <f t="shared" si="11"/>
        <v>0</v>
      </c>
      <c r="BS4" s="54">
        <f t="shared" si="11"/>
        <v>0</v>
      </c>
      <c r="BT4" s="54">
        <f t="shared" si="11"/>
        <v>0</v>
      </c>
      <c r="BU4" s="54">
        <f t="shared" si="11"/>
        <v>0</v>
      </c>
      <c r="BV4" s="54">
        <f t="shared" si="11"/>
        <v>0</v>
      </c>
      <c r="BW4" s="54">
        <f t="shared" si="11"/>
        <v>0</v>
      </c>
      <c r="BX4" s="54">
        <f t="shared" si="11"/>
        <v>0</v>
      </c>
      <c r="BY4" s="54">
        <f t="shared" si="11"/>
        <v>0</v>
      </c>
      <c r="BZ4" s="54">
        <f t="shared" si="11"/>
        <v>0</v>
      </c>
      <c r="CA4" s="54">
        <f t="shared" si="11"/>
        <v>0</v>
      </c>
      <c r="CB4" s="54">
        <f t="shared" si="11"/>
        <v>0</v>
      </c>
    </row>
    <row r="5" spans="1:80" s="55" customFormat="1" ht="15">
      <c r="A5" s="55" t="s">
        <v>70</v>
      </c>
      <c r="C5" s="55">
        <f>SUM(Other_Tracking_Balance)</f>
        <v>0</v>
      </c>
      <c r="E5" s="56">
        <f aca="true" ca="1" t="shared" si="12" ref="E5:AJ5">E$4+IF(ISERROR(INDIRECT(ADDRESS(1,2,1,,E$1))),0,INDIRECT(ADDRESS(1,2,1,,E$1)))</f>
        <v>0</v>
      </c>
      <c r="F5" s="56">
        <f ca="1" t="shared" si="12"/>
        <v>0</v>
      </c>
      <c r="G5" s="56">
        <f ca="1" t="shared" si="12"/>
        <v>0</v>
      </c>
      <c r="H5" s="56">
        <f ca="1" t="shared" si="12"/>
        <v>0</v>
      </c>
      <c r="I5" s="56">
        <f ca="1" t="shared" si="12"/>
        <v>0</v>
      </c>
      <c r="J5" s="56">
        <f ca="1" t="shared" si="12"/>
        <v>0</v>
      </c>
      <c r="K5" s="56">
        <f ca="1" t="shared" si="12"/>
        <v>0</v>
      </c>
      <c r="L5" s="56">
        <f ca="1" t="shared" si="12"/>
        <v>0</v>
      </c>
      <c r="M5" s="56">
        <f ca="1" t="shared" si="12"/>
        <v>0</v>
      </c>
      <c r="N5" s="56">
        <f ca="1" t="shared" si="12"/>
        <v>0</v>
      </c>
      <c r="O5" s="56">
        <f ca="1" t="shared" si="12"/>
        <v>0</v>
      </c>
      <c r="P5" s="56">
        <f ca="1" t="shared" si="12"/>
        <v>0</v>
      </c>
      <c r="Q5" s="56">
        <f ca="1" t="shared" si="12"/>
        <v>0</v>
      </c>
      <c r="R5" s="56">
        <f ca="1" t="shared" si="12"/>
        <v>0</v>
      </c>
      <c r="S5" s="56">
        <f ca="1" t="shared" si="12"/>
        <v>0</v>
      </c>
      <c r="T5" s="56">
        <f ca="1" t="shared" si="12"/>
        <v>0</v>
      </c>
      <c r="U5" s="56">
        <f ca="1" t="shared" si="12"/>
        <v>0</v>
      </c>
      <c r="V5" s="56">
        <f ca="1" t="shared" si="12"/>
        <v>0</v>
      </c>
      <c r="W5" s="56">
        <f ca="1" t="shared" si="12"/>
        <v>0</v>
      </c>
      <c r="X5" s="56">
        <f ca="1" t="shared" si="12"/>
        <v>0</v>
      </c>
      <c r="Y5" s="56">
        <f ca="1" t="shared" si="12"/>
        <v>0</v>
      </c>
      <c r="Z5" s="56">
        <f ca="1" t="shared" si="12"/>
        <v>0</v>
      </c>
      <c r="AA5" s="56">
        <f ca="1" t="shared" si="12"/>
        <v>0</v>
      </c>
      <c r="AB5" s="56">
        <f ca="1" t="shared" si="12"/>
        <v>0</v>
      </c>
      <c r="AC5" s="56">
        <f ca="1" t="shared" si="12"/>
        <v>0</v>
      </c>
      <c r="AD5" s="56">
        <f ca="1" t="shared" si="12"/>
        <v>0</v>
      </c>
      <c r="AE5" s="56">
        <f ca="1" t="shared" si="12"/>
        <v>0</v>
      </c>
      <c r="AF5" s="56">
        <f ca="1" t="shared" si="12"/>
        <v>0</v>
      </c>
      <c r="AG5" s="56">
        <f ca="1" t="shared" si="12"/>
        <v>0</v>
      </c>
      <c r="AH5" s="56">
        <f ca="1" t="shared" si="12"/>
        <v>0</v>
      </c>
      <c r="AI5" s="56">
        <f ca="1" t="shared" si="12"/>
        <v>0</v>
      </c>
      <c r="AJ5" s="56">
        <f ca="1" t="shared" si="12"/>
        <v>0</v>
      </c>
      <c r="AK5" s="56">
        <f aca="true" ca="1" t="shared" si="13" ref="AK5:BP5">AK$4+IF(ISERROR(INDIRECT(ADDRESS(1,2,1,,AK$1))),0,INDIRECT(ADDRESS(1,2,1,,AK$1)))</f>
        <v>0</v>
      </c>
      <c r="AL5" s="56">
        <f ca="1" t="shared" si="13"/>
        <v>0</v>
      </c>
      <c r="AM5" s="56">
        <f ca="1" t="shared" si="13"/>
        <v>0</v>
      </c>
      <c r="AN5" s="56">
        <f ca="1" t="shared" si="13"/>
        <v>0</v>
      </c>
      <c r="AO5" s="56">
        <f ca="1" t="shared" si="13"/>
        <v>0</v>
      </c>
      <c r="AP5" s="56">
        <f ca="1" t="shared" si="13"/>
        <v>0</v>
      </c>
      <c r="AQ5" s="56">
        <f ca="1" t="shared" si="13"/>
        <v>0</v>
      </c>
      <c r="AR5" s="56">
        <f ca="1" t="shared" si="13"/>
        <v>0</v>
      </c>
      <c r="AS5" s="56">
        <f ca="1" t="shared" si="13"/>
        <v>0</v>
      </c>
      <c r="AT5" s="56">
        <f ca="1" t="shared" si="13"/>
        <v>0</v>
      </c>
      <c r="AU5" s="56">
        <f ca="1" t="shared" si="13"/>
        <v>0</v>
      </c>
      <c r="AV5" s="56">
        <f ca="1" t="shared" si="13"/>
        <v>0</v>
      </c>
      <c r="AW5" s="56">
        <f ca="1" t="shared" si="13"/>
        <v>0</v>
      </c>
      <c r="AX5" s="56">
        <f ca="1" t="shared" si="13"/>
        <v>0</v>
      </c>
      <c r="AY5" s="56">
        <f ca="1" t="shared" si="13"/>
        <v>0</v>
      </c>
      <c r="AZ5" s="56">
        <f ca="1" t="shared" si="13"/>
        <v>0</v>
      </c>
      <c r="BA5" s="56">
        <f ca="1" t="shared" si="13"/>
        <v>0</v>
      </c>
      <c r="BB5" s="56">
        <f ca="1" t="shared" si="13"/>
        <v>0</v>
      </c>
      <c r="BC5" s="56">
        <f ca="1" t="shared" si="13"/>
        <v>0</v>
      </c>
      <c r="BD5" s="56">
        <f ca="1" t="shared" si="13"/>
        <v>0</v>
      </c>
      <c r="BE5" s="56">
        <f ca="1" t="shared" si="13"/>
        <v>0</v>
      </c>
      <c r="BF5" s="56">
        <f ca="1" t="shared" si="13"/>
        <v>0</v>
      </c>
      <c r="BG5" s="56">
        <f ca="1" t="shared" si="13"/>
        <v>0</v>
      </c>
      <c r="BH5" s="56">
        <f ca="1" t="shared" si="13"/>
        <v>0</v>
      </c>
      <c r="BI5" s="56">
        <f ca="1" t="shared" si="13"/>
        <v>0</v>
      </c>
      <c r="BJ5" s="56">
        <f ca="1" t="shared" si="13"/>
        <v>0</v>
      </c>
      <c r="BK5" s="56">
        <f ca="1" t="shared" si="13"/>
        <v>0</v>
      </c>
      <c r="BL5" s="56">
        <f ca="1" t="shared" si="13"/>
        <v>0</v>
      </c>
      <c r="BM5" s="56">
        <f ca="1" t="shared" si="13"/>
        <v>0</v>
      </c>
      <c r="BN5" s="56">
        <f ca="1" t="shared" si="13"/>
        <v>0</v>
      </c>
      <c r="BO5" s="56">
        <f ca="1" t="shared" si="13"/>
        <v>0</v>
      </c>
      <c r="BP5" s="56">
        <f ca="1" t="shared" si="13"/>
        <v>0</v>
      </c>
      <c r="BQ5" s="56">
        <f aca="true" ca="1" t="shared" si="14" ref="BQ5:CB5">BQ$4+IF(ISERROR(INDIRECT(ADDRESS(1,2,1,,BQ$1))),0,INDIRECT(ADDRESS(1,2,1,,BQ$1)))</f>
        <v>0</v>
      </c>
      <c r="BR5" s="56">
        <f ca="1" t="shared" si="14"/>
        <v>0</v>
      </c>
      <c r="BS5" s="56">
        <f ca="1" t="shared" si="14"/>
        <v>0</v>
      </c>
      <c r="BT5" s="56">
        <f ca="1" t="shared" si="14"/>
        <v>0</v>
      </c>
      <c r="BU5" s="56">
        <f ca="1" t="shared" si="14"/>
        <v>0</v>
      </c>
      <c r="BV5" s="56">
        <f ca="1" t="shared" si="14"/>
        <v>0</v>
      </c>
      <c r="BW5" s="56">
        <f ca="1" t="shared" si="14"/>
        <v>0</v>
      </c>
      <c r="BX5" s="56">
        <f ca="1" t="shared" si="14"/>
        <v>0</v>
      </c>
      <c r="BY5" s="56">
        <f ca="1" t="shared" si="14"/>
        <v>0</v>
      </c>
      <c r="BZ5" s="56">
        <f ca="1" t="shared" si="14"/>
        <v>0</v>
      </c>
      <c r="CA5" s="56">
        <f ca="1" t="shared" si="14"/>
        <v>0</v>
      </c>
      <c r="CB5" s="56">
        <f ca="1" t="shared" si="14"/>
        <v>0</v>
      </c>
    </row>
    <row r="6" spans="1:29" s="48" customFormat="1" ht="15">
      <c r="A6" s="57">
        <f aca="true" t="shared" si="15" ref="A6:A93">IF(ISBLANK(INDEX(SIL_Tracking_Activities,ROW(A6)-ROW(A$6)+1,1)),"",INDEX(SIL_Tracking_Activities,ROW(A6)-ROW(A$6)+1,1))</f>
      </c>
      <c r="B6" s="65">
        <f aca="true" t="shared" si="16" ref="B6:B93">IF(ISBLANK(INDEX(SIL_Tracking_Activities,ROW(B6)-ROW(B$6)+1,2)),"",INDEX(SIL_Tracking_Activities,ROW(B6)-ROW(B$6)+1,2))</f>
      </c>
      <c r="C6" s="65">
        <f aca="true" t="shared" si="17" ref="C6:C93">IF(ISBLANK(INDEX(SIL_Tracking_Activities,ROW(C6)-ROW(C$6)+1,3)),"",INDEX(SIL_Tracking_Activities,ROW(C6)-ROW(C$6)+1,3))</f>
      </c>
      <c r="D6" s="57">
        <f aca="true" t="shared" si="18" ref="D6:D93">IF(ISBLANK(INDEX(SIL_Tracking_Activities,ROW(D6)-ROW(D$6)+1,4)),"",INDEX(SIL_Tracking_Activities,ROW(D6)-ROW(D$6)+1,4))</f>
      </c>
      <c r="AC6" s="49"/>
    </row>
    <row r="7" spans="1:29" s="48" customFormat="1" ht="15">
      <c r="A7" s="57" t="str">
        <f t="shared" si="15"/>
        <v>Activity 1 Name</v>
      </c>
      <c r="B7" s="65">
        <f t="shared" si="16"/>
      </c>
      <c r="C7" s="65">
        <f t="shared" si="17"/>
        <v>403.6</v>
      </c>
      <c r="D7" s="57">
        <f t="shared" si="18"/>
      </c>
      <c r="AC7" s="49"/>
    </row>
    <row r="8" spans="1:29" s="48" customFormat="1" ht="15">
      <c r="A8" s="57" t="str">
        <f t="shared" si="15"/>
        <v>Activity 2 Name</v>
      </c>
      <c r="B8" s="65">
        <f t="shared" si="16"/>
      </c>
      <c r="C8" s="65">
        <f t="shared" si="17"/>
        <v>0</v>
      </c>
      <c r="D8" s="57">
        <f t="shared" si="18"/>
      </c>
      <c r="AC8" s="49"/>
    </row>
    <row r="9" spans="1:29" s="48" customFormat="1" ht="15">
      <c r="A9" s="57">
        <f t="shared" si="15"/>
      </c>
      <c r="B9" s="65">
        <f t="shared" si="16"/>
      </c>
      <c r="C9" s="65">
        <f t="shared" si="17"/>
      </c>
      <c r="D9" s="57">
        <f t="shared" si="18"/>
      </c>
      <c r="AC9" s="49"/>
    </row>
    <row r="10" spans="1:29" s="48" customFormat="1" ht="15">
      <c r="A10" s="57">
        <f t="shared" si="15"/>
      </c>
      <c r="B10" s="65">
        <f t="shared" si="16"/>
      </c>
      <c r="C10" s="65">
        <f t="shared" si="17"/>
      </c>
      <c r="D10" s="57">
        <f t="shared" si="18"/>
      </c>
      <c r="AC10" s="49"/>
    </row>
    <row r="11" spans="1:29" s="48" customFormat="1" ht="15">
      <c r="A11" s="57">
        <f t="shared" si="15"/>
      </c>
      <c r="B11" s="65">
        <f t="shared" si="16"/>
      </c>
      <c r="C11" s="65">
        <f t="shared" si="17"/>
      </c>
      <c r="D11" s="57">
        <f t="shared" si="18"/>
      </c>
      <c r="AC11" s="49"/>
    </row>
    <row r="12" spans="1:29" s="48" customFormat="1" ht="15">
      <c r="A12" s="57">
        <f t="shared" si="15"/>
      </c>
      <c r="B12" s="65">
        <f t="shared" si="16"/>
      </c>
      <c r="C12" s="65">
        <f t="shared" si="17"/>
      </c>
      <c r="D12" s="57">
        <f t="shared" si="18"/>
      </c>
      <c r="AC12" s="49"/>
    </row>
    <row r="13" spans="1:29" s="48" customFormat="1" ht="15">
      <c r="A13" s="57">
        <f t="shared" si="15"/>
      </c>
      <c r="B13" s="65">
        <f t="shared" si="16"/>
      </c>
      <c r="C13" s="65">
        <f t="shared" si="17"/>
      </c>
      <c r="D13" s="57">
        <f t="shared" si="18"/>
      </c>
      <c r="AC13" s="49"/>
    </row>
    <row r="14" spans="1:29" s="48" customFormat="1" ht="15">
      <c r="A14" s="57">
        <f t="shared" si="15"/>
      </c>
      <c r="B14" s="65">
        <f t="shared" si="16"/>
      </c>
      <c r="C14" s="65">
        <f t="shared" si="17"/>
      </c>
      <c r="D14" s="57">
        <f t="shared" si="18"/>
      </c>
      <c r="AC14" s="49"/>
    </row>
    <row r="15" spans="1:29" s="48" customFormat="1" ht="15">
      <c r="A15" s="57">
        <f t="shared" si="15"/>
      </c>
      <c r="B15" s="65">
        <f t="shared" si="16"/>
      </c>
      <c r="C15" s="65">
        <f t="shared" si="17"/>
      </c>
      <c r="D15" s="57">
        <f t="shared" si="18"/>
      </c>
      <c r="AC15" s="49"/>
    </row>
    <row r="16" spans="1:29" s="48" customFormat="1" ht="15">
      <c r="A16" s="57">
        <f t="shared" si="15"/>
      </c>
      <c r="B16" s="65">
        <f t="shared" si="16"/>
      </c>
      <c r="C16" s="65">
        <f t="shared" si="17"/>
      </c>
      <c r="D16" s="57">
        <f t="shared" si="18"/>
      </c>
      <c r="AC16" s="49"/>
    </row>
    <row r="17" spans="1:29" s="48" customFormat="1" ht="15">
      <c r="A17" s="57">
        <f t="shared" si="15"/>
      </c>
      <c r="B17" s="65">
        <f t="shared" si="16"/>
      </c>
      <c r="C17" s="65">
        <f t="shared" si="17"/>
      </c>
      <c r="D17" s="57">
        <f t="shared" si="18"/>
      </c>
      <c r="AC17" s="49"/>
    </row>
    <row r="18" spans="1:29" s="48" customFormat="1" ht="15">
      <c r="A18" s="57">
        <f t="shared" si="15"/>
      </c>
      <c r="B18" s="65">
        <f t="shared" si="16"/>
      </c>
      <c r="C18" s="65">
        <f t="shared" si="17"/>
      </c>
      <c r="D18" s="57">
        <f t="shared" si="18"/>
      </c>
      <c r="AC18" s="49"/>
    </row>
    <row r="19" spans="1:29" s="48" customFormat="1" ht="15">
      <c r="A19" s="57">
        <f t="shared" si="15"/>
      </c>
      <c r="B19" s="65">
        <f t="shared" si="16"/>
      </c>
      <c r="C19" s="65">
        <f t="shared" si="17"/>
      </c>
      <c r="D19" s="57">
        <f t="shared" si="18"/>
      </c>
      <c r="AC19" s="49"/>
    </row>
    <row r="20" spans="1:29" s="48" customFormat="1" ht="15">
      <c r="A20" s="57">
        <f t="shared" si="15"/>
      </c>
      <c r="B20" s="65">
        <f t="shared" si="16"/>
      </c>
      <c r="C20" s="65">
        <f t="shared" si="17"/>
      </c>
      <c r="D20" s="57">
        <f t="shared" si="18"/>
      </c>
      <c r="AC20" s="49"/>
    </row>
    <row r="21" spans="1:29" s="48" customFormat="1" ht="15">
      <c r="A21" s="57">
        <f t="shared" si="15"/>
      </c>
      <c r="B21" s="65">
        <f t="shared" si="16"/>
      </c>
      <c r="C21" s="65">
        <f t="shared" si="17"/>
      </c>
      <c r="D21" s="57">
        <f t="shared" si="18"/>
      </c>
      <c r="AC21" s="49"/>
    </row>
    <row r="22" spans="1:29" s="48" customFormat="1" ht="15">
      <c r="A22" s="57">
        <f t="shared" si="15"/>
      </c>
      <c r="B22" s="65">
        <f t="shared" si="16"/>
      </c>
      <c r="C22" s="65">
        <f t="shared" si="17"/>
      </c>
      <c r="D22" s="57">
        <f t="shared" si="18"/>
      </c>
      <c r="AC22" s="49"/>
    </row>
    <row r="23" spans="1:4" ht="15">
      <c r="A23" s="57">
        <f t="shared" si="15"/>
      </c>
      <c r="B23" s="65">
        <f t="shared" si="16"/>
      </c>
      <c r="C23" s="65">
        <f t="shared" si="17"/>
      </c>
      <c r="D23" s="57">
        <f t="shared" si="18"/>
      </c>
    </row>
    <row r="24" spans="1:4" ht="15">
      <c r="A24" s="57">
        <f t="shared" si="15"/>
      </c>
      <c r="B24" s="65">
        <f t="shared" si="16"/>
      </c>
      <c r="C24" s="65">
        <f t="shared" si="17"/>
      </c>
      <c r="D24" s="57">
        <f t="shared" si="18"/>
      </c>
    </row>
    <row r="25" spans="1:4" ht="15">
      <c r="A25" s="57">
        <f t="shared" si="15"/>
      </c>
      <c r="B25" s="65">
        <f t="shared" si="16"/>
      </c>
      <c r="C25" s="65">
        <f t="shared" si="17"/>
      </c>
      <c r="D25" s="57">
        <f t="shared" si="18"/>
      </c>
    </row>
    <row r="26" spans="1:4" ht="15">
      <c r="A26" s="57">
        <f t="shared" si="15"/>
      </c>
      <c r="B26" s="65">
        <f t="shared" si="16"/>
      </c>
      <c r="C26" s="65">
        <f t="shared" si="17"/>
      </c>
      <c r="D26" s="57">
        <f t="shared" si="18"/>
      </c>
    </row>
    <row r="27" spans="1:4" ht="15">
      <c r="A27" s="57">
        <f t="shared" si="15"/>
      </c>
      <c r="B27" s="65">
        <f t="shared" si="16"/>
      </c>
      <c r="C27" s="65">
        <f t="shared" si="17"/>
      </c>
      <c r="D27" s="57">
        <f t="shared" si="18"/>
      </c>
    </row>
    <row r="28" spans="1:4" ht="15">
      <c r="A28" s="57">
        <f t="shared" si="15"/>
      </c>
      <c r="B28" s="65">
        <f t="shared" si="16"/>
      </c>
      <c r="C28" s="65">
        <f t="shared" si="17"/>
      </c>
      <c r="D28" s="57">
        <f t="shared" si="18"/>
      </c>
    </row>
    <row r="29" spans="1:4" ht="15">
      <c r="A29" s="57">
        <f t="shared" si="15"/>
      </c>
      <c r="B29" s="65">
        <f t="shared" si="16"/>
      </c>
      <c r="C29" s="65">
        <f t="shared" si="17"/>
      </c>
      <c r="D29" s="57">
        <f t="shared" si="18"/>
      </c>
    </row>
    <row r="30" spans="1:4" ht="15">
      <c r="A30" s="57">
        <f t="shared" si="15"/>
      </c>
      <c r="B30" s="65">
        <f t="shared" si="16"/>
      </c>
      <c r="C30" s="65">
        <f t="shared" si="17"/>
      </c>
      <c r="D30" s="57">
        <f t="shared" si="18"/>
      </c>
    </row>
    <row r="31" spans="1:4" ht="15">
      <c r="A31" s="57">
        <f t="shared" si="15"/>
      </c>
      <c r="B31" s="65">
        <f t="shared" si="16"/>
      </c>
      <c r="C31" s="65">
        <f t="shared" si="17"/>
      </c>
      <c r="D31" s="57">
        <f t="shared" si="18"/>
      </c>
    </row>
    <row r="32" spans="1:4" ht="15">
      <c r="A32" s="57">
        <f t="shared" si="15"/>
      </c>
      <c r="B32" s="65">
        <f t="shared" si="16"/>
      </c>
      <c r="C32" s="65">
        <f t="shared" si="17"/>
      </c>
      <c r="D32" s="57">
        <f t="shared" si="18"/>
      </c>
    </row>
    <row r="33" spans="1:4" ht="15">
      <c r="A33" s="57">
        <f t="shared" si="15"/>
      </c>
      <c r="B33" s="65">
        <f t="shared" si="16"/>
      </c>
      <c r="C33" s="65">
        <f t="shared" si="17"/>
      </c>
      <c r="D33" s="57">
        <f t="shared" si="18"/>
      </c>
    </row>
    <row r="34" spans="1:4" ht="15">
      <c r="A34" s="57">
        <f t="shared" si="15"/>
      </c>
      <c r="B34" s="65">
        <f t="shared" si="16"/>
      </c>
      <c r="C34" s="65">
        <f t="shared" si="17"/>
      </c>
      <c r="D34" s="57">
        <f t="shared" si="18"/>
      </c>
    </row>
    <row r="35" spans="1:4" ht="15">
      <c r="A35" s="57">
        <f t="shared" si="15"/>
      </c>
      <c r="B35" s="65">
        <f t="shared" si="16"/>
      </c>
      <c r="C35" s="65">
        <f t="shared" si="17"/>
      </c>
      <c r="D35" s="57">
        <f t="shared" si="18"/>
      </c>
    </row>
    <row r="36" spans="1:4" ht="15">
      <c r="A36" s="57">
        <f t="shared" si="15"/>
      </c>
      <c r="B36" s="65">
        <f t="shared" si="16"/>
      </c>
      <c r="C36" s="65">
        <f t="shared" si="17"/>
      </c>
      <c r="D36" s="57">
        <f t="shared" si="18"/>
      </c>
    </row>
    <row r="37" spans="1:4" ht="15">
      <c r="A37" s="57">
        <f t="shared" si="15"/>
      </c>
      <c r="B37" s="65">
        <f t="shared" si="16"/>
      </c>
      <c r="C37" s="65">
        <f t="shared" si="17"/>
      </c>
      <c r="D37" s="57">
        <f t="shared" si="18"/>
      </c>
    </row>
    <row r="38" spans="1:4" ht="15">
      <c r="A38" s="57">
        <f t="shared" si="15"/>
      </c>
      <c r="B38" s="65">
        <f t="shared" si="16"/>
      </c>
      <c r="C38" s="65">
        <f t="shared" si="17"/>
      </c>
      <c r="D38" s="57">
        <f t="shared" si="18"/>
      </c>
    </row>
    <row r="39" spans="1:4" ht="15">
      <c r="A39" s="57">
        <f t="shared" si="15"/>
      </c>
      <c r="B39" s="65">
        <f t="shared" si="16"/>
      </c>
      <c r="C39" s="65">
        <f t="shared" si="17"/>
      </c>
      <c r="D39" s="57">
        <f t="shared" si="18"/>
      </c>
    </row>
    <row r="40" spans="1:4" ht="15">
      <c r="A40" s="57">
        <f t="shared" si="15"/>
      </c>
      <c r="B40" s="65">
        <f t="shared" si="16"/>
      </c>
      <c r="C40" s="65">
        <f t="shared" si="17"/>
      </c>
      <c r="D40" s="57">
        <f t="shared" si="18"/>
      </c>
    </row>
    <row r="41" spans="1:4" ht="15">
      <c r="A41" s="57">
        <f t="shared" si="15"/>
      </c>
      <c r="B41" s="65">
        <f t="shared" si="16"/>
      </c>
      <c r="C41" s="65">
        <f t="shared" si="17"/>
      </c>
      <c r="D41" s="57">
        <f t="shared" si="18"/>
      </c>
    </row>
    <row r="42" spans="1:4" ht="15">
      <c r="A42" s="57">
        <f t="shared" si="15"/>
      </c>
      <c r="B42" s="65">
        <f t="shared" si="16"/>
      </c>
      <c r="C42" s="65">
        <f t="shared" si="17"/>
      </c>
      <c r="D42" s="57">
        <f t="shared" si="18"/>
      </c>
    </row>
    <row r="43" spans="1:4" ht="15">
      <c r="A43" s="57">
        <f t="shared" si="15"/>
      </c>
      <c r="B43" s="65">
        <f t="shared" si="16"/>
      </c>
      <c r="C43" s="65">
        <f t="shared" si="17"/>
      </c>
      <c r="D43" s="57">
        <f t="shared" si="18"/>
      </c>
    </row>
    <row r="44" spans="1:4" ht="15">
      <c r="A44" s="57">
        <f t="shared" si="15"/>
      </c>
      <c r="B44" s="65">
        <f t="shared" si="16"/>
      </c>
      <c r="C44" s="65">
        <f t="shared" si="17"/>
      </c>
      <c r="D44" s="57">
        <f t="shared" si="18"/>
      </c>
    </row>
    <row r="45" spans="1:4" ht="15">
      <c r="A45" s="57">
        <f t="shared" si="15"/>
      </c>
      <c r="B45" s="65">
        <f t="shared" si="16"/>
      </c>
      <c r="C45" s="65">
        <f t="shared" si="17"/>
      </c>
      <c r="D45" s="57">
        <f t="shared" si="18"/>
      </c>
    </row>
    <row r="46" spans="1:4" ht="15">
      <c r="A46" s="57">
        <f t="shared" si="15"/>
      </c>
      <c r="B46" s="65">
        <f t="shared" si="16"/>
      </c>
      <c r="C46" s="65">
        <f t="shared" si="17"/>
      </c>
      <c r="D46" s="57">
        <f t="shared" si="18"/>
      </c>
    </row>
    <row r="47" spans="1:4" ht="15">
      <c r="A47" s="57">
        <f t="shared" si="15"/>
      </c>
      <c r="B47" s="65">
        <f t="shared" si="16"/>
      </c>
      <c r="C47" s="65">
        <f t="shared" si="17"/>
      </c>
      <c r="D47" s="57">
        <f t="shared" si="18"/>
      </c>
    </row>
    <row r="48" spans="1:4" ht="15">
      <c r="A48" s="57">
        <f t="shared" si="15"/>
      </c>
      <c r="B48" s="65">
        <f t="shared" si="16"/>
      </c>
      <c r="C48" s="65">
        <f t="shared" si="17"/>
      </c>
      <c r="D48" s="57">
        <f t="shared" si="18"/>
      </c>
    </row>
    <row r="49" spans="1:4" ht="15">
      <c r="A49" s="57">
        <f t="shared" si="15"/>
      </c>
      <c r="B49" s="65">
        <f t="shared" si="16"/>
      </c>
      <c r="C49" s="65">
        <f t="shared" si="17"/>
      </c>
      <c r="D49" s="57">
        <f t="shared" si="18"/>
      </c>
    </row>
    <row r="50" spans="1:4" ht="15">
      <c r="A50" s="57">
        <f t="shared" si="15"/>
      </c>
      <c r="B50" s="65">
        <f t="shared" si="16"/>
      </c>
      <c r="C50" s="65">
        <f t="shared" si="17"/>
      </c>
      <c r="D50" s="57">
        <f t="shared" si="18"/>
      </c>
    </row>
    <row r="51" spans="1:4" ht="15">
      <c r="A51" s="57">
        <f t="shared" si="15"/>
      </c>
      <c r="B51" s="65">
        <f t="shared" si="16"/>
      </c>
      <c r="C51" s="65">
        <f t="shared" si="17"/>
      </c>
      <c r="D51" s="57">
        <f t="shared" si="18"/>
      </c>
    </row>
    <row r="52" spans="1:4" ht="15">
      <c r="A52" s="57">
        <f t="shared" si="15"/>
      </c>
      <c r="B52" s="65">
        <f t="shared" si="16"/>
      </c>
      <c r="C52" s="65">
        <f t="shared" si="17"/>
      </c>
      <c r="D52" s="57">
        <f t="shared" si="18"/>
      </c>
    </row>
    <row r="53" spans="1:4" ht="15">
      <c r="A53" s="57">
        <f t="shared" si="15"/>
      </c>
      <c r="B53" s="65">
        <f t="shared" si="16"/>
      </c>
      <c r="C53" s="65">
        <f t="shared" si="17"/>
      </c>
      <c r="D53" s="57">
        <f t="shared" si="18"/>
      </c>
    </row>
    <row r="54" spans="1:4" ht="15">
      <c r="A54" s="57">
        <f t="shared" si="15"/>
      </c>
      <c r="B54" s="65">
        <f t="shared" si="16"/>
      </c>
      <c r="C54" s="65">
        <f t="shared" si="17"/>
      </c>
      <c r="D54" s="57">
        <f t="shared" si="18"/>
      </c>
    </row>
    <row r="55" spans="1:4" ht="15">
      <c r="A55" s="57">
        <f t="shared" si="15"/>
      </c>
      <c r="B55" s="65">
        <f t="shared" si="16"/>
      </c>
      <c r="C55" s="65">
        <f t="shared" si="17"/>
      </c>
      <c r="D55" s="57">
        <f t="shared" si="18"/>
      </c>
    </row>
    <row r="56" spans="1:4" ht="15">
      <c r="A56" s="57">
        <f t="shared" si="15"/>
      </c>
      <c r="B56" s="65">
        <f t="shared" si="16"/>
      </c>
      <c r="C56" s="65">
        <f t="shared" si="17"/>
      </c>
      <c r="D56" s="57">
        <f t="shared" si="18"/>
      </c>
    </row>
    <row r="57" spans="1:4" ht="15">
      <c r="A57" s="57">
        <f t="shared" si="15"/>
      </c>
      <c r="B57" s="65">
        <f t="shared" si="16"/>
      </c>
      <c r="C57" s="65">
        <f t="shared" si="17"/>
      </c>
      <c r="D57" s="57">
        <f t="shared" si="18"/>
      </c>
    </row>
    <row r="58" spans="1:4" ht="15">
      <c r="A58" s="57">
        <f t="shared" si="15"/>
      </c>
      <c r="B58" s="65">
        <f t="shared" si="16"/>
      </c>
      <c r="C58" s="65">
        <f t="shared" si="17"/>
      </c>
      <c r="D58" s="57">
        <f t="shared" si="18"/>
      </c>
    </row>
    <row r="59" spans="1:4" ht="15">
      <c r="A59" s="57">
        <f t="shared" si="15"/>
      </c>
      <c r="B59" s="65">
        <f t="shared" si="16"/>
      </c>
      <c r="C59" s="65">
        <f t="shared" si="17"/>
      </c>
      <c r="D59" s="57">
        <f t="shared" si="18"/>
      </c>
    </row>
    <row r="60" spans="1:4" ht="15">
      <c r="A60" s="57">
        <f t="shared" si="15"/>
      </c>
      <c r="B60" s="65">
        <f t="shared" si="16"/>
      </c>
      <c r="C60" s="65">
        <f t="shared" si="17"/>
      </c>
      <c r="D60" s="57">
        <f t="shared" si="18"/>
      </c>
    </row>
    <row r="61" spans="1:4" ht="15">
      <c r="A61" s="57">
        <f t="shared" si="15"/>
      </c>
      <c r="B61" s="65">
        <f t="shared" si="16"/>
      </c>
      <c r="C61" s="65">
        <f t="shared" si="17"/>
      </c>
      <c r="D61" s="57">
        <f t="shared" si="18"/>
      </c>
    </row>
    <row r="62" spans="1:4" ht="15">
      <c r="A62" s="57">
        <f t="shared" si="15"/>
      </c>
      <c r="B62" s="65">
        <f t="shared" si="16"/>
      </c>
      <c r="C62" s="65">
        <f t="shared" si="17"/>
      </c>
      <c r="D62" s="57">
        <f t="shared" si="18"/>
      </c>
    </row>
    <row r="63" spans="1:4" ht="15">
      <c r="A63" s="57">
        <f t="shared" si="15"/>
      </c>
      <c r="B63" s="65">
        <f t="shared" si="16"/>
      </c>
      <c r="C63" s="65">
        <f t="shared" si="17"/>
      </c>
      <c r="D63" s="57">
        <f t="shared" si="18"/>
      </c>
    </row>
    <row r="64" spans="1:4" ht="15">
      <c r="A64" s="57">
        <f t="shared" si="15"/>
      </c>
      <c r="B64" s="65">
        <f t="shared" si="16"/>
      </c>
      <c r="C64" s="65">
        <f t="shared" si="17"/>
      </c>
      <c r="D64" s="57">
        <f t="shared" si="18"/>
      </c>
    </row>
    <row r="65" spans="1:4" ht="15">
      <c r="A65" s="57">
        <f t="shared" si="15"/>
      </c>
      <c r="B65" s="65">
        <f t="shared" si="16"/>
      </c>
      <c r="C65" s="65">
        <f t="shared" si="17"/>
      </c>
      <c r="D65" s="57">
        <f t="shared" si="18"/>
      </c>
    </row>
    <row r="66" spans="1:4" ht="15">
      <c r="A66" s="57">
        <f t="shared" si="15"/>
      </c>
      <c r="B66" s="65">
        <f t="shared" si="16"/>
      </c>
      <c r="C66" s="65">
        <f t="shared" si="17"/>
      </c>
      <c r="D66" s="57">
        <f t="shared" si="18"/>
      </c>
    </row>
    <row r="67" spans="1:4" ht="15">
      <c r="A67" s="57">
        <f t="shared" si="15"/>
      </c>
      <c r="B67" s="65">
        <f t="shared" si="16"/>
      </c>
      <c r="C67" s="65">
        <f t="shared" si="17"/>
      </c>
      <c r="D67" s="57">
        <f t="shared" si="18"/>
      </c>
    </row>
    <row r="68" spans="1:4" ht="15">
      <c r="A68" s="57">
        <f t="shared" si="15"/>
      </c>
      <c r="B68" s="65">
        <f t="shared" si="16"/>
      </c>
      <c r="C68" s="65">
        <f t="shared" si="17"/>
      </c>
      <c r="D68" s="57">
        <f t="shared" si="18"/>
      </c>
    </row>
    <row r="69" spans="1:4" ht="15">
      <c r="A69" s="57">
        <f t="shared" si="15"/>
      </c>
      <c r="B69" s="65">
        <f t="shared" si="16"/>
      </c>
      <c r="C69" s="65">
        <f t="shared" si="17"/>
      </c>
      <c r="D69" s="57">
        <f t="shared" si="18"/>
      </c>
    </row>
    <row r="70" spans="1:4" ht="15">
      <c r="A70" s="57">
        <f t="shared" si="15"/>
      </c>
      <c r="B70" s="65">
        <f t="shared" si="16"/>
      </c>
      <c r="C70" s="65">
        <f t="shared" si="17"/>
      </c>
      <c r="D70" s="57">
        <f t="shared" si="18"/>
      </c>
    </row>
    <row r="71" spans="1:4" ht="15">
      <c r="A71" s="57">
        <f t="shared" si="15"/>
      </c>
      <c r="B71" s="65">
        <f t="shared" si="16"/>
      </c>
      <c r="C71" s="65">
        <f t="shared" si="17"/>
      </c>
      <c r="D71" s="57">
        <f t="shared" si="18"/>
      </c>
    </row>
    <row r="72" spans="1:4" ht="15">
      <c r="A72" s="57">
        <f t="shared" si="15"/>
      </c>
      <c r="B72" s="65">
        <f t="shared" si="16"/>
      </c>
      <c r="C72" s="65">
        <f t="shared" si="17"/>
      </c>
      <c r="D72" s="57">
        <f t="shared" si="18"/>
      </c>
    </row>
    <row r="73" spans="1:4" ht="15">
      <c r="A73" s="57">
        <f t="shared" si="15"/>
      </c>
      <c r="B73" s="65">
        <f t="shared" si="16"/>
      </c>
      <c r="C73" s="65">
        <f t="shared" si="17"/>
      </c>
      <c r="D73" s="57">
        <f t="shared" si="18"/>
      </c>
    </row>
    <row r="74" spans="1:4" ht="15">
      <c r="A74" s="57">
        <f t="shared" si="15"/>
      </c>
      <c r="B74" s="65">
        <f t="shared" si="16"/>
      </c>
      <c r="C74" s="65">
        <f t="shared" si="17"/>
      </c>
      <c r="D74" s="57">
        <f t="shared" si="18"/>
      </c>
    </row>
    <row r="75" spans="1:4" ht="15">
      <c r="A75" s="57">
        <f t="shared" si="15"/>
      </c>
      <c r="B75" s="65">
        <f t="shared" si="16"/>
      </c>
      <c r="C75" s="65">
        <f t="shared" si="17"/>
      </c>
      <c r="D75" s="57">
        <f t="shared" si="18"/>
      </c>
    </row>
    <row r="76" spans="1:4" ht="15">
      <c r="A76" s="57">
        <f t="shared" si="15"/>
      </c>
      <c r="B76" s="65">
        <f t="shared" si="16"/>
      </c>
      <c r="C76" s="65">
        <f t="shared" si="17"/>
      </c>
      <c r="D76" s="57">
        <f t="shared" si="18"/>
      </c>
    </row>
    <row r="77" spans="1:4" ht="15">
      <c r="A77" s="57">
        <f t="shared" si="15"/>
      </c>
      <c r="B77" s="65">
        <f t="shared" si="16"/>
      </c>
      <c r="C77" s="65">
        <f t="shared" si="17"/>
      </c>
      <c r="D77" s="57">
        <f t="shared" si="18"/>
      </c>
    </row>
    <row r="78" spans="1:4" ht="15">
      <c r="A78" s="57">
        <f t="shared" si="15"/>
      </c>
      <c r="B78" s="65">
        <f t="shared" si="16"/>
      </c>
      <c r="C78" s="65">
        <f t="shared" si="17"/>
      </c>
      <c r="D78" s="57">
        <f t="shared" si="18"/>
      </c>
    </row>
    <row r="79" spans="1:4" ht="15">
      <c r="A79" s="57">
        <f t="shared" si="15"/>
      </c>
      <c r="B79" s="65">
        <f t="shared" si="16"/>
      </c>
      <c r="C79" s="65">
        <f t="shared" si="17"/>
      </c>
      <c r="D79" s="57">
        <f t="shared" si="18"/>
      </c>
    </row>
    <row r="80" spans="1:4" ht="15">
      <c r="A80" s="57">
        <f t="shared" si="15"/>
      </c>
      <c r="B80" s="65">
        <f t="shared" si="16"/>
      </c>
      <c r="C80" s="65">
        <f t="shared" si="17"/>
      </c>
      <c r="D80" s="57">
        <f t="shared" si="18"/>
      </c>
    </row>
    <row r="81" spans="1:4" ht="15">
      <c r="A81" s="57">
        <f t="shared" si="15"/>
      </c>
      <c r="B81" s="65">
        <f t="shared" si="16"/>
      </c>
      <c r="C81" s="65">
        <f t="shared" si="17"/>
      </c>
      <c r="D81" s="57">
        <f t="shared" si="18"/>
      </c>
    </row>
    <row r="82" spans="1:4" ht="15">
      <c r="A82" s="57">
        <f t="shared" si="15"/>
      </c>
      <c r="B82" s="65">
        <f t="shared" si="16"/>
      </c>
      <c r="C82" s="65">
        <f t="shared" si="17"/>
      </c>
      <c r="D82" s="57">
        <f t="shared" si="18"/>
      </c>
    </row>
    <row r="83" spans="1:4" ht="15">
      <c r="A83" s="57">
        <f t="shared" si="15"/>
      </c>
      <c r="B83" s="65">
        <f t="shared" si="16"/>
      </c>
      <c r="C83" s="65">
        <f t="shared" si="17"/>
      </c>
      <c r="D83" s="57">
        <f t="shared" si="18"/>
      </c>
    </row>
    <row r="84" spans="1:4" ht="15">
      <c r="A84" s="57">
        <f t="shared" si="15"/>
      </c>
      <c r="B84" s="65">
        <f t="shared" si="16"/>
      </c>
      <c r="C84" s="65">
        <f t="shared" si="17"/>
      </c>
      <c r="D84" s="57">
        <f t="shared" si="18"/>
      </c>
    </row>
    <row r="85" spans="1:4" ht="15">
      <c r="A85" s="57">
        <f t="shared" si="15"/>
      </c>
      <c r="B85" s="65">
        <f t="shared" si="16"/>
      </c>
      <c r="C85" s="65">
        <f t="shared" si="17"/>
      </c>
      <c r="D85" s="57">
        <f t="shared" si="18"/>
      </c>
    </row>
    <row r="86" spans="1:4" ht="15">
      <c r="A86" s="57">
        <f t="shared" si="15"/>
      </c>
      <c r="B86" s="65">
        <f t="shared" si="16"/>
      </c>
      <c r="C86" s="65">
        <f t="shared" si="17"/>
      </c>
      <c r="D86" s="57">
        <f t="shared" si="18"/>
      </c>
    </row>
    <row r="87" spans="1:4" ht="15">
      <c r="A87" s="57">
        <f t="shared" si="15"/>
      </c>
      <c r="B87" s="65">
        <f t="shared" si="16"/>
      </c>
      <c r="C87" s="65">
        <f t="shared" si="17"/>
      </c>
      <c r="D87" s="57">
        <f t="shared" si="18"/>
      </c>
    </row>
    <row r="88" spans="1:4" ht="15">
      <c r="A88" s="57">
        <f t="shared" si="15"/>
      </c>
      <c r="B88" s="65">
        <f t="shared" si="16"/>
      </c>
      <c r="C88" s="65">
        <f t="shared" si="17"/>
      </c>
      <c r="D88" s="57">
        <f t="shared" si="18"/>
      </c>
    </row>
    <row r="89" spans="1:4" ht="15">
      <c r="A89" s="57">
        <f t="shared" si="15"/>
      </c>
      <c r="B89" s="65">
        <f t="shared" si="16"/>
      </c>
      <c r="C89" s="65">
        <f t="shared" si="17"/>
      </c>
      <c r="D89" s="57">
        <f t="shared" si="18"/>
      </c>
    </row>
    <row r="90" spans="1:4" ht="15">
      <c r="A90" s="57">
        <f t="shared" si="15"/>
      </c>
      <c r="B90" s="65">
        <f t="shared" si="16"/>
      </c>
      <c r="C90" s="65">
        <f t="shared" si="17"/>
      </c>
      <c r="D90" s="57">
        <f t="shared" si="18"/>
      </c>
    </row>
    <row r="91" spans="1:4" ht="15">
      <c r="A91" s="57">
        <f t="shared" si="15"/>
      </c>
      <c r="B91" s="65">
        <f t="shared" si="16"/>
      </c>
      <c r="C91" s="65">
        <f t="shared" si="17"/>
      </c>
      <c r="D91" s="57">
        <f t="shared" si="18"/>
      </c>
    </row>
    <row r="92" spans="1:4" ht="15">
      <c r="A92" s="57">
        <f t="shared" si="15"/>
      </c>
      <c r="B92" s="65">
        <f t="shared" si="16"/>
      </c>
      <c r="C92" s="65">
        <f t="shared" si="17"/>
      </c>
      <c r="D92" s="57">
        <f t="shared" si="18"/>
      </c>
    </row>
    <row r="93" spans="1:4" ht="15">
      <c r="A93" s="57">
        <f t="shared" si="15"/>
      </c>
      <c r="B93" s="65">
        <f t="shared" si="16"/>
      </c>
      <c r="C93" s="65">
        <f t="shared" si="17"/>
      </c>
      <c r="D93" s="57">
        <f t="shared" si="18"/>
      </c>
    </row>
  </sheetData>
  <sheetProtection sheet="1" formatCells="0" formatColumns="0" formatRows="0" insertColumns="0" insertRows="0" deleteColumns="0" deleteRows="0" sort="0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akiverson</cp:lastModifiedBy>
  <dcterms:modified xsi:type="dcterms:W3CDTF">2017-02-06T14:21:44Z</dcterms:modified>
  <cp:category/>
  <cp:version/>
  <cp:contentType/>
  <cp:contentStatus/>
</cp:coreProperties>
</file>