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116" windowHeight="9792"/>
  </bookViews>
  <sheets>
    <sheet name="Main" sheetId="1" r:id="rId1"/>
    <sheet name="Magasins" sheetId="4" r:id="rId2"/>
    <sheet name="Produits" sheetId="2" r:id="rId3"/>
  </sheets>
  <definedNames>
    <definedName name="_xlnm._FilterDatabase" localSheetId="0" hidden="1">Main!$B$1:$L$78</definedName>
    <definedName name="Magasins">Magasins!$A$3:$A$12</definedName>
  </definedNames>
  <calcPr calcId="145621"/>
</workbook>
</file>

<file path=xl/calcChain.xml><?xml version="1.0" encoding="utf-8"?>
<calcChain xmlns="http://schemas.openxmlformats.org/spreadsheetml/2006/main">
  <c r="G44" i="1" l="1"/>
  <c r="I44" i="1"/>
  <c r="E44" i="1"/>
  <c r="G69" i="1" l="1"/>
  <c r="I69" i="1"/>
  <c r="E69" i="1"/>
  <c r="I6" i="1"/>
  <c r="G3" i="1"/>
  <c r="G4" i="1"/>
  <c r="G5" i="1"/>
  <c r="G6" i="1"/>
  <c r="E6" i="1"/>
  <c r="G65" i="1"/>
  <c r="I65" i="1"/>
  <c r="E65" i="1"/>
  <c r="E52" i="1"/>
  <c r="I52" i="1"/>
  <c r="G52" i="1"/>
  <c r="G43" i="1"/>
  <c r="I43" i="1"/>
  <c r="E43" i="1"/>
  <c r="I34" i="1"/>
  <c r="G34" i="1"/>
  <c r="E34" i="1"/>
  <c r="I24" i="1" l="1"/>
  <c r="G24" i="1"/>
  <c r="E24" i="1"/>
  <c r="E5" i="1"/>
  <c r="E7" i="1"/>
  <c r="E8" i="1"/>
  <c r="E9" i="1"/>
  <c r="E10" i="1"/>
  <c r="G10" i="1" s="1"/>
  <c r="I9" i="1"/>
  <c r="E19" i="1" l="1"/>
  <c r="E20" i="1"/>
  <c r="G23" i="1" l="1"/>
  <c r="I23" i="1"/>
  <c r="E23" i="1"/>
  <c r="G20" i="1"/>
  <c r="I20" i="1"/>
  <c r="I38" i="1"/>
  <c r="E38" i="1"/>
  <c r="G38" i="1" s="1"/>
  <c r="I37" i="1"/>
  <c r="E37" i="1"/>
  <c r="G37" i="1" s="1"/>
  <c r="I64" i="1"/>
  <c r="E64" i="1"/>
  <c r="G64" i="1" s="1"/>
  <c r="G19" i="1"/>
  <c r="I5" i="1"/>
  <c r="G9" i="1" l="1"/>
  <c r="I68" i="1"/>
  <c r="E68" i="1"/>
  <c r="G68" i="1" s="1"/>
  <c r="I36" i="1" l="1"/>
  <c r="E36" i="1"/>
  <c r="G36" i="1" s="1"/>
  <c r="E73" i="1"/>
  <c r="G73" i="1" s="1"/>
  <c r="I42" i="1"/>
  <c r="E42" i="1"/>
  <c r="G42" i="1" s="1"/>
  <c r="I53" i="1"/>
  <c r="E53" i="1"/>
  <c r="G53" i="1"/>
  <c r="I19" i="1"/>
  <c r="I73" i="1"/>
  <c r="I63" i="1" l="1"/>
  <c r="E63" i="1"/>
  <c r="G63" i="1" s="1"/>
  <c r="I41" i="1"/>
  <c r="E41" i="1"/>
  <c r="G41" i="1" s="1"/>
  <c r="I67" i="1"/>
  <c r="E67" i="1"/>
  <c r="G67" i="1" s="1"/>
  <c r="I66" i="1" l="1"/>
  <c r="E66" i="1"/>
  <c r="G66" i="1" s="1"/>
  <c r="I62" i="1"/>
  <c r="E62" i="1"/>
  <c r="G62" i="1" s="1"/>
  <c r="I51" i="1" l="1"/>
  <c r="G51" i="1"/>
  <c r="E51" i="1"/>
  <c r="I14" i="1" l="1"/>
  <c r="G14" i="1"/>
  <c r="E14" i="1"/>
  <c r="E15" i="1"/>
  <c r="G15" i="1" s="1"/>
  <c r="I15" i="1"/>
  <c r="I57" i="1"/>
  <c r="E57" i="1"/>
  <c r="G57" i="1" s="1"/>
  <c r="I17" i="1"/>
  <c r="E17" i="1"/>
  <c r="G17" i="1" s="1"/>
  <c r="I35" i="1"/>
  <c r="E35" i="1"/>
  <c r="G35" i="1" s="1"/>
  <c r="I18" i="1"/>
  <c r="E18" i="1"/>
  <c r="G18" i="1" s="1"/>
  <c r="I61" i="1"/>
  <c r="E61" i="1"/>
  <c r="I16" i="1"/>
  <c r="E16" i="1"/>
  <c r="G16" i="1" s="1"/>
  <c r="I47" i="1" l="1"/>
  <c r="G47" i="1"/>
  <c r="E47" i="1"/>
  <c r="E49" i="1" l="1"/>
  <c r="I49" i="1"/>
  <c r="G49" i="1"/>
  <c r="I50" i="1"/>
  <c r="E50" i="1"/>
  <c r="G50" i="1"/>
  <c r="G46" i="1"/>
  <c r="G8" i="1"/>
  <c r="G11" i="1"/>
  <c r="G12" i="1"/>
  <c r="G13" i="1"/>
  <c r="G75" i="1"/>
  <c r="G59" i="1"/>
  <c r="G61" i="1"/>
  <c r="E22" i="1"/>
  <c r="G22" i="1"/>
  <c r="I22" i="1"/>
  <c r="I59" i="1" l="1"/>
  <c r="E59" i="1"/>
  <c r="I8" i="1" l="1"/>
  <c r="I33" i="1"/>
  <c r="I39" i="1"/>
  <c r="I40" i="1"/>
  <c r="G39" i="1"/>
  <c r="E33" i="1"/>
  <c r="G33" i="1" s="1"/>
  <c r="E39" i="1"/>
  <c r="E40" i="1"/>
  <c r="G40" i="1" s="1"/>
  <c r="E45" i="1"/>
  <c r="I13" i="1"/>
  <c r="E13" i="1"/>
  <c r="I72" i="1" l="1"/>
  <c r="I74" i="1"/>
  <c r="I75" i="1"/>
  <c r="I76" i="1"/>
  <c r="I77" i="1"/>
  <c r="I78" i="1"/>
  <c r="G76" i="1"/>
  <c r="G77" i="1"/>
  <c r="G78" i="1"/>
  <c r="E72" i="1"/>
  <c r="G72" i="1" s="1"/>
  <c r="E74" i="1"/>
  <c r="G74" i="1" s="1"/>
  <c r="E75" i="1"/>
  <c r="E76" i="1"/>
  <c r="E77" i="1"/>
  <c r="E4" i="1"/>
  <c r="E11" i="1"/>
  <c r="G7" i="1"/>
  <c r="I4" i="1"/>
  <c r="E60" i="1" l="1"/>
  <c r="G60" i="1" s="1"/>
  <c r="E71" i="1"/>
  <c r="G71" i="1" s="1"/>
  <c r="I60" i="1" l="1"/>
  <c r="I71" i="1"/>
  <c r="I3" i="1" l="1"/>
  <c r="I7" i="1"/>
  <c r="I12" i="1"/>
  <c r="I25" i="1"/>
  <c r="I26" i="1"/>
  <c r="I30" i="1"/>
  <c r="I31" i="1"/>
  <c r="I32" i="1"/>
  <c r="I45" i="1"/>
  <c r="I46" i="1"/>
  <c r="I54" i="1"/>
  <c r="I55" i="1"/>
  <c r="I56" i="1"/>
  <c r="I58" i="1"/>
  <c r="E12" i="1"/>
  <c r="E25" i="1"/>
  <c r="E26" i="1"/>
  <c r="G26" i="1" s="1"/>
  <c r="E30" i="1"/>
  <c r="E31" i="1"/>
  <c r="G31" i="1" s="1"/>
  <c r="E32" i="1"/>
  <c r="G32" i="1" s="1"/>
  <c r="E46" i="1"/>
  <c r="E54" i="1"/>
  <c r="E55" i="1"/>
  <c r="G55" i="1" s="1"/>
  <c r="E56" i="1"/>
  <c r="G56" i="1" s="1"/>
  <c r="E58" i="1"/>
  <c r="G58" i="1" s="1"/>
  <c r="G45" i="1"/>
  <c r="G54" i="1"/>
  <c r="G25" i="1" l="1"/>
  <c r="G30" i="1"/>
  <c r="E3" i="1"/>
</calcChain>
</file>

<file path=xl/sharedStrings.xml><?xml version="1.0" encoding="utf-8"?>
<sst xmlns="http://schemas.openxmlformats.org/spreadsheetml/2006/main" count="188" uniqueCount="80">
  <si>
    <t>Fruits</t>
  </si>
  <si>
    <t>Viande</t>
  </si>
  <si>
    <t>Poissons</t>
  </si>
  <si>
    <t>Produits Laitiers</t>
  </si>
  <si>
    <t>Yogourt</t>
  </si>
  <si>
    <t>Quantité</t>
  </si>
  <si>
    <t>Prix</t>
  </si>
  <si>
    <t>Prix/100g</t>
  </si>
  <si>
    <t>Prix/Unité</t>
  </si>
  <si>
    <t>Nom</t>
  </si>
  <si>
    <t>Cantaloup</t>
  </si>
  <si>
    <t>Prix/lb</t>
  </si>
  <si>
    <t>Magasin</t>
  </si>
  <si>
    <t>Taille (g/ml)</t>
  </si>
  <si>
    <t>Quantité Totale</t>
  </si>
  <si>
    <t>5 Saveurs</t>
  </si>
  <si>
    <t>IGA</t>
  </si>
  <si>
    <t>Avocat</t>
  </si>
  <si>
    <t>Date</t>
  </si>
  <si>
    <t>Misc</t>
  </si>
  <si>
    <t>Farine</t>
  </si>
  <si>
    <t>Bananes</t>
  </si>
  <si>
    <t>Sirop d'Érable</t>
  </si>
  <si>
    <t>Maxi</t>
  </si>
  <si>
    <t>Oeufs</t>
  </si>
  <si>
    <t>Raisin</t>
  </si>
  <si>
    <t>Cheerios</t>
  </si>
  <si>
    <t>Wal-Mart</t>
  </si>
  <si>
    <t>Metro</t>
  </si>
  <si>
    <t>Cans</t>
  </si>
  <si>
    <t>Soupe Habitant</t>
  </si>
  <si>
    <t>Café Instant</t>
  </si>
  <si>
    <t>Silhouette</t>
  </si>
  <si>
    <t>Iogo</t>
  </si>
  <si>
    <t>Nescafe</t>
  </si>
  <si>
    <t>Marque</t>
  </si>
  <si>
    <t>Habitant</t>
  </si>
  <si>
    <t>Five Roses</t>
  </si>
  <si>
    <t>Bertrand</t>
  </si>
  <si>
    <t>Magasins</t>
  </si>
  <si>
    <t>Provigo</t>
  </si>
  <si>
    <t>Tigre Geant</t>
  </si>
  <si>
    <t>Légumes</t>
  </si>
  <si>
    <t>Cotelettes Porc</t>
  </si>
  <si>
    <t>Porc Haché</t>
  </si>
  <si>
    <t>Poitrine Poulet</t>
  </si>
  <si>
    <t>Bonichoix</t>
  </si>
  <si>
    <t>Kiwi</t>
  </si>
  <si>
    <t>Framboise</t>
  </si>
  <si>
    <t>Maxwell House</t>
  </si>
  <si>
    <t>Prunes Angeleno</t>
  </si>
  <si>
    <t>Philadelphia</t>
  </si>
  <si>
    <t>Fromage Tartiner</t>
  </si>
  <si>
    <t>Irresistibles</t>
  </si>
  <si>
    <t>Nutella</t>
  </si>
  <si>
    <t>Costco</t>
  </si>
  <si>
    <t>Croutons</t>
  </si>
  <si>
    <t>Concombres</t>
  </si>
  <si>
    <t>Sucre</t>
  </si>
  <si>
    <t>Redpath</t>
  </si>
  <si>
    <t>Jus Tomate</t>
  </si>
  <si>
    <t>Heinz</t>
  </si>
  <si>
    <t>Boulange</t>
  </si>
  <si>
    <t>Categories</t>
  </si>
  <si>
    <t>Catégorie</t>
  </si>
  <si>
    <t>Ananas</t>
  </si>
  <si>
    <t>Rosbif Francais</t>
  </si>
  <si>
    <t>Raisin Bran</t>
  </si>
  <si>
    <t>Kraft Diner</t>
  </si>
  <si>
    <t>Crevettes</t>
  </si>
  <si>
    <t>Lactantia</t>
  </si>
  <si>
    <t>Patates</t>
  </si>
  <si>
    <t>Bebe Carottes</t>
  </si>
  <si>
    <t>Source</t>
  </si>
  <si>
    <t>Dinde</t>
  </si>
  <si>
    <t>Clementines</t>
  </si>
  <si>
    <t>Garden Cocktail</t>
  </si>
  <si>
    <t>Macquereau</t>
  </si>
  <si>
    <t>Dollorama</t>
  </si>
  <si>
    <t>SeaChef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</si>
</sst>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E7A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4" fontId="0" fillId="0" borderId="0" xfId="0" applyNumberFormat="1"/>
    <xf numFmtId="164" fontId="4" fillId="0" borderId="0" xfId="0" applyNumberFormat="1" applyFont="1"/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horizontal="right"/>
    </xf>
    <xf numFmtId="165" fontId="0" fillId="0" borderId="0" xfId="0" applyNumberForma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14" fontId="0" fillId="0" borderId="0" xfId="0" applyNumberFormat="1" applyFill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4" fillId="2" borderId="0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9E7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>
      <pane ySplit="1" topLeftCell="A29" activePane="bottomLeft" state="frozen"/>
      <selection pane="bottomLeft" activeCell="J40" sqref="J40"/>
    </sheetView>
  </sheetViews>
  <sheetFormatPr baseColWidth="10" defaultRowHeight="15.6" x14ac:dyDescent="0.3"/>
  <cols>
    <col min="1" max="1" width="16.21875" style="5" bestFit="1" customWidth="1"/>
    <col min="2" max="2" width="14.33203125" style="6" bestFit="1" customWidth="1"/>
    <col min="3" max="3" width="16.6640625" bestFit="1" customWidth="1"/>
    <col min="4" max="4" width="13.77734375" bestFit="1" customWidth="1"/>
    <col min="5" max="5" width="20.21875" bestFit="1" customWidth="1"/>
    <col min="6" max="6" width="11.5546875" style="2"/>
    <col min="7" max="7" width="14.33203125" style="3" bestFit="1" customWidth="1"/>
    <col min="8" max="8" width="11.77734375" style="3" bestFit="1" customWidth="1"/>
    <col min="9" max="9" width="12.88671875" style="3" bestFit="1" customWidth="1"/>
    <col min="10" max="10" width="13.77734375" style="7" bestFit="1" customWidth="1"/>
    <col min="12" max="12" width="18.21875" style="4" bestFit="1" customWidth="1"/>
  </cols>
  <sheetData>
    <row r="1" spans="1:12" s="11" customFormat="1" x14ac:dyDescent="0.3">
      <c r="A1" s="32"/>
      <c r="B1" s="9" t="s">
        <v>9</v>
      </c>
      <c r="C1" s="9" t="s">
        <v>13</v>
      </c>
      <c r="D1" s="9" t="s">
        <v>5</v>
      </c>
      <c r="E1" s="9" t="s">
        <v>14</v>
      </c>
      <c r="F1" s="10" t="s">
        <v>6</v>
      </c>
      <c r="G1" s="27" t="s">
        <v>7</v>
      </c>
      <c r="H1" s="12" t="s">
        <v>11</v>
      </c>
      <c r="I1" s="14" t="s">
        <v>8</v>
      </c>
      <c r="J1" s="9" t="s">
        <v>12</v>
      </c>
      <c r="K1" s="9" t="s">
        <v>18</v>
      </c>
      <c r="L1" s="9" t="s">
        <v>35</v>
      </c>
    </row>
    <row r="2" spans="1:12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4" x14ac:dyDescent="0.3">
      <c r="A3" s="34"/>
      <c r="B3" s="21" t="s">
        <v>10</v>
      </c>
      <c r="D3">
        <v>3</v>
      </c>
      <c r="E3">
        <f>IF(AND(D3="",C3),"",IF(C3="",D3,D3*C3))</f>
        <v>3</v>
      </c>
      <c r="F3" s="2">
        <v>5</v>
      </c>
      <c r="G3" s="17" t="str">
        <f t="shared" ref="G3:G6" si="0">IF(H3="",IF(C3="","",SUM(F3/E3)*100),(H3*2.2046)/100)</f>
        <v/>
      </c>
      <c r="I3" s="3">
        <f t="shared" ref="I3:I78" si="1">IF(D3="","",SUM(F3/D3))</f>
        <v>1.6666666666666667</v>
      </c>
      <c r="J3" s="8" t="s">
        <v>15</v>
      </c>
      <c r="K3" s="13">
        <v>42311</v>
      </c>
    </row>
    <row r="4" spans="1:12" ht="14.4" x14ac:dyDescent="0.3">
      <c r="A4" s="34"/>
      <c r="B4" s="21" t="s">
        <v>10</v>
      </c>
      <c r="D4">
        <v>1</v>
      </c>
      <c r="E4">
        <f t="shared" ref="E4:E11" si="2">IF(AND(D4="",C4),"",IF(C4="",D4,D4*C4))</f>
        <v>1</v>
      </c>
      <c r="F4" s="2">
        <v>1.77</v>
      </c>
      <c r="G4" s="17" t="str">
        <f t="shared" si="0"/>
        <v/>
      </c>
      <c r="I4" s="3">
        <f t="shared" si="1"/>
        <v>1.77</v>
      </c>
      <c r="J4" s="8" t="s">
        <v>27</v>
      </c>
      <c r="K4" s="13">
        <v>42319</v>
      </c>
    </row>
    <row r="5" spans="1:12" ht="14.4" x14ac:dyDescent="0.3">
      <c r="A5" s="34"/>
      <c r="B5" s="21" t="s">
        <v>10</v>
      </c>
      <c r="D5">
        <v>1</v>
      </c>
      <c r="E5">
        <f t="shared" si="2"/>
        <v>1</v>
      </c>
      <c r="F5" s="2">
        <v>1.97</v>
      </c>
      <c r="G5" s="17" t="str">
        <f t="shared" si="0"/>
        <v/>
      </c>
      <c r="I5" s="3">
        <f t="shared" si="1"/>
        <v>1.97</v>
      </c>
      <c r="J5" s="8" t="s">
        <v>27</v>
      </c>
      <c r="K5" s="13">
        <v>42006</v>
      </c>
    </row>
    <row r="6" spans="1:12" ht="14.4" x14ac:dyDescent="0.3">
      <c r="A6" s="34"/>
      <c r="B6" s="21" t="s">
        <v>75</v>
      </c>
      <c r="C6">
        <v>2267.96</v>
      </c>
      <c r="D6">
        <v>1</v>
      </c>
      <c r="E6">
        <f t="shared" si="2"/>
        <v>2267.96</v>
      </c>
      <c r="F6" s="2">
        <v>3.99</v>
      </c>
      <c r="G6" s="3">
        <f t="shared" si="0"/>
        <v>0.17592902873066546</v>
      </c>
      <c r="I6" s="3">
        <f t="shared" si="1"/>
        <v>3.99</v>
      </c>
      <c r="J6" s="8" t="s">
        <v>28</v>
      </c>
      <c r="K6" s="13">
        <v>42320</v>
      </c>
    </row>
    <row r="7" spans="1:12" ht="14.4" x14ac:dyDescent="0.3">
      <c r="A7" s="34"/>
      <c r="B7" s="21" t="s">
        <v>21</v>
      </c>
      <c r="D7">
        <v>1</v>
      </c>
      <c r="E7">
        <f t="shared" si="2"/>
        <v>1</v>
      </c>
      <c r="G7" s="17">
        <f>IF(H7="",IF(C7="","",SUM(F7/E7)*100),(H7*2.2046)/100)</f>
        <v>8.5979400000000001E-3</v>
      </c>
      <c r="H7" s="3">
        <v>0.39</v>
      </c>
      <c r="I7" s="3">
        <f t="shared" si="1"/>
        <v>0</v>
      </c>
      <c r="J7" s="7" t="s">
        <v>15</v>
      </c>
      <c r="K7" s="13">
        <v>42311</v>
      </c>
      <c r="L7" s="18"/>
    </row>
    <row r="8" spans="1:12" ht="14.4" x14ac:dyDescent="0.3">
      <c r="A8" s="34"/>
      <c r="B8" s="21" t="s">
        <v>21</v>
      </c>
      <c r="D8">
        <v>1</v>
      </c>
      <c r="E8">
        <f t="shared" si="2"/>
        <v>1</v>
      </c>
      <c r="G8" s="17">
        <f>IF(H8="",IF(C8="","",SUM(F8/E8)*100),(H8*2.2046)/100)</f>
        <v>1.0802540000000001E-2</v>
      </c>
      <c r="H8" s="3">
        <v>0.49</v>
      </c>
      <c r="I8" s="3">
        <f>IF(D8="","",SUM(F8/D8))</f>
        <v>0</v>
      </c>
      <c r="J8" s="7" t="s">
        <v>16</v>
      </c>
      <c r="K8" s="13">
        <v>42320</v>
      </c>
      <c r="L8" s="18"/>
    </row>
    <row r="9" spans="1:12" ht="13.8" customHeight="1" x14ac:dyDescent="0.3">
      <c r="A9" s="34"/>
      <c r="B9" s="21" t="s">
        <v>21</v>
      </c>
      <c r="D9">
        <v>1</v>
      </c>
      <c r="E9">
        <f t="shared" si="2"/>
        <v>1</v>
      </c>
      <c r="G9" s="17">
        <f>IF(H9="",IF(C9="","",SUM(F9/E9)*100),(H9*2.2046)/100)</f>
        <v>5.5114999999999999E-3</v>
      </c>
      <c r="H9" s="3">
        <v>0.25</v>
      </c>
      <c r="I9" s="3">
        <f>IF(D9="","",SUM(F9/D9))</f>
        <v>0</v>
      </c>
      <c r="J9" s="7" t="s">
        <v>23</v>
      </c>
      <c r="K9" s="13">
        <v>42334</v>
      </c>
      <c r="L9" s="18"/>
    </row>
    <row r="10" spans="1:12" ht="13.8" customHeight="1" x14ac:dyDescent="0.3">
      <c r="A10" s="34"/>
      <c r="B10" s="21" t="s">
        <v>21</v>
      </c>
      <c r="C10">
        <v>1596</v>
      </c>
      <c r="D10">
        <v>1</v>
      </c>
      <c r="E10">
        <f t="shared" si="2"/>
        <v>1596</v>
      </c>
      <c r="F10" s="2">
        <v>1.99</v>
      </c>
      <c r="G10" s="17">
        <f>IF(H10="",IF(C10="","",SUM(F10/E10)*100),(H10*2.2046)/100)</f>
        <v>0.12468671679197994</v>
      </c>
      <c r="I10" s="3">
        <v>1.99</v>
      </c>
      <c r="J10" s="7" t="s">
        <v>55</v>
      </c>
      <c r="K10" s="13">
        <v>42344</v>
      </c>
      <c r="L10" s="18"/>
    </row>
    <row r="11" spans="1:12" ht="14.4" x14ac:dyDescent="0.3">
      <c r="A11" s="34"/>
      <c r="B11" s="6" t="s">
        <v>25</v>
      </c>
      <c r="E11" t="str">
        <f t="shared" si="2"/>
        <v/>
      </c>
      <c r="G11" s="3">
        <f>IF(H11="",IF(C11="","",SUM(F11/E11)*100),(H11*2.2046)/100)</f>
        <v>3.9462340000000005E-2</v>
      </c>
      <c r="H11" s="3">
        <v>1.79</v>
      </c>
      <c r="J11" s="7" t="s">
        <v>28</v>
      </c>
      <c r="K11" s="13">
        <v>42319</v>
      </c>
      <c r="L11" s="16"/>
    </row>
    <row r="12" spans="1:12" ht="14.4" x14ac:dyDescent="0.3">
      <c r="A12" s="34"/>
      <c r="B12" s="15" t="s">
        <v>17</v>
      </c>
      <c r="D12">
        <v>3</v>
      </c>
      <c r="E12">
        <f t="shared" ref="E12:E77" si="3">IF(AND(D12="",C12),"",IF(C12="",D12,D12*C12))</f>
        <v>3</v>
      </c>
      <c r="F12" s="2">
        <v>1.99</v>
      </c>
      <c r="G12" s="3" t="str">
        <f t="shared" ref="G12:G20" si="4">IF(H12="",IF(C12="","",SUM(F12/E12)*100),(H12*2.2046)/100)</f>
        <v/>
      </c>
      <c r="I12" s="3">
        <f t="shared" si="1"/>
        <v>0.66333333333333333</v>
      </c>
      <c r="J12" s="7" t="s">
        <v>15</v>
      </c>
      <c r="K12" s="13">
        <v>42311</v>
      </c>
      <c r="L12" s="19"/>
    </row>
    <row r="13" spans="1:12" ht="14.4" x14ac:dyDescent="0.3">
      <c r="A13" s="34"/>
      <c r="B13" s="20" t="s">
        <v>17</v>
      </c>
      <c r="D13">
        <v>6</v>
      </c>
      <c r="E13">
        <f t="shared" si="3"/>
        <v>6</v>
      </c>
      <c r="F13" s="2">
        <v>2.88</v>
      </c>
      <c r="G13" s="3" t="str">
        <f t="shared" si="4"/>
        <v/>
      </c>
      <c r="I13" s="3">
        <f t="shared" si="1"/>
        <v>0.48</v>
      </c>
      <c r="J13" s="7" t="s">
        <v>23</v>
      </c>
      <c r="K13" s="13">
        <v>42320</v>
      </c>
      <c r="L13" s="19"/>
    </row>
    <row r="14" spans="1:12" ht="14.4" x14ac:dyDescent="0.3">
      <c r="A14" s="34"/>
      <c r="B14" s="20" t="s">
        <v>17</v>
      </c>
      <c r="D14">
        <v>5</v>
      </c>
      <c r="E14">
        <f t="shared" si="3"/>
        <v>5</v>
      </c>
      <c r="F14" s="2">
        <v>2.97</v>
      </c>
      <c r="G14" s="3" t="str">
        <f t="shared" si="4"/>
        <v/>
      </c>
      <c r="I14" s="3">
        <f t="shared" si="1"/>
        <v>0.59400000000000008</v>
      </c>
      <c r="J14" s="7" t="s">
        <v>27</v>
      </c>
      <c r="K14" s="13">
        <v>42327</v>
      </c>
      <c r="L14" s="19"/>
    </row>
    <row r="15" spans="1:12" ht="14.4" x14ac:dyDescent="0.3">
      <c r="A15" s="34"/>
      <c r="B15" s="20" t="s">
        <v>47</v>
      </c>
      <c r="C15">
        <v>907</v>
      </c>
      <c r="D15">
        <v>1</v>
      </c>
      <c r="E15">
        <f t="shared" si="3"/>
        <v>907</v>
      </c>
      <c r="F15" s="2">
        <v>3.49</v>
      </c>
      <c r="G15" s="3">
        <f t="shared" si="4"/>
        <v>0.38478500551267919</v>
      </c>
      <c r="I15" s="3">
        <f t="shared" si="1"/>
        <v>3.49</v>
      </c>
      <c r="J15" s="7" t="s">
        <v>16</v>
      </c>
      <c r="K15" s="13">
        <v>42327</v>
      </c>
      <c r="L15" s="19"/>
    </row>
    <row r="16" spans="1:12" ht="14.4" x14ac:dyDescent="0.3">
      <c r="A16" s="34"/>
      <c r="B16" s="20" t="s">
        <v>48</v>
      </c>
      <c r="C16">
        <v>170</v>
      </c>
      <c r="D16">
        <v>3</v>
      </c>
      <c r="E16">
        <f t="shared" si="3"/>
        <v>510</v>
      </c>
      <c r="F16" s="2">
        <v>6</v>
      </c>
      <c r="G16" s="3">
        <f t="shared" si="4"/>
        <v>1.1764705882352942</v>
      </c>
      <c r="I16" s="3">
        <f t="shared" si="1"/>
        <v>2</v>
      </c>
      <c r="J16" s="7" t="s">
        <v>16</v>
      </c>
      <c r="K16" s="13">
        <v>42327</v>
      </c>
      <c r="L16" s="19"/>
    </row>
    <row r="17" spans="1:19" ht="14.4" x14ac:dyDescent="0.3">
      <c r="A17" s="34"/>
      <c r="B17" s="20" t="s">
        <v>48</v>
      </c>
      <c r="C17">
        <v>170</v>
      </c>
      <c r="D17">
        <v>3</v>
      </c>
      <c r="E17">
        <f t="shared" si="3"/>
        <v>510</v>
      </c>
      <c r="F17" s="2">
        <v>5</v>
      </c>
      <c r="G17" s="3">
        <f t="shared" si="4"/>
        <v>0.98039215686274506</v>
      </c>
      <c r="I17" s="3">
        <f t="shared" si="1"/>
        <v>1.6666666666666667</v>
      </c>
      <c r="J17" s="7" t="s">
        <v>28</v>
      </c>
      <c r="K17" s="13">
        <v>42327</v>
      </c>
      <c r="L17" s="19"/>
    </row>
    <row r="18" spans="1:19" ht="14.4" x14ac:dyDescent="0.3">
      <c r="A18" s="34"/>
      <c r="B18" s="20" t="s">
        <v>50</v>
      </c>
      <c r="C18">
        <v>907</v>
      </c>
      <c r="D18">
        <v>1</v>
      </c>
      <c r="E18">
        <f t="shared" si="3"/>
        <v>907</v>
      </c>
      <c r="F18" s="2">
        <v>2.99</v>
      </c>
      <c r="G18" s="3">
        <f t="shared" si="4"/>
        <v>0.32965821389195149</v>
      </c>
      <c r="I18" s="3">
        <f t="shared" si="1"/>
        <v>2.99</v>
      </c>
      <c r="J18" s="7" t="s">
        <v>16</v>
      </c>
      <c r="K18" s="13">
        <v>42327</v>
      </c>
      <c r="L18" s="19"/>
    </row>
    <row r="19" spans="1:19" ht="14.4" x14ac:dyDescent="0.3">
      <c r="A19" s="34"/>
      <c r="B19" s="20" t="s">
        <v>65</v>
      </c>
      <c r="D19">
        <v>1</v>
      </c>
      <c r="E19">
        <f t="shared" si="3"/>
        <v>1</v>
      </c>
      <c r="F19" s="2">
        <v>2.99</v>
      </c>
      <c r="G19" s="3" t="str">
        <f t="shared" si="4"/>
        <v/>
      </c>
      <c r="I19" s="3">
        <f t="shared" si="1"/>
        <v>2.99</v>
      </c>
      <c r="J19" s="7" t="s">
        <v>28</v>
      </c>
      <c r="K19" s="13">
        <v>42334</v>
      </c>
      <c r="L19" s="19"/>
    </row>
    <row r="20" spans="1:19" ht="14.4" x14ac:dyDescent="0.3">
      <c r="A20" s="34"/>
      <c r="B20" s="20" t="s">
        <v>65</v>
      </c>
      <c r="C20">
        <v>1097</v>
      </c>
      <c r="D20">
        <v>1</v>
      </c>
      <c r="E20">
        <f t="shared" si="3"/>
        <v>1097</v>
      </c>
      <c r="F20" s="2">
        <v>2</v>
      </c>
      <c r="G20" s="3">
        <f t="shared" si="4"/>
        <v>0.18231540565177756</v>
      </c>
      <c r="I20" s="3">
        <f t="shared" si="1"/>
        <v>2</v>
      </c>
      <c r="J20" s="7" t="s">
        <v>23</v>
      </c>
      <c r="K20" s="13">
        <v>42006</v>
      </c>
      <c r="L20" s="19"/>
    </row>
    <row r="21" spans="1:19" x14ac:dyDescent="0.3">
      <c r="A21" s="3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9" s="20" customFormat="1" ht="13.8" x14ac:dyDescent="0.3">
      <c r="A22" s="33"/>
      <c r="B22" s="20" t="s">
        <v>57</v>
      </c>
      <c r="C22" s="29"/>
      <c r="D22" s="29">
        <v>3</v>
      </c>
      <c r="E22" s="29">
        <f>IF(AND(D22="",C22),"",IF(C22="",D22,D22*C22))</f>
        <v>3</v>
      </c>
      <c r="F22" s="30">
        <v>3.99</v>
      </c>
      <c r="G22" s="29" t="str">
        <f>IF(H22="",IF(C22="","",SUM(F22/E22)*100),(H22*2.2046)/100)</f>
        <v/>
      </c>
      <c r="H22" s="29"/>
      <c r="I22" s="30">
        <f>IF(D22="","",SUM(F22/D22))</f>
        <v>1.33</v>
      </c>
      <c r="J22" s="29" t="s">
        <v>55</v>
      </c>
      <c r="K22" s="31">
        <v>42327</v>
      </c>
    </row>
    <row r="23" spans="1:19" s="20" customFormat="1" ht="13.8" x14ac:dyDescent="0.3">
      <c r="A23" s="33"/>
      <c r="B23" s="20" t="s">
        <v>71</v>
      </c>
      <c r="C23" s="29">
        <v>4540</v>
      </c>
      <c r="D23" s="29">
        <v>1</v>
      </c>
      <c r="E23" s="29">
        <f>IF(AND(D23="",C23),"",IF(C23="",D23,D23*C23))</f>
        <v>4540</v>
      </c>
      <c r="F23" s="30">
        <v>0.99</v>
      </c>
      <c r="G23" s="37">
        <f>IF(H23="",IF(C23="","",SUM(F23/E23)*100),(H23*2.2046)/100)</f>
        <v>2.1806167400881055E-2</v>
      </c>
      <c r="H23" s="29"/>
      <c r="I23" s="30">
        <f>IF(D23="","",SUM(F23/D23))</f>
        <v>0.99</v>
      </c>
      <c r="J23" s="29" t="s">
        <v>28</v>
      </c>
      <c r="K23" s="31">
        <v>42006</v>
      </c>
    </row>
    <row r="24" spans="1:19" s="20" customFormat="1" ht="13.8" x14ac:dyDescent="0.3">
      <c r="A24" s="33"/>
      <c r="B24" s="20" t="s">
        <v>72</v>
      </c>
      <c r="C24" s="29">
        <v>2270</v>
      </c>
      <c r="D24" s="29">
        <v>1</v>
      </c>
      <c r="E24" s="29">
        <f>IF(AND(D24="",C24),"",IF(C24="",D24,D24*C24))</f>
        <v>2270</v>
      </c>
      <c r="F24" s="30">
        <v>7.59</v>
      </c>
      <c r="G24" s="37">
        <f>IF(H24="",IF(C24="","",SUM(F24/E24)*100),(H24*2.2046)/100)</f>
        <v>0.33436123348017621</v>
      </c>
      <c r="H24" s="29"/>
      <c r="I24" s="30">
        <f>IF(D24="","",SUM(F24/D24))</f>
        <v>7.59</v>
      </c>
      <c r="J24" s="29" t="s">
        <v>55</v>
      </c>
      <c r="K24" s="31">
        <v>42344</v>
      </c>
    </row>
    <row r="25" spans="1:19" ht="14.4" customHeight="1" x14ac:dyDescent="0.35">
      <c r="A25" s="38" t="s">
        <v>2</v>
      </c>
      <c r="B25" s="38"/>
      <c r="C25" s="38"/>
      <c r="D25" s="38"/>
      <c r="E25" s="38" t="str">
        <f t="shared" si="3"/>
        <v/>
      </c>
      <c r="F25" s="38"/>
      <c r="G25" s="38" t="str">
        <f t="shared" ref="G25:G30" si="5">IF(C25="","",SUM(F25/E25)*100)</f>
        <v/>
      </c>
      <c r="H25" s="38"/>
      <c r="I25" s="38" t="str">
        <f t="shared" si="1"/>
        <v/>
      </c>
      <c r="J25" s="38"/>
      <c r="K25" s="38"/>
      <c r="L25" s="38"/>
      <c r="M25" s="1"/>
      <c r="N25" s="1"/>
      <c r="O25" s="1"/>
      <c r="P25" s="1"/>
      <c r="Q25" s="1"/>
      <c r="R25" s="1"/>
      <c r="S25" s="1"/>
    </row>
    <row r="26" spans="1:19" ht="14.4" x14ac:dyDescent="0.3">
      <c r="A26" s="34"/>
      <c r="B26" s="20" t="s">
        <v>69</v>
      </c>
      <c r="C26">
        <v>284</v>
      </c>
      <c r="D26">
        <v>1</v>
      </c>
      <c r="E26">
        <f t="shared" si="3"/>
        <v>284</v>
      </c>
      <c r="F26" s="2">
        <v>5</v>
      </c>
      <c r="G26" s="3">
        <f>IF(H26="",IF(C26="","",SUM(F26/E26)*100),(H26*2.2046)/100)</f>
        <v>1.7605633802816902</v>
      </c>
      <c r="I26" s="3">
        <f t="shared" si="1"/>
        <v>5</v>
      </c>
      <c r="J26" s="7" t="s">
        <v>27</v>
      </c>
      <c r="K26" s="13">
        <v>42006</v>
      </c>
      <c r="L26" s="19"/>
    </row>
    <row r="27" spans="1:19" ht="14.4" x14ac:dyDescent="0.3">
      <c r="A27" s="34"/>
      <c r="B27" s="20"/>
      <c r="K27" s="13"/>
      <c r="L27" s="19"/>
    </row>
    <row r="28" spans="1:19" ht="14.4" x14ac:dyDescent="0.3">
      <c r="A28" s="34"/>
      <c r="B28" s="20"/>
      <c r="K28" s="13"/>
      <c r="L28" s="19"/>
    </row>
    <row r="29" spans="1:19" ht="14.4" x14ac:dyDescent="0.3">
      <c r="A29" s="34"/>
      <c r="B29" s="20"/>
      <c r="K29" s="13"/>
      <c r="L29" s="19"/>
    </row>
    <row r="30" spans="1:19" ht="15" customHeight="1" x14ac:dyDescent="0.35">
      <c r="A30" s="38" t="s">
        <v>3</v>
      </c>
      <c r="B30" s="38"/>
      <c r="C30" s="38"/>
      <c r="D30" s="38"/>
      <c r="E30" s="38" t="str">
        <f t="shared" si="3"/>
        <v/>
      </c>
      <c r="F30" s="38"/>
      <c r="G30" s="38" t="str">
        <f t="shared" si="5"/>
        <v/>
      </c>
      <c r="H30" s="38"/>
      <c r="I30" s="38" t="str">
        <f t="shared" si="1"/>
        <v/>
      </c>
      <c r="J30" s="38"/>
      <c r="K30" s="38"/>
      <c r="L30" s="38"/>
      <c r="M30" s="1"/>
      <c r="N30" s="1"/>
      <c r="O30" s="1"/>
      <c r="P30" s="1"/>
      <c r="Q30" s="1"/>
      <c r="R30" s="1"/>
      <c r="S30" s="1"/>
    </row>
    <row r="31" spans="1:19" ht="14.4" x14ac:dyDescent="0.3">
      <c r="A31" s="35"/>
      <c r="B31" s="21" t="s">
        <v>4</v>
      </c>
      <c r="C31">
        <v>650</v>
      </c>
      <c r="D31">
        <v>2</v>
      </c>
      <c r="E31">
        <f t="shared" si="3"/>
        <v>1300</v>
      </c>
      <c r="F31" s="2">
        <v>4.9800000000000004</v>
      </c>
      <c r="G31" s="3">
        <f>IF(H31="",IF(C31="","",SUM(F31/E31)*100),(H31*2.2046)/100)</f>
        <v>0.38307692307692309</v>
      </c>
      <c r="I31" s="3">
        <f t="shared" si="1"/>
        <v>2.4900000000000002</v>
      </c>
      <c r="J31" s="7" t="s">
        <v>16</v>
      </c>
      <c r="K31" s="13">
        <v>42311</v>
      </c>
      <c r="L31" s="19" t="s">
        <v>32</v>
      </c>
    </row>
    <row r="32" spans="1:19" ht="14.4" x14ac:dyDescent="0.3">
      <c r="A32" s="35"/>
      <c r="B32" s="21" t="s">
        <v>4</v>
      </c>
      <c r="C32">
        <v>100</v>
      </c>
      <c r="D32">
        <v>16</v>
      </c>
      <c r="E32">
        <f t="shared" si="3"/>
        <v>1600</v>
      </c>
      <c r="F32" s="2">
        <v>4.9800000000000004</v>
      </c>
      <c r="G32" s="3">
        <f t="shared" ref="G32" si="6">IF(H32="",IF(C32="","",SUM(F32/E32)*100),(H32*2.2046)/100)</f>
        <v>0.31125000000000003</v>
      </c>
      <c r="I32" s="3">
        <f t="shared" si="1"/>
        <v>0.31125000000000003</v>
      </c>
      <c r="J32" s="7" t="s">
        <v>16</v>
      </c>
      <c r="K32" s="13">
        <v>42311</v>
      </c>
      <c r="L32" s="19" t="s">
        <v>33</v>
      </c>
    </row>
    <row r="33" spans="1:19" ht="14.4" x14ac:dyDescent="0.3">
      <c r="A33" s="35"/>
      <c r="B33" s="21" t="s">
        <v>4</v>
      </c>
      <c r="C33">
        <v>100</v>
      </c>
      <c r="D33">
        <v>16</v>
      </c>
      <c r="E33">
        <f t="shared" si="3"/>
        <v>1600</v>
      </c>
      <c r="F33" s="2">
        <v>3.99</v>
      </c>
      <c r="G33" s="3">
        <f t="shared" ref="G33:G38" si="7">IF(H33="",IF(C33="","",SUM(F33/E33)*100),(H33*2.2046)/100)</f>
        <v>0.24937500000000004</v>
      </c>
      <c r="I33" s="3">
        <f t="shared" si="1"/>
        <v>0.24937500000000001</v>
      </c>
      <c r="J33" s="7" t="s">
        <v>40</v>
      </c>
      <c r="K33" s="13">
        <v>42320</v>
      </c>
      <c r="L33" s="4" t="s">
        <v>32</v>
      </c>
    </row>
    <row r="34" spans="1:19" ht="14.4" x14ac:dyDescent="0.3">
      <c r="A34" s="35"/>
      <c r="B34" s="21" t="s">
        <v>4</v>
      </c>
      <c r="C34">
        <v>100</v>
      </c>
      <c r="D34">
        <v>16</v>
      </c>
      <c r="E34">
        <f t="shared" si="3"/>
        <v>1600</v>
      </c>
      <c r="F34" s="2">
        <v>4.49</v>
      </c>
      <c r="G34" s="3">
        <f t="shared" si="7"/>
        <v>0.28062500000000001</v>
      </c>
      <c r="I34" s="3">
        <f t="shared" si="1"/>
        <v>0.28062500000000001</v>
      </c>
      <c r="J34" s="7" t="s">
        <v>16</v>
      </c>
      <c r="K34" s="13">
        <v>42348</v>
      </c>
      <c r="L34" s="4" t="s">
        <v>73</v>
      </c>
    </row>
    <row r="35" spans="1:19" ht="14.4" x14ac:dyDescent="0.3">
      <c r="A35" s="35"/>
      <c r="B35" s="21" t="s">
        <v>52</v>
      </c>
      <c r="C35">
        <v>250</v>
      </c>
      <c r="D35">
        <v>2</v>
      </c>
      <c r="E35">
        <f t="shared" si="3"/>
        <v>500</v>
      </c>
      <c r="F35" s="2">
        <v>4.9800000000000004</v>
      </c>
      <c r="G35" s="3">
        <f t="shared" si="7"/>
        <v>0.996</v>
      </c>
      <c r="I35" s="3">
        <f t="shared" si="1"/>
        <v>2.4900000000000002</v>
      </c>
      <c r="J35" s="7" t="s">
        <v>16</v>
      </c>
      <c r="K35" s="13">
        <v>42327</v>
      </c>
      <c r="L35" s="4" t="s">
        <v>51</v>
      </c>
    </row>
    <row r="36" spans="1:19" ht="14.4" x14ac:dyDescent="0.3">
      <c r="A36" s="35"/>
      <c r="B36" s="21" t="s">
        <v>52</v>
      </c>
      <c r="C36">
        <v>250</v>
      </c>
      <c r="D36">
        <v>1</v>
      </c>
      <c r="E36">
        <f t="shared" si="3"/>
        <v>250</v>
      </c>
      <c r="F36" s="2">
        <v>2.98</v>
      </c>
      <c r="G36" s="3">
        <f t="shared" si="7"/>
        <v>1.1919999999999999</v>
      </c>
      <c r="I36" s="3">
        <f t="shared" si="1"/>
        <v>2.98</v>
      </c>
      <c r="J36" s="7" t="s">
        <v>23</v>
      </c>
      <c r="K36" s="13">
        <v>42334</v>
      </c>
      <c r="L36" s="4" t="s">
        <v>51</v>
      </c>
    </row>
    <row r="37" spans="1:19" ht="14.4" x14ac:dyDescent="0.3">
      <c r="A37" s="35"/>
      <c r="B37" s="21" t="s">
        <v>52</v>
      </c>
      <c r="C37">
        <v>250</v>
      </c>
      <c r="D37">
        <v>2</v>
      </c>
      <c r="E37">
        <f t="shared" si="3"/>
        <v>500</v>
      </c>
      <c r="F37" s="2">
        <v>6</v>
      </c>
      <c r="G37" s="3">
        <f t="shared" si="7"/>
        <v>1.2</v>
      </c>
      <c r="I37" s="3">
        <f t="shared" si="1"/>
        <v>3</v>
      </c>
      <c r="J37" s="7" t="s">
        <v>27</v>
      </c>
      <c r="K37" s="13">
        <v>42006</v>
      </c>
      <c r="L37" s="4" t="s">
        <v>51</v>
      </c>
    </row>
    <row r="38" spans="1:19" ht="14.4" x14ac:dyDescent="0.3">
      <c r="A38" s="35"/>
      <c r="B38" s="21" t="s">
        <v>52</v>
      </c>
      <c r="C38">
        <v>250</v>
      </c>
      <c r="D38">
        <v>1</v>
      </c>
      <c r="E38">
        <f t="shared" si="3"/>
        <v>250</v>
      </c>
      <c r="F38" s="2">
        <v>1.5</v>
      </c>
      <c r="G38" s="3">
        <f t="shared" si="7"/>
        <v>0.6</v>
      </c>
      <c r="I38" s="3">
        <f t="shared" si="1"/>
        <v>1.5</v>
      </c>
      <c r="J38" s="7" t="s">
        <v>41</v>
      </c>
      <c r="K38" s="13">
        <v>42006</v>
      </c>
      <c r="L38" s="4" t="s">
        <v>70</v>
      </c>
    </row>
    <row r="39" spans="1:19" x14ac:dyDescent="0.3">
      <c r="A39" s="38" t="s">
        <v>29</v>
      </c>
      <c r="B39" s="38"/>
      <c r="C39" s="38"/>
      <c r="D39" s="38"/>
      <c r="E39" s="38" t="str">
        <f t="shared" si="3"/>
        <v/>
      </c>
      <c r="F39" s="38"/>
      <c r="G39" s="38" t="str">
        <f t="shared" ref="G39" si="8">IF(C39="","",SUM(F39/E39)*100)</f>
        <v/>
      </c>
      <c r="H39" s="38"/>
      <c r="I39" s="38" t="str">
        <f t="shared" si="1"/>
        <v/>
      </c>
      <c r="J39" s="38"/>
      <c r="K39" s="38"/>
      <c r="L39" s="38"/>
    </row>
    <row r="40" spans="1:19" ht="14.4" x14ac:dyDescent="0.3">
      <c r="A40" s="35"/>
      <c r="B40" s="6" t="s">
        <v>30</v>
      </c>
      <c r="C40">
        <v>796</v>
      </c>
      <c r="D40">
        <v>4</v>
      </c>
      <c r="E40">
        <f t="shared" si="3"/>
        <v>3184</v>
      </c>
      <c r="F40" s="2">
        <v>4</v>
      </c>
      <c r="G40" s="3">
        <f>IF(H40="",IF(C40="","",SUM(F40/E40)*100),(H40*2.2046)/100)</f>
        <v>0.12562814070351758</v>
      </c>
      <c r="I40" s="3">
        <f t="shared" si="1"/>
        <v>1</v>
      </c>
      <c r="J40" s="7" t="s">
        <v>16</v>
      </c>
      <c r="K40" s="13">
        <v>42320</v>
      </c>
      <c r="L40" s="4" t="s">
        <v>36</v>
      </c>
    </row>
    <row r="41" spans="1:19" ht="14.4" x14ac:dyDescent="0.3">
      <c r="A41" s="35"/>
      <c r="B41" s="6" t="s">
        <v>60</v>
      </c>
      <c r="C41">
        <v>540</v>
      </c>
      <c r="D41">
        <v>12</v>
      </c>
      <c r="E41">
        <f t="shared" si="3"/>
        <v>6480</v>
      </c>
      <c r="F41" s="2">
        <v>5.88</v>
      </c>
      <c r="G41" s="3">
        <f>IF(H41="",IF(C41="","",SUM(F41/E41)*100),(H41*2.2046)/100)</f>
        <v>9.0740740740740733E-2</v>
      </c>
      <c r="I41" s="3">
        <f t="shared" si="1"/>
        <v>0.49</v>
      </c>
      <c r="J41" s="7" t="s">
        <v>40</v>
      </c>
      <c r="K41" s="13">
        <v>42327</v>
      </c>
      <c r="L41" s="4" t="s">
        <v>61</v>
      </c>
    </row>
    <row r="42" spans="1:19" ht="14.4" x14ac:dyDescent="0.3">
      <c r="A42" s="35"/>
      <c r="B42" s="6" t="s">
        <v>60</v>
      </c>
      <c r="C42">
        <v>1360</v>
      </c>
      <c r="D42">
        <v>1</v>
      </c>
      <c r="E42">
        <f t="shared" si="3"/>
        <v>1360</v>
      </c>
      <c r="F42" s="2">
        <v>2.29</v>
      </c>
      <c r="G42" s="3">
        <f>IF(H42="",IF(C42="","",SUM(F42/E42)*100),(H42*2.2046)/100)</f>
        <v>0.16838235294117648</v>
      </c>
      <c r="I42" s="3">
        <f t="shared" si="1"/>
        <v>2.29</v>
      </c>
      <c r="J42" s="7" t="s">
        <v>28</v>
      </c>
      <c r="K42" s="13">
        <v>42334</v>
      </c>
      <c r="L42" s="4" t="s">
        <v>61</v>
      </c>
    </row>
    <row r="43" spans="1:19" ht="14.4" x14ac:dyDescent="0.3">
      <c r="A43" s="35"/>
      <c r="B43" s="6" t="s">
        <v>60</v>
      </c>
      <c r="C43">
        <v>540</v>
      </c>
      <c r="D43">
        <v>10</v>
      </c>
      <c r="E43">
        <f t="shared" si="3"/>
        <v>5400</v>
      </c>
      <c r="F43" s="2">
        <v>5.99</v>
      </c>
      <c r="G43" s="3">
        <f>IF(H43="",IF(C43="","",SUM(F43/E43)*100),(H43*2.2046)/100)</f>
        <v>0.11092592592592593</v>
      </c>
      <c r="I43" s="3">
        <f t="shared" si="1"/>
        <v>0.59899999999999998</v>
      </c>
      <c r="J43" s="7" t="s">
        <v>16</v>
      </c>
      <c r="K43" s="13">
        <v>42320</v>
      </c>
      <c r="L43" s="4" t="s">
        <v>61</v>
      </c>
    </row>
    <row r="44" spans="1:19" ht="14.4" x14ac:dyDescent="0.3">
      <c r="A44" s="35"/>
      <c r="B44" s="6" t="s">
        <v>77</v>
      </c>
      <c r="C44">
        <v>240</v>
      </c>
      <c r="D44">
        <v>1</v>
      </c>
      <c r="E44">
        <f t="shared" si="3"/>
        <v>240</v>
      </c>
      <c r="F44" s="2">
        <v>1.5</v>
      </c>
      <c r="G44" s="3">
        <f>IF(H44="",IF(C44="","",SUM(F44/E44)*100),(H44*2.2046)/100)</f>
        <v>0.625</v>
      </c>
      <c r="I44" s="3">
        <f t="shared" si="1"/>
        <v>1.5</v>
      </c>
      <c r="J44" s="7" t="s">
        <v>78</v>
      </c>
      <c r="K44" s="13">
        <v>42320</v>
      </c>
      <c r="L44" s="4" t="s">
        <v>79</v>
      </c>
    </row>
    <row r="45" spans="1:19" ht="18" x14ac:dyDescent="0.35">
      <c r="A45" s="38" t="s">
        <v>1</v>
      </c>
      <c r="B45" s="38"/>
      <c r="C45" s="38"/>
      <c r="D45" s="38"/>
      <c r="E45" s="38" t="str">
        <f t="shared" si="3"/>
        <v/>
      </c>
      <c r="F45" s="38"/>
      <c r="G45" s="38" t="str">
        <f t="shared" ref="G45:G78" si="9">IF(C45="","",SUM(F45/E45)*100)</f>
        <v/>
      </c>
      <c r="H45" s="38"/>
      <c r="I45" s="38" t="str">
        <f t="shared" si="1"/>
        <v/>
      </c>
      <c r="J45" s="38"/>
      <c r="K45" s="38"/>
      <c r="L45" s="38"/>
      <c r="M45" s="1"/>
      <c r="N45" s="1"/>
      <c r="O45" s="1"/>
      <c r="P45" s="1"/>
      <c r="Q45" s="1"/>
      <c r="R45" s="1"/>
      <c r="S45" s="1"/>
    </row>
    <row r="46" spans="1:19" ht="14.4" x14ac:dyDescent="0.3">
      <c r="A46" s="35"/>
      <c r="B46" s="6" t="s">
        <v>43</v>
      </c>
      <c r="E46" t="str">
        <f t="shared" si="3"/>
        <v/>
      </c>
      <c r="G46" s="3">
        <f t="shared" ref="G46:G53" si="10">IF(H46="",IF(C46="","",SUM(F46/E46)*100),(H46*2.2046)/100)</f>
        <v>6.5917540000000011E-2</v>
      </c>
      <c r="H46" s="3">
        <v>2.99</v>
      </c>
      <c r="I46" s="3" t="str">
        <f t="shared" si="1"/>
        <v/>
      </c>
      <c r="J46" s="7" t="s">
        <v>28</v>
      </c>
      <c r="K46" s="13">
        <v>42320</v>
      </c>
    </row>
    <row r="47" spans="1:19" ht="14.4" x14ac:dyDescent="0.3">
      <c r="A47" s="35"/>
      <c r="B47" s="6" t="s">
        <v>44</v>
      </c>
      <c r="E47" t="str">
        <f t="shared" si="3"/>
        <v/>
      </c>
      <c r="G47" s="3">
        <f t="shared" si="10"/>
        <v>4.3871540000000001E-2</v>
      </c>
      <c r="H47" s="3">
        <v>1.99</v>
      </c>
      <c r="I47" s="3" t="str">
        <f t="shared" si="1"/>
        <v/>
      </c>
      <c r="J47" s="7" t="s">
        <v>46</v>
      </c>
      <c r="K47" s="13">
        <v>42320</v>
      </c>
    </row>
    <row r="48" spans="1:19" ht="14.4" x14ac:dyDescent="0.3">
      <c r="A48" s="35"/>
      <c r="K48" s="13"/>
    </row>
    <row r="49" spans="1:12" ht="14.4" x14ac:dyDescent="0.3">
      <c r="A49" s="35"/>
      <c r="B49" s="6" t="s">
        <v>44</v>
      </c>
      <c r="E49" t="str">
        <f t="shared" si="3"/>
        <v/>
      </c>
      <c r="G49" s="3">
        <f t="shared" si="10"/>
        <v>6.5917540000000011E-2</v>
      </c>
      <c r="H49" s="3">
        <v>2.99</v>
      </c>
      <c r="I49" s="3" t="str">
        <f t="shared" si="1"/>
        <v/>
      </c>
      <c r="J49" s="7" t="s">
        <v>16</v>
      </c>
      <c r="K49" s="13">
        <v>42320</v>
      </c>
    </row>
    <row r="50" spans="1:12" ht="14.4" x14ac:dyDescent="0.3">
      <c r="A50" s="35"/>
      <c r="B50" s="6" t="s">
        <v>45</v>
      </c>
      <c r="E50" t="str">
        <f t="shared" si="3"/>
        <v/>
      </c>
      <c r="G50" s="3">
        <f t="shared" si="10"/>
        <v>6.5917540000000011E-2</v>
      </c>
      <c r="H50" s="3">
        <v>2.99</v>
      </c>
      <c r="I50" s="3" t="str">
        <f t="shared" si="1"/>
        <v/>
      </c>
      <c r="J50" s="7" t="s">
        <v>40</v>
      </c>
      <c r="K50" s="13">
        <v>42320</v>
      </c>
    </row>
    <row r="51" spans="1:12" ht="14.4" x14ac:dyDescent="0.3">
      <c r="A51" s="35"/>
      <c r="B51" s="6" t="s">
        <v>45</v>
      </c>
      <c r="C51">
        <v>8100</v>
      </c>
      <c r="D51">
        <v>1</v>
      </c>
      <c r="E51">
        <f t="shared" si="3"/>
        <v>8100</v>
      </c>
      <c r="F51" s="2">
        <v>10</v>
      </c>
      <c r="G51" s="3">
        <f t="shared" si="10"/>
        <v>6.5917540000000011E-2</v>
      </c>
      <c r="H51" s="3">
        <v>2.99</v>
      </c>
      <c r="I51" s="3">
        <f t="shared" si="1"/>
        <v>10</v>
      </c>
      <c r="J51" s="7" t="s">
        <v>27</v>
      </c>
      <c r="K51" s="13">
        <v>42327</v>
      </c>
    </row>
    <row r="52" spans="1:12" ht="14.4" x14ac:dyDescent="0.3">
      <c r="A52" s="35"/>
      <c r="B52" s="6" t="s">
        <v>74</v>
      </c>
      <c r="E52" t="str">
        <f t="shared" si="3"/>
        <v/>
      </c>
      <c r="G52" s="3">
        <f t="shared" si="10"/>
        <v>2.8439340000000004E-2</v>
      </c>
      <c r="H52" s="3">
        <v>1.29</v>
      </c>
      <c r="I52" s="3" t="str">
        <f t="shared" si="1"/>
        <v/>
      </c>
      <c r="K52" s="13"/>
    </row>
    <row r="53" spans="1:12" ht="14.4" x14ac:dyDescent="0.3">
      <c r="A53" s="35"/>
      <c r="B53" s="6" t="s">
        <v>66</v>
      </c>
      <c r="E53" t="str">
        <f t="shared" si="3"/>
        <v/>
      </c>
      <c r="G53" s="3">
        <f t="shared" si="10"/>
        <v>0.11000954000000002</v>
      </c>
      <c r="H53" s="3">
        <v>4.99</v>
      </c>
      <c r="I53" s="3" t="str">
        <f t="shared" si="1"/>
        <v/>
      </c>
      <c r="J53" s="7" t="s">
        <v>28</v>
      </c>
      <c r="K53" s="13">
        <v>42334</v>
      </c>
    </row>
    <row r="54" spans="1:12" x14ac:dyDescent="0.3">
      <c r="A54" s="38" t="s">
        <v>19</v>
      </c>
      <c r="B54" s="38"/>
      <c r="C54" s="38"/>
      <c r="D54" s="38"/>
      <c r="E54" s="38" t="str">
        <f t="shared" si="3"/>
        <v/>
      </c>
      <c r="F54" s="38"/>
      <c r="G54" s="38" t="str">
        <f t="shared" si="9"/>
        <v/>
      </c>
      <c r="H54" s="38"/>
      <c r="I54" s="38" t="str">
        <f t="shared" si="1"/>
        <v/>
      </c>
      <c r="J54" s="38"/>
      <c r="K54" s="38"/>
      <c r="L54" s="38"/>
    </row>
    <row r="55" spans="1:12" ht="14.4" x14ac:dyDescent="0.3">
      <c r="A55" s="35"/>
      <c r="B55" s="15" t="s">
        <v>20</v>
      </c>
      <c r="C55">
        <v>2500</v>
      </c>
      <c r="D55">
        <v>1</v>
      </c>
      <c r="E55">
        <f t="shared" si="3"/>
        <v>2500</v>
      </c>
      <c r="F55" s="2">
        <v>2.98</v>
      </c>
      <c r="G55" s="3">
        <f>IF(H55="",IF(C55="","",SUM(F55/E55)*100),(H55*2.2046)/100)</f>
        <v>0.11919999999999999</v>
      </c>
      <c r="I55" s="3">
        <f t="shared" si="1"/>
        <v>2.98</v>
      </c>
      <c r="J55" s="7" t="s">
        <v>16</v>
      </c>
      <c r="K55" s="13">
        <v>42313</v>
      </c>
      <c r="L55" s="4" t="s">
        <v>37</v>
      </c>
    </row>
    <row r="56" spans="1:12" ht="14.4" x14ac:dyDescent="0.3">
      <c r="A56" s="35"/>
      <c r="B56" s="6" t="s">
        <v>22</v>
      </c>
      <c r="C56">
        <v>540</v>
      </c>
      <c r="D56">
        <v>1</v>
      </c>
      <c r="E56">
        <f t="shared" si="3"/>
        <v>540</v>
      </c>
      <c r="F56" s="2">
        <v>4.9800000000000004</v>
      </c>
      <c r="G56" s="3">
        <f t="shared" ref="G56:G69" si="11">IF(H56="",IF(C56="","",SUM(F56/E56)*100),(H56*2.2046)/100)</f>
        <v>0.92222222222222239</v>
      </c>
      <c r="I56" s="3">
        <f t="shared" si="1"/>
        <v>4.9800000000000004</v>
      </c>
      <c r="J56" s="7" t="s">
        <v>23</v>
      </c>
      <c r="K56" s="13">
        <v>42313</v>
      </c>
      <c r="L56" s="4" t="s">
        <v>38</v>
      </c>
    </row>
    <row r="57" spans="1:12" ht="14.4" x14ac:dyDescent="0.3">
      <c r="A57" s="35"/>
      <c r="B57" s="6" t="s">
        <v>22</v>
      </c>
      <c r="C57">
        <v>540</v>
      </c>
      <c r="D57">
        <v>1</v>
      </c>
      <c r="E57">
        <f t="shared" si="3"/>
        <v>540</v>
      </c>
      <c r="F57" s="2">
        <v>4.99</v>
      </c>
      <c r="G57" s="3">
        <f t="shared" si="11"/>
        <v>0.92407407407407405</v>
      </c>
      <c r="I57" s="3">
        <f t="shared" si="1"/>
        <v>4.99</v>
      </c>
      <c r="J57" s="7" t="s">
        <v>28</v>
      </c>
      <c r="K57" s="13">
        <v>42327</v>
      </c>
      <c r="L57" s="4" t="s">
        <v>53</v>
      </c>
    </row>
    <row r="58" spans="1:12" ht="14.4" x14ac:dyDescent="0.3">
      <c r="A58" s="35"/>
      <c r="B58" s="6" t="s">
        <v>24</v>
      </c>
      <c r="D58">
        <v>12</v>
      </c>
      <c r="E58">
        <f t="shared" si="3"/>
        <v>12</v>
      </c>
      <c r="F58" s="2">
        <v>2.99</v>
      </c>
      <c r="G58" s="3" t="str">
        <f t="shared" si="11"/>
        <v/>
      </c>
      <c r="I58" s="3">
        <f t="shared" si="1"/>
        <v>0.24916666666666668</v>
      </c>
      <c r="J58" s="7" t="s">
        <v>16</v>
      </c>
      <c r="K58" s="13">
        <v>42313</v>
      </c>
    </row>
    <row r="59" spans="1:12" ht="14.4" x14ac:dyDescent="0.3">
      <c r="A59" s="35"/>
      <c r="B59" s="6" t="s">
        <v>24</v>
      </c>
      <c r="D59">
        <v>18</v>
      </c>
      <c r="E59">
        <f t="shared" si="3"/>
        <v>18</v>
      </c>
      <c r="F59" s="2">
        <v>4.3899999999999997</v>
      </c>
      <c r="G59" s="3" t="str">
        <f t="shared" si="11"/>
        <v/>
      </c>
      <c r="I59" s="3">
        <f t="shared" si="1"/>
        <v>0.24388888888888888</v>
      </c>
      <c r="J59" s="7" t="s">
        <v>28</v>
      </c>
      <c r="K59" s="13">
        <v>42320</v>
      </c>
    </row>
    <row r="60" spans="1:12" ht="14.4" x14ac:dyDescent="0.3">
      <c r="A60" s="35"/>
      <c r="B60" s="6" t="s">
        <v>31</v>
      </c>
      <c r="C60">
        <v>170</v>
      </c>
      <c r="D60">
        <v>1</v>
      </c>
      <c r="E60">
        <f t="shared" si="3"/>
        <v>170</v>
      </c>
      <c r="F60" s="2">
        <v>3.99</v>
      </c>
      <c r="G60" s="3">
        <f t="shared" si="11"/>
        <v>2.3470588235294119</v>
      </c>
      <c r="I60" s="3">
        <f t="shared" si="1"/>
        <v>3.99</v>
      </c>
      <c r="J60" s="7" t="s">
        <v>40</v>
      </c>
      <c r="K60" s="13">
        <v>42320</v>
      </c>
      <c r="L60" s="4" t="s">
        <v>34</v>
      </c>
    </row>
    <row r="61" spans="1:12" ht="14.4" x14ac:dyDescent="0.3">
      <c r="A61" s="35"/>
      <c r="B61" s="6" t="s">
        <v>31</v>
      </c>
      <c r="C61">
        <v>200</v>
      </c>
      <c r="D61">
        <v>2</v>
      </c>
      <c r="E61">
        <f t="shared" si="3"/>
        <v>400</v>
      </c>
      <c r="F61" s="2">
        <v>5.98</v>
      </c>
      <c r="G61" s="3">
        <f t="shared" si="11"/>
        <v>1.4950000000000001</v>
      </c>
      <c r="I61" s="3">
        <f t="shared" si="1"/>
        <v>2.99</v>
      </c>
      <c r="J61" s="7" t="s">
        <v>16</v>
      </c>
      <c r="K61" s="13">
        <v>42327</v>
      </c>
      <c r="L61" s="4" t="s">
        <v>49</v>
      </c>
    </row>
    <row r="62" spans="1:12" ht="14.4" x14ac:dyDescent="0.3">
      <c r="A62" s="35"/>
      <c r="B62" s="6" t="s">
        <v>54</v>
      </c>
      <c r="C62">
        <v>950</v>
      </c>
      <c r="D62">
        <v>2</v>
      </c>
      <c r="E62">
        <f t="shared" si="3"/>
        <v>1900</v>
      </c>
      <c r="F62" s="2">
        <v>13.79</v>
      </c>
      <c r="G62" s="3">
        <f t="shared" si="11"/>
        <v>0.72578947368421043</v>
      </c>
      <c r="I62" s="3">
        <f t="shared" si="1"/>
        <v>6.8949999999999996</v>
      </c>
      <c r="J62" s="7" t="s">
        <v>55</v>
      </c>
      <c r="K62" s="13">
        <v>42327</v>
      </c>
      <c r="L62" s="4" t="s">
        <v>54</v>
      </c>
    </row>
    <row r="63" spans="1:12" ht="14.4" x14ac:dyDescent="0.3">
      <c r="A63" s="35"/>
      <c r="B63" s="6" t="s">
        <v>54</v>
      </c>
      <c r="C63">
        <v>725</v>
      </c>
      <c r="D63">
        <v>1</v>
      </c>
      <c r="E63">
        <f t="shared" si="3"/>
        <v>725</v>
      </c>
      <c r="F63" s="2">
        <v>5.29</v>
      </c>
      <c r="G63" s="3">
        <f t="shared" si="11"/>
        <v>0.72965517241379307</v>
      </c>
      <c r="I63" s="3">
        <f t="shared" si="1"/>
        <v>5.29</v>
      </c>
      <c r="J63" s="7" t="s">
        <v>40</v>
      </c>
      <c r="K63" s="13">
        <v>42327</v>
      </c>
      <c r="L63" s="4" t="s">
        <v>54</v>
      </c>
    </row>
    <row r="64" spans="1:12" ht="14.4" x14ac:dyDescent="0.3">
      <c r="A64" s="35"/>
      <c r="B64" s="6" t="s">
        <v>54</v>
      </c>
      <c r="C64">
        <v>375</v>
      </c>
      <c r="D64">
        <v>1</v>
      </c>
      <c r="E64">
        <f t="shared" si="3"/>
        <v>375</v>
      </c>
      <c r="F64" s="2">
        <v>3.97</v>
      </c>
      <c r="G64" s="3">
        <f t="shared" si="11"/>
        <v>1.0586666666666669</v>
      </c>
      <c r="I64" s="3">
        <f t="shared" si="1"/>
        <v>3.97</v>
      </c>
      <c r="J64" s="7" t="s">
        <v>27</v>
      </c>
      <c r="K64" s="13">
        <v>42006</v>
      </c>
    </row>
    <row r="65" spans="1:12" ht="14.4" x14ac:dyDescent="0.3">
      <c r="A65" s="35"/>
      <c r="B65" s="6" t="s">
        <v>54</v>
      </c>
      <c r="C65">
        <v>1000</v>
      </c>
      <c r="D65">
        <v>1</v>
      </c>
      <c r="E65">
        <f t="shared" si="3"/>
        <v>1000</v>
      </c>
      <c r="F65" s="2">
        <v>6.99</v>
      </c>
      <c r="G65" s="3">
        <f t="shared" si="11"/>
        <v>0.69900000000000007</v>
      </c>
      <c r="I65" s="3">
        <f t="shared" si="1"/>
        <v>6.99</v>
      </c>
      <c r="J65" s="7" t="s">
        <v>28</v>
      </c>
      <c r="K65" s="13">
        <v>42320</v>
      </c>
      <c r="L65" s="4" t="s">
        <v>28</v>
      </c>
    </row>
    <row r="66" spans="1:12" ht="14.4" x14ac:dyDescent="0.3">
      <c r="A66" s="35"/>
      <c r="B66" s="6" t="s">
        <v>56</v>
      </c>
      <c r="C66">
        <v>737</v>
      </c>
      <c r="D66">
        <v>1</v>
      </c>
      <c r="E66">
        <f t="shared" si="3"/>
        <v>737</v>
      </c>
      <c r="F66" s="2">
        <v>5.99</v>
      </c>
      <c r="G66" s="3">
        <f t="shared" si="11"/>
        <v>0.81275440976933522</v>
      </c>
      <c r="I66" s="3">
        <f t="shared" si="1"/>
        <v>5.99</v>
      </c>
      <c r="J66" s="7" t="s">
        <v>55</v>
      </c>
      <c r="K66" s="13">
        <v>42327</v>
      </c>
    </row>
    <row r="67" spans="1:12" ht="14.4" x14ac:dyDescent="0.3">
      <c r="A67" s="35"/>
      <c r="B67" s="6" t="s">
        <v>58</v>
      </c>
      <c r="C67">
        <v>1000</v>
      </c>
      <c r="D67">
        <v>1</v>
      </c>
      <c r="E67">
        <f t="shared" si="3"/>
        <v>1000</v>
      </c>
      <c r="F67" s="2">
        <v>1.99</v>
      </c>
      <c r="G67" s="3">
        <f t="shared" si="11"/>
        <v>0.19900000000000001</v>
      </c>
      <c r="I67" s="3">
        <f t="shared" si="1"/>
        <v>1.99</v>
      </c>
      <c r="J67" s="7" t="s">
        <v>28</v>
      </c>
      <c r="K67" s="13">
        <v>42327</v>
      </c>
      <c r="L67" s="4" t="s">
        <v>59</v>
      </c>
    </row>
    <row r="68" spans="1:12" ht="14.4" x14ac:dyDescent="0.3">
      <c r="A68" s="35"/>
      <c r="B68" s="6" t="s">
        <v>68</v>
      </c>
      <c r="C68">
        <v>225</v>
      </c>
      <c r="D68">
        <v>5</v>
      </c>
      <c r="E68">
        <f t="shared" si="3"/>
        <v>1125</v>
      </c>
      <c r="F68" s="2">
        <v>4</v>
      </c>
      <c r="G68" s="3">
        <f t="shared" si="11"/>
        <v>0.35555555555555557</v>
      </c>
      <c r="I68" s="3">
        <f t="shared" si="1"/>
        <v>0.8</v>
      </c>
      <c r="J68" s="7" t="s">
        <v>23</v>
      </c>
      <c r="K68" s="13">
        <v>42334</v>
      </c>
      <c r="L68" s="4" t="s">
        <v>68</v>
      </c>
    </row>
    <row r="69" spans="1:12" ht="14.4" x14ac:dyDescent="0.3">
      <c r="A69" s="35"/>
      <c r="B69" s="6" t="s">
        <v>76</v>
      </c>
      <c r="C69">
        <v>1800</v>
      </c>
      <c r="D69">
        <v>1</v>
      </c>
      <c r="E69">
        <f t="shared" si="3"/>
        <v>1800</v>
      </c>
      <c r="F69" s="2">
        <v>3.29</v>
      </c>
      <c r="G69" s="3">
        <f t="shared" si="11"/>
        <v>0.18277777777777779</v>
      </c>
      <c r="I69" s="3">
        <f t="shared" si="1"/>
        <v>3.29</v>
      </c>
      <c r="J69" s="7" t="s">
        <v>46</v>
      </c>
      <c r="K69" s="13">
        <v>42348</v>
      </c>
    </row>
    <row r="70" spans="1:12" x14ac:dyDescent="0.3">
      <c r="A70" s="38" t="s">
        <v>62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4.4" x14ac:dyDescent="0.3">
      <c r="A71" s="35"/>
      <c r="B71" s="26" t="s">
        <v>26</v>
      </c>
      <c r="C71" s="22">
        <v>685</v>
      </c>
      <c r="D71" s="22">
        <v>1</v>
      </c>
      <c r="E71" s="22">
        <f>IF(AND(D71="",C71),"",IF(C71="",D71,D71*C71))</f>
        <v>685</v>
      </c>
      <c r="F71" s="23">
        <v>3.88</v>
      </c>
      <c r="G71" s="24">
        <f>IF(H71="",IF(C71="","",SUM(F71/E71)*100),(H71*2.2046)/100)</f>
        <v>0.56642335766423357</v>
      </c>
      <c r="H71" s="24"/>
      <c r="I71" s="24">
        <f>IF(D71="","",SUM(F71/D71))</f>
        <v>3.88</v>
      </c>
      <c r="J71" s="25" t="s">
        <v>27</v>
      </c>
      <c r="K71" s="28">
        <v>42320</v>
      </c>
      <c r="L71" s="19" t="s">
        <v>26</v>
      </c>
    </row>
    <row r="72" spans="1:12" ht="14.4" x14ac:dyDescent="0.3">
      <c r="A72" s="35"/>
      <c r="B72" s="6" t="s">
        <v>26</v>
      </c>
      <c r="C72" s="22">
        <v>500</v>
      </c>
      <c r="D72" s="22">
        <v>1</v>
      </c>
      <c r="E72">
        <f t="shared" si="3"/>
        <v>500</v>
      </c>
      <c r="F72" s="2">
        <v>2.66</v>
      </c>
      <c r="G72" s="24">
        <f t="shared" ref="G72:G75" si="12">IF(H72="",IF(C72="","",SUM(F72/E72)*100),(H72*2.2046)/100)</f>
        <v>0.53200000000000003</v>
      </c>
      <c r="I72" s="3">
        <f t="shared" si="1"/>
        <v>2.66</v>
      </c>
      <c r="J72" s="7" t="s">
        <v>23</v>
      </c>
      <c r="K72" s="13">
        <v>42327</v>
      </c>
      <c r="L72" s="4" t="s">
        <v>26</v>
      </c>
    </row>
    <row r="73" spans="1:12" x14ac:dyDescent="0.3">
      <c r="B73" s="6" t="s">
        <v>67</v>
      </c>
      <c r="C73" s="22">
        <v>680</v>
      </c>
      <c r="D73" s="22">
        <v>1</v>
      </c>
      <c r="E73">
        <f t="shared" si="3"/>
        <v>680</v>
      </c>
      <c r="F73" s="2">
        <v>2.98</v>
      </c>
      <c r="G73" s="24">
        <f t="shared" si="12"/>
        <v>0.43823529411764711</v>
      </c>
      <c r="I73" s="3">
        <f t="shared" si="1"/>
        <v>2.98</v>
      </c>
      <c r="J73" s="7" t="s">
        <v>23</v>
      </c>
      <c r="K73" s="13">
        <v>42334</v>
      </c>
      <c r="L73" s="4" t="s">
        <v>67</v>
      </c>
    </row>
    <row r="74" spans="1:12" x14ac:dyDescent="0.3">
      <c r="B74" s="6" t="s">
        <v>26</v>
      </c>
      <c r="C74" s="22">
        <v>720</v>
      </c>
      <c r="D74" s="22">
        <v>1</v>
      </c>
      <c r="E74">
        <f t="shared" si="3"/>
        <v>720</v>
      </c>
      <c r="F74" s="2">
        <v>3.99</v>
      </c>
      <c r="G74" s="24">
        <f t="shared" si="12"/>
        <v>0.5541666666666667</v>
      </c>
      <c r="I74" s="3">
        <f t="shared" si="1"/>
        <v>3.99</v>
      </c>
      <c r="J74" s="7" t="s">
        <v>16</v>
      </c>
      <c r="K74" s="13">
        <v>42006</v>
      </c>
      <c r="L74" s="4" t="s">
        <v>26</v>
      </c>
    </row>
    <row r="75" spans="1:12" x14ac:dyDescent="0.3">
      <c r="E75" t="str">
        <f t="shared" si="3"/>
        <v/>
      </c>
      <c r="G75" s="24" t="str">
        <f t="shared" si="12"/>
        <v/>
      </c>
      <c r="I75" s="3" t="str">
        <f t="shared" si="1"/>
        <v/>
      </c>
    </row>
    <row r="76" spans="1:12" x14ac:dyDescent="0.3">
      <c r="E76" t="str">
        <f t="shared" si="3"/>
        <v/>
      </c>
      <c r="G76" s="3" t="str">
        <f t="shared" si="9"/>
        <v/>
      </c>
      <c r="I76" s="3" t="str">
        <f t="shared" si="1"/>
        <v/>
      </c>
    </row>
    <row r="77" spans="1:12" x14ac:dyDescent="0.3">
      <c r="E77" t="str">
        <f t="shared" si="3"/>
        <v/>
      </c>
      <c r="G77" s="3" t="str">
        <f t="shared" si="9"/>
        <v/>
      </c>
      <c r="I77" s="3" t="str">
        <f t="shared" si="1"/>
        <v/>
      </c>
    </row>
    <row r="78" spans="1:12" x14ac:dyDescent="0.3">
      <c r="G78" s="3" t="str">
        <f t="shared" si="9"/>
        <v/>
      </c>
      <c r="I78" s="3" t="str">
        <f t="shared" si="1"/>
        <v/>
      </c>
    </row>
  </sheetData>
  <autoFilter ref="B1:L78"/>
  <mergeCells count="8">
    <mergeCell ref="A39:L39"/>
    <mergeCell ref="A45:L45"/>
    <mergeCell ref="A54:L54"/>
    <mergeCell ref="A70:L70"/>
    <mergeCell ref="A2:L2"/>
    <mergeCell ref="A25:L25"/>
    <mergeCell ref="A30:L30"/>
    <mergeCell ref="A21:L21"/>
  </mergeCells>
  <dataValidations count="2">
    <dataValidation type="list" allowBlank="1" showInputMessage="1" sqref="J87:J93">
      <formula1>$A$2:$A$11</formula1>
    </dataValidation>
    <dataValidation type="list" allowBlank="1" showInputMessage="1" sqref="J31:J38 J40:J44 J46:J53 J55:J69 J71:J74">
      <formula1>Magasins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Magasins!$A$3:$A$10</xm:f>
          </x14:formula1>
          <xm:sqref>J54 J3:J21 J75:J86 J39 J45 J25:J30</xm:sqref>
        </x14:dataValidation>
        <x14:dataValidation type="list" allowBlank="1" showInputMessage="1">
          <x14:formula1>
            <xm:f>Magasins!$A$3:$A$13</xm:f>
          </x14:formula1>
          <xm:sqref>J22:J24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:A12"/>
    </sheetView>
  </sheetViews>
  <sheetFormatPr baseColWidth="10" defaultRowHeight="14.4" x14ac:dyDescent="0.3"/>
  <cols>
    <col min="2" max="2" width="14" bestFit="1" customWidth="1"/>
  </cols>
  <sheetData>
    <row r="1" spans="1:2" x14ac:dyDescent="0.3">
      <c r="A1" t="s">
        <v>39</v>
      </c>
      <c r="B1" t="s">
        <v>63</v>
      </c>
    </row>
    <row r="3" spans="1:2" x14ac:dyDescent="0.3">
      <c r="A3" t="s">
        <v>16</v>
      </c>
      <c r="B3" t="s">
        <v>0</v>
      </c>
    </row>
    <row r="4" spans="1:2" x14ac:dyDescent="0.3">
      <c r="A4" t="s">
        <v>28</v>
      </c>
      <c r="B4" t="s">
        <v>42</v>
      </c>
    </row>
    <row r="5" spans="1:2" x14ac:dyDescent="0.3">
      <c r="A5" t="s">
        <v>40</v>
      </c>
      <c r="B5" t="s">
        <v>2</v>
      </c>
    </row>
    <row r="6" spans="1:2" x14ac:dyDescent="0.3">
      <c r="A6" t="s">
        <v>23</v>
      </c>
      <c r="B6" t="s">
        <v>3</v>
      </c>
    </row>
    <row r="7" spans="1:2" x14ac:dyDescent="0.3">
      <c r="A7" t="s">
        <v>27</v>
      </c>
      <c r="B7" t="s">
        <v>29</v>
      </c>
    </row>
    <row r="8" spans="1:2" x14ac:dyDescent="0.3">
      <c r="A8" t="s">
        <v>15</v>
      </c>
      <c r="B8" t="s">
        <v>1</v>
      </c>
    </row>
    <row r="9" spans="1:2" x14ac:dyDescent="0.3">
      <c r="A9" t="s">
        <v>41</v>
      </c>
      <c r="B9" t="s">
        <v>19</v>
      </c>
    </row>
    <row r="10" spans="1:2" x14ac:dyDescent="0.3">
      <c r="A10" t="s">
        <v>55</v>
      </c>
      <c r="B10" t="s">
        <v>62</v>
      </c>
    </row>
    <row r="11" spans="1:2" x14ac:dyDescent="0.3">
      <c r="A11" t="s">
        <v>46</v>
      </c>
    </row>
    <row r="12" spans="1:2" x14ac:dyDescent="0.3">
      <c r="A1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3" sqref="A3"/>
    </sheetView>
  </sheetViews>
  <sheetFormatPr baseColWidth="10" defaultRowHeight="14.4" x14ac:dyDescent="0.3"/>
  <cols>
    <col min="4" max="4" width="16.21875" bestFit="1" customWidth="1"/>
  </cols>
  <sheetData>
    <row r="1" spans="1:1" ht="15.6" x14ac:dyDescent="0.3">
      <c r="A1" s="36" t="s">
        <v>64</v>
      </c>
    </row>
    <row r="4" spans="1:1" ht="14.4" customHeight="1" x14ac:dyDescent="0.3">
      <c r="A4" s="36"/>
    </row>
    <row r="5" spans="1:1" ht="14.4" customHeight="1" x14ac:dyDescent="0.3">
      <c r="A5" s="36"/>
    </row>
    <row r="9" spans="1:1" ht="14.4" customHeight="1" x14ac:dyDescent="0.3">
      <c r="A9" s="36"/>
    </row>
    <row r="10" spans="1:1" ht="14.4" customHeight="1" x14ac:dyDescent="0.3">
      <c r="A10" s="36"/>
    </row>
    <row r="13" spans="1:1" ht="14.4" customHeight="1" x14ac:dyDescent="0.3">
      <c r="A13" s="36"/>
    </row>
    <row r="14" spans="1:1" ht="14.4" customHeight="1" x14ac:dyDescent="0.3">
      <c r="A14" s="36"/>
    </row>
    <row r="19" spans="1:1" ht="14.4" customHeight="1" x14ac:dyDescent="0.3">
      <c r="A19" s="36"/>
    </row>
    <row r="20" spans="1:1" ht="14.4" customHeight="1" x14ac:dyDescent="0.3">
      <c r="A20" s="36"/>
    </row>
    <row r="24" spans="1:1" ht="14.4" customHeight="1" x14ac:dyDescent="0.3">
      <c r="A24" s="36"/>
    </row>
    <row r="25" spans="1:1" ht="14.4" customHeight="1" x14ac:dyDescent="0.3">
      <c r="A25" s="36"/>
    </row>
    <row r="28" spans="1:1" ht="14.4" customHeight="1" x14ac:dyDescent="0.3">
      <c r="A28" s="36"/>
    </row>
    <row r="29" spans="1:1" ht="14.4" customHeight="1" x14ac:dyDescent="0.3">
      <c r="A29" s="3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Magasins!$B$3:$B$10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Main</vt:lpstr>
      <vt:lpstr>Magasins</vt:lpstr>
      <vt:lpstr>Produits</vt:lpstr>
      <vt:lpstr>Magasins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2015-10-28T21:20:55Z</dcterms:created>
  <dcterms:modified xsi:type="dcterms:W3CDTF">2015-12-13T23:40:00Z</dcterms:modified>
</cp:coreProperties>
</file>