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2"/>
  </bookViews>
  <sheets>
    <sheet name="ItemisedEntry" sheetId="1" r:id="rId1"/>
    <sheet name="MileageLog" sheetId="2" r:id="rId2"/>
    <sheet name="SummarySheet" sheetId="3" r:id="rId3"/>
  </sheets>
  <definedNames>
    <definedName name="Excel_BuiltIn_Print_Area">'ItemisedEntry'!$A:$D</definedName>
    <definedName name="Excel_BuiltIn_Print_Area_1">'MileageLog'!$A$1:$S$52</definedName>
    <definedName name="Excel_BuiltIn_Print_Area_2">'SummarySheet'!$A$1:$G$51</definedName>
    <definedName name="_xlfn_SUMIFS">NA()</definedName>
    <definedName name="_xlnm_Print_Area">NA()</definedName>
    <definedName name="_xlnm_Print_Area_1">NA()</definedName>
  </definedNames>
  <calcPr fullCalcOnLoad="1"/>
</workbook>
</file>

<file path=xl/sharedStrings.xml><?xml version="1.0" encoding="utf-8"?>
<sst xmlns="http://schemas.openxmlformats.org/spreadsheetml/2006/main" count="220" uniqueCount="68">
  <si>
    <t>Expense claim Form (Flat rate VAT only)</t>
  </si>
  <si>
    <t>User Note: Please enter the date, description, category (selected from the drop down list) and gross cost of the expenses incurred. Mileage can be recorded on the mileage log on the next tab, these will then feed through to the Summary Sheet on a seperate tab.</t>
  </si>
  <si>
    <t>Company Name</t>
  </si>
  <si>
    <t>Yo Yo</t>
  </si>
  <si>
    <t>Employee Name</t>
  </si>
  <si>
    <t>Me</t>
  </si>
  <si>
    <t>Client Reference</t>
  </si>
  <si>
    <t>Month</t>
  </si>
  <si>
    <t>2015-11</t>
  </si>
  <si>
    <t>Date</t>
  </si>
  <si>
    <t>Description</t>
  </si>
  <si>
    <t>Category</t>
  </si>
  <si>
    <t>Cost</t>
  </si>
  <si>
    <t>THIS FORM SHOULD NOT BE USED FOR EXPENSES PAID DIRECTLY FROM THE COMPANY'S BANK ACCOUNT</t>
  </si>
  <si>
    <t>Accommodation</t>
  </si>
  <si>
    <t>Accountancy Fees</t>
  </si>
  <si>
    <t>Something</t>
  </si>
  <si>
    <t>Internet Costs</t>
  </si>
  <si>
    <t>Books/Magazines</t>
  </si>
  <si>
    <t>Home as Office</t>
  </si>
  <si>
    <t>Computer Costs</t>
  </si>
  <si>
    <t>Subsistence (receipted)</t>
  </si>
  <si>
    <t>Computer Hardware</t>
  </si>
  <si>
    <t>Computer Software</t>
  </si>
  <si>
    <t>Entertaining</t>
  </si>
  <si>
    <t>Other</t>
  </si>
  <si>
    <t>Insurance</t>
  </si>
  <si>
    <t>Mobile Phone / Landline</t>
  </si>
  <si>
    <t>Travel (excluding mileage)</t>
  </si>
  <si>
    <t>Postage and Stationery</t>
  </si>
  <si>
    <t>Staff Training</t>
  </si>
  <si>
    <t>Subscriptions</t>
  </si>
  <si>
    <t>Subsistence (�5/�10 per night)</t>
  </si>
  <si>
    <t>Mileage Log</t>
  </si>
  <si>
    <t>Nixon Williams Client Reference</t>
  </si>
  <si>
    <t>To/From - Location including postcode if preferable</t>
  </si>
  <si>
    <t>Purpose</t>
  </si>
  <si>
    <t>Miles</t>
  </si>
  <si>
    <t>Method</t>
  </si>
  <si>
    <t>Car</t>
  </si>
  <si>
    <t>Bike</t>
  </si>
  <si>
    <t>Cycle</t>
  </si>
  <si>
    <t>Somewhere</t>
  </si>
  <si>
    <t>Total Car Mileage</t>
  </si>
  <si>
    <t>miles</t>
  </si>
  <si>
    <t>at 45p</t>
  </si>
  <si>
    <t>at 25p</t>
  </si>
  <si>
    <t>Total Bike Mileage</t>
  </si>
  <si>
    <t>at 24p</t>
  </si>
  <si>
    <t>Total Cycle Mileage</t>
  </si>
  <si>
    <t>at 20p</t>
  </si>
  <si>
    <t>NET</t>
  </si>
  <si>
    <t>VAT</t>
  </si>
  <si>
    <t>GROSS</t>
  </si>
  <si>
    <t>Total Mileage Claim this month</t>
  </si>
  <si>
    <t>Year To Date Mileage Analysis (Car Miles only)</t>
  </si>
  <si>
    <t>Miles Brought Forward</t>
  </si>
  <si>
    <t>(to be reset to 0 each 6th April)</t>
  </si>
  <si>
    <t>Miles This Claim</t>
  </si>
  <si>
    <t>Miles Carried Forward</t>
  </si>
  <si>
    <t>Expense Claim Summary</t>
  </si>
  <si>
    <t>Total</t>
  </si>
  <si>
    <t>Mileage</t>
  </si>
  <si>
    <t>Payment Details</t>
  </si>
  <si>
    <t>Already reimbursed?</t>
  </si>
  <si>
    <t>If nothing is entered here the gross claim will be added to your payslip.</t>
  </si>
  <si>
    <t>Notes</t>
  </si>
  <si>
    <t>notes</t>
  </si>
</sst>
</file>

<file path=xl/styles.xml><?xml version="1.0" encoding="utf-8"?>
<styleSheet xmlns="http://schemas.openxmlformats.org/spreadsheetml/2006/main">
  <numFmts count="8">
    <numFmt numFmtId="164" formatCode="GENERAL"/>
    <numFmt numFmtId="165" formatCode="DD/MM/YYYY"/>
    <numFmt numFmtId="166" formatCode="0.00"/>
    <numFmt numFmtId="167" formatCode="MMM\-YY"/>
    <numFmt numFmtId="168" formatCode="MMMM\ YYYY;@"/>
    <numFmt numFmtId="169" formatCode="#,##0.0"/>
    <numFmt numFmtId="170" formatCode="&quot; �&quot;* #,##0.00\ ;&quot;-�&quot;* #,##0.00\ ;&quot; �&quot;* \-#\ ;@\ "/>
    <numFmt numFmtId="171" formatCode="DD/MM/YYYY;@"/>
  </numFmts>
  <fonts count="9">
    <font>
      <sz val="10"/>
      <name val="Arial"/>
      <family val="2"/>
    </font>
    <font>
      <sz val="11"/>
      <color indexed="8"/>
      <name val="Calibri"/>
      <family val="2"/>
    </font>
    <font>
      <sz val="18"/>
      <color indexed="8"/>
      <name val="Calibri"/>
      <family val="2"/>
    </font>
    <font>
      <b/>
      <sz val="11"/>
      <color indexed="8"/>
      <name val="Calibri"/>
      <family val="2"/>
    </font>
    <font>
      <b/>
      <sz val="12"/>
      <color indexed="8"/>
      <name val="Calibri"/>
      <family val="2"/>
    </font>
    <font>
      <sz val="16"/>
      <color indexed="8"/>
      <name val="Calibri"/>
      <family val="2"/>
    </font>
    <font>
      <u val="single"/>
      <sz val="11"/>
      <color indexed="8"/>
      <name val="Calibri"/>
      <family val="2"/>
    </font>
    <font>
      <b/>
      <sz val="14"/>
      <color indexed="8"/>
      <name val="Calibri"/>
      <family val="2"/>
    </font>
    <font>
      <b/>
      <sz val="9"/>
      <color indexed="8"/>
      <name val="Calibri"/>
      <family val="2"/>
    </font>
  </fonts>
  <fills count="3">
    <fill>
      <patternFill/>
    </fill>
    <fill>
      <patternFill patternType="gray125"/>
    </fill>
    <fill>
      <patternFill patternType="solid">
        <fgColor indexed="22"/>
        <bgColor indexed="64"/>
      </patternFill>
    </fill>
  </fills>
  <borders count="31">
    <border>
      <left/>
      <right/>
      <top/>
      <bottom/>
      <diagonal/>
    </border>
    <border>
      <left style="thick">
        <color indexed="63"/>
      </left>
      <right style="thick">
        <color indexed="63"/>
      </right>
      <top style="thick">
        <color indexed="63"/>
      </top>
      <bottom style="thick">
        <color indexed="63"/>
      </bottom>
    </border>
    <border>
      <left style="medium">
        <color indexed="63"/>
      </left>
      <right style="medium">
        <color indexed="63"/>
      </right>
      <top style="medium">
        <color indexed="63"/>
      </top>
      <bottom>
        <color indexed="63"/>
      </bottom>
    </border>
    <border>
      <left style="medium">
        <color indexed="63"/>
      </left>
      <right style="medium">
        <color indexed="63"/>
      </right>
      <top style="medium">
        <color indexed="63"/>
      </top>
      <bottom style="medium">
        <color indexed="63"/>
      </bottom>
    </border>
    <border>
      <left style="medium">
        <color indexed="63"/>
      </left>
      <right style="medium">
        <color indexed="63"/>
      </right>
      <top>
        <color indexed="63"/>
      </top>
      <bottom style="medium">
        <color indexed="63"/>
      </bottom>
    </border>
    <border>
      <left style="thick">
        <color indexed="63"/>
      </left>
      <right>
        <color indexed="63"/>
      </right>
      <top style="thick">
        <color indexed="63"/>
      </top>
      <bottom style="thick">
        <color indexed="63"/>
      </bottom>
    </border>
    <border>
      <left>
        <color indexed="63"/>
      </left>
      <right style="medium">
        <color indexed="63"/>
      </right>
      <top style="thick">
        <color indexed="63"/>
      </top>
      <bottom style="thick">
        <color indexed="63"/>
      </bottom>
    </border>
    <border>
      <left style="medium">
        <color indexed="63"/>
      </left>
      <right style="medium">
        <color indexed="63"/>
      </right>
      <top style="thick">
        <color indexed="63"/>
      </top>
      <bottom style="thick">
        <color indexed="63"/>
      </bottom>
    </border>
    <border>
      <left style="medium">
        <color indexed="63"/>
      </left>
      <right style="thick">
        <color indexed="63"/>
      </right>
      <top style="thick">
        <color indexed="63"/>
      </top>
      <bottom style="thick">
        <color indexed="63"/>
      </bottom>
    </border>
    <border>
      <left>
        <color indexed="63"/>
      </left>
      <right>
        <color indexed="63"/>
      </right>
      <top style="thick">
        <color indexed="63"/>
      </top>
      <bottom style="thick">
        <color indexed="63"/>
      </bottom>
    </border>
    <border>
      <left>
        <color indexed="63"/>
      </left>
      <right style="thick">
        <color indexed="63"/>
      </right>
      <top style="thick">
        <color indexed="63"/>
      </top>
      <bottom style="thick">
        <color indexed="63"/>
      </bottom>
    </border>
    <border>
      <left style="thick">
        <color indexed="63"/>
      </left>
      <right>
        <color indexed="63"/>
      </right>
      <top style="thick">
        <color indexed="63"/>
      </top>
      <bottom style="medium">
        <color indexed="63"/>
      </bottom>
    </border>
    <border>
      <left>
        <color indexed="63"/>
      </left>
      <right style="medium">
        <color indexed="63"/>
      </right>
      <top style="thick">
        <color indexed="63"/>
      </top>
      <bottom style="medium">
        <color indexed="63"/>
      </bottom>
    </border>
    <border>
      <left style="medium">
        <color indexed="63"/>
      </left>
      <right style="medium">
        <color indexed="63"/>
      </right>
      <top style="thick">
        <color indexed="63"/>
      </top>
      <bottom style="medium">
        <color indexed="63"/>
      </bottom>
    </border>
    <border>
      <left style="medium">
        <color indexed="63"/>
      </left>
      <right style="thick">
        <color indexed="63"/>
      </right>
      <top style="thick">
        <color indexed="63"/>
      </top>
      <bottom style="medium">
        <color indexed="63"/>
      </bottom>
    </border>
    <border>
      <left style="thick">
        <color indexed="63"/>
      </left>
      <right>
        <color indexed="63"/>
      </right>
      <top style="thick">
        <color indexed="63"/>
      </top>
      <bottom>
        <color indexed="63"/>
      </bottom>
    </border>
    <border>
      <left>
        <color indexed="63"/>
      </left>
      <right>
        <color indexed="63"/>
      </right>
      <top style="thick">
        <color indexed="63"/>
      </top>
      <bottom>
        <color indexed="63"/>
      </bottom>
    </border>
    <border>
      <left>
        <color indexed="63"/>
      </left>
      <right style="medium">
        <color indexed="63"/>
      </right>
      <top style="medium">
        <color indexed="63"/>
      </top>
      <bottom style="medium">
        <color indexed="63"/>
      </bottom>
    </border>
    <border>
      <left style="medium">
        <color indexed="63"/>
      </left>
      <right style="thick">
        <color indexed="63"/>
      </right>
      <top style="medium">
        <color indexed="63"/>
      </top>
      <bottom style="medium">
        <color indexed="63"/>
      </bottom>
    </border>
    <border>
      <left style="thick">
        <color indexed="63"/>
      </left>
      <right>
        <color indexed="63"/>
      </right>
      <top>
        <color indexed="63"/>
      </top>
      <bottom>
        <color indexed="63"/>
      </bottom>
    </border>
    <border>
      <left style="thick">
        <color indexed="63"/>
      </left>
      <right>
        <color indexed="63"/>
      </right>
      <top style="medium">
        <color indexed="63"/>
      </top>
      <bottom style="medium">
        <color indexed="63"/>
      </bottom>
    </border>
    <border>
      <left style="thick">
        <color indexed="63"/>
      </left>
      <right>
        <color indexed="63"/>
      </right>
      <top style="medium">
        <color indexed="63"/>
      </top>
      <bottom style="thick">
        <color indexed="63"/>
      </bottom>
    </border>
    <border>
      <left>
        <color indexed="63"/>
      </left>
      <right style="medium">
        <color indexed="63"/>
      </right>
      <top style="medium">
        <color indexed="63"/>
      </top>
      <bottom style="thick">
        <color indexed="63"/>
      </bottom>
    </border>
    <border>
      <left style="medium">
        <color indexed="63"/>
      </left>
      <right style="medium">
        <color indexed="63"/>
      </right>
      <top style="medium">
        <color indexed="63"/>
      </top>
      <bottom style="thick">
        <color indexed="63"/>
      </bottom>
    </border>
    <border>
      <left style="medium">
        <color indexed="63"/>
      </left>
      <right style="thick">
        <color indexed="63"/>
      </right>
      <top style="medium">
        <color indexed="63"/>
      </top>
      <bottom style="thick">
        <color indexed="63"/>
      </bottom>
    </border>
    <border>
      <left>
        <color indexed="63"/>
      </left>
      <right style="thick">
        <color indexed="63"/>
      </right>
      <top>
        <color indexed="63"/>
      </top>
      <bottom>
        <color indexed="63"/>
      </bottom>
    </border>
    <border>
      <left style="thick">
        <color indexed="63"/>
      </left>
      <right>
        <color indexed="63"/>
      </right>
      <top>
        <color indexed="63"/>
      </top>
      <bottom style="thick">
        <color indexed="63"/>
      </bottom>
    </border>
    <border>
      <left>
        <color indexed="63"/>
      </left>
      <right>
        <color indexed="63"/>
      </right>
      <top>
        <color indexed="63"/>
      </top>
      <bottom style="thick">
        <color indexed="63"/>
      </bottom>
    </border>
    <border>
      <left>
        <color indexed="63"/>
      </left>
      <right style="thick">
        <color indexed="63"/>
      </right>
      <top style="thick">
        <color indexed="63"/>
      </top>
      <bottom>
        <color indexed="63"/>
      </bottom>
    </border>
    <border>
      <left>
        <color indexed="63"/>
      </left>
      <right style="thick">
        <color indexed="63"/>
      </right>
      <top>
        <color indexed="63"/>
      </top>
      <bottom style="thick">
        <color indexed="63"/>
      </bottom>
    </border>
    <border>
      <left>
        <color indexed="63"/>
      </left>
      <right>
        <color indexed="63"/>
      </right>
      <top>
        <color indexed="63"/>
      </top>
      <bottom style="mediu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04">
    <xf numFmtId="164" fontId="0" fillId="0" borderId="0" xfId="0" applyAlignment="1">
      <alignment/>
    </xf>
    <xf numFmtId="165" fontId="1" fillId="0" borderId="0" xfId="20" applyNumberFormat="1" applyProtection="1">
      <alignment/>
      <protection hidden="1"/>
    </xf>
    <xf numFmtId="164" fontId="1" fillId="0" borderId="0" xfId="20" applyProtection="1">
      <alignment/>
      <protection hidden="1"/>
    </xf>
    <xf numFmtId="166" fontId="1" fillId="0" borderId="0" xfId="20" applyNumberFormat="1" applyProtection="1">
      <alignment/>
      <protection hidden="1"/>
    </xf>
    <xf numFmtId="165" fontId="2" fillId="0" borderId="0" xfId="20" applyNumberFormat="1" applyFont="1" applyProtection="1">
      <alignment/>
      <protection hidden="1"/>
    </xf>
    <xf numFmtId="164" fontId="3" fillId="0" borderId="1" xfId="20" applyFont="1" applyBorder="1" applyAlignment="1" applyProtection="1">
      <alignment horizontal="left" vertical="center" wrapText="1"/>
      <protection hidden="1"/>
    </xf>
    <xf numFmtId="165" fontId="1" fillId="0" borderId="0" xfId="20" applyNumberFormat="1" applyFont="1" applyAlignment="1" applyProtection="1">
      <alignment/>
      <protection hidden="1"/>
    </xf>
    <xf numFmtId="164" fontId="1" fillId="0" borderId="0" xfId="20" applyFont="1" applyAlignment="1" applyProtection="1">
      <alignment/>
      <protection hidden="1"/>
    </xf>
    <xf numFmtId="164" fontId="1" fillId="0" borderId="2" xfId="20" applyFont="1" applyBorder="1" applyProtection="1">
      <alignment/>
      <protection locked="0"/>
    </xf>
    <xf numFmtId="164" fontId="1" fillId="0" borderId="3" xfId="20" applyFont="1" applyBorder="1" applyProtection="1">
      <alignment/>
      <protection locked="0"/>
    </xf>
    <xf numFmtId="164" fontId="1" fillId="0" borderId="4" xfId="20" applyBorder="1" applyAlignment="1" applyProtection="1">
      <alignment horizontal="left"/>
      <protection locked="0"/>
    </xf>
    <xf numFmtId="165" fontId="1" fillId="0" borderId="0" xfId="20" applyNumberFormat="1" applyFont="1" applyProtection="1">
      <alignment/>
      <protection hidden="1"/>
    </xf>
    <xf numFmtId="167" fontId="1" fillId="0" borderId="3" xfId="20" applyNumberFormat="1" applyFont="1" applyBorder="1" applyAlignment="1" applyProtection="1">
      <alignment horizontal="left"/>
      <protection locked="0"/>
    </xf>
    <xf numFmtId="165" fontId="3" fillId="0" borderId="0" xfId="20" applyNumberFormat="1" applyFont="1" applyProtection="1">
      <alignment/>
      <protection hidden="1"/>
    </xf>
    <xf numFmtId="164" fontId="3" fillId="0" borderId="0" xfId="20" applyFont="1" applyProtection="1">
      <alignment/>
      <protection hidden="1"/>
    </xf>
    <xf numFmtId="166" fontId="3" fillId="0" borderId="0" xfId="20" applyNumberFormat="1" applyFont="1" applyBorder="1" applyAlignment="1" applyProtection="1">
      <alignment/>
      <protection hidden="1"/>
    </xf>
    <xf numFmtId="164" fontId="4" fillId="0" borderId="1" xfId="20" applyFont="1" applyBorder="1" applyAlignment="1" applyProtection="1">
      <alignment horizontal="center" vertical="center" wrapText="1"/>
      <protection hidden="1"/>
    </xf>
    <xf numFmtId="165" fontId="1" fillId="0" borderId="0" xfId="20" applyNumberFormat="1" applyProtection="1">
      <alignment/>
      <protection locked="0"/>
    </xf>
    <xf numFmtId="164" fontId="1" fillId="0" borderId="0" xfId="20" applyFont="1" applyProtection="1">
      <alignment/>
      <protection locked="0"/>
    </xf>
    <xf numFmtId="166" fontId="1" fillId="0" borderId="0" xfId="20" applyNumberFormat="1" applyFont="1" applyBorder="1" applyAlignment="1" applyProtection="1">
      <alignment/>
      <protection locked="0"/>
    </xf>
    <xf numFmtId="165" fontId="1" fillId="0" borderId="0" xfId="20" applyNumberFormat="1" applyFont="1" applyProtection="1">
      <alignment/>
      <protection locked="0"/>
    </xf>
    <xf numFmtId="164" fontId="1" fillId="0" borderId="0" xfId="20" applyFont="1" applyBorder="1" applyProtection="1">
      <alignment/>
      <protection hidden="1"/>
    </xf>
    <xf numFmtId="164" fontId="5" fillId="0" borderId="0" xfId="20" applyFont="1" applyProtection="1">
      <alignment/>
      <protection hidden="1"/>
    </xf>
    <xf numFmtId="168" fontId="5" fillId="0" borderId="0" xfId="20" applyNumberFormat="1" applyFont="1" applyBorder="1" applyAlignment="1" applyProtection="1">
      <alignment horizontal="left"/>
      <protection hidden="1"/>
    </xf>
    <xf numFmtId="164" fontId="5" fillId="0" borderId="0" xfId="20" applyFont="1" applyBorder="1" applyProtection="1">
      <alignment/>
      <protection hidden="1"/>
    </xf>
    <xf numFmtId="164" fontId="1" fillId="0" borderId="0" xfId="20" applyFont="1" applyBorder="1" applyAlignment="1" applyProtection="1">
      <alignment horizontal="left"/>
      <protection hidden="1"/>
    </xf>
    <xf numFmtId="164" fontId="1" fillId="0" borderId="0" xfId="20" applyBorder="1" applyAlignment="1" applyProtection="1">
      <alignment horizontal="left"/>
      <protection hidden="1"/>
    </xf>
    <xf numFmtId="164" fontId="1" fillId="0" borderId="0" xfId="20" applyBorder="1" applyProtection="1">
      <alignment/>
      <protection hidden="1"/>
    </xf>
    <xf numFmtId="164" fontId="1" fillId="2" borderId="5" xfId="20" applyFont="1" applyFill="1" applyBorder="1" applyAlignment="1" applyProtection="1">
      <alignment horizontal="center" vertical="center"/>
      <protection hidden="1"/>
    </xf>
    <xf numFmtId="164" fontId="1" fillId="2" borderId="6" xfId="20" applyFont="1" applyFill="1" applyBorder="1" applyAlignment="1" applyProtection="1">
      <alignment horizontal="center" vertical="center"/>
      <protection hidden="1"/>
    </xf>
    <xf numFmtId="164" fontId="1" fillId="2" borderId="7" xfId="20" applyFont="1" applyFill="1" applyBorder="1" applyAlignment="1" applyProtection="1">
      <alignment horizontal="center" vertical="center"/>
      <protection hidden="1"/>
    </xf>
    <xf numFmtId="164" fontId="1" fillId="2" borderId="8" xfId="20" applyFont="1" applyFill="1" applyBorder="1" applyAlignment="1" applyProtection="1">
      <alignment horizontal="center" vertical="center"/>
      <protection hidden="1"/>
    </xf>
    <xf numFmtId="164" fontId="1" fillId="2" borderId="5" xfId="20" applyFont="1" applyFill="1" applyBorder="1" applyAlignment="1" applyProtection="1">
      <alignment vertical="center"/>
      <protection hidden="1"/>
    </xf>
    <xf numFmtId="164" fontId="1" fillId="2" borderId="9" xfId="20" applyFont="1" applyFill="1" applyBorder="1" applyAlignment="1" applyProtection="1">
      <alignment vertical="center"/>
      <protection hidden="1"/>
    </xf>
    <xf numFmtId="164" fontId="1" fillId="2" borderId="10" xfId="20" applyFont="1" applyFill="1" applyBorder="1" applyAlignment="1" applyProtection="1">
      <alignment vertical="center"/>
      <protection hidden="1"/>
    </xf>
    <xf numFmtId="165" fontId="1" fillId="0" borderId="11" xfId="20" applyNumberFormat="1" applyFont="1" applyBorder="1" applyAlignment="1" applyProtection="1">
      <alignment horizontal="center" vertical="center"/>
      <protection locked="0"/>
    </xf>
    <xf numFmtId="164" fontId="1" fillId="0" borderId="12" xfId="20" applyFont="1" applyBorder="1" applyAlignment="1" applyProtection="1">
      <alignment horizontal="center" vertical="center"/>
      <protection locked="0"/>
    </xf>
    <xf numFmtId="164" fontId="1" fillId="0" borderId="13" xfId="20" applyFont="1" applyBorder="1" applyAlignment="1" applyProtection="1">
      <alignment horizontal="center" vertical="center"/>
      <protection locked="0"/>
    </xf>
    <xf numFmtId="166" fontId="1" fillId="0" borderId="13" xfId="20" applyNumberFormat="1" applyBorder="1" applyAlignment="1" applyProtection="1">
      <alignment horizontal="center" vertical="center"/>
      <protection locked="0"/>
    </xf>
    <xf numFmtId="169" fontId="1" fillId="0" borderId="14" xfId="20" applyNumberFormat="1" applyFont="1" applyBorder="1" applyAlignment="1" applyProtection="1">
      <alignment horizontal="center" vertical="center"/>
      <protection locked="0"/>
    </xf>
    <xf numFmtId="169" fontId="1" fillId="0" borderId="15" xfId="20" applyNumberFormat="1" applyBorder="1" applyAlignment="1" applyProtection="1">
      <alignment vertical="center"/>
      <protection hidden="1"/>
    </xf>
    <xf numFmtId="169" fontId="1" fillId="0" borderId="16" xfId="20" applyNumberFormat="1" applyBorder="1" applyAlignment="1" applyProtection="1">
      <alignment vertical="center"/>
      <protection hidden="1"/>
    </xf>
    <xf numFmtId="164" fontId="1" fillId="0" borderId="17" xfId="20" applyFont="1" applyBorder="1" applyAlignment="1" applyProtection="1">
      <alignment horizontal="center" vertical="center"/>
      <protection locked="0"/>
    </xf>
    <xf numFmtId="164" fontId="1" fillId="0" borderId="3" xfId="20" applyFont="1" applyBorder="1" applyAlignment="1" applyProtection="1">
      <alignment horizontal="center" vertical="center"/>
      <protection locked="0"/>
    </xf>
    <xf numFmtId="166" fontId="1" fillId="0" borderId="3" xfId="20" applyNumberFormat="1" applyFont="1" applyBorder="1" applyAlignment="1" applyProtection="1">
      <alignment horizontal="center" vertical="center"/>
      <protection locked="0"/>
    </xf>
    <xf numFmtId="169" fontId="1" fillId="0" borderId="18" xfId="20" applyNumberFormat="1" applyFont="1" applyBorder="1" applyAlignment="1" applyProtection="1">
      <alignment horizontal="center" vertical="center"/>
      <protection locked="0"/>
    </xf>
    <xf numFmtId="169" fontId="1" fillId="0" borderId="19" xfId="20" applyNumberFormat="1" applyBorder="1" applyAlignment="1" applyProtection="1">
      <alignment vertical="center"/>
      <protection hidden="1"/>
    </xf>
    <xf numFmtId="169" fontId="1" fillId="0" borderId="0" xfId="20" applyNumberFormat="1" applyBorder="1" applyAlignment="1" applyProtection="1">
      <alignment vertical="center"/>
      <protection hidden="1"/>
    </xf>
    <xf numFmtId="166" fontId="1" fillId="0" borderId="3" xfId="20" applyNumberFormat="1" applyBorder="1" applyAlignment="1" applyProtection="1">
      <alignment horizontal="center" vertical="center"/>
      <protection locked="0"/>
    </xf>
    <xf numFmtId="165" fontId="1" fillId="0" borderId="20" xfId="20" applyNumberFormat="1" applyFont="1" applyBorder="1" applyAlignment="1" applyProtection="1">
      <alignment horizontal="center" vertical="center"/>
      <protection locked="0"/>
    </xf>
    <xf numFmtId="165" fontId="1" fillId="0" borderId="20" xfId="20" applyNumberFormat="1" applyBorder="1" applyAlignment="1" applyProtection="1">
      <alignment horizontal="center" vertical="center"/>
      <protection locked="0"/>
    </xf>
    <xf numFmtId="164" fontId="1" fillId="0" borderId="17" xfId="20" applyBorder="1" applyAlignment="1" applyProtection="1">
      <alignment horizontal="center" vertical="center"/>
      <protection locked="0"/>
    </xf>
    <xf numFmtId="164" fontId="1" fillId="0" borderId="3" xfId="20" applyBorder="1" applyAlignment="1" applyProtection="1">
      <alignment horizontal="center" vertical="center"/>
      <protection locked="0"/>
    </xf>
    <xf numFmtId="165" fontId="1" fillId="0" borderId="21" xfId="20" applyNumberFormat="1" applyBorder="1" applyAlignment="1" applyProtection="1">
      <alignment horizontal="center" vertical="center"/>
      <protection locked="0"/>
    </xf>
    <xf numFmtId="164" fontId="1" fillId="0" borderId="22" xfId="20" applyBorder="1" applyAlignment="1" applyProtection="1">
      <alignment horizontal="center" vertical="center"/>
      <protection locked="0"/>
    </xf>
    <xf numFmtId="164" fontId="1" fillId="0" borderId="23" xfId="20" applyBorder="1" applyAlignment="1" applyProtection="1">
      <alignment horizontal="center" vertical="center"/>
      <protection locked="0"/>
    </xf>
    <xf numFmtId="166" fontId="1" fillId="0" borderId="23" xfId="20" applyNumberFormat="1" applyBorder="1" applyAlignment="1" applyProtection="1">
      <alignment horizontal="center" vertical="center"/>
      <protection locked="0"/>
    </xf>
    <xf numFmtId="169" fontId="1" fillId="0" borderId="24" xfId="20" applyNumberFormat="1" applyBorder="1" applyAlignment="1" applyProtection="1">
      <alignment horizontal="center" vertical="center"/>
      <protection locked="0"/>
    </xf>
    <xf numFmtId="164" fontId="1" fillId="0" borderId="19" xfId="20" applyFont="1" applyBorder="1" applyAlignment="1" applyProtection="1">
      <alignment horizontal="left" vertical="center"/>
      <protection hidden="1"/>
    </xf>
    <xf numFmtId="166" fontId="1" fillId="0" borderId="0" xfId="20" applyNumberFormat="1" applyBorder="1" applyAlignment="1" applyProtection="1">
      <alignment vertical="center"/>
      <protection hidden="1"/>
    </xf>
    <xf numFmtId="164" fontId="1" fillId="0" borderId="0" xfId="20" applyFont="1" applyBorder="1" applyAlignment="1" applyProtection="1">
      <alignment vertical="center"/>
      <protection hidden="1"/>
    </xf>
    <xf numFmtId="164" fontId="1" fillId="0" borderId="0" xfId="20" applyFont="1" applyBorder="1" applyAlignment="1" applyProtection="1">
      <alignment horizontal="center" vertical="center"/>
      <protection hidden="1"/>
    </xf>
    <xf numFmtId="166" fontId="1" fillId="0" borderId="25" xfId="20" applyNumberFormat="1" applyBorder="1" applyAlignment="1" applyProtection="1">
      <alignment vertical="center"/>
      <protection hidden="1"/>
    </xf>
    <xf numFmtId="169" fontId="1" fillId="0" borderId="5" xfId="20" applyNumberFormat="1" applyBorder="1" applyAlignment="1" applyProtection="1">
      <alignment vertical="center"/>
      <protection hidden="1"/>
    </xf>
    <xf numFmtId="169" fontId="1" fillId="0" borderId="9" xfId="20" applyNumberFormat="1" applyBorder="1" applyAlignment="1" applyProtection="1">
      <alignment vertical="center"/>
      <protection hidden="1"/>
    </xf>
    <xf numFmtId="169" fontId="1" fillId="0" borderId="10" xfId="20" applyNumberFormat="1" applyBorder="1" applyAlignment="1" applyProtection="1">
      <alignment vertical="center"/>
      <protection hidden="1"/>
    </xf>
    <xf numFmtId="164" fontId="1" fillId="0" borderId="19" xfId="20" applyBorder="1" applyAlignment="1" applyProtection="1">
      <alignment vertical="center"/>
      <protection hidden="1"/>
    </xf>
    <xf numFmtId="164" fontId="1" fillId="0" borderId="26" xfId="20" applyFont="1" applyBorder="1" applyAlignment="1" applyProtection="1">
      <alignment horizontal="left" vertical="center"/>
      <protection hidden="1"/>
    </xf>
    <xf numFmtId="164" fontId="1" fillId="0" borderId="27" xfId="20" applyFont="1" applyBorder="1" applyAlignment="1" applyProtection="1">
      <alignment horizontal="center" vertical="center"/>
      <protection hidden="1"/>
    </xf>
    <xf numFmtId="164" fontId="1" fillId="0" borderId="0" xfId="20" applyFont="1" applyAlignment="1" applyProtection="1">
      <alignment vertical="center"/>
      <protection hidden="1"/>
    </xf>
    <xf numFmtId="164" fontId="3" fillId="0" borderId="5" xfId="20" applyFont="1" applyBorder="1" applyAlignment="1" applyProtection="1">
      <alignment horizontal="left" vertical="center"/>
      <protection hidden="1"/>
    </xf>
    <xf numFmtId="164" fontId="3" fillId="0" borderId="9" xfId="20" applyFont="1" applyBorder="1" applyAlignment="1" applyProtection="1">
      <alignment vertical="center"/>
      <protection hidden="1"/>
    </xf>
    <xf numFmtId="166" fontId="3" fillId="0" borderId="10" xfId="20" applyNumberFormat="1" applyFont="1" applyBorder="1" applyAlignment="1" applyProtection="1">
      <alignment vertical="center"/>
      <protection hidden="1"/>
    </xf>
    <xf numFmtId="166" fontId="1" fillId="0" borderId="0" xfId="20" applyNumberFormat="1" applyAlignment="1" applyProtection="1">
      <alignment vertical="center"/>
      <protection hidden="1"/>
    </xf>
    <xf numFmtId="164" fontId="1" fillId="0" borderId="25" xfId="20" applyBorder="1" applyAlignment="1" applyProtection="1">
      <alignment vertical="center"/>
      <protection hidden="1"/>
    </xf>
    <xf numFmtId="164" fontId="6" fillId="0" borderId="15" xfId="20" applyFont="1" applyBorder="1" applyAlignment="1" applyProtection="1">
      <alignment horizontal="right" vertical="center"/>
      <protection hidden="1"/>
    </xf>
    <xf numFmtId="164" fontId="6" fillId="0" borderId="16" xfId="20" applyFont="1" applyBorder="1" applyAlignment="1" applyProtection="1">
      <alignment vertical="center"/>
      <protection hidden="1"/>
    </xf>
    <xf numFmtId="164" fontId="6" fillId="0" borderId="28" xfId="20" applyFont="1" applyBorder="1" applyAlignment="1" applyProtection="1">
      <alignment vertical="center"/>
      <protection hidden="1"/>
    </xf>
    <xf numFmtId="164" fontId="1" fillId="0" borderId="19" xfId="20" applyFont="1" applyBorder="1" applyAlignment="1" applyProtection="1">
      <alignment horizontal="right" vertical="center"/>
      <protection hidden="1"/>
    </xf>
    <xf numFmtId="166" fontId="1" fillId="0" borderId="0" xfId="20" applyNumberFormat="1" applyBorder="1" applyAlignment="1" applyProtection="1">
      <alignment horizontal="left" vertical="center"/>
      <protection locked="0"/>
    </xf>
    <xf numFmtId="166" fontId="1" fillId="0" borderId="0" xfId="20" applyNumberFormat="1" applyBorder="1" applyAlignment="1" applyProtection="1">
      <alignment horizontal="left" vertical="center"/>
      <protection hidden="1"/>
    </xf>
    <xf numFmtId="164" fontId="1" fillId="0" borderId="26" xfId="20" applyFont="1" applyBorder="1" applyAlignment="1" applyProtection="1">
      <alignment horizontal="right" vertical="center"/>
      <protection hidden="1"/>
    </xf>
    <xf numFmtId="166" fontId="1" fillId="0" borderId="27" xfId="20" applyNumberFormat="1" applyBorder="1" applyAlignment="1" applyProtection="1">
      <alignment horizontal="left" vertical="center"/>
      <protection hidden="1"/>
    </xf>
    <xf numFmtId="164" fontId="1" fillId="0" borderId="27" xfId="20" applyBorder="1" applyAlignment="1" applyProtection="1">
      <alignment vertical="center"/>
      <protection hidden="1"/>
    </xf>
    <xf numFmtId="164" fontId="1" fillId="0" borderId="27" xfId="20" applyBorder="1" applyProtection="1">
      <alignment/>
      <protection hidden="1"/>
    </xf>
    <xf numFmtId="164" fontId="1" fillId="0" borderId="29" xfId="20" applyBorder="1" applyAlignment="1" applyProtection="1">
      <alignment vertical="center"/>
      <protection hidden="1"/>
    </xf>
    <xf numFmtId="164" fontId="2" fillId="0" borderId="30" xfId="20" applyFont="1" applyBorder="1" applyProtection="1">
      <alignment/>
      <protection hidden="1"/>
    </xf>
    <xf numFmtId="164" fontId="1" fillId="0" borderId="30" xfId="20" applyBorder="1" applyProtection="1">
      <alignment/>
      <protection hidden="1"/>
    </xf>
    <xf numFmtId="164" fontId="1" fillId="0" borderId="0" xfId="20" applyFont="1" applyBorder="1" applyAlignment="1" applyProtection="1">
      <alignment/>
      <protection hidden="1"/>
    </xf>
    <xf numFmtId="164" fontId="1" fillId="0" borderId="2" xfId="20" applyBorder="1" applyProtection="1">
      <alignment/>
      <protection hidden="1"/>
    </xf>
    <xf numFmtId="164" fontId="1" fillId="0" borderId="3" xfId="20" applyBorder="1" applyProtection="1">
      <alignment/>
      <protection hidden="1"/>
    </xf>
    <xf numFmtId="164" fontId="1" fillId="0" borderId="4" xfId="20" applyBorder="1" applyAlignment="1" applyProtection="1">
      <alignment horizontal="left"/>
      <protection hidden="1"/>
    </xf>
    <xf numFmtId="164" fontId="7" fillId="0" borderId="0" xfId="20" applyFont="1" applyBorder="1" applyProtection="1">
      <alignment/>
      <protection hidden="1"/>
    </xf>
    <xf numFmtId="167" fontId="1" fillId="0" borderId="3" xfId="20" applyNumberFormat="1" applyBorder="1" applyAlignment="1" applyProtection="1">
      <alignment horizontal="left"/>
      <protection hidden="1"/>
    </xf>
    <xf numFmtId="164" fontId="3" fillId="0" borderId="0" xfId="20" applyFont="1" applyBorder="1" applyProtection="1">
      <alignment/>
      <protection hidden="1"/>
    </xf>
    <xf numFmtId="170" fontId="3" fillId="0" borderId="0" xfId="20" applyNumberFormat="1" applyFont="1" applyBorder="1" applyProtection="1">
      <alignment/>
      <protection hidden="1"/>
    </xf>
    <xf numFmtId="164" fontId="1" fillId="0" borderId="3" xfId="20" applyBorder="1" applyAlignment="1" applyProtection="1">
      <alignment horizontal="center"/>
      <protection locked="0"/>
    </xf>
    <xf numFmtId="171" fontId="1" fillId="0" borderId="3" xfId="20" applyNumberFormat="1" applyFont="1" applyBorder="1" applyAlignment="1" applyProtection="1">
      <alignment horizontal="center"/>
      <protection locked="0"/>
    </xf>
    <xf numFmtId="164" fontId="1" fillId="0" borderId="0" xfId="20" applyFont="1" applyBorder="1" applyAlignment="1" applyProtection="1">
      <alignment horizontal="center" wrapText="1"/>
      <protection hidden="1"/>
    </xf>
    <xf numFmtId="164" fontId="1" fillId="0" borderId="0" xfId="20" applyBorder="1" applyAlignment="1" applyProtection="1">
      <alignment wrapText="1"/>
      <protection hidden="1"/>
    </xf>
    <xf numFmtId="164" fontId="3" fillId="0" borderId="16" xfId="20" applyFont="1" applyBorder="1" applyProtection="1">
      <alignment/>
      <protection locked="0"/>
    </xf>
    <xf numFmtId="164" fontId="1" fillId="0" borderId="16" xfId="20" applyBorder="1" applyProtection="1">
      <alignment/>
      <protection locked="0"/>
    </xf>
    <xf numFmtId="164" fontId="1" fillId="0" borderId="0" xfId="20" applyBorder="1" applyProtection="1">
      <alignment/>
      <protection locked="0"/>
    </xf>
    <xf numFmtId="164" fontId="8" fillId="0" borderId="1" xfId="20" applyFont="1" applyBorder="1" applyAlignment="1" applyProtection="1">
      <alignment horizontal="center"/>
      <protection locked="0"/>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3"/>
  <sheetViews>
    <sheetView showZeros="0" zoomScale="125" zoomScaleNormal="125" workbookViewId="0" topLeftCell="A1">
      <selection activeCell="B10" sqref="B10"/>
    </sheetView>
  </sheetViews>
  <sheetFormatPr defaultColWidth="9.140625" defaultRowHeight="13.5" customHeight="1"/>
  <cols>
    <col min="1" max="1" width="18.140625" style="1" customWidth="1"/>
    <col min="2" max="2" width="35.57421875" style="2" customWidth="1"/>
    <col min="3" max="3" width="27.8515625" style="2" customWidth="1"/>
    <col min="4" max="4" width="11.7109375" style="3" customWidth="1"/>
    <col min="5" max="10" width="9.28125" style="2" customWidth="1"/>
    <col min="11" max="11" width="9.00390625" style="2" customWidth="1"/>
    <col min="12" max="16384" width="9.28125" style="2" customWidth="1"/>
  </cols>
  <sheetData>
    <row r="1" spans="1:10" ht="22.5" customHeight="1">
      <c r="A1" s="4" t="s">
        <v>0</v>
      </c>
      <c r="E1" s="5" t="s">
        <v>1</v>
      </c>
      <c r="F1" s="5"/>
      <c r="G1" s="5"/>
      <c r="H1" s="5"/>
      <c r="I1" s="5"/>
      <c r="J1" s="5"/>
    </row>
    <row r="2" spans="5:10" ht="13.5" customHeight="1">
      <c r="E2" s="5"/>
      <c r="F2" s="5"/>
      <c r="G2" s="5"/>
      <c r="H2" s="5"/>
      <c r="I2" s="5"/>
      <c r="J2" s="5"/>
    </row>
    <row r="3" spans="1:10" ht="15" customHeight="1">
      <c r="A3" s="6" t="s">
        <v>2</v>
      </c>
      <c r="B3" s="7"/>
      <c r="C3" s="8" t="s">
        <v>3</v>
      </c>
      <c r="E3" s="5"/>
      <c r="F3" s="5"/>
      <c r="G3" s="5"/>
      <c r="H3" s="5"/>
      <c r="I3" s="5"/>
      <c r="J3" s="5"/>
    </row>
    <row r="4" spans="1:10" ht="13.5" customHeight="1">
      <c r="A4" s="6" t="s">
        <v>4</v>
      </c>
      <c r="B4" s="7"/>
      <c r="C4" s="9" t="s">
        <v>5</v>
      </c>
      <c r="E4" s="5"/>
      <c r="F4" s="5"/>
      <c r="G4" s="5"/>
      <c r="H4" s="5"/>
      <c r="I4" s="5"/>
      <c r="J4" s="5"/>
    </row>
    <row r="5" spans="1:10" ht="13.5" customHeight="1">
      <c r="A5" s="6" t="s">
        <v>6</v>
      </c>
      <c r="B5" s="7"/>
      <c r="C5" s="10">
        <v>123</v>
      </c>
      <c r="E5" s="5"/>
      <c r="F5" s="5"/>
      <c r="G5" s="5"/>
      <c r="H5" s="5"/>
      <c r="I5" s="5"/>
      <c r="J5" s="5"/>
    </row>
    <row r="6" spans="1:10" ht="13.5" customHeight="1">
      <c r="A6" s="11" t="s">
        <v>7</v>
      </c>
      <c r="C6" s="12" t="s">
        <v>8</v>
      </c>
      <c r="E6" s="5"/>
      <c r="F6" s="5"/>
      <c r="G6" s="5"/>
      <c r="H6" s="5"/>
      <c r="I6" s="5"/>
      <c r="J6" s="5"/>
    </row>
    <row r="8" spans="1:11" ht="15" customHeight="1">
      <c r="A8" s="13" t="s">
        <v>9</v>
      </c>
      <c r="B8" s="14" t="s">
        <v>10</v>
      </c>
      <c r="C8" s="14" t="s">
        <v>11</v>
      </c>
      <c r="D8" s="15" t="s">
        <v>12</v>
      </c>
      <c r="E8" s="16" t="s">
        <v>13</v>
      </c>
      <c r="F8" s="16"/>
      <c r="G8" s="16"/>
      <c r="H8" s="16"/>
      <c r="I8" s="16"/>
      <c r="J8" s="16"/>
      <c r="K8" s="2" t="s">
        <v>14</v>
      </c>
    </row>
    <row r="9" spans="1:11" ht="13.5" customHeight="1">
      <c r="A9" s="17"/>
      <c r="B9" s="18"/>
      <c r="C9" s="18"/>
      <c r="D9" s="19"/>
      <c r="E9" s="16"/>
      <c r="F9" s="16"/>
      <c r="G9" s="16"/>
      <c r="H9" s="16"/>
      <c r="I9" s="16"/>
      <c r="J9" s="16"/>
      <c r="K9" s="2" t="s">
        <v>15</v>
      </c>
    </row>
    <row r="10" spans="1:11" ht="13.5" customHeight="1">
      <c r="A10" s="17">
        <v>42326</v>
      </c>
      <c r="B10" s="18" t="s">
        <v>16</v>
      </c>
      <c r="C10" s="18" t="s">
        <v>17</v>
      </c>
      <c r="D10" s="19">
        <v>24.49</v>
      </c>
      <c r="E10" s="16"/>
      <c r="F10" s="16"/>
      <c r="G10" s="16"/>
      <c r="H10" s="16"/>
      <c r="I10" s="16"/>
      <c r="J10" s="16"/>
      <c r="K10" s="2" t="s">
        <v>18</v>
      </c>
    </row>
    <row r="11" spans="1:11" ht="13.5" customHeight="1">
      <c r="A11" s="17">
        <v>42309</v>
      </c>
      <c r="B11" s="18" t="s">
        <v>16</v>
      </c>
      <c r="C11" s="18" t="s">
        <v>19</v>
      </c>
      <c r="D11" s="19">
        <v>18</v>
      </c>
      <c r="K11" s="2" t="s">
        <v>20</v>
      </c>
    </row>
    <row r="12" spans="1:11" ht="13.5" customHeight="1">
      <c r="A12" s="20">
        <v>42311</v>
      </c>
      <c r="B12" s="18" t="s">
        <v>16</v>
      </c>
      <c r="C12" s="18" t="s">
        <v>21</v>
      </c>
      <c r="D12" s="19">
        <v>25.98</v>
      </c>
      <c r="K12" s="2" t="s">
        <v>22</v>
      </c>
    </row>
    <row r="13" spans="1:11" ht="13.5" customHeight="1">
      <c r="A13" s="20">
        <v>42312</v>
      </c>
      <c r="B13" s="18" t="s">
        <v>16</v>
      </c>
      <c r="C13" s="18" t="s">
        <v>21</v>
      </c>
      <c r="D13" s="19">
        <v>7.04</v>
      </c>
      <c r="K13" s="2" t="s">
        <v>23</v>
      </c>
    </row>
    <row r="14" spans="1:11" ht="13.5" customHeight="1">
      <c r="A14" s="20">
        <v>42313</v>
      </c>
      <c r="B14" s="18" t="s">
        <v>16</v>
      </c>
      <c r="C14" s="18" t="s">
        <v>21</v>
      </c>
      <c r="D14" s="19">
        <v>6.19</v>
      </c>
      <c r="K14" s="2" t="s">
        <v>24</v>
      </c>
    </row>
    <row r="15" spans="1:11" ht="13.5" customHeight="1">
      <c r="A15" s="20">
        <v>42314</v>
      </c>
      <c r="B15" s="18" t="s">
        <v>16</v>
      </c>
      <c r="C15" s="18" t="s">
        <v>25</v>
      </c>
      <c r="D15" s="19">
        <v>1.4</v>
      </c>
      <c r="K15" s="2" t="s">
        <v>19</v>
      </c>
    </row>
    <row r="16" spans="1:11" ht="13.5" customHeight="1">
      <c r="A16" s="20">
        <v>42321</v>
      </c>
      <c r="B16" s="18" t="s">
        <v>16</v>
      </c>
      <c r="C16" s="18" t="s">
        <v>21</v>
      </c>
      <c r="D16" s="19">
        <v>9.99</v>
      </c>
      <c r="K16" s="2" t="s">
        <v>26</v>
      </c>
    </row>
    <row r="17" spans="1:11" ht="13.5" customHeight="1">
      <c r="A17" s="20">
        <v>42290</v>
      </c>
      <c r="B17" s="18" t="s">
        <v>16</v>
      </c>
      <c r="C17" s="18" t="s">
        <v>21</v>
      </c>
      <c r="D17" s="19">
        <v>17.05</v>
      </c>
      <c r="K17" s="2" t="s">
        <v>17</v>
      </c>
    </row>
    <row r="18" spans="1:11" ht="13.5" customHeight="1">
      <c r="A18" s="20">
        <v>42318</v>
      </c>
      <c r="B18" s="18" t="s">
        <v>16</v>
      </c>
      <c r="C18" s="18" t="s">
        <v>21</v>
      </c>
      <c r="D18" s="19">
        <v>8.9</v>
      </c>
      <c r="K18" s="2" t="s">
        <v>27</v>
      </c>
    </row>
    <row r="19" spans="1:11" ht="13.5" customHeight="1">
      <c r="A19" s="20">
        <v>42319</v>
      </c>
      <c r="B19" s="18" t="s">
        <v>16</v>
      </c>
      <c r="C19" s="18" t="s">
        <v>28</v>
      </c>
      <c r="D19" s="19">
        <v>10</v>
      </c>
      <c r="K19" s="2" t="s">
        <v>25</v>
      </c>
    </row>
    <row r="20" spans="1:11" ht="13.5" customHeight="1">
      <c r="A20" s="20">
        <v>42320</v>
      </c>
      <c r="B20" s="18" t="s">
        <v>16</v>
      </c>
      <c r="C20" s="18" t="s">
        <v>21</v>
      </c>
      <c r="D20" s="19">
        <v>11.8</v>
      </c>
      <c r="K20" s="2" t="s">
        <v>29</v>
      </c>
    </row>
    <row r="21" spans="1:11" ht="13.5" customHeight="1">
      <c r="A21" s="20">
        <v>42327</v>
      </c>
      <c r="B21" s="18" t="s">
        <v>16</v>
      </c>
      <c r="C21" s="18" t="s">
        <v>25</v>
      </c>
      <c r="D21" s="19">
        <v>7.5</v>
      </c>
      <c r="K21" s="2" t="s">
        <v>30</v>
      </c>
    </row>
    <row r="22" spans="1:11" ht="13.5" customHeight="1">
      <c r="A22" s="20">
        <v>42328</v>
      </c>
      <c r="B22" s="18" t="s">
        <v>16</v>
      </c>
      <c r="C22" s="18" t="s">
        <v>21</v>
      </c>
      <c r="D22" s="19">
        <v>10.74</v>
      </c>
      <c r="K22" s="2" t="s">
        <v>31</v>
      </c>
    </row>
    <row r="23" spans="1:11" ht="13.5" customHeight="1">
      <c r="A23" s="20">
        <v>42326</v>
      </c>
      <c r="B23" s="18" t="s">
        <v>16</v>
      </c>
      <c r="C23" s="18" t="s">
        <v>21</v>
      </c>
      <c r="D23" s="19">
        <v>3.2</v>
      </c>
      <c r="K23" s="2" t="s">
        <v>32</v>
      </c>
    </row>
    <row r="24" spans="1:11" ht="13.5" customHeight="1">
      <c r="A24" s="20">
        <v>42324</v>
      </c>
      <c r="B24" s="18" t="s">
        <v>16</v>
      </c>
      <c r="C24" s="18" t="s">
        <v>21</v>
      </c>
      <c r="D24" s="19">
        <v>5.9</v>
      </c>
      <c r="K24" s="2" t="s">
        <v>21</v>
      </c>
    </row>
    <row r="25" spans="1:11" ht="13.5" customHeight="1">
      <c r="A25" s="20">
        <v>42325</v>
      </c>
      <c r="B25" s="18" t="s">
        <v>16</v>
      </c>
      <c r="C25" s="18" t="s">
        <v>21</v>
      </c>
      <c r="D25" s="19">
        <v>21.57</v>
      </c>
      <c r="K25" s="21" t="s">
        <v>28</v>
      </c>
    </row>
    <row r="26" spans="1:4" ht="13.5" customHeight="1">
      <c r="A26" s="11">
        <v>42327</v>
      </c>
      <c r="B26" s="18" t="s">
        <v>16</v>
      </c>
      <c r="C26" s="18" t="s">
        <v>21</v>
      </c>
      <c r="D26" s="3">
        <v>5.78</v>
      </c>
    </row>
    <row r="27" spans="1:4" ht="13.5" customHeight="1">
      <c r="A27" s="11">
        <v>42331</v>
      </c>
      <c r="B27" s="18" t="s">
        <v>16</v>
      </c>
      <c r="C27" s="18" t="s">
        <v>21</v>
      </c>
      <c r="D27" s="3">
        <v>4.76</v>
      </c>
    </row>
    <row r="28" spans="1:4" ht="13.5" customHeight="1">
      <c r="A28" s="11">
        <v>42334</v>
      </c>
      <c r="B28" s="18" t="s">
        <v>16</v>
      </c>
      <c r="C28" s="18" t="s">
        <v>21</v>
      </c>
      <c r="D28" s="3">
        <v>10.06</v>
      </c>
    </row>
    <row r="29" spans="1:4" ht="13.5" customHeight="1">
      <c r="A29" s="11">
        <v>42338</v>
      </c>
      <c r="B29" s="18" t="s">
        <v>16</v>
      </c>
      <c r="C29" s="18" t="s">
        <v>21</v>
      </c>
      <c r="D29" s="3">
        <v>7.45</v>
      </c>
    </row>
    <row r="30" spans="1:4" ht="13.5" customHeight="1">
      <c r="A30" s="11">
        <v>42331</v>
      </c>
      <c r="B30" s="18" t="s">
        <v>16</v>
      </c>
      <c r="C30" s="18" t="s">
        <v>25</v>
      </c>
      <c r="D30" s="3">
        <v>10.8</v>
      </c>
    </row>
    <row r="31" spans="1:4" ht="13.5" customHeight="1">
      <c r="A31" s="11">
        <v>42338</v>
      </c>
      <c r="B31" s="18" t="s">
        <v>16</v>
      </c>
      <c r="C31" s="18" t="s">
        <v>25</v>
      </c>
      <c r="D31" s="3">
        <v>10.8</v>
      </c>
    </row>
    <row r="32" spans="1:4" ht="13.5" customHeight="1">
      <c r="A32" s="11">
        <v>42335</v>
      </c>
      <c r="B32" s="18" t="s">
        <v>16</v>
      </c>
      <c r="C32" s="18" t="s">
        <v>21</v>
      </c>
      <c r="D32" s="3">
        <v>4</v>
      </c>
    </row>
    <row r="33" spans="1:4" ht="13.5" customHeight="1">
      <c r="A33" s="11">
        <v>42335</v>
      </c>
      <c r="B33" s="18" t="s">
        <v>16</v>
      </c>
      <c r="C33" s="18" t="s">
        <v>22</v>
      </c>
      <c r="D33" s="3">
        <v>47</v>
      </c>
    </row>
  </sheetData>
  <sheetProtection selectLockedCells="1" selectUnlockedCells="1"/>
  <mergeCells count="2">
    <mergeCell ref="E1:J6"/>
    <mergeCell ref="E8:J10"/>
  </mergeCells>
  <dataValidations count="1">
    <dataValidation type="list" operator="equal" allowBlank="1" showErrorMessage="1" sqref="C9:C33">
      <formula1>ItemisedEntry!$K$8:$K$25</formula1>
    </dataValidation>
  </dataValidations>
  <printOptions/>
  <pageMargins left="0.7" right="0.7" top="0.75" bottom="0.75"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V50"/>
  <sheetViews>
    <sheetView showZeros="0" zoomScale="90" zoomScaleNormal="90" workbookViewId="0" topLeftCell="A1">
      <selection activeCell="M32" sqref="M32"/>
    </sheetView>
  </sheetViews>
  <sheetFormatPr defaultColWidth="9.140625" defaultRowHeight="13.5" customHeight="1"/>
  <cols>
    <col min="1" max="1" width="11.8515625" style="2" customWidth="1"/>
    <col min="2" max="2" width="23.57421875" style="2" customWidth="1"/>
    <col min="3" max="4" width="9.28125" style="2" customWidth="1"/>
    <col min="5" max="5" width="10.57421875" style="2" customWidth="1"/>
    <col min="6" max="7" width="9.28125" style="2" customWidth="1"/>
    <col min="8" max="8" width="10.28125" style="2" customWidth="1"/>
    <col min="9" max="12" width="0" style="2" hidden="1" customWidth="1"/>
    <col min="13" max="13" width="6.57421875" style="2" customWidth="1"/>
    <col min="14" max="14" width="5.57421875" style="2" customWidth="1"/>
    <col min="15" max="15" width="14.28125" style="2" customWidth="1"/>
    <col min="16" max="16" width="8.8515625" style="2" customWidth="1"/>
    <col min="17" max="17" width="7.28125" style="2" customWidth="1"/>
    <col min="18" max="18" width="6.57421875" style="2" customWidth="1"/>
    <col min="19" max="19" width="4.00390625" style="2" customWidth="1"/>
    <col min="20" max="22" width="0" style="2" hidden="1" customWidth="1"/>
    <col min="23" max="16384" width="9.28125" style="2" customWidth="1"/>
  </cols>
  <sheetData>
    <row r="2" spans="1:19" s="22" customFormat="1" ht="19.5" customHeight="1">
      <c r="A2" s="22" t="s">
        <v>33</v>
      </c>
      <c r="C2" s="22" t="s">
        <v>7</v>
      </c>
      <c r="E2" s="23">
        <f>SummarySheet!E7</f>
        <v>0</v>
      </c>
      <c r="F2" s="23"/>
      <c r="G2" s="23"/>
      <c r="I2" s="24"/>
      <c r="J2" s="24"/>
      <c r="K2" s="24"/>
      <c r="L2" s="24"/>
      <c r="M2" s="24"/>
      <c r="N2" s="24"/>
      <c r="O2" s="24"/>
      <c r="P2" s="24"/>
      <c r="Q2" s="24"/>
      <c r="R2" s="24"/>
      <c r="S2" s="24"/>
    </row>
    <row r="3" spans="9:19" ht="13.5" customHeight="1">
      <c r="I3" s="21"/>
      <c r="J3" s="21"/>
      <c r="K3" s="21"/>
      <c r="L3" s="21"/>
      <c r="M3" s="21"/>
      <c r="N3" s="21"/>
      <c r="O3" s="21"/>
      <c r="P3" s="21"/>
      <c r="Q3" s="21"/>
      <c r="R3" s="21"/>
      <c r="S3" s="21"/>
    </row>
    <row r="4" spans="1:19" ht="13.5" customHeight="1">
      <c r="A4" s="25" t="s">
        <v>2</v>
      </c>
      <c r="B4" s="25"/>
      <c r="C4" s="26">
        <f>SummarySheet!E3</f>
        <v>0</v>
      </c>
      <c r="D4" s="26"/>
      <c r="E4" s="26"/>
      <c r="F4" s="26"/>
      <c r="G4" s="26"/>
      <c r="I4" s="21"/>
      <c r="J4" s="21"/>
      <c r="K4" s="21"/>
      <c r="L4" s="27"/>
      <c r="M4" s="21"/>
      <c r="N4" s="21"/>
      <c r="O4" s="21"/>
      <c r="P4" s="21"/>
      <c r="Q4" s="21"/>
      <c r="R4" s="21"/>
      <c r="S4" s="21"/>
    </row>
    <row r="5" spans="1:19" ht="13.5" customHeight="1">
      <c r="A5" s="25" t="s">
        <v>4</v>
      </c>
      <c r="B5" s="25"/>
      <c r="C5" s="26">
        <f>SummarySheet!E4</f>
        <v>0</v>
      </c>
      <c r="D5" s="26"/>
      <c r="E5" s="26"/>
      <c r="F5" s="26"/>
      <c r="G5" s="26"/>
      <c r="I5" s="21"/>
      <c r="J5" s="21"/>
      <c r="K5" s="21"/>
      <c r="L5" s="27"/>
      <c r="M5" s="21"/>
      <c r="N5" s="21"/>
      <c r="O5" s="21"/>
      <c r="P5" s="21"/>
      <c r="Q5" s="21"/>
      <c r="R5" s="21"/>
      <c r="S5" s="21"/>
    </row>
    <row r="6" spans="1:19" ht="13.5" customHeight="1">
      <c r="A6" s="25" t="s">
        <v>34</v>
      </c>
      <c r="B6" s="25"/>
      <c r="C6" s="26">
        <f>SummarySheet!E5</f>
        <v>123</v>
      </c>
      <c r="D6" s="26"/>
      <c r="E6" s="26"/>
      <c r="F6" s="26"/>
      <c r="G6" s="26"/>
      <c r="I6" s="21"/>
      <c r="J6" s="21"/>
      <c r="K6" s="21"/>
      <c r="L6" s="21"/>
      <c r="M6" s="21"/>
      <c r="N6" s="21"/>
      <c r="O6" s="21"/>
      <c r="P6" s="21"/>
      <c r="Q6" s="21"/>
      <c r="R6" s="21"/>
      <c r="S6" s="21"/>
    </row>
    <row r="8" spans="1:22" ht="13.5" customHeight="1">
      <c r="A8" s="28" t="s">
        <v>9</v>
      </c>
      <c r="B8" s="28"/>
      <c r="C8" s="29" t="s">
        <v>35</v>
      </c>
      <c r="D8" s="29"/>
      <c r="E8" s="29"/>
      <c r="F8" s="29"/>
      <c r="G8" s="29"/>
      <c r="H8" s="29"/>
      <c r="I8" s="29"/>
      <c r="J8" s="29"/>
      <c r="K8" s="29"/>
      <c r="L8" s="29"/>
      <c r="M8" s="30" t="s">
        <v>36</v>
      </c>
      <c r="N8" s="30"/>
      <c r="O8" s="30"/>
      <c r="P8" s="30" t="s">
        <v>37</v>
      </c>
      <c r="Q8" s="30"/>
      <c r="R8" s="31" t="s">
        <v>38</v>
      </c>
      <c r="S8" s="31"/>
      <c r="T8" s="32" t="s">
        <v>39</v>
      </c>
      <c r="U8" s="33" t="s">
        <v>40</v>
      </c>
      <c r="V8" s="34" t="s">
        <v>41</v>
      </c>
    </row>
    <row r="9" spans="1:22" ht="13.5" customHeight="1">
      <c r="A9" s="35">
        <v>42310</v>
      </c>
      <c r="B9" s="35"/>
      <c r="C9" s="36" t="s">
        <v>42</v>
      </c>
      <c r="D9" s="36"/>
      <c r="E9" s="36"/>
      <c r="F9" s="36"/>
      <c r="G9" s="36"/>
      <c r="H9" s="36"/>
      <c r="I9" s="36"/>
      <c r="J9" s="36"/>
      <c r="K9" s="36"/>
      <c r="L9" s="36"/>
      <c r="M9" s="37" t="s">
        <v>16</v>
      </c>
      <c r="N9" s="37"/>
      <c r="O9" s="37"/>
      <c r="P9" s="38">
        <v>22</v>
      </c>
      <c r="Q9" s="38"/>
      <c r="R9" s="39" t="s">
        <v>39</v>
      </c>
      <c r="S9" s="39"/>
      <c r="T9" s="40">
        <f aca="true" t="shared" si="0" ref="T9:T38">IF(R9="Car",P9,0)</f>
        <v>22</v>
      </c>
      <c r="U9" s="41">
        <f aca="true" t="shared" si="1" ref="U9:U38">IF(R9="Bike",P9,0)</f>
        <v>0</v>
      </c>
      <c r="V9" s="41">
        <f aca="true" t="shared" si="2" ref="V9:V38">IF(R9="Cycle",P9,0)</f>
        <v>0</v>
      </c>
    </row>
    <row r="10" spans="1:22" ht="13.5" customHeight="1">
      <c r="A10" s="35">
        <v>42311</v>
      </c>
      <c r="B10" s="35"/>
      <c r="C10" s="42" t="s">
        <v>42</v>
      </c>
      <c r="D10" s="42"/>
      <c r="E10" s="42"/>
      <c r="F10" s="42"/>
      <c r="G10" s="42"/>
      <c r="H10" s="42"/>
      <c r="I10" s="42"/>
      <c r="J10" s="42"/>
      <c r="K10" s="42"/>
      <c r="L10" s="42"/>
      <c r="M10" s="43" t="s">
        <v>16</v>
      </c>
      <c r="N10" s="43"/>
      <c r="O10" s="43"/>
      <c r="P10" s="44">
        <v>22</v>
      </c>
      <c r="Q10" s="44"/>
      <c r="R10" s="45" t="s">
        <v>39</v>
      </c>
      <c r="S10" s="45"/>
      <c r="T10" s="46">
        <f t="shared" si="0"/>
        <v>22</v>
      </c>
      <c r="U10" s="47">
        <f t="shared" si="1"/>
        <v>0</v>
      </c>
      <c r="V10" s="47">
        <f t="shared" si="2"/>
        <v>0</v>
      </c>
    </row>
    <row r="11" spans="1:22" ht="13.5" customHeight="1">
      <c r="A11" s="35">
        <v>42312</v>
      </c>
      <c r="B11" s="35"/>
      <c r="C11" s="42" t="s">
        <v>42</v>
      </c>
      <c r="D11" s="42"/>
      <c r="E11" s="42"/>
      <c r="F11" s="42"/>
      <c r="G11" s="42"/>
      <c r="H11" s="42"/>
      <c r="I11" s="42"/>
      <c r="J11" s="42"/>
      <c r="K11" s="42"/>
      <c r="L11" s="42"/>
      <c r="M11" s="37" t="s">
        <v>16</v>
      </c>
      <c r="N11" s="37"/>
      <c r="O11" s="37"/>
      <c r="P11" s="44">
        <v>22</v>
      </c>
      <c r="Q11" s="44"/>
      <c r="R11" s="45" t="s">
        <v>39</v>
      </c>
      <c r="S11" s="45"/>
      <c r="T11" s="46">
        <f t="shared" si="0"/>
        <v>22</v>
      </c>
      <c r="U11" s="47">
        <f t="shared" si="1"/>
        <v>0</v>
      </c>
      <c r="V11" s="47">
        <f t="shared" si="2"/>
        <v>0</v>
      </c>
    </row>
    <row r="12" spans="1:22" ht="13.5" customHeight="1">
      <c r="A12" s="35">
        <v>42313</v>
      </c>
      <c r="B12" s="35"/>
      <c r="C12" s="42" t="s">
        <v>42</v>
      </c>
      <c r="D12" s="42"/>
      <c r="E12" s="42"/>
      <c r="F12" s="42"/>
      <c r="G12" s="42"/>
      <c r="H12" s="42"/>
      <c r="I12" s="42"/>
      <c r="J12" s="42"/>
      <c r="K12" s="42"/>
      <c r="L12" s="42"/>
      <c r="M12" s="37" t="s">
        <v>16</v>
      </c>
      <c r="N12" s="37"/>
      <c r="O12" s="37"/>
      <c r="P12" s="44">
        <v>22</v>
      </c>
      <c r="Q12" s="44"/>
      <c r="R12" s="45" t="s">
        <v>39</v>
      </c>
      <c r="S12" s="45"/>
      <c r="T12" s="46">
        <f t="shared" si="0"/>
        <v>22</v>
      </c>
      <c r="U12" s="47">
        <f t="shared" si="1"/>
        <v>0</v>
      </c>
      <c r="V12" s="47">
        <f t="shared" si="2"/>
        <v>0</v>
      </c>
    </row>
    <row r="13" spans="1:22" ht="13.5" customHeight="1">
      <c r="A13" s="35">
        <v>42314</v>
      </c>
      <c r="B13" s="35"/>
      <c r="C13" s="42" t="s">
        <v>42</v>
      </c>
      <c r="D13" s="42"/>
      <c r="E13" s="42"/>
      <c r="F13" s="42"/>
      <c r="G13" s="42"/>
      <c r="H13" s="42"/>
      <c r="I13" s="42"/>
      <c r="J13" s="42"/>
      <c r="K13" s="42"/>
      <c r="L13" s="42"/>
      <c r="M13" s="37" t="s">
        <v>16</v>
      </c>
      <c r="N13" s="37"/>
      <c r="O13" s="37"/>
      <c r="P13" s="44">
        <v>7</v>
      </c>
      <c r="Q13" s="44"/>
      <c r="R13" s="45" t="s">
        <v>39</v>
      </c>
      <c r="S13" s="45"/>
      <c r="T13" s="46">
        <f t="shared" si="0"/>
        <v>7</v>
      </c>
      <c r="U13" s="47">
        <f t="shared" si="1"/>
        <v>0</v>
      </c>
      <c r="V13" s="47">
        <f t="shared" si="2"/>
        <v>0</v>
      </c>
    </row>
    <row r="14" spans="1:22" ht="13.5" customHeight="1">
      <c r="A14" s="35">
        <v>42314</v>
      </c>
      <c r="B14" s="35"/>
      <c r="C14" s="42" t="s">
        <v>42</v>
      </c>
      <c r="D14" s="42"/>
      <c r="E14" s="42"/>
      <c r="F14" s="42"/>
      <c r="G14" s="42"/>
      <c r="H14" s="42"/>
      <c r="I14" s="42"/>
      <c r="J14" s="42"/>
      <c r="K14" s="42"/>
      <c r="L14" s="42"/>
      <c r="M14" s="43" t="s">
        <v>16</v>
      </c>
      <c r="N14" s="43"/>
      <c r="O14" s="43"/>
      <c r="P14" s="44">
        <v>28</v>
      </c>
      <c r="Q14" s="44"/>
      <c r="R14" s="45" t="s">
        <v>39</v>
      </c>
      <c r="S14" s="45"/>
      <c r="T14" s="46">
        <f t="shared" si="0"/>
        <v>28</v>
      </c>
      <c r="U14" s="47">
        <f t="shared" si="1"/>
        <v>0</v>
      </c>
      <c r="V14" s="47">
        <f t="shared" si="2"/>
        <v>0</v>
      </c>
    </row>
    <row r="15" spans="1:22" ht="13.5" customHeight="1">
      <c r="A15" s="35">
        <v>42317</v>
      </c>
      <c r="B15" s="35"/>
      <c r="C15" s="42" t="s">
        <v>42</v>
      </c>
      <c r="D15" s="42"/>
      <c r="E15" s="42"/>
      <c r="F15" s="42"/>
      <c r="G15" s="42"/>
      <c r="H15" s="42"/>
      <c r="I15" s="42"/>
      <c r="J15" s="42"/>
      <c r="K15" s="42"/>
      <c r="L15" s="42"/>
      <c r="M15" s="43" t="s">
        <v>16</v>
      </c>
      <c r="N15" s="43"/>
      <c r="O15" s="43"/>
      <c r="P15" s="48">
        <v>22</v>
      </c>
      <c r="Q15" s="48"/>
      <c r="R15" s="45" t="s">
        <v>39</v>
      </c>
      <c r="S15" s="45"/>
      <c r="T15" s="46">
        <f t="shared" si="0"/>
        <v>22</v>
      </c>
      <c r="U15" s="47">
        <f t="shared" si="1"/>
        <v>0</v>
      </c>
      <c r="V15" s="47">
        <f t="shared" si="2"/>
        <v>0</v>
      </c>
    </row>
    <row r="16" spans="1:22" ht="13.5" customHeight="1">
      <c r="A16" s="35">
        <v>42318</v>
      </c>
      <c r="B16" s="35"/>
      <c r="C16" s="42" t="s">
        <v>42</v>
      </c>
      <c r="D16" s="42"/>
      <c r="E16" s="42"/>
      <c r="F16" s="42"/>
      <c r="G16" s="42"/>
      <c r="H16" s="42"/>
      <c r="I16" s="42"/>
      <c r="J16" s="42"/>
      <c r="K16" s="42"/>
      <c r="L16" s="42"/>
      <c r="M16" s="43" t="s">
        <v>16</v>
      </c>
      <c r="N16" s="43"/>
      <c r="O16" s="43"/>
      <c r="P16" s="48">
        <v>22</v>
      </c>
      <c r="Q16" s="48"/>
      <c r="R16" s="45" t="s">
        <v>39</v>
      </c>
      <c r="S16" s="45"/>
      <c r="T16" s="46">
        <f t="shared" si="0"/>
        <v>22</v>
      </c>
      <c r="U16" s="47">
        <f t="shared" si="1"/>
        <v>0</v>
      </c>
      <c r="V16" s="47">
        <f t="shared" si="2"/>
        <v>0</v>
      </c>
    </row>
    <row r="17" spans="1:22" ht="13.5" customHeight="1">
      <c r="A17" s="35">
        <v>42318</v>
      </c>
      <c r="B17" s="35"/>
      <c r="C17" s="42" t="s">
        <v>42</v>
      </c>
      <c r="D17" s="42"/>
      <c r="E17" s="42"/>
      <c r="F17" s="42"/>
      <c r="G17" s="42"/>
      <c r="H17" s="42"/>
      <c r="I17" s="42"/>
      <c r="J17" s="42"/>
      <c r="K17" s="42"/>
      <c r="L17" s="42"/>
      <c r="M17" s="43" t="s">
        <v>16</v>
      </c>
      <c r="N17" s="43"/>
      <c r="O17" s="43"/>
      <c r="P17" s="48">
        <v>3</v>
      </c>
      <c r="Q17" s="48"/>
      <c r="R17" s="45" t="s">
        <v>39</v>
      </c>
      <c r="S17" s="45"/>
      <c r="T17" s="46">
        <f t="shared" si="0"/>
        <v>3</v>
      </c>
      <c r="U17" s="47">
        <f t="shared" si="1"/>
        <v>0</v>
      </c>
      <c r="V17" s="47">
        <f t="shared" si="2"/>
        <v>0</v>
      </c>
    </row>
    <row r="18" spans="1:22" ht="13.5" customHeight="1">
      <c r="A18" s="35">
        <v>42319</v>
      </c>
      <c r="B18" s="35"/>
      <c r="C18" s="42" t="s">
        <v>42</v>
      </c>
      <c r="D18" s="42"/>
      <c r="E18" s="42"/>
      <c r="F18" s="42"/>
      <c r="G18" s="42"/>
      <c r="H18" s="42"/>
      <c r="I18" s="42"/>
      <c r="J18" s="42"/>
      <c r="K18" s="42"/>
      <c r="L18" s="42"/>
      <c r="M18" s="43" t="s">
        <v>16</v>
      </c>
      <c r="N18" s="43"/>
      <c r="O18" s="43"/>
      <c r="P18" s="48">
        <v>22</v>
      </c>
      <c r="Q18" s="48"/>
      <c r="R18" s="45" t="s">
        <v>39</v>
      </c>
      <c r="S18" s="45"/>
      <c r="T18" s="46">
        <f t="shared" si="0"/>
        <v>22</v>
      </c>
      <c r="U18" s="47">
        <f t="shared" si="1"/>
        <v>0</v>
      </c>
      <c r="V18" s="47">
        <f t="shared" si="2"/>
        <v>0</v>
      </c>
    </row>
    <row r="19" spans="1:22" ht="13.5" customHeight="1">
      <c r="A19" s="35">
        <v>42319</v>
      </c>
      <c r="B19" s="35"/>
      <c r="C19" s="42" t="s">
        <v>42</v>
      </c>
      <c r="D19" s="42"/>
      <c r="E19" s="42"/>
      <c r="F19" s="42"/>
      <c r="G19" s="42"/>
      <c r="H19" s="42"/>
      <c r="I19" s="42"/>
      <c r="J19" s="42"/>
      <c r="K19" s="42"/>
      <c r="L19" s="42"/>
      <c r="M19" s="43" t="s">
        <v>16</v>
      </c>
      <c r="N19" s="43"/>
      <c r="O19" s="43"/>
      <c r="P19" s="44">
        <v>3</v>
      </c>
      <c r="Q19" s="44"/>
      <c r="R19" s="45" t="s">
        <v>39</v>
      </c>
      <c r="S19" s="45"/>
      <c r="T19" s="46">
        <f t="shared" si="0"/>
        <v>3</v>
      </c>
      <c r="U19" s="47">
        <f t="shared" si="1"/>
        <v>0</v>
      </c>
      <c r="V19" s="47">
        <f t="shared" si="2"/>
        <v>0</v>
      </c>
    </row>
    <row r="20" spans="1:22" ht="13.5" customHeight="1">
      <c r="A20" s="35">
        <v>42320</v>
      </c>
      <c r="B20" s="35"/>
      <c r="C20" s="42" t="s">
        <v>42</v>
      </c>
      <c r="D20" s="42"/>
      <c r="E20" s="42"/>
      <c r="F20" s="42"/>
      <c r="G20" s="42"/>
      <c r="H20" s="42"/>
      <c r="I20" s="42"/>
      <c r="J20" s="42"/>
      <c r="K20" s="42"/>
      <c r="L20" s="42"/>
      <c r="M20" s="43" t="s">
        <v>16</v>
      </c>
      <c r="N20" s="43"/>
      <c r="O20" s="43"/>
      <c r="P20" s="44">
        <v>22</v>
      </c>
      <c r="Q20" s="44"/>
      <c r="R20" s="45" t="s">
        <v>39</v>
      </c>
      <c r="S20" s="45"/>
      <c r="T20" s="46">
        <f t="shared" si="0"/>
        <v>22</v>
      </c>
      <c r="U20" s="47">
        <f t="shared" si="1"/>
        <v>0</v>
      </c>
      <c r="V20" s="47">
        <f t="shared" si="2"/>
        <v>0</v>
      </c>
    </row>
    <row r="21" spans="1:22" ht="13.5" customHeight="1">
      <c r="A21" s="35">
        <v>42321</v>
      </c>
      <c r="B21" s="35"/>
      <c r="C21" s="42" t="s">
        <v>42</v>
      </c>
      <c r="D21" s="42"/>
      <c r="E21" s="42"/>
      <c r="F21" s="42"/>
      <c r="G21" s="42"/>
      <c r="H21" s="42"/>
      <c r="I21" s="42"/>
      <c r="J21" s="42"/>
      <c r="K21" s="42"/>
      <c r="L21" s="42"/>
      <c r="M21" s="43" t="s">
        <v>16</v>
      </c>
      <c r="N21" s="43"/>
      <c r="O21" s="43"/>
      <c r="P21" s="44">
        <v>22</v>
      </c>
      <c r="Q21" s="44"/>
      <c r="R21" s="45" t="s">
        <v>39</v>
      </c>
      <c r="S21" s="45"/>
      <c r="T21" s="46">
        <f t="shared" si="0"/>
        <v>22</v>
      </c>
      <c r="U21" s="47">
        <f t="shared" si="1"/>
        <v>0</v>
      </c>
      <c r="V21" s="47">
        <f t="shared" si="2"/>
        <v>0</v>
      </c>
    </row>
    <row r="22" spans="1:22" ht="13.5" customHeight="1">
      <c r="A22" s="35">
        <v>42324</v>
      </c>
      <c r="B22" s="35"/>
      <c r="C22" s="42" t="s">
        <v>42</v>
      </c>
      <c r="D22" s="42"/>
      <c r="E22" s="42"/>
      <c r="F22" s="42"/>
      <c r="G22" s="42"/>
      <c r="H22" s="42"/>
      <c r="I22" s="42"/>
      <c r="J22" s="42"/>
      <c r="K22" s="42"/>
      <c r="L22" s="42"/>
      <c r="M22" s="43" t="s">
        <v>16</v>
      </c>
      <c r="N22" s="43"/>
      <c r="O22" s="43"/>
      <c r="P22" s="44">
        <v>22</v>
      </c>
      <c r="Q22" s="44"/>
      <c r="R22" s="45" t="s">
        <v>39</v>
      </c>
      <c r="S22" s="45"/>
      <c r="T22" s="46">
        <f t="shared" si="0"/>
        <v>22</v>
      </c>
      <c r="U22" s="47">
        <f t="shared" si="1"/>
        <v>0</v>
      </c>
      <c r="V22" s="47">
        <f t="shared" si="2"/>
        <v>0</v>
      </c>
    </row>
    <row r="23" spans="1:22" ht="13.5" customHeight="1">
      <c r="A23" s="49">
        <v>42325</v>
      </c>
      <c r="B23" s="49"/>
      <c r="C23" s="42" t="s">
        <v>42</v>
      </c>
      <c r="D23" s="42"/>
      <c r="E23" s="42"/>
      <c r="F23" s="42"/>
      <c r="G23" s="42"/>
      <c r="H23" s="42"/>
      <c r="I23" s="42"/>
      <c r="J23" s="42"/>
      <c r="K23" s="42"/>
      <c r="L23" s="42"/>
      <c r="M23" s="43" t="s">
        <v>16</v>
      </c>
      <c r="N23" s="43"/>
      <c r="O23" s="43"/>
      <c r="P23" s="44">
        <v>22</v>
      </c>
      <c r="Q23" s="44"/>
      <c r="R23" s="45" t="s">
        <v>39</v>
      </c>
      <c r="S23" s="45"/>
      <c r="T23" s="46">
        <f t="shared" si="0"/>
        <v>22</v>
      </c>
      <c r="U23" s="47">
        <f t="shared" si="1"/>
        <v>0</v>
      </c>
      <c r="V23" s="47">
        <f t="shared" si="2"/>
        <v>0</v>
      </c>
    </row>
    <row r="24" spans="1:22" ht="13.5" customHeight="1">
      <c r="A24" s="49">
        <v>42326</v>
      </c>
      <c r="B24" s="49"/>
      <c r="C24" s="42" t="s">
        <v>42</v>
      </c>
      <c r="D24" s="42"/>
      <c r="E24" s="42"/>
      <c r="F24" s="42"/>
      <c r="G24" s="42"/>
      <c r="H24" s="42"/>
      <c r="I24" s="42"/>
      <c r="J24" s="42"/>
      <c r="K24" s="42"/>
      <c r="L24" s="42"/>
      <c r="M24" s="43" t="s">
        <v>16</v>
      </c>
      <c r="N24" s="43"/>
      <c r="O24" s="43"/>
      <c r="P24" s="44">
        <v>22</v>
      </c>
      <c r="Q24" s="44"/>
      <c r="R24" s="45" t="s">
        <v>39</v>
      </c>
      <c r="S24" s="45"/>
      <c r="T24" s="46">
        <f t="shared" si="0"/>
        <v>22</v>
      </c>
      <c r="U24" s="47">
        <f t="shared" si="1"/>
        <v>0</v>
      </c>
      <c r="V24" s="47">
        <f t="shared" si="2"/>
        <v>0</v>
      </c>
    </row>
    <row r="25" spans="1:22" ht="13.5" customHeight="1">
      <c r="A25" s="49">
        <v>42327</v>
      </c>
      <c r="B25" s="49"/>
      <c r="C25" s="42" t="s">
        <v>42</v>
      </c>
      <c r="D25" s="42"/>
      <c r="E25" s="42"/>
      <c r="F25" s="42"/>
      <c r="G25" s="42"/>
      <c r="H25" s="42"/>
      <c r="I25" s="42"/>
      <c r="J25" s="42"/>
      <c r="K25" s="42"/>
      <c r="L25" s="42"/>
      <c r="M25" s="43" t="s">
        <v>16</v>
      </c>
      <c r="N25" s="43"/>
      <c r="O25" s="43"/>
      <c r="P25" s="44">
        <v>25</v>
      </c>
      <c r="Q25" s="44"/>
      <c r="R25" s="45" t="s">
        <v>39</v>
      </c>
      <c r="S25" s="45"/>
      <c r="T25" s="46">
        <f t="shared" si="0"/>
        <v>25</v>
      </c>
      <c r="U25" s="47">
        <f t="shared" si="1"/>
        <v>0</v>
      </c>
      <c r="V25" s="47">
        <f t="shared" si="2"/>
        <v>0</v>
      </c>
    </row>
    <row r="26" spans="1:22" ht="13.5" customHeight="1">
      <c r="A26" s="49">
        <v>42331</v>
      </c>
      <c r="B26" s="49"/>
      <c r="C26" s="42" t="s">
        <v>42</v>
      </c>
      <c r="D26" s="42"/>
      <c r="E26" s="42"/>
      <c r="F26" s="42"/>
      <c r="G26" s="42"/>
      <c r="H26" s="42"/>
      <c r="I26" s="42"/>
      <c r="J26" s="42"/>
      <c r="K26" s="42"/>
      <c r="L26" s="42"/>
      <c r="M26" s="43" t="s">
        <v>16</v>
      </c>
      <c r="N26" s="43"/>
      <c r="O26" s="43"/>
      <c r="P26" s="44">
        <v>25</v>
      </c>
      <c r="Q26" s="44"/>
      <c r="R26" s="45" t="s">
        <v>39</v>
      </c>
      <c r="S26" s="45"/>
      <c r="T26" s="46">
        <f t="shared" si="0"/>
        <v>25</v>
      </c>
      <c r="U26" s="47">
        <f t="shared" si="1"/>
        <v>0</v>
      </c>
      <c r="V26" s="47">
        <f t="shared" si="2"/>
        <v>0</v>
      </c>
    </row>
    <row r="27" spans="1:22" ht="13.5" customHeight="1">
      <c r="A27" s="49">
        <v>42332</v>
      </c>
      <c r="B27" s="49"/>
      <c r="C27" s="42" t="s">
        <v>42</v>
      </c>
      <c r="D27" s="42"/>
      <c r="E27" s="42"/>
      <c r="F27" s="42"/>
      <c r="G27" s="42"/>
      <c r="H27" s="42"/>
      <c r="I27" s="42"/>
      <c r="J27" s="42"/>
      <c r="K27" s="42"/>
      <c r="L27" s="42"/>
      <c r="M27" s="43" t="s">
        <v>16</v>
      </c>
      <c r="N27" s="43"/>
      <c r="O27" s="43"/>
      <c r="P27" s="44">
        <v>25</v>
      </c>
      <c r="Q27" s="44"/>
      <c r="R27" s="45" t="s">
        <v>39</v>
      </c>
      <c r="S27" s="45"/>
      <c r="T27" s="46">
        <f t="shared" si="0"/>
        <v>25</v>
      </c>
      <c r="U27" s="47">
        <f t="shared" si="1"/>
        <v>0</v>
      </c>
      <c r="V27" s="47">
        <f t="shared" si="2"/>
        <v>0</v>
      </c>
    </row>
    <row r="28" spans="1:22" ht="13.5" customHeight="1">
      <c r="A28" s="49">
        <v>42333</v>
      </c>
      <c r="B28" s="49"/>
      <c r="C28" s="42" t="s">
        <v>42</v>
      </c>
      <c r="D28" s="42"/>
      <c r="E28" s="42"/>
      <c r="F28" s="42"/>
      <c r="G28" s="42"/>
      <c r="H28" s="42"/>
      <c r="I28" s="42"/>
      <c r="J28" s="42"/>
      <c r="K28" s="42"/>
      <c r="L28" s="42"/>
      <c r="M28" s="43" t="s">
        <v>16</v>
      </c>
      <c r="N28" s="43"/>
      <c r="O28" s="43"/>
      <c r="P28" s="44">
        <v>25</v>
      </c>
      <c r="Q28" s="44"/>
      <c r="R28" s="45" t="s">
        <v>39</v>
      </c>
      <c r="S28" s="45"/>
      <c r="T28" s="46">
        <f t="shared" si="0"/>
        <v>25</v>
      </c>
      <c r="U28" s="47">
        <f t="shared" si="1"/>
        <v>0</v>
      </c>
      <c r="V28" s="47">
        <f t="shared" si="2"/>
        <v>0</v>
      </c>
    </row>
    <row r="29" spans="1:22" ht="13.5" customHeight="1">
      <c r="A29" s="49">
        <v>42334</v>
      </c>
      <c r="B29" s="49"/>
      <c r="C29" s="42" t="s">
        <v>42</v>
      </c>
      <c r="D29" s="42"/>
      <c r="E29" s="42"/>
      <c r="F29" s="42"/>
      <c r="G29" s="42"/>
      <c r="H29" s="42"/>
      <c r="I29" s="42"/>
      <c r="J29" s="42"/>
      <c r="K29" s="42"/>
      <c r="L29" s="42"/>
      <c r="M29" s="43" t="s">
        <v>16</v>
      </c>
      <c r="N29" s="43"/>
      <c r="O29" s="43"/>
      <c r="P29" s="44">
        <v>25</v>
      </c>
      <c r="Q29" s="44"/>
      <c r="R29" s="45" t="s">
        <v>39</v>
      </c>
      <c r="S29" s="45"/>
      <c r="T29" s="46">
        <f t="shared" si="0"/>
        <v>25</v>
      </c>
      <c r="U29" s="47">
        <f t="shared" si="1"/>
        <v>0</v>
      </c>
      <c r="V29" s="47">
        <f t="shared" si="2"/>
        <v>0</v>
      </c>
    </row>
    <row r="30" spans="1:22" ht="13.5" customHeight="1">
      <c r="A30" s="49">
        <v>42335</v>
      </c>
      <c r="B30" s="49"/>
      <c r="C30" s="42" t="s">
        <v>42</v>
      </c>
      <c r="D30" s="42"/>
      <c r="E30" s="42"/>
      <c r="F30" s="42"/>
      <c r="G30" s="42"/>
      <c r="H30" s="42"/>
      <c r="I30" s="42"/>
      <c r="J30" s="42"/>
      <c r="K30" s="42"/>
      <c r="L30" s="42"/>
      <c r="M30" s="43" t="s">
        <v>16</v>
      </c>
      <c r="N30" s="43"/>
      <c r="O30" s="43"/>
      <c r="P30" s="44">
        <v>28</v>
      </c>
      <c r="Q30" s="44"/>
      <c r="R30" s="45" t="s">
        <v>39</v>
      </c>
      <c r="S30" s="45"/>
      <c r="T30" s="46">
        <f t="shared" si="0"/>
        <v>28</v>
      </c>
      <c r="U30" s="47">
        <f t="shared" si="1"/>
        <v>0</v>
      </c>
      <c r="V30" s="47">
        <f t="shared" si="2"/>
        <v>0</v>
      </c>
    </row>
    <row r="31" spans="1:22" ht="13.5" customHeight="1">
      <c r="A31" s="49">
        <v>42338</v>
      </c>
      <c r="B31" s="49"/>
      <c r="C31" s="42" t="s">
        <v>42</v>
      </c>
      <c r="D31" s="42"/>
      <c r="E31" s="42"/>
      <c r="F31" s="42"/>
      <c r="G31" s="42"/>
      <c r="H31" s="42"/>
      <c r="I31" s="42"/>
      <c r="J31" s="42"/>
      <c r="K31" s="42"/>
      <c r="L31" s="42"/>
      <c r="M31" s="43" t="s">
        <v>16</v>
      </c>
      <c r="N31" s="43"/>
      <c r="O31" s="43"/>
      <c r="P31" s="44">
        <v>25</v>
      </c>
      <c r="Q31" s="44"/>
      <c r="R31" s="45" t="s">
        <v>39</v>
      </c>
      <c r="S31" s="45"/>
      <c r="T31" s="46">
        <f t="shared" si="0"/>
        <v>25</v>
      </c>
      <c r="U31" s="47">
        <f t="shared" si="1"/>
        <v>0</v>
      </c>
      <c r="V31" s="47">
        <f t="shared" si="2"/>
        <v>0</v>
      </c>
    </row>
    <row r="32" spans="1:22" ht="13.5" customHeight="1">
      <c r="A32" s="35">
        <v>42328</v>
      </c>
      <c r="B32" s="35"/>
      <c r="C32" s="42" t="s">
        <v>42</v>
      </c>
      <c r="D32" s="42"/>
      <c r="E32" s="42"/>
      <c r="F32" s="42"/>
      <c r="G32" s="42"/>
      <c r="H32" s="42"/>
      <c r="I32" s="42"/>
      <c r="J32" s="42"/>
      <c r="K32" s="42"/>
      <c r="L32" s="42"/>
      <c r="M32" s="43" t="s">
        <v>16</v>
      </c>
      <c r="N32" s="43"/>
      <c r="O32" s="43"/>
      <c r="P32" s="44">
        <v>25</v>
      </c>
      <c r="Q32" s="44"/>
      <c r="R32" s="45" t="s">
        <v>39</v>
      </c>
      <c r="S32" s="45"/>
      <c r="T32" s="46">
        <f t="shared" si="0"/>
        <v>25</v>
      </c>
      <c r="U32" s="47">
        <f t="shared" si="1"/>
        <v>0</v>
      </c>
      <c r="V32" s="47">
        <f t="shared" si="2"/>
        <v>0</v>
      </c>
    </row>
    <row r="33" spans="1:22" ht="13.5" customHeight="1">
      <c r="A33" s="49"/>
      <c r="B33" s="49"/>
      <c r="C33" s="42"/>
      <c r="D33" s="42"/>
      <c r="E33" s="42"/>
      <c r="F33" s="42"/>
      <c r="G33" s="42"/>
      <c r="H33" s="42"/>
      <c r="I33" s="42"/>
      <c r="J33" s="42"/>
      <c r="K33" s="42"/>
      <c r="L33" s="42"/>
      <c r="M33" s="43"/>
      <c r="N33" s="43"/>
      <c r="O33" s="43"/>
      <c r="P33" s="48"/>
      <c r="Q33" s="48"/>
      <c r="R33" s="45"/>
      <c r="S33" s="45"/>
      <c r="T33" s="46">
        <f t="shared" si="0"/>
        <v>0</v>
      </c>
      <c r="U33" s="47">
        <f t="shared" si="1"/>
        <v>0</v>
      </c>
      <c r="V33" s="47">
        <f t="shared" si="2"/>
        <v>0</v>
      </c>
    </row>
    <row r="34" spans="1:22" ht="13.5" customHeight="1">
      <c r="A34" s="50"/>
      <c r="B34" s="50"/>
      <c r="C34" s="51"/>
      <c r="D34" s="51"/>
      <c r="E34" s="51"/>
      <c r="F34" s="51"/>
      <c r="G34" s="51"/>
      <c r="H34" s="51"/>
      <c r="I34" s="51"/>
      <c r="J34" s="51"/>
      <c r="K34" s="51"/>
      <c r="L34" s="51"/>
      <c r="M34" s="52"/>
      <c r="N34" s="52"/>
      <c r="O34" s="52"/>
      <c r="P34" s="48"/>
      <c r="Q34" s="48"/>
      <c r="R34" s="45"/>
      <c r="S34" s="45"/>
      <c r="T34" s="46">
        <f t="shared" si="0"/>
        <v>0</v>
      </c>
      <c r="U34" s="47">
        <f t="shared" si="1"/>
        <v>0</v>
      </c>
      <c r="V34" s="47">
        <f t="shared" si="2"/>
        <v>0</v>
      </c>
    </row>
    <row r="35" spans="1:22" ht="13.5" customHeight="1">
      <c r="A35" s="50"/>
      <c r="B35" s="50"/>
      <c r="C35" s="51"/>
      <c r="D35" s="51"/>
      <c r="E35" s="51"/>
      <c r="F35" s="51"/>
      <c r="G35" s="51"/>
      <c r="H35" s="51"/>
      <c r="I35" s="51"/>
      <c r="J35" s="51"/>
      <c r="K35" s="51"/>
      <c r="L35" s="51"/>
      <c r="M35" s="52"/>
      <c r="N35" s="52"/>
      <c r="O35" s="52"/>
      <c r="P35" s="48"/>
      <c r="Q35" s="48"/>
      <c r="R35" s="45"/>
      <c r="S35" s="45"/>
      <c r="T35" s="46">
        <f t="shared" si="0"/>
        <v>0</v>
      </c>
      <c r="U35" s="47">
        <f t="shared" si="1"/>
        <v>0</v>
      </c>
      <c r="V35" s="47">
        <f t="shared" si="2"/>
        <v>0</v>
      </c>
    </row>
    <row r="36" spans="1:22" ht="13.5" customHeight="1">
      <c r="A36" s="50"/>
      <c r="B36" s="50"/>
      <c r="C36" s="51"/>
      <c r="D36" s="51"/>
      <c r="E36" s="51"/>
      <c r="F36" s="51"/>
      <c r="G36" s="51"/>
      <c r="H36" s="51"/>
      <c r="I36" s="51"/>
      <c r="J36" s="51"/>
      <c r="K36" s="51"/>
      <c r="L36" s="51"/>
      <c r="M36" s="52"/>
      <c r="N36" s="52"/>
      <c r="O36" s="52"/>
      <c r="P36" s="48"/>
      <c r="Q36" s="48"/>
      <c r="R36" s="45"/>
      <c r="S36" s="45"/>
      <c r="T36" s="46">
        <f t="shared" si="0"/>
        <v>0</v>
      </c>
      <c r="U36" s="47">
        <f t="shared" si="1"/>
        <v>0</v>
      </c>
      <c r="V36" s="47">
        <f t="shared" si="2"/>
        <v>0</v>
      </c>
    </row>
    <row r="37" spans="1:22" ht="13.5" customHeight="1">
      <c r="A37" s="50"/>
      <c r="B37" s="50"/>
      <c r="C37" s="51"/>
      <c r="D37" s="51"/>
      <c r="E37" s="51"/>
      <c r="F37" s="51"/>
      <c r="G37" s="51"/>
      <c r="H37" s="51"/>
      <c r="I37" s="51"/>
      <c r="J37" s="51"/>
      <c r="K37" s="51"/>
      <c r="L37" s="51"/>
      <c r="M37" s="52"/>
      <c r="N37" s="52"/>
      <c r="O37" s="52"/>
      <c r="P37" s="48"/>
      <c r="Q37" s="48"/>
      <c r="R37" s="45"/>
      <c r="S37" s="45"/>
      <c r="T37" s="46">
        <f t="shared" si="0"/>
        <v>0</v>
      </c>
      <c r="U37" s="47">
        <f t="shared" si="1"/>
        <v>0</v>
      </c>
      <c r="V37" s="47">
        <f t="shared" si="2"/>
        <v>0</v>
      </c>
    </row>
    <row r="38" spans="1:22" ht="13.5" customHeight="1">
      <c r="A38" s="53"/>
      <c r="B38" s="53"/>
      <c r="C38" s="54"/>
      <c r="D38" s="54"/>
      <c r="E38" s="54"/>
      <c r="F38" s="54"/>
      <c r="G38" s="54"/>
      <c r="H38" s="54"/>
      <c r="I38" s="54"/>
      <c r="J38" s="54"/>
      <c r="K38" s="54"/>
      <c r="L38" s="54"/>
      <c r="M38" s="55"/>
      <c r="N38" s="55"/>
      <c r="O38" s="55"/>
      <c r="P38" s="56"/>
      <c r="Q38" s="56"/>
      <c r="R38" s="57"/>
      <c r="S38" s="57"/>
      <c r="T38" s="46">
        <f t="shared" si="0"/>
        <v>0</v>
      </c>
      <c r="U38" s="47">
        <f t="shared" si="1"/>
        <v>0</v>
      </c>
      <c r="V38" s="47">
        <f t="shared" si="2"/>
        <v>0</v>
      </c>
    </row>
    <row r="39" spans="1:22" ht="13.5" customHeight="1">
      <c r="A39" s="58" t="s">
        <v>43</v>
      </c>
      <c r="B39" s="58"/>
      <c r="C39" s="59">
        <f>T39</f>
        <v>508</v>
      </c>
      <c r="D39" s="60" t="s">
        <v>44</v>
      </c>
      <c r="E39" s="59">
        <f>IF(C50&lt;=10000,C39,IF(C48&gt;10000,0,SUM(10000-C48)))</f>
        <v>508</v>
      </c>
      <c r="F39" s="61" t="s">
        <v>45</v>
      </c>
      <c r="G39" s="61"/>
      <c r="H39" s="62">
        <f>SUM(E39*0.45)</f>
        <v>228.6</v>
      </c>
      <c r="T39" s="63">
        <f>SUM(T9:T38)</f>
        <v>508</v>
      </c>
      <c r="U39" s="64">
        <f>SUM(U9:U38)</f>
        <v>0</v>
      </c>
      <c r="V39" s="65">
        <f>SUM(V9:V38)</f>
        <v>0</v>
      </c>
    </row>
    <row r="40" spans="1:20" ht="13.5" customHeight="1">
      <c r="A40" s="66"/>
      <c r="B40" s="60"/>
      <c r="C40" s="60"/>
      <c r="D40" s="60"/>
      <c r="E40" s="59">
        <f>SUM(C39-E39)</f>
        <v>0</v>
      </c>
      <c r="F40" s="61" t="s">
        <v>46</v>
      </c>
      <c r="G40" s="61"/>
      <c r="H40" s="62">
        <f>SUM(E40*0.25)</f>
        <v>0</v>
      </c>
      <c r="T40" s="2" t="s">
        <v>39</v>
      </c>
    </row>
    <row r="41" spans="1:20" ht="13.5" customHeight="1">
      <c r="A41" s="66"/>
      <c r="B41" s="60"/>
      <c r="C41" s="60"/>
      <c r="D41" s="60"/>
      <c r="E41" s="59">
        <f>SUM(E39:E40)</f>
        <v>508</v>
      </c>
      <c r="F41" s="60"/>
      <c r="G41" s="60"/>
      <c r="H41" s="62">
        <f>SUM(H39:H40)</f>
        <v>228.6</v>
      </c>
      <c r="T41" s="2" t="s">
        <v>40</v>
      </c>
    </row>
    <row r="42" spans="1:20" ht="13.5" customHeight="1">
      <c r="A42" s="58" t="s">
        <v>47</v>
      </c>
      <c r="B42" s="58"/>
      <c r="C42" s="59">
        <f>U39</f>
        <v>0</v>
      </c>
      <c r="D42" s="60" t="s">
        <v>44</v>
      </c>
      <c r="E42" s="60"/>
      <c r="F42" s="61" t="s">
        <v>48</v>
      </c>
      <c r="G42" s="61"/>
      <c r="H42" s="62">
        <f>SUM(C42*0.24)</f>
        <v>0</v>
      </c>
      <c r="T42" s="2" t="s">
        <v>41</v>
      </c>
    </row>
    <row r="43" spans="1:22" ht="13.5" customHeight="1">
      <c r="A43" s="67" t="s">
        <v>49</v>
      </c>
      <c r="B43" s="67"/>
      <c r="C43" s="59">
        <f>V39</f>
        <v>0</v>
      </c>
      <c r="D43" s="60" t="s">
        <v>44</v>
      </c>
      <c r="E43" s="60"/>
      <c r="F43" s="68" t="s">
        <v>50</v>
      </c>
      <c r="G43" s="68"/>
      <c r="H43" s="62">
        <f>SUM(C43*0.2)</f>
        <v>0</v>
      </c>
      <c r="T43" s="69" t="s">
        <v>51</v>
      </c>
      <c r="U43" s="69" t="s">
        <v>52</v>
      </c>
      <c r="V43" s="69" t="s">
        <v>53</v>
      </c>
    </row>
    <row r="44" spans="1:22" ht="13.5" customHeight="1">
      <c r="A44" s="70" t="s">
        <v>54</v>
      </c>
      <c r="B44" s="70"/>
      <c r="C44" s="70"/>
      <c r="D44" s="70"/>
      <c r="E44" s="70"/>
      <c r="F44" s="71"/>
      <c r="G44" s="71"/>
      <c r="H44" s="72">
        <f>SUM(H41:H43)</f>
        <v>228.6</v>
      </c>
      <c r="T44" s="73">
        <f>SUM(H44-U44)</f>
        <v>220.98</v>
      </c>
      <c r="U44" s="73">
        <f>SUM(C39*0.015)</f>
        <v>7.62</v>
      </c>
      <c r="V44" s="73">
        <f>SUM(T44:U44)</f>
        <v>228.6</v>
      </c>
    </row>
    <row r="45" spans="1:8" ht="13.5" customHeight="1">
      <c r="A45" s="66"/>
      <c r="B45" s="60"/>
      <c r="C45" s="60"/>
      <c r="D45" s="60"/>
      <c r="E45" s="60"/>
      <c r="F45" s="60"/>
      <c r="G45" s="60"/>
      <c r="H45" s="74"/>
    </row>
    <row r="46" spans="1:8" ht="13.5" customHeight="1">
      <c r="A46" s="75" t="s">
        <v>55</v>
      </c>
      <c r="B46" s="75"/>
      <c r="C46" s="76"/>
      <c r="D46" s="76"/>
      <c r="E46" s="76"/>
      <c r="F46" s="76"/>
      <c r="G46" s="76"/>
      <c r="H46" s="77"/>
    </row>
    <row r="47" spans="1:8" ht="13.5" customHeight="1">
      <c r="A47" s="66"/>
      <c r="B47" s="60"/>
      <c r="C47" s="60"/>
      <c r="D47" s="60"/>
      <c r="E47" s="60"/>
      <c r="F47" s="60"/>
      <c r="G47" s="60"/>
      <c r="H47" s="74"/>
    </row>
    <row r="48" spans="1:10" ht="13.5" customHeight="1">
      <c r="A48" s="78" t="s">
        <v>56</v>
      </c>
      <c r="B48" s="78"/>
      <c r="C48" s="79">
        <v>0</v>
      </c>
      <c r="D48" s="79"/>
      <c r="E48" s="60" t="s">
        <v>57</v>
      </c>
      <c r="F48" s="59"/>
      <c r="G48" s="59"/>
      <c r="H48" s="74"/>
      <c r="J48" s="69"/>
    </row>
    <row r="49" spans="1:8" ht="13.5" customHeight="1">
      <c r="A49" s="78" t="s">
        <v>58</v>
      </c>
      <c r="B49" s="78"/>
      <c r="C49" s="80">
        <f>SUM(P9:P38)</f>
        <v>508</v>
      </c>
      <c r="D49" s="80"/>
      <c r="E49" s="60"/>
      <c r="F49" s="80"/>
      <c r="G49" s="80"/>
      <c r="H49" s="74"/>
    </row>
    <row r="50" spans="1:11" ht="13.5" customHeight="1">
      <c r="A50" s="81" t="s">
        <v>59</v>
      </c>
      <c r="B50" s="81"/>
      <c r="C50" s="82">
        <v>3018</v>
      </c>
      <c r="D50" s="82"/>
      <c r="E50" s="83"/>
      <c r="F50" s="84"/>
      <c r="G50" s="84"/>
      <c r="H50" s="85"/>
      <c r="I50" s="69"/>
      <c r="K50" s="69"/>
    </row>
  </sheetData>
  <sheetProtection selectLockedCells="1" selectUnlockedCells="1"/>
  <mergeCells count="178">
    <mergeCell ref="E2:G2"/>
    <mergeCell ref="A4:B4"/>
    <mergeCell ref="C4:G4"/>
    <mergeCell ref="A5:B5"/>
    <mergeCell ref="C5:G5"/>
    <mergeCell ref="A6:B6"/>
    <mergeCell ref="C6:G6"/>
    <mergeCell ref="A8:B8"/>
    <mergeCell ref="C8:L8"/>
    <mergeCell ref="M8:O8"/>
    <mergeCell ref="P8:Q8"/>
    <mergeCell ref="R8:S8"/>
    <mergeCell ref="A9:B9"/>
    <mergeCell ref="C9:L9"/>
    <mergeCell ref="M9:O9"/>
    <mergeCell ref="P9:Q9"/>
    <mergeCell ref="R9:S9"/>
    <mergeCell ref="A10:B10"/>
    <mergeCell ref="C10:L10"/>
    <mergeCell ref="M10:O10"/>
    <mergeCell ref="P10:Q10"/>
    <mergeCell ref="R10:S10"/>
    <mergeCell ref="A11:B11"/>
    <mergeCell ref="C11:L11"/>
    <mergeCell ref="M11:O11"/>
    <mergeCell ref="P11:Q11"/>
    <mergeCell ref="R11:S11"/>
    <mergeCell ref="A12:B12"/>
    <mergeCell ref="C12:L12"/>
    <mergeCell ref="M12:O12"/>
    <mergeCell ref="P12:Q12"/>
    <mergeCell ref="R12:S12"/>
    <mergeCell ref="A13:B13"/>
    <mergeCell ref="C13:L13"/>
    <mergeCell ref="M13:O13"/>
    <mergeCell ref="P13:Q13"/>
    <mergeCell ref="R13:S13"/>
    <mergeCell ref="A14:B14"/>
    <mergeCell ref="C14:L14"/>
    <mergeCell ref="M14:O14"/>
    <mergeCell ref="P14:Q14"/>
    <mergeCell ref="R14:S14"/>
    <mergeCell ref="A15:B15"/>
    <mergeCell ref="C15:L15"/>
    <mergeCell ref="M15:O15"/>
    <mergeCell ref="P15:Q15"/>
    <mergeCell ref="R15:S15"/>
    <mergeCell ref="A16:B16"/>
    <mergeCell ref="C16:L16"/>
    <mergeCell ref="M16:O16"/>
    <mergeCell ref="P16:Q16"/>
    <mergeCell ref="R16:S16"/>
    <mergeCell ref="A17:B17"/>
    <mergeCell ref="C17:L17"/>
    <mergeCell ref="M17:O17"/>
    <mergeCell ref="P17:Q17"/>
    <mergeCell ref="R17:S17"/>
    <mergeCell ref="A18:B18"/>
    <mergeCell ref="C18:L18"/>
    <mergeCell ref="M18:O18"/>
    <mergeCell ref="P18:Q18"/>
    <mergeCell ref="R18:S18"/>
    <mergeCell ref="A19:B19"/>
    <mergeCell ref="C19:L19"/>
    <mergeCell ref="M19:O19"/>
    <mergeCell ref="P19:Q19"/>
    <mergeCell ref="R19:S19"/>
    <mergeCell ref="A20:B20"/>
    <mergeCell ref="C20:L20"/>
    <mergeCell ref="M20:O20"/>
    <mergeCell ref="P20:Q20"/>
    <mergeCell ref="R20:S20"/>
    <mergeCell ref="A21:B21"/>
    <mergeCell ref="C21:L21"/>
    <mergeCell ref="M21:O21"/>
    <mergeCell ref="P21:Q21"/>
    <mergeCell ref="R21:S21"/>
    <mergeCell ref="A22:B22"/>
    <mergeCell ref="C22:L22"/>
    <mergeCell ref="M22:O22"/>
    <mergeCell ref="P22:Q22"/>
    <mergeCell ref="R22:S22"/>
    <mergeCell ref="A23:B23"/>
    <mergeCell ref="C23:L23"/>
    <mergeCell ref="M23:O23"/>
    <mergeCell ref="P23:Q23"/>
    <mergeCell ref="R23:S23"/>
    <mergeCell ref="A24:B24"/>
    <mergeCell ref="C24:L24"/>
    <mergeCell ref="M24:O24"/>
    <mergeCell ref="P24:Q24"/>
    <mergeCell ref="R24:S24"/>
    <mergeCell ref="A25:B25"/>
    <mergeCell ref="C25:L25"/>
    <mergeCell ref="M25:O25"/>
    <mergeCell ref="P25:Q25"/>
    <mergeCell ref="R25:S25"/>
    <mergeCell ref="A26:B26"/>
    <mergeCell ref="C26:L26"/>
    <mergeCell ref="M26:O26"/>
    <mergeCell ref="P26:Q26"/>
    <mergeCell ref="R26:S26"/>
    <mergeCell ref="A27:B27"/>
    <mergeCell ref="C27:L27"/>
    <mergeCell ref="M27:O27"/>
    <mergeCell ref="P27:Q27"/>
    <mergeCell ref="R27:S27"/>
    <mergeCell ref="A28:B28"/>
    <mergeCell ref="C28:L28"/>
    <mergeCell ref="M28:O28"/>
    <mergeCell ref="P28:Q28"/>
    <mergeCell ref="R28:S28"/>
    <mergeCell ref="A29:B29"/>
    <mergeCell ref="C29:L29"/>
    <mergeCell ref="M29:O29"/>
    <mergeCell ref="P29:Q29"/>
    <mergeCell ref="R29:S29"/>
    <mergeCell ref="A30:B30"/>
    <mergeCell ref="C30:L30"/>
    <mergeCell ref="M30:O30"/>
    <mergeCell ref="P30:Q30"/>
    <mergeCell ref="R30:S30"/>
    <mergeCell ref="A31:B31"/>
    <mergeCell ref="C31:L31"/>
    <mergeCell ref="M31:O31"/>
    <mergeCell ref="P31:Q31"/>
    <mergeCell ref="R31:S31"/>
    <mergeCell ref="A32:B32"/>
    <mergeCell ref="C32:L32"/>
    <mergeCell ref="M32:O32"/>
    <mergeCell ref="P32:Q32"/>
    <mergeCell ref="R32:S32"/>
    <mergeCell ref="A33:B33"/>
    <mergeCell ref="C33:L33"/>
    <mergeCell ref="M33:O33"/>
    <mergeCell ref="P33:Q33"/>
    <mergeCell ref="R33:S33"/>
    <mergeCell ref="A34:B34"/>
    <mergeCell ref="C34:L34"/>
    <mergeCell ref="M34:O34"/>
    <mergeCell ref="P34:Q34"/>
    <mergeCell ref="R34:S34"/>
    <mergeCell ref="A35:B35"/>
    <mergeCell ref="C35:L35"/>
    <mergeCell ref="M35:O35"/>
    <mergeCell ref="P35:Q35"/>
    <mergeCell ref="R35:S35"/>
    <mergeCell ref="A36:B36"/>
    <mergeCell ref="C36:L36"/>
    <mergeCell ref="M36:O36"/>
    <mergeCell ref="P36:Q36"/>
    <mergeCell ref="R36:S36"/>
    <mergeCell ref="A37:B37"/>
    <mergeCell ref="C37:L37"/>
    <mergeCell ref="M37:O37"/>
    <mergeCell ref="P37:Q37"/>
    <mergeCell ref="R37:S37"/>
    <mergeCell ref="A38:B38"/>
    <mergeCell ref="C38:L38"/>
    <mergeCell ref="M38:O38"/>
    <mergeCell ref="P38:Q38"/>
    <mergeCell ref="R38:S38"/>
    <mergeCell ref="A39:B39"/>
    <mergeCell ref="F39:G39"/>
    <mergeCell ref="F40:G40"/>
    <mergeCell ref="A42:B42"/>
    <mergeCell ref="F42:G42"/>
    <mergeCell ref="A43:B43"/>
    <mergeCell ref="F43:G43"/>
    <mergeCell ref="A44:E44"/>
    <mergeCell ref="A46:B46"/>
    <mergeCell ref="A48:B48"/>
    <mergeCell ref="C48:D48"/>
    <mergeCell ref="A49:B49"/>
    <mergeCell ref="C49:D49"/>
    <mergeCell ref="F49:G49"/>
    <mergeCell ref="A50:B50"/>
    <mergeCell ref="C50:D50"/>
  </mergeCells>
  <dataValidations count="2">
    <dataValidation type="list" operator="equal" allowBlank="1" showErrorMessage="1" sqref="L4:L5">
      <formula1>NA()</formula1>
    </dataValidation>
    <dataValidation type="list" operator="equal" allowBlank="1" showErrorMessage="1" sqref="R9:S38">
      <formula1>MileageLog!$T$40:$T$42</formula1>
    </dataValidation>
  </dataValidations>
  <printOptions/>
  <pageMargins left="0.49166666666666664" right="0.5243055555555556" top="0.75" bottom="0.75" header="0.5118055555555555" footer="0.5118055555555555"/>
  <pageSetup fitToHeight="1" fitToWidth="1" horizontalDpi="300" verticalDpi="300" orientation="portrait" paperSize="9"/>
  <colBreaks count="1" manualBreakCount="1">
    <brk id="19"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G40"/>
  <sheetViews>
    <sheetView showZeros="0" tabSelected="1" zoomScale="125" zoomScaleNormal="125" workbookViewId="0" topLeftCell="A1">
      <selection activeCell="D42" sqref="D42"/>
    </sheetView>
  </sheetViews>
  <sheetFormatPr defaultColWidth="9.140625" defaultRowHeight="13.5" customHeight="1"/>
  <cols>
    <col min="1" max="4" width="9.28125" style="2" customWidth="1"/>
    <col min="5" max="5" width="27.8515625" style="2" customWidth="1"/>
    <col min="6" max="16384" width="9.28125" style="2" customWidth="1"/>
  </cols>
  <sheetData>
    <row r="1" spans="1:7" ht="22.5" customHeight="1">
      <c r="A1" s="86" t="s">
        <v>0</v>
      </c>
      <c r="B1" s="87"/>
      <c r="C1" s="87"/>
      <c r="D1" s="87"/>
      <c r="E1" s="87"/>
      <c r="F1" s="87"/>
      <c r="G1" s="87"/>
    </row>
    <row r="2" spans="1:7" ht="13.5" customHeight="1">
      <c r="A2" s="21"/>
      <c r="B2" s="21"/>
      <c r="C2" s="21"/>
      <c r="D2" s="21"/>
      <c r="E2" s="21"/>
      <c r="F2" s="21"/>
      <c r="G2" s="21"/>
    </row>
    <row r="3" spans="1:7" ht="13.5" customHeight="1">
      <c r="A3" s="88" t="s">
        <v>2</v>
      </c>
      <c r="B3" s="88"/>
      <c r="C3" s="21"/>
      <c r="D3" s="21"/>
      <c r="E3" s="89">
        <f>ItemisedEntry!C3</f>
        <v>0</v>
      </c>
      <c r="F3" s="21"/>
      <c r="G3" s="21"/>
    </row>
    <row r="4" spans="1:7" ht="13.5" customHeight="1">
      <c r="A4" s="88" t="s">
        <v>4</v>
      </c>
      <c r="B4" s="88"/>
      <c r="C4" s="21"/>
      <c r="D4" s="21"/>
      <c r="E4" s="90">
        <f>ItemisedEntry!C4</f>
        <v>0</v>
      </c>
      <c r="F4" s="21"/>
      <c r="G4" s="21"/>
    </row>
    <row r="5" spans="1:7" ht="13.5" customHeight="1">
      <c r="A5" s="88" t="s">
        <v>6</v>
      </c>
      <c r="B5" s="88"/>
      <c r="C5" s="21"/>
      <c r="D5" s="21"/>
      <c r="E5" s="91">
        <f>ItemisedEntry!C5</f>
        <v>123</v>
      </c>
      <c r="F5" s="21"/>
      <c r="G5" s="21"/>
    </row>
    <row r="6" spans="1:7" ht="13.5" customHeight="1">
      <c r="A6" s="21"/>
      <c r="B6" s="21"/>
      <c r="C6" s="21"/>
      <c r="D6" s="21"/>
      <c r="E6" s="21"/>
      <c r="F6" s="21"/>
      <c r="G6" s="21"/>
    </row>
    <row r="7" spans="1:7" ht="16.5" customHeight="1">
      <c r="A7" s="92" t="s">
        <v>60</v>
      </c>
      <c r="B7" s="21"/>
      <c r="C7" s="21"/>
      <c r="D7" s="21"/>
      <c r="E7" s="93">
        <f>ItemisedEntry!C6</f>
        <v>0</v>
      </c>
      <c r="F7" s="21"/>
      <c r="G7" s="21"/>
    </row>
    <row r="8" spans="1:7" ht="13.5" customHeight="1">
      <c r="A8" s="21"/>
      <c r="B8" s="21"/>
      <c r="C8" s="21"/>
      <c r="D8" s="21"/>
      <c r="E8" s="21"/>
      <c r="F8" s="21"/>
      <c r="G8" s="21"/>
    </row>
    <row r="9" spans="1:7" ht="15" customHeight="1">
      <c r="A9" s="94" t="s">
        <v>11</v>
      </c>
      <c r="B9" s="21"/>
      <c r="C9" s="21"/>
      <c r="D9" s="21"/>
      <c r="E9" s="94" t="s">
        <v>61</v>
      </c>
      <c r="F9" s="21"/>
      <c r="G9" s="21"/>
    </row>
    <row r="10" spans="1:7" ht="13.5" customHeight="1">
      <c r="A10" s="21" t="s">
        <v>14</v>
      </c>
      <c r="B10" s="21"/>
      <c r="C10" s="21"/>
      <c r="D10" s="21"/>
      <c r="E10" s="88" t="e">
        <f>SUMIF(ItemisedEntry!#REF!,A10,ItemisedEntry!#REF!)</f>
        <v>#REF!</v>
      </c>
      <c r="F10" s="21"/>
      <c r="G10" s="21"/>
    </row>
    <row r="11" spans="1:7" ht="13.5" customHeight="1">
      <c r="A11" s="2" t="s">
        <v>15</v>
      </c>
      <c r="B11" s="21"/>
      <c r="C11" s="21"/>
      <c r="D11" s="21"/>
      <c r="E11" s="88" t="e">
        <f>SUMIF(ItemisedEntry!#REF!,A11,ItemisedEntry!#REF!)</f>
        <v>#REF!</v>
      </c>
      <c r="F11" s="21"/>
      <c r="G11" s="21"/>
    </row>
    <row r="12" spans="1:7" ht="13.5" customHeight="1">
      <c r="A12" s="21" t="s">
        <v>18</v>
      </c>
      <c r="B12" s="21"/>
      <c r="C12" s="21"/>
      <c r="D12" s="21"/>
      <c r="E12" s="88" t="e">
        <f>SUMIF(ItemisedEntry!#REF!,A12,ItemisedEntry!#REF!)</f>
        <v>#REF!</v>
      </c>
      <c r="F12" s="21"/>
      <c r="G12" s="21"/>
    </row>
    <row r="13" spans="1:7" ht="13.5" customHeight="1">
      <c r="A13" s="21" t="s">
        <v>20</v>
      </c>
      <c r="B13" s="21"/>
      <c r="C13" s="21"/>
      <c r="D13" s="21"/>
      <c r="E13" s="88" t="e">
        <f>SUMIF(ItemisedEntry!#REF!,A13,ItemisedEntry!#REF!)</f>
        <v>#REF!</v>
      </c>
      <c r="F13" s="21"/>
      <c r="G13" s="21"/>
    </row>
    <row r="14" spans="1:7" ht="13.5" customHeight="1">
      <c r="A14" s="21" t="s">
        <v>22</v>
      </c>
      <c r="B14" s="21"/>
      <c r="C14" s="21"/>
      <c r="D14" s="21"/>
      <c r="E14" s="88" t="e">
        <f>SUMIF(ItemisedEntry!#REF!,A14,ItemisedEntry!#REF!)</f>
        <v>#REF!</v>
      </c>
      <c r="F14" s="21"/>
      <c r="G14" s="21"/>
    </row>
    <row r="15" spans="1:7" ht="13.5" customHeight="1">
      <c r="A15" s="21" t="s">
        <v>23</v>
      </c>
      <c r="B15" s="21"/>
      <c r="C15" s="21"/>
      <c r="D15" s="21"/>
      <c r="E15" s="88" t="e">
        <f>SUMIF(ItemisedEntry!#REF!,A15,ItemisedEntry!#REF!)</f>
        <v>#REF!</v>
      </c>
      <c r="F15" s="21"/>
      <c r="G15" s="21"/>
    </row>
    <row r="16" spans="1:7" ht="13.5" customHeight="1">
      <c r="A16" s="21" t="s">
        <v>24</v>
      </c>
      <c r="B16" s="21"/>
      <c r="C16" s="21"/>
      <c r="D16" s="21"/>
      <c r="E16" s="88" t="e">
        <f>SUMIF(ItemisedEntry!#REF!,A16,ItemisedEntry!#REF!)</f>
        <v>#REF!</v>
      </c>
      <c r="F16" s="21"/>
      <c r="G16" s="21"/>
    </row>
    <row r="17" spans="1:7" ht="13.5" customHeight="1">
      <c r="A17" s="21" t="s">
        <v>19</v>
      </c>
      <c r="B17" s="21"/>
      <c r="C17" s="21"/>
      <c r="D17" s="21"/>
      <c r="E17" s="88" t="e">
        <f>SUMIF(ItemisedEntry!#REF!,A17,ItemisedEntry!#REF!)</f>
        <v>#REF!</v>
      </c>
      <c r="F17" s="21"/>
      <c r="G17" s="21"/>
    </row>
    <row r="18" spans="1:7" ht="13.5" customHeight="1">
      <c r="A18" s="21" t="s">
        <v>26</v>
      </c>
      <c r="B18" s="21"/>
      <c r="C18" s="21"/>
      <c r="D18" s="21"/>
      <c r="E18" s="88" t="e">
        <f>SUMIF(ItemisedEntry!#REF!,A18,ItemisedEntry!#REF!)</f>
        <v>#REF!</v>
      </c>
      <c r="F18" s="21"/>
      <c r="G18" s="21"/>
    </row>
    <row r="19" spans="1:7" ht="13.5" customHeight="1">
      <c r="A19" s="21" t="s">
        <v>17</v>
      </c>
      <c r="B19" s="21"/>
      <c r="C19" s="21"/>
      <c r="D19" s="21"/>
      <c r="E19" s="88" t="e">
        <f>SUMIF(ItemisedEntry!#REF!,A19,ItemisedEntry!#REF!)</f>
        <v>#REF!</v>
      </c>
      <c r="F19" s="21"/>
      <c r="G19" s="21"/>
    </row>
    <row r="20" spans="1:7" ht="13.5" customHeight="1">
      <c r="A20" s="21" t="s">
        <v>62</v>
      </c>
      <c r="B20" s="21"/>
      <c r="C20" s="21"/>
      <c r="D20" s="21"/>
      <c r="E20" s="88">
        <f>MileageLog!H44</f>
        <v>228.6</v>
      </c>
      <c r="F20" s="21"/>
      <c r="G20" s="21"/>
    </row>
    <row r="21" spans="1:7" ht="13.5" customHeight="1">
      <c r="A21" s="21" t="s">
        <v>27</v>
      </c>
      <c r="B21" s="21"/>
      <c r="C21" s="21"/>
      <c r="D21" s="21"/>
      <c r="E21" s="88" t="e">
        <f>SUMIF(ItemisedEntry!#REF!,A21,ItemisedEntry!#REF!)</f>
        <v>#REF!</v>
      </c>
      <c r="F21" s="21"/>
      <c r="G21" s="21"/>
    </row>
    <row r="22" spans="1:7" ht="13.5" customHeight="1">
      <c r="A22" s="21" t="s">
        <v>25</v>
      </c>
      <c r="B22" s="21"/>
      <c r="C22" s="21"/>
      <c r="D22" s="21"/>
      <c r="E22" s="88" t="e">
        <f>SUMIF(ItemisedEntry!#REF!,A22,ItemisedEntry!#REF!)</f>
        <v>#REF!</v>
      </c>
      <c r="F22" s="21"/>
      <c r="G22" s="21"/>
    </row>
    <row r="23" spans="1:7" ht="13.5" customHeight="1">
      <c r="A23" s="21" t="s">
        <v>29</v>
      </c>
      <c r="B23" s="21"/>
      <c r="C23" s="21"/>
      <c r="D23" s="21"/>
      <c r="E23" s="88" t="e">
        <f>SUMIF(ItemisedEntry!#REF!,A23,ItemisedEntry!#REF!)</f>
        <v>#REF!</v>
      </c>
      <c r="F23" s="21"/>
      <c r="G23" s="21"/>
    </row>
    <row r="24" spans="1:7" ht="13.5" customHeight="1">
      <c r="A24" s="21" t="s">
        <v>30</v>
      </c>
      <c r="B24" s="21"/>
      <c r="C24" s="21"/>
      <c r="D24" s="21"/>
      <c r="E24" s="88" t="e">
        <f>SUMIF(ItemisedEntry!#REF!,A24,ItemisedEntry!#REF!)</f>
        <v>#REF!</v>
      </c>
      <c r="F24" s="21"/>
      <c r="G24" s="21"/>
    </row>
    <row r="25" spans="1:7" ht="13.5" customHeight="1">
      <c r="A25" s="21" t="s">
        <v>32</v>
      </c>
      <c r="B25" s="21"/>
      <c r="C25" s="21"/>
      <c r="D25" s="21"/>
      <c r="E25" s="88" t="e">
        <f>SUMIF(ItemisedEntry!#REF!,A25,ItemisedEntry!#REF!)</f>
        <v>#REF!</v>
      </c>
      <c r="F25" s="21"/>
      <c r="G25" s="21"/>
    </row>
    <row r="26" spans="1:7" ht="13.5" customHeight="1">
      <c r="A26" s="21" t="s">
        <v>21</v>
      </c>
      <c r="B26" s="21"/>
      <c r="C26" s="21"/>
      <c r="D26" s="21"/>
      <c r="E26" s="88" t="e">
        <f>SUMIF(ItemisedEntry!#REF!,A26,ItemisedEntry!#REF!)</f>
        <v>#REF!</v>
      </c>
      <c r="F26" s="21"/>
      <c r="G26" s="21"/>
    </row>
    <row r="27" spans="1:7" ht="13.5" customHeight="1">
      <c r="A27" s="2" t="s">
        <v>31</v>
      </c>
      <c r="B27" s="21"/>
      <c r="C27" s="21"/>
      <c r="D27" s="21"/>
      <c r="E27" s="88" t="e">
        <f>SUMIF(ItemisedEntry!#REF!,A27,ItemisedEntry!#REF!)</f>
        <v>#REF!</v>
      </c>
      <c r="F27" s="21"/>
      <c r="G27" s="21"/>
    </row>
    <row r="28" spans="1:7" ht="13.5" customHeight="1">
      <c r="A28" s="21" t="s">
        <v>28</v>
      </c>
      <c r="B28" s="21"/>
      <c r="C28" s="21"/>
      <c r="D28" s="21"/>
      <c r="E28" s="88" t="e">
        <f>SUMIF(ItemisedEntry!#REF!,A28,ItemisedEntry!#REF!)</f>
        <v>#REF!</v>
      </c>
      <c r="F28" s="21"/>
      <c r="G28" s="21"/>
    </row>
    <row r="29" spans="1:7" ht="13.5" customHeight="1">
      <c r="A29" s="21"/>
      <c r="B29" s="21"/>
      <c r="C29" s="21"/>
      <c r="D29" s="21"/>
      <c r="E29" s="21"/>
      <c r="F29" s="21"/>
      <c r="G29" s="21"/>
    </row>
    <row r="30" spans="1:7" ht="15" customHeight="1">
      <c r="A30" s="94" t="s">
        <v>61</v>
      </c>
      <c r="B30" s="94"/>
      <c r="C30" s="94"/>
      <c r="D30" s="94"/>
      <c r="E30" s="95" t="e">
        <f>SUM(E10:E28)</f>
        <v>#REF!</v>
      </c>
      <c r="F30" s="21"/>
      <c r="G30" s="21"/>
    </row>
    <row r="31" spans="1:7" ht="13.5" customHeight="1">
      <c r="A31" s="21"/>
      <c r="B31" s="21"/>
      <c r="C31" s="21"/>
      <c r="D31" s="21"/>
      <c r="E31" s="21"/>
      <c r="F31" s="21"/>
      <c r="G31" s="21"/>
    </row>
    <row r="32" spans="1:7" ht="19.5" customHeight="1">
      <c r="A32" s="92" t="s">
        <v>63</v>
      </c>
      <c r="B32" s="24"/>
      <c r="C32" s="24"/>
      <c r="D32" s="24"/>
      <c r="E32" s="24"/>
      <c r="F32" s="24"/>
      <c r="G32" s="21"/>
    </row>
    <row r="33" spans="1:7" ht="13.5" customHeight="1">
      <c r="A33" s="21" t="s">
        <v>64</v>
      </c>
      <c r="B33" s="21"/>
      <c r="C33" s="21"/>
      <c r="D33" s="96">
        <v>0</v>
      </c>
      <c r="E33" s="96"/>
      <c r="F33" s="96"/>
      <c r="G33" s="21"/>
    </row>
    <row r="34" spans="1:7" ht="13.5" customHeight="1">
      <c r="A34" s="21" t="s">
        <v>9</v>
      </c>
      <c r="B34" s="21"/>
      <c r="C34" s="21"/>
      <c r="D34" s="97"/>
      <c r="E34" s="97"/>
      <c r="F34" s="97"/>
      <c r="G34" s="21"/>
    </row>
    <row r="35" spans="1:7" ht="15" customHeight="1">
      <c r="A35" s="98" t="s">
        <v>65</v>
      </c>
      <c r="B35" s="98"/>
      <c r="C35" s="98"/>
      <c r="D35" s="98"/>
      <c r="E35" s="98"/>
      <c r="F35" s="98"/>
      <c r="G35" s="98"/>
    </row>
    <row r="36" spans="1:7" ht="13.5" customHeight="1">
      <c r="A36" s="99"/>
      <c r="B36" s="99"/>
      <c r="C36" s="99"/>
      <c r="D36" s="99"/>
      <c r="E36" s="99"/>
      <c r="F36" s="99"/>
      <c r="G36" s="21"/>
    </row>
    <row r="37" spans="1:7" ht="15" customHeight="1">
      <c r="A37" s="100" t="s">
        <v>66</v>
      </c>
      <c r="B37" s="101"/>
      <c r="C37" s="101"/>
      <c r="D37" s="101"/>
      <c r="E37" s="101"/>
      <c r="F37" s="101"/>
      <c r="G37" s="101"/>
    </row>
    <row r="38" spans="1:7" ht="13.5" customHeight="1">
      <c r="A38" s="102"/>
      <c r="B38" s="102"/>
      <c r="C38" s="102"/>
      <c r="D38" s="102"/>
      <c r="E38" s="102"/>
      <c r="F38" s="102"/>
      <c r="G38" s="102"/>
    </row>
    <row r="39" spans="1:7" ht="13.5" customHeight="1">
      <c r="A39" s="102"/>
      <c r="B39" s="102"/>
      <c r="C39" s="102"/>
      <c r="D39" s="102"/>
      <c r="E39" s="102"/>
      <c r="F39" s="102"/>
      <c r="G39" s="102"/>
    </row>
    <row r="40" spans="1:7" ht="13.5" customHeight="1">
      <c r="A40" s="103" t="s">
        <v>67</v>
      </c>
      <c r="B40" s="103"/>
      <c r="C40" s="103"/>
      <c r="D40" s="103"/>
      <c r="E40" s="103"/>
      <c r="F40" s="103"/>
      <c r="G40" s="103"/>
    </row>
    <row r="41" ht="15" customHeight="1"/>
  </sheetData>
  <sheetProtection selectLockedCells="1" selectUnlockedCells="1"/>
  <mergeCells count="4">
    <mergeCell ref="D33:F33"/>
    <mergeCell ref="D34:F34"/>
    <mergeCell ref="A35:G35"/>
    <mergeCell ref="A40:G40"/>
  </mergeCells>
  <printOptions/>
  <pageMargins left="0.7" right="0.7" top="0.75" bottom="0.75"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2304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bizmate </cp:lastModifiedBy>
  <dcterms:modified xsi:type="dcterms:W3CDTF">2015-12-11T01:45:59Z</dcterms:modified>
  <cp:category/>
  <cp:version/>
  <cp:contentType/>
  <cp:contentStatus/>
  <cp:revision>212</cp:revision>
</cp:coreProperties>
</file>