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Bud" sheetId="1" r:id="rId1"/>
    <sheet name="FPml" sheetId="2" r:id="rId2"/>
  </sheets>
  <definedNames/>
  <calcPr fullCalcOnLoad="1"/>
</workbook>
</file>

<file path=xl/sharedStrings.xml><?xml version="1.0" encoding="utf-8"?>
<sst xmlns="http://schemas.openxmlformats.org/spreadsheetml/2006/main" count="438" uniqueCount="71">
  <si>
    <t>FPml</t>
  </si>
  <si>
    <t>Y1</t>
  </si>
  <si>
    <t>Cumulative</t>
  </si>
  <si>
    <t>T0</t>
  </si>
  <si>
    <t>Net Income</t>
  </si>
  <si>
    <t>T1</t>
  </si>
  <si>
    <t>Income</t>
  </si>
  <si>
    <t>I01</t>
  </si>
  <si>
    <t>Functions</t>
  </si>
  <si>
    <t>I02</t>
  </si>
  <si>
    <t>Donations</t>
  </si>
  <si>
    <t>I03</t>
  </si>
  <si>
    <t>Accommodation</t>
  </si>
  <si>
    <t>I04</t>
  </si>
  <si>
    <t>Rental</t>
  </si>
  <si>
    <t>I05</t>
  </si>
  <si>
    <t>Sundry</t>
  </si>
  <si>
    <t>I99</t>
  </si>
  <si>
    <t>***EOL***</t>
  </si>
  <si>
    <t>T2</t>
  </si>
  <si>
    <t>Expenses</t>
  </si>
  <si>
    <t>E01</t>
  </si>
  <si>
    <t>Food and Beverage</t>
  </si>
  <si>
    <t>E02</t>
  </si>
  <si>
    <t>Christ Healing Fellowship Rental</t>
  </si>
  <si>
    <t>E03</t>
  </si>
  <si>
    <t>Marketing and Advertising</t>
  </si>
  <si>
    <t>E04</t>
  </si>
  <si>
    <t>DSTV</t>
  </si>
  <si>
    <t>E05</t>
  </si>
  <si>
    <t>Fuel</t>
  </si>
  <si>
    <t>E06</t>
  </si>
  <si>
    <t>Booking.com</t>
  </si>
  <si>
    <t>E07</t>
  </si>
  <si>
    <t xml:space="preserve">Insurance </t>
  </si>
  <si>
    <t>E08</t>
  </si>
  <si>
    <t>Payroll</t>
  </si>
  <si>
    <t>E09</t>
  </si>
  <si>
    <t>Vehicles</t>
  </si>
  <si>
    <t>E10</t>
  </si>
  <si>
    <t>Travel</t>
  </si>
  <si>
    <t>E11</t>
  </si>
  <si>
    <t>Wifi</t>
  </si>
  <si>
    <t>E12</t>
  </si>
  <si>
    <t>Maintenance</t>
  </si>
  <si>
    <t>E13</t>
  </si>
  <si>
    <t>Gas</t>
  </si>
  <si>
    <t>E14</t>
  </si>
  <si>
    <t>Cleaning Materials</t>
  </si>
  <si>
    <t>E15</t>
  </si>
  <si>
    <t>Security</t>
  </si>
  <si>
    <t>E16</t>
  </si>
  <si>
    <t>Eskom</t>
  </si>
  <si>
    <t>E17</t>
  </si>
  <si>
    <t>Telkom</t>
  </si>
  <si>
    <t>E18</t>
  </si>
  <si>
    <t>Equipment</t>
  </si>
  <si>
    <t>E19</t>
  </si>
  <si>
    <t>Cell Phone</t>
  </si>
  <si>
    <t>E20</t>
  </si>
  <si>
    <t>Other sundries</t>
  </si>
  <si>
    <t>E21</t>
  </si>
  <si>
    <t>Commission GCI</t>
  </si>
  <si>
    <t>E22</t>
  </si>
  <si>
    <t>3 YEAR CASH PROJECTION FOR LINGA-LONGA PERIOD JULY 2015-JULY 2018</t>
  </si>
  <si>
    <t>Y0</t>
  </si>
  <si>
    <t>INCOME</t>
  </si>
  <si>
    <t>Total</t>
  </si>
  <si>
    <t>Gross Profit</t>
  </si>
  <si>
    <t>Y2</t>
  </si>
  <si>
    <t>Y3</t>
  </si>
</sst>
</file>

<file path=xl/styles.xml><?xml version="1.0" encoding="utf-8"?>
<styleSheet xmlns="http://schemas.openxmlformats.org/spreadsheetml/2006/main">
  <numFmts count="25">
    <numFmt numFmtId="164" formatCode="GENERAL"/>
    <numFmt numFmtId="165" formatCode="[$R-1C09]\ #,##0.00;[RED][$R-1C09]\-#,##0.00"/>
    <numFmt numFmtId="166" formatCode="YYYY\-MM\-DD"/>
    <numFmt numFmtId="167" formatCode="DD\ MMMM&quot;, &quot;YYYY"/>
    <numFmt numFmtId="168" formatCode="DMMMYY"/>
    <numFmt numFmtId="169" formatCode="DMMM"/>
    <numFmt numFmtId="170" formatCode="#,##0.########;[RED]\-#,##0.########"/>
    <numFmt numFmtId="171" formatCode="#,##0;[RED]\-#,##0"/>
    <numFmt numFmtId="172" formatCode="#,##0.0;[RED]\-#,##0.0"/>
    <numFmt numFmtId="173" formatCode="#,##0.00;[RED]\-#,##0.00"/>
    <numFmt numFmtId="174" formatCode="#,##0.000;[RED]\-#,##0.000"/>
    <numFmt numFmtId="175" formatCode="#,##0.0000;[RED]\-#,##0.0000"/>
    <numFmt numFmtId="176" formatCode="#,###.0,&quot;TH&quot;;[RED]\-#,###.0,&quot;TH&quot;"/>
    <numFmt numFmtId="177" formatCode="#,###.0,,\m;[RED]\-#,###.0,,\m"/>
    <numFmt numFmtId="178" formatCode="#,##0.00000%;[RED]\-#,##0.00000%"/>
    <numFmt numFmtId="179" formatCode="#,##0%;[RED]\-#,##0%"/>
    <numFmt numFmtId="180" formatCode="#,##0.0%;[RED]\-#,##0.0%"/>
    <numFmt numFmtId="181" formatCode="#,##0.000%;[RED]\-#,##0.000%"/>
    <numFmt numFmtId="182" formatCode="#,##0.0000%;[RED]\-#,##0.0000%"/>
    <numFmt numFmtId="183" formatCode="\+#&quot; (&quot;##&quot;) &quot;###\ ####"/>
    <numFmt numFmtId="184" formatCode="HH:MM:SS"/>
    <numFmt numFmtId="185" formatCode="[HH]:MM;[RED]\-[HH]:MM"/>
    <numFmt numFmtId="186" formatCode="&quot; R &quot;* #,##0.00\ ;&quot; R &quot;* \-#,##0.00\ ;&quot; R &quot;* \-#\ ;@\ "/>
    <numFmt numFmtId="187" formatCode="MMM\-YY"/>
    <numFmt numFmtId="188" formatCode="&quot;R &quot;#,##0.00;[RED]&quot;R -&quot;#,##0.00"/>
  </numFmts>
  <fonts count="12">
    <font>
      <sz val="9"/>
      <name val="Arial"/>
      <family val="2"/>
    </font>
    <font>
      <sz val="10"/>
      <name val="Arial"/>
      <family val="0"/>
    </font>
    <font>
      <b/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center"/>
    </xf>
    <xf numFmtId="164" fontId="2" fillId="3" borderId="0" applyNumberFormat="0" applyBorder="0" applyProtection="0">
      <alignment horizontal="center"/>
    </xf>
    <xf numFmtId="164" fontId="2" fillId="4" borderId="0" applyNumberFormat="0" applyBorder="0" applyProtection="0">
      <alignment horizontal="center"/>
    </xf>
    <xf numFmtId="164" fontId="3" fillId="5" borderId="0" applyNumberFormat="0" applyBorder="0" applyProtection="0">
      <alignment horizontal="center"/>
    </xf>
    <xf numFmtId="165" fontId="0" fillId="0" borderId="0" applyBorder="0" applyAlignment="0" applyProtection="0"/>
    <xf numFmtId="166" fontId="0" fillId="0" borderId="0" applyBorder="0" applyProtection="0">
      <alignment horizontal="center"/>
    </xf>
    <xf numFmtId="167" fontId="0" fillId="0" borderId="0" applyBorder="0" applyProtection="0">
      <alignment horizontal="center"/>
    </xf>
    <xf numFmtId="168" fontId="0" fillId="0" borderId="0" applyBorder="0" applyProtection="0">
      <alignment horizontal="center"/>
    </xf>
    <xf numFmtId="169" fontId="0" fillId="0" borderId="0" applyBorder="0" applyProtection="0">
      <alignment horizontal="center"/>
    </xf>
    <xf numFmtId="170" fontId="0" fillId="0" borderId="0" applyBorder="0" applyAlignment="0" applyProtection="0"/>
    <xf numFmtId="171" fontId="0" fillId="0" borderId="0" applyBorder="0" applyAlignment="0" applyProtection="0"/>
    <xf numFmtId="172" fontId="0" fillId="0" borderId="0" applyBorder="0" applyAlignment="0" applyProtection="0"/>
    <xf numFmtId="173" fontId="0" fillId="0" borderId="0" applyBorder="0" applyAlignment="0" applyProtection="0"/>
    <xf numFmtId="174" fontId="0" fillId="0" borderId="0" applyBorder="0" applyAlignment="0" applyProtection="0"/>
    <xf numFmtId="175" fontId="0" fillId="0" borderId="0" applyBorder="0" applyAlignment="0" applyProtection="0"/>
    <xf numFmtId="176" fontId="0" fillId="0" borderId="0" applyBorder="0" applyAlignment="0" applyProtection="0"/>
    <xf numFmtId="177" fontId="0" fillId="0" borderId="0" applyBorder="0" applyAlignment="0" applyProtection="0"/>
    <xf numFmtId="178" fontId="0" fillId="0" borderId="0" applyBorder="0" applyProtection="0">
      <alignment horizontal="center"/>
    </xf>
    <xf numFmtId="179" fontId="0" fillId="0" borderId="0" applyBorder="0" applyProtection="0">
      <alignment horizontal="center"/>
    </xf>
    <xf numFmtId="180" fontId="0" fillId="0" borderId="0" applyBorder="0" applyProtection="0">
      <alignment horizontal="center"/>
    </xf>
    <xf numFmtId="181" fontId="0" fillId="0" borderId="0" applyBorder="0" applyProtection="0">
      <alignment horizontal="center"/>
    </xf>
    <xf numFmtId="182" fontId="0" fillId="0" borderId="0" applyBorder="0" applyProtection="0">
      <alignment horizontal="center"/>
    </xf>
    <xf numFmtId="183" fontId="0" fillId="0" borderId="0" applyBorder="0" applyAlignment="0" applyProtection="0"/>
    <xf numFmtId="164" fontId="4" fillId="0" borderId="0" applyBorder="0" applyProtection="0">
      <alignment horizontal="left" vertical="top"/>
    </xf>
    <xf numFmtId="164" fontId="4" fillId="0" borderId="0" applyBorder="0" applyProtection="0">
      <alignment horizontal="left" vertical="top" wrapText="1"/>
    </xf>
    <xf numFmtId="184" fontId="0" fillId="0" borderId="0" applyBorder="0" applyAlignment="0" applyProtection="0"/>
    <xf numFmtId="185" fontId="0" fillId="0" borderId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6" borderId="0" xfId="0" applyFill="1" applyAlignment="1">
      <alignment/>
    </xf>
    <xf numFmtId="164" fontId="7" fillId="6" borderId="0" xfId="0" applyFont="1" applyFill="1" applyAlignment="1">
      <alignment/>
    </xf>
    <xf numFmtId="171" fontId="8" fillId="6" borderId="0" xfId="30" applyFont="1" applyFill="1" applyBorder="1" applyAlignment="1" applyProtection="1">
      <alignment/>
      <protection/>
    </xf>
    <xf numFmtId="164" fontId="8" fillId="7" borderId="0" xfId="0" applyFont="1" applyFill="1" applyAlignment="1">
      <alignment/>
    </xf>
    <xf numFmtId="171" fontId="8" fillId="7" borderId="0" xfId="30" applyFont="1" applyFill="1" applyBorder="1" applyAlignment="1" applyProtection="1">
      <alignment/>
      <protection/>
    </xf>
    <xf numFmtId="165" fontId="6" fillId="0" borderId="0" xfId="0" applyNumberFormat="1" applyFont="1" applyAlignment="1">
      <alignment/>
    </xf>
    <xf numFmtId="164" fontId="8" fillId="8" borderId="0" xfId="0" applyFont="1" applyFill="1" applyAlignment="1">
      <alignment/>
    </xf>
    <xf numFmtId="171" fontId="8" fillId="8" borderId="0" xfId="30" applyFont="1" applyFill="1" applyBorder="1" applyAlignment="1" applyProtection="1">
      <alignment/>
      <protection/>
    </xf>
    <xf numFmtId="171" fontId="0" fillId="0" borderId="0" xfId="30" applyBorder="1" applyAlignment="1" applyProtection="1">
      <alignment/>
      <protection/>
    </xf>
    <xf numFmtId="186" fontId="0" fillId="0" borderId="0" xfId="0" applyNumberForma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 vertical="top"/>
    </xf>
    <xf numFmtId="187" fontId="0" fillId="0" borderId="0" xfId="0" applyNumberFormat="1" applyAlignment="1">
      <alignment/>
    </xf>
    <xf numFmtId="164" fontId="10" fillId="0" borderId="2" xfId="0" applyFont="1" applyBorder="1" applyAlignment="1">
      <alignment vertical="top"/>
    </xf>
    <xf numFmtId="186" fontId="10" fillId="0" borderId="3" xfId="0" applyNumberFormat="1" applyFont="1" applyBorder="1" applyAlignment="1">
      <alignment vertical="top"/>
    </xf>
    <xf numFmtId="188" fontId="10" fillId="0" borderId="3" xfId="0" applyNumberFormat="1" applyFont="1" applyBorder="1" applyAlignment="1">
      <alignment vertical="top"/>
    </xf>
    <xf numFmtId="164" fontId="11" fillId="0" borderId="2" xfId="0" applyFont="1" applyBorder="1" applyAlignment="1">
      <alignment vertical="top"/>
    </xf>
    <xf numFmtId="164" fontId="0" fillId="0" borderId="2" xfId="0" applyBorder="1" applyAlignment="1">
      <alignment vertical="top"/>
    </xf>
    <xf numFmtId="186" fontId="0" fillId="0" borderId="3" xfId="0" applyNumberFormat="1" applyBorder="1" applyAlignment="1">
      <alignment vertical="top"/>
    </xf>
    <xf numFmtId="186" fontId="10" fillId="9" borderId="3" xfId="0" applyNumberFormat="1" applyFont="1" applyFill="1" applyBorder="1" applyAlignment="1">
      <alignment vertical="top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Head" xfId="20"/>
    <cellStyle name="ColHead1" xfId="21"/>
    <cellStyle name="ColHead2" xfId="22"/>
    <cellStyle name="ColHead3" xfId="23"/>
    <cellStyle name="Curr" xfId="24"/>
    <cellStyle name="Dt" xfId="25"/>
    <cellStyle name="DtLong" xfId="26"/>
    <cellStyle name="DtShort" xfId="27"/>
    <cellStyle name="DtVShort" xfId="28"/>
    <cellStyle name="Nr" xfId="29"/>
    <cellStyle name="Nr0" xfId="30"/>
    <cellStyle name="Nr1" xfId="31"/>
    <cellStyle name="Nr2" xfId="32"/>
    <cellStyle name="Nr3" xfId="33"/>
    <cellStyle name="Nr4" xfId="34"/>
    <cellStyle name="NrK" xfId="35"/>
    <cellStyle name="NrM" xfId="36"/>
    <cellStyle name="Pct" xfId="37"/>
    <cellStyle name="Pct0" xfId="38"/>
    <cellStyle name="Pct1" xfId="39"/>
    <cellStyle name="Pct3" xfId="40"/>
    <cellStyle name="Pct4" xfId="41"/>
    <cellStyle name="TelNo" xfId="42"/>
    <cellStyle name="Text" xfId="43"/>
    <cellStyle name="TextLong" xfId="44"/>
    <cellStyle name="Tm" xfId="45"/>
    <cellStyle name="TmHHHm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99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14" sqref="H14"/>
    </sheetView>
  </sheetViews>
  <sheetFormatPr defaultColWidth="13.7109375" defaultRowHeight="13.5" customHeight="1"/>
  <cols>
    <col min="1" max="1" width="3.00390625" style="1" customWidth="1"/>
    <col min="2" max="2" width="3.00390625" style="2" customWidth="1"/>
    <col min="3" max="4" width="3.7109375" style="2" customWidth="1"/>
    <col min="5" max="5" width="3.00390625" style="0" customWidth="1"/>
    <col min="6" max="6" width="25.421875" style="0" customWidth="1"/>
    <col min="7" max="7" width="3.28125" style="0" customWidth="1"/>
    <col min="8" max="16384" width="12.8515625" style="0" customWidth="1"/>
  </cols>
  <sheetData>
    <row r="1" ht="13.5" customHeight="1">
      <c r="A1" s="1">
        <f ca="1">MID(CELL("Filename",A1),SEARCH("$",CELL("Filename",A1),1)+1,100)</f>
        <v>0</v>
      </c>
    </row>
    <row r="3" ht="13.5" customHeight="1">
      <c r="H3" s="3" t="s">
        <v>0</v>
      </c>
    </row>
    <row r="4" ht="13.5" customHeight="1">
      <c r="H4" s="3" t="s">
        <v>1</v>
      </c>
    </row>
    <row r="5" spans="5:8" ht="13.5" customHeight="1">
      <c r="E5" s="4"/>
      <c r="F5" s="5" t="s">
        <v>2</v>
      </c>
      <c r="G5" s="4"/>
      <c r="H5" s="6">
        <f>H6</f>
        <v>-23048.159999999916</v>
      </c>
    </row>
    <row r="6" spans="4:8" ht="13.5" customHeight="1">
      <c r="D6" s="2" t="s">
        <v>3</v>
      </c>
      <c r="E6" s="7"/>
      <c r="F6" s="7" t="s">
        <v>4</v>
      </c>
      <c r="G6" s="7"/>
      <c r="H6" s="8">
        <f aca="true" t="shared" si="0" ref="H6:H7">SUMIF($C:$C,$D6,H$1:H$65536)</f>
        <v>-23048.159999999916</v>
      </c>
    </row>
    <row r="7" spans="3:8" ht="13.5" customHeight="1">
      <c r="C7" s="2" t="s">
        <v>3</v>
      </c>
      <c r="D7" s="9" t="s">
        <v>5</v>
      </c>
      <c r="E7" s="10"/>
      <c r="F7" s="10" t="s">
        <v>6</v>
      </c>
      <c r="G7" s="10"/>
      <c r="H7" s="11">
        <f t="shared" si="0"/>
        <v>967193.8400000001</v>
      </c>
    </row>
    <row r="8" spans="3:8" ht="13.5" customHeight="1">
      <c r="C8" s="2" t="s">
        <v>5</v>
      </c>
      <c r="D8" s="2" t="s">
        <v>7</v>
      </c>
      <c r="F8" t="s">
        <v>8</v>
      </c>
      <c r="H8" s="12">
        <f aca="true" ca="1" t="shared" si="1" ref="H8:H13">SUMIF(INDIRECT("'"&amp;H$3&amp;"'!"&amp;"$L:$L"),H$4&amp;$D8,INDIRECT("'"&amp;H$3&amp;"'!"&amp;"$M:$M"))</f>
        <v>20000</v>
      </c>
    </row>
    <row r="9" spans="3:8" ht="13.5" customHeight="1">
      <c r="C9" s="2" t="s">
        <v>5</v>
      </c>
      <c r="D9" s="2" t="s">
        <v>9</v>
      </c>
      <c r="F9" t="s">
        <v>10</v>
      </c>
      <c r="H9" s="12">
        <f ca="1" t="shared" si="1"/>
        <v>0</v>
      </c>
    </row>
    <row r="10" spans="3:8" ht="13.5" customHeight="1">
      <c r="C10" s="2" t="s">
        <v>5</v>
      </c>
      <c r="D10" s="2" t="s">
        <v>11</v>
      </c>
      <c r="F10" t="s">
        <v>12</v>
      </c>
      <c r="H10" s="12">
        <f ca="1" t="shared" si="1"/>
        <v>840513.8400000001</v>
      </c>
    </row>
    <row r="11" spans="3:8" ht="13.5" customHeight="1">
      <c r="C11" s="2" t="s">
        <v>5</v>
      </c>
      <c r="D11" s="2" t="s">
        <v>13</v>
      </c>
      <c r="F11" t="s">
        <v>14</v>
      </c>
      <c r="H11" s="12">
        <f ca="1" t="shared" si="1"/>
        <v>106680</v>
      </c>
    </row>
    <row r="12" spans="3:8" ht="13.5" customHeight="1">
      <c r="C12" s="2" t="s">
        <v>5</v>
      </c>
      <c r="D12" s="2" t="s">
        <v>15</v>
      </c>
      <c r="F12" t="s">
        <v>16</v>
      </c>
      <c r="H12" s="12">
        <f ca="1" t="shared" si="1"/>
        <v>0</v>
      </c>
    </row>
    <row r="13" spans="3:8" ht="13.5" customHeight="1">
      <c r="C13" s="2" t="s">
        <v>5</v>
      </c>
      <c r="D13" s="2" t="s">
        <v>17</v>
      </c>
      <c r="F13" t="s">
        <v>18</v>
      </c>
      <c r="H13" s="12">
        <f ca="1" t="shared" si="1"/>
        <v>0</v>
      </c>
    </row>
    <row r="14" spans="3:8" ht="13.5" customHeight="1">
      <c r="C14" s="2" t="s">
        <v>3</v>
      </c>
      <c r="D14" s="2" t="s">
        <v>19</v>
      </c>
      <c r="E14" s="10"/>
      <c r="F14" s="10" t="s">
        <v>20</v>
      </c>
      <c r="G14" s="10"/>
      <c r="H14" s="11">
        <f>SUMIF($C:$C,$D14,H:H)*-1</f>
        <v>-990242</v>
      </c>
    </row>
    <row r="15" spans="3:8" ht="13.5" customHeight="1">
      <c r="C15" s="2" t="s">
        <v>19</v>
      </c>
      <c r="D15" s="2" t="s">
        <v>21</v>
      </c>
      <c r="F15" t="s">
        <v>22</v>
      </c>
      <c r="H15" s="12">
        <f aca="true" ca="1" t="shared" si="2" ref="H15:H36">SUMIF(INDIRECT("'"&amp;H$3&amp;"'!"&amp;"$L:$L"),H$4&amp;$D15,INDIRECT("'"&amp;H$3&amp;"'!"&amp;"$M:$M"))</f>
        <v>169000</v>
      </c>
    </row>
    <row r="16" spans="3:8" ht="13.5" customHeight="1">
      <c r="C16" s="2" t="s">
        <v>19</v>
      </c>
      <c r="D16" s="2" t="s">
        <v>23</v>
      </c>
      <c r="F16" t="s">
        <v>24</v>
      </c>
      <c r="H16" s="12">
        <f ca="1" t="shared" si="2"/>
        <v>233000</v>
      </c>
    </row>
    <row r="17" spans="3:8" ht="13.5" customHeight="1">
      <c r="C17" s="2" t="s">
        <v>19</v>
      </c>
      <c r="D17" s="2" t="s">
        <v>25</v>
      </c>
      <c r="F17" t="s">
        <v>26</v>
      </c>
      <c r="H17" s="12">
        <f ca="1" t="shared" si="2"/>
        <v>18000</v>
      </c>
    </row>
    <row r="18" spans="3:8" ht="13.5" customHeight="1">
      <c r="C18" s="2" t="s">
        <v>19</v>
      </c>
      <c r="D18" s="2" t="s">
        <v>27</v>
      </c>
      <c r="F18" t="s">
        <v>28</v>
      </c>
      <c r="H18" s="12">
        <f ca="1" t="shared" si="2"/>
        <v>8388</v>
      </c>
    </row>
    <row r="19" spans="3:8" ht="13.5" customHeight="1">
      <c r="C19" s="2" t="s">
        <v>19</v>
      </c>
      <c r="D19" s="2" t="s">
        <v>29</v>
      </c>
      <c r="F19" t="s">
        <v>30</v>
      </c>
      <c r="H19" s="12">
        <f ca="1" t="shared" si="2"/>
        <v>25400</v>
      </c>
    </row>
    <row r="20" spans="3:8" ht="13.5" customHeight="1">
      <c r="C20" s="2" t="s">
        <v>19</v>
      </c>
      <c r="D20" s="2" t="s">
        <v>31</v>
      </c>
      <c r="F20" t="s">
        <v>32</v>
      </c>
      <c r="H20" s="12">
        <f ca="1" t="shared" si="2"/>
        <v>37000</v>
      </c>
    </row>
    <row r="21" spans="3:8" ht="13.5" customHeight="1">
      <c r="C21" s="2" t="s">
        <v>19</v>
      </c>
      <c r="D21" s="2" t="s">
        <v>33</v>
      </c>
      <c r="F21" t="s">
        <v>34</v>
      </c>
      <c r="H21" s="12">
        <f ca="1" t="shared" si="2"/>
        <v>24000</v>
      </c>
    </row>
    <row r="22" spans="3:8" ht="13.5" customHeight="1">
      <c r="C22" s="2" t="s">
        <v>19</v>
      </c>
      <c r="D22" s="2" t="s">
        <v>35</v>
      </c>
      <c r="F22" t="s">
        <v>36</v>
      </c>
      <c r="H22" s="12">
        <f ca="1" t="shared" si="2"/>
        <v>224000</v>
      </c>
    </row>
    <row r="23" spans="3:8" ht="13.5" customHeight="1">
      <c r="C23" s="2" t="s">
        <v>19</v>
      </c>
      <c r="D23" s="2" t="s">
        <v>37</v>
      </c>
      <c r="F23" t="s">
        <v>38</v>
      </c>
      <c r="H23" s="12">
        <f ca="1" t="shared" si="2"/>
        <v>9600</v>
      </c>
    </row>
    <row r="24" spans="3:8" ht="13.5" customHeight="1">
      <c r="C24" s="2" t="s">
        <v>19</v>
      </c>
      <c r="D24" s="2" t="s">
        <v>39</v>
      </c>
      <c r="F24" t="s">
        <v>40</v>
      </c>
      <c r="H24" s="12">
        <f ca="1" t="shared" si="2"/>
        <v>0</v>
      </c>
    </row>
    <row r="25" spans="3:8" ht="13.5" customHeight="1">
      <c r="C25" s="2" t="s">
        <v>19</v>
      </c>
      <c r="D25" s="2" t="s">
        <v>41</v>
      </c>
      <c r="F25" t="s">
        <v>42</v>
      </c>
      <c r="H25" s="12">
        <f ca="1" t="shared" si="2"/>
        <v>7524</v>
      </c>
    </row>
    <row r="26" spans="3:8" ht="13.5" customHeight="1">
      <c r="C26" s="2" t="s">
        <v>19</v>
      </c>
      <c r="D26" s="2" t="s">
        <v>43</v>
      </c>
      <c r="F26" t="s">
        <v>44</v>
      </c>
      <c r="H26" s="12">
        <f ca="1" t="shared" si="2"/>
        <v>67000</v>
      </c>
    </row>
    <row r="27" spans="3:8" ht="13.5" customHeight="1">
      <c r="C27" s="2" t="s">
        <v>19</v>
      </c>
      <c r="D27" s="2" t="s">
        <v>45</v>
      </c>
      <c r="F27" t="s">
        <v>46</v>
      </c>
      <c r="H27" s="12">
        <f ca="1" t="shared" si="2"/>
        <v>9370</v>
      </c>
    </row>
    <row r="28" spans="3:8" ht="13.5" customHeight="1">
      <c r="C28" s="2" t="s">
        <v>19</v>
      </c>
      <c r="D28" s="2" t="s">
        <v>47</v>
      </c>
      <c r="F28" t="s">
        <v>48</v>
      </c>
      <c r="H28" s="12">
        <f ca="1" t="shared" si="2"/>
        <v>6000</v>
      </c>
    </row>
    <row r="29" spans="3:8" ht="13.5" customHeight="1">
      <c r="C29" s="2" t="s">
        <v>19</v>
      </c>
      <c r="D29" s="2" t="s">
        <v>49</v>
      </c>
      <c r="F29" t="s">
        <v>50</v>
      </c>
      <c r="H29" s="12">
        <f ca="1" t="shared" si="2"/>
        <v>2160</v>
      </c>
    </row>
    <row r="30" spans="3:8" ht="13.5" customHeight="1">
      <c r="C30" s="2" t="s">
        <v>19</v>
      </c>
      <c r="D30" s="2" t="s">
        <v>51</v>
      </c>
      <c r="F30" t="s">
        <v>52</v>
      </c>
      <c r="H30" s="12">
        <f ca="1" t="shared" si="2"/>
        <v>115000</v>
      </c>
    </row>
    <row r="31" spans="3:8" ht="13.5" customHeight="1">
      <c r="C31" s="2" t="s">
        <v>19</v>
      </c>
      <c r="D31" s="2" t="s">
        <v>53</v>
      </c>
      <c r="F31" t="s">
        <v>54</v>
      </c>
      <c r="H31" s="12">
        <f ca="1" t="shared" si="2"/>
        <v>7200</v>
      </c>
    </row>
    <row r="32" spans="3:8" ht="13.5" customHeight="1">
      <c r="C32" s="2" t="s">
        <v>19</v>
      </c>
      <c r="D32" s="2" t="s">
        <v>55</v>
      </c>
      <c r="F32" t="s">
        <v>56</v>
      </c>
      <c r="H32" s="12">
        <f ca="1" t="shared" si="2"/>
        <v>12000</v>
      </c>
    </row>
    <row r="33" spans="3:8" ht="13.5" customHeight="1">
      <c r="C33" s="2" t="s">
        <v>19</v>
      </c>
      <c r="D33" s="2" t="s">
        <v>57</v>
      </c>
      <c r="F33" t="s">
        <v>58</v>
      </c>
      <c r="H33" s="12">
        <f ca="1" t="shared" si="2"/>
        <v>9600</v>
      </c>
    </row>
    <row r="34" spans="3:8" ht="13.5" customHeight="1">
      <c r="C34" s="2" t="s">
        <v>19</v>
      </c>
      <c r="D34" s="2" t="s">
        <v>59</v>
      </c>
      <c r="F34" t="s">
        <v>60</v>
      </c>
      <c r="H34" s="12">
        <f ca="1" t="shared" si="2"/>
        <v>6000</v>
      </c>
    </row>
    <row r="35" spans="3:8" ht="13.5" customHeight="1">
      <c r="C35" s="2" t="s">
        <v>19</v>
      </c>
      <c r="D35" s="2" t="s">
        <v>61</v>
      </c>
      <c r="F35" t="s">
        <v>62</v>
      </c>
      <c r="H35" s="12">
        <f ca="1" t="shared" si="2"/>
        <v>0</v>
      </c>
    </row>
    <row r="36" spans="3:8" ht="13.5" customHeight="1">
      <c r="C36" s="2" t="s">
        <v>19</v>
      </c>
      <c r="D36" s="2" t="s">
        <v>63</v>
      </c>
      <c r="F36" t="s">
        <v>18</v>
      </c>
      <c r="H36" s="12">
        <f ca="1" t="shared" si="2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workbookViewId="0" topLeftCell="A1">
      <selection activeCell="N1" sqref="N1"/>
    </sheetView>
  </sheetViews>
  <sheetFormatPr defaultColWidth="10.28125" defaultRowHeight="13.5" customHeight="1"/>
  <cols>
    <col min="1" max="1" width="7.00390625" style="0" customWidth="1"/>
    <col min="2" max="2" width="2.57421875" style="0" customWidth="1"/>
    <col min="3" max="3" width="34.28125" style="0" customWidth="1"/>
    <col min="4" max="4" width="16.421875" style="13" customWidth="1"/>
    <col min="5" max="5" width="17.28125" style="13" customWidth="1"/>
    <col min="6" max="6" width="20.00390625" style="13" customWidth="1"/>
    <col min="7" max="7" width="22.57421875" style="13" customWidth="1"/>
    <col min="8" max="8" width="22.7109375" style="13" customWidth="1"/>
    <col min="9" max="9" width="27.28125" style="13" customWidth="1"/>
    <col min="10" max="10" width="10.00390625" style="0" customWidth="1"/>
    <col min="11" max="11" width="2.140625" style="0" customWidth="1"/>
    <col min="12" max="16384" width="10.00390625" style="0" customWidth="1"/>
  </cols>
  <sheetData>
    <row r="1" spans="1:3" ht="14.25" customHeight="1">
      <c r="A1" s="1">
        <f ca="1">MID(CELL("Filename",A1),SEARCH("$",CELL("Filename",A1),1)+1,100)</f>
        <v>0</v>
      </c>
      <c r="C1" s="14" t="s">
        <v>64</v>
      </c>
    </row>
    <row r="3" ht="15.75" customHeight="1">
      <c r="C3" s="15"/>
    </row>
    <row r="4" spans="1:12" ht="15.75" customHeight="1">
      <c r="A4" t="s">
        <v>65</v>
      </c>
      <c r="C4" s="16" t="s">
        <v>66</v>
      </c>
      <c r="D4" s="17">
        <v>42186</v>
      </c>
      <c r="E4" s="17">
        <v>42217</v>
      </c>
      <c r="F4" s="17">
        <v>42248</v>
      </c>
      <c r="G4" s="17">
        <v>42278</v>
      </c>
      <c r="H4" s="17">
        <v>42309</v>
      </c>
      <c r="I4" s="17">
        <v>42339</v>
      </c>
      <c r="L4" t="s">
        <v>1</v>
      </c>
    </row>
    <row r="5" spans="1:13" ht="15.75" customHeight="1">
      <c r="A5" s="2" t="s">
        <v>7</v>
      </c>
      <c r="C5" s="18" t="s">
        <v>8</v>
      </c>
      <c r="D5" s="19"/>
      <c r="E5" s="19"/>
      <c r="F5" s="19"/>
      <c r="G5" s="19"/>
      <c r="H5" s="19"/>
      <c r="I5" s="19">
        <v>20000</v>
      </c>
      <c r="L5">
        <f aca="true" t="shared" si="0" ref="L5:L8">$L$4&amp;$A5</f>
        <v>0</v>
      </c>
      <c r="M5">
        <v>20000</v>
      </c>
    </row>
    <row r="6" spans="1:13" ht="15.75" customHeight="1">
      <c r="A6" s="2" t="s">
        <v>9</v>
      </c>
      <c r="C6" s="18" t="s">
        <v>10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L6">
        <f t="shared" si="0"/>
        <v>0</v>
      </c>
      <c r="M6">
        <v>0</v>
      </c>
    </row>
    <row r="7" spans="1:13" ht="15.75" customHeight="1">
      <c r="A7" s="2" t="s">
        <v>11</v>
      </c>
      <c r="C7" s="18" t="s">
        <v>12</v>
      </c>
      <c r="D7" s="19">
        <v>59096.43</v>
      </c>
      <c r="E7" s="19">
        <v>59096.43</v>
      </c>
      <c r="F7" s="19">
        <v>59096.43</v>
      </c>
      <c r="G7" s="19">
        <v>59096.43</v>
      </c>
      <c r="H7" s="19">
        <v>59096.43</v>
      </c>
      <c r="I7" s="19">
        <v>65225</v>
      </c>
      <c r="L7">
        <f t="shared" si="0"/>
        <v>0</v>
      </c>
      <c r="M7">
        <v>360707.15</v>
      </c>
    </row>
    <row r="8" spans="1:13" ht="15.75" customHeight="1">
      <c r="A8" s="2" t="s">
        <v>13</v>
      </c>
      <c r="C8" s="18" t="s">
        <v>14</v>
      </c>
      <c r="D8" s="20">
        <v>8400</v>
      </c>
      <c r="E8" s="20">
        <v>8400</v>
      </c>
      <c r="F8" s="20">
        <v>8400</v>
      </c>
      <c r="G8" s="20">
        <v>8400</v>
      </c>
      <c r="H8" s="20">
        <v>8400</v>
      </c>
      <c r="I8" s="20">
        <v>9240</v>
      </c>
      <c r="L8">
        <f t="shared" si="0"/>
        <v>0</v>
      </c>
      <c r="M8">
        <v>51240</v>
      </c>
    </row>
    <row r="9" spans="3:9" ht="15.75" customHeight="1">
      <c r="C9" s="21" t="s">
        <v>67</v>
      </c>
      <c r="D9" s="19">
        <v>67496.43</v>
      </c>
      <c r="E9" s="19">
        <f>SUM(E5:E8)</f>
        <v>67496.43</v>
      </c>
      <c r="F9" s="19">
        <f>SUM(F5:F8)</f>
        <v>67496.43</v>
      </c>
      <c r="G9" s="19">
        <f>SUM(G5:G8)</f>
        <v>67496.43</v>
      </c>
      <c r="H9" s="19">
        <f>SUM(H5:H8)</f>
        <v>67496.43</v>
      </c>
      <c r="I9" s="19">
        <f>SUM(I5:I8)</f>
        <v>94465</v>
      </c>
    </row>
    <row r="10" spans="3:9" ht="15.75" customHeight="1">
      <c r="C10" s="21"/>
      <c r="D10" s="19"/>
      <c r="E10" s="19"/>
      <c r="F10" s="19"/>
      <c r="G10" s="19"/>
      <c r="H10" s="19"/>
      <c r="I10" s="19"/>
    </row>
    <row r="11" spans="3:9" ht="15.75" customHeight="1">
      <c r="C11" s="21" t="s">
        <v>68</v>
      </c>
      <c r="D11" s="19">
        <v>67496.43</v>
      </c>
      <c r="E11" s="19">
        <v>67496.43</v>
      </c>
      <c r="F11" s="19">
        <v>67496.43</v>
      </c>
      <c r="G11" s="19">
        <v>67496.43</v>
      </c>
      <c r="H11" s="19">
        <v>67496.43</v>
      </c>
      <c r="I11" s="19">
        <v>94495</v>
      </c>
    </row>
    <row r="12" spans="3:9" ht="13.5" customHeight="1">
      <c r="C12" s="22"/>
      <c r="D12" s="23"/>
      <c r="E12" s="23"/>
      <c r="F12" s="23"/>
      <c r="G12" s="23"/>
      <c r="H12" s="23"/>
      <c r="I12" s="23"/>
    </row>
    <row r="13" spans="3:9" ht="15.75" customHeight="1">
      <c r="C13" s="16" t="s">
        <v>20</v>
      </c>
      <c r="D13"/>
      <c r="E13"/>
      <c r="F13"/>
      <c r="G13"/>
      <c r="H13"/>
      <c r="I13"/>
    </row>
    <row r="14" spans="1:13" ht="15.75" customHeight="1">
      <c r="A14" s="2" t="s">
        <v>21</v>
      </c>
      <c r="C14" s="18" t="s">
        <v>22</v>
      </c>
      <c r="D14" s="19">
        <v>13000</v>
      </c>
      <c r="E14" s="19">
        <v>13000</v>
      </c>
      <c r="F14" s="19">
        <v>13000</v>
      </c>
      <c r="G14" s="19">
        <v>13000</v>
      </c>
      <c r="H14" s="19">
        <v>13000</v>
      </c>
      <c r="I14" s="19">
        <v>14000</v>
      </c>
      <c r="L14">
        <f aca="true" t="shared" si="1" ref="L14:L33">$L$4&amp;$A14</f>
        <v>0</v>
      </c>
      <c r="M14">
        <v>79000</v>
      </c>
    </row>
    <row r="15" spans="1:13" ht="15.75" customHeight="1">
      <c r="A15" s="2" t="s">
        <v>23</v>
      </c>
      <c r="C15" s="18" t="s">
        <v>24</v>
      </c>
      <c r="D15" s="19">
        <v>15000</v>
      </c>
      <c r="E15" s="19">
        <v>15000</v>
      </c>
      <c r="F15" s="19">
        <v>15000</v>
      </c>
      <c r="G15" s="19">
        <v>15000</v>
      </c>
      <c r="H15" s="19">
        <v>15000</v>
      </c>
      <c r="I15" s="19">
        <v>20000</v>
      </c>
      <c r="L15">
        <f t="shared" si="1"/>
        <v>0</v>
      </c>
      <c r="M15">
        <v>95000</v>
      </c>
    </row>
    <row r="16" spans="1:13" ht="15.75" customHeight="1">
      <c r="A16" s="2" t="s">
        <v>25</v>
      </c>
      <c r="C16" s="18" t="s">
        <v>26</v>
      </c>
      <c r="D16" s="19">
        <v>1000</v>
      </c>
      <c r="E16" s="19">
        <v>1000</v>
      </c>
      <c r="F16" s="19">
        <v>1000</v>
      </c>
      <c r="G16" s="19">
        <v>1000</v>
      </c>
      <c r="H16" s="19">
        <v>1000</v>
      </c>
      <c r="I16" s="19">
        <v>1000</v>
      </c>
      <c r="L16">
        <f t="shared" si="1"/>
        <v>0</v>
      </c>
      <c r="M16">
        <v>6000</v>
      </c>
    </row>
    <row r="17" spans="1:13" ht="15.75" customHeight="1">
      <c r="A17" s="2" t="s">
        <v>27</v>
      </c>
      <c r="C17" s="18" t="s">
        <v>28</v>
      </c>
      <c r="D17" s="19">
        <v>699</v>
      </c>
      <c r="E17" s="19">
        <v>699</v>
      </c>
      <c r="F17" s="19">
        <v>699</v>
      </c>
      <c r="G17" s="19">
        <v>699</v>
      </c>
      <c r="H17" s="19">
        <v>699</v>
      </c>
      <c r="I17" s="19">
        <v>699</v>
      </c>
      <c r="L17">
        <f t="shared" si="1"/>
        <v>0</v>
      </c>
      <c r="M17">
        <v>4194</v>
      </c>
    </row>
    <row r="18" spans="1:13" ht="15.75" customHeight="1">
      <c r="A18" s="2" t="s">
        <v>29</v>
      </c>
      <c r="C18" s="18" t="s">
        <v>30</v>
      </c>
      <c r="D18" s="19">
        <v>2000</v>
      </c>
      <c r="E18" s="19">
        <v>2000</v>
      </c>
      <c r="F18" s="19">
        <v>2000</v>
      </c>
      <c r="G18" s="19">
        <v>2000</v>
      </c>
      <c r="H18" s="19">
        <v>2000</v>
      </c>
      <c r="I18" s="19">
        <v>2200</v>
      </c>
      <c r="L18">
        <f t="shared" si="1"/>
        <v>0</v>
      </c>
      <c r="M18">
        <v>12200</v>
      </c>
    </row>
    <row r="19" spans="1:13" ht="15.75" customHeight="1">
      <c r="A19" s="2" t="s">
        <v>31</v>
      </c>
      <c r="C19" s="18" t="s">
        <v>32</v>
      </c>
      <c r="D19" s="19">
        <v>2500</v>
      </c>
      <c r="E19" s="19">
        <v>2500</v>
      </c>
      <c r="F19" s="19">
        <v>2500</v>
      </c>
      <c r="G19" s="19">
        <v>2500</v>
      </c>
      <c r="H19" s="19">
        <v>2500</v>
      </c>
      <c r="I19" s="19">
        <v>3000</v>
      </c>
      <c r="L19">
        <f t="shared" si="1"/>
        <v>0</v>
      </c>
      <c r="M19">
        <v>15500</v>
      </c>
    </row>
    <row r="20" spans="1:13" ht="15.75" customHeight="1">
      <c r="A20" s="2" t="s">
        <v>33</v>
      </c>
      <c r="C20" s="18" t="s">
        <v>34</v>
      </c>
      <c r="D20" s="19">
        <v>2000</v>
      </c>
      <c r="E20" s="19">
        <v>2000</v>
      </c>
      <c r="F20" s="19">
        <v>2000</v>
      </c>
      <c r="G20" s="19">
        <v>2000</v>
      </c>
      <c r="H20" s="19">
        <v>2000</v>
      </c>
      <c r="I20" s="19">
        <v>2000</v>
      </c>
      <c r="L20">
        <f t="shared" si="1"/>
        <v>0</v>
      </c>
      <c r="M20">
        <v>12000</v>
      </c>
    </row>
    <row r="21" spans="1:13" ht="15.75" customHeight="1">
      <c r="A21" s="2" t="s">
        <v>35</v>
      </c>
      <c r="C21" s="18" t="s">
        <v>36</v>
      </c>
      <c r="D21" s="19">
        <v>15000</v>
      </c>
      <c r="E21" s="19">
        <v>15000</v>
      </c>
      <c r="F21" s="19">
        <v>15000</v>
      </c>
      <c r="G21" s="19">
        <v>15000</v>
      </c>
      <c r="H21" s="19">
        <v>15000</v>
      </c>
      <c r="I21" s="19">
        <v>22000</v>
      </c>
      <c r="L21">
        <f t="shared" si="1"/>
        <v>0</v>
      </c>
      <c r="M21">
        <v>97000</v>
      </c>
    </row>
    <row r="22" spans="1:13" ht="15.75" customHeight="1">
      <c r="A22" s="2" t="s">
        <v>37</v>
      </c>
      <c r="C22" s="18" t="s">
        <v>38</v>
      </c>
      <c r="D22" s="19">
        <v>800</v>
      </c>
      <c r="E22" s="19">
        <v>800</v>
      </c>
      <c r="F22" s="19">
        <v>800</v>
      </c>
      <c r="G22" s="19">
        <v>800</v>
      </c>
      <c r="H22" s="19">
        <v>800</v>
      </c>
      <c r="I22" s="19">
        <v>800</v>
      </c>
      <c r="L22">
        <f t="shared" si="1"/>
        <v>0</v>
      </c>
      <c r="M22">
        <v>4800</v>
      </c>
    </row>
    <row r="23" spans="1:13" ht="15.75" customHeight="1">
      <c r="A23" s="2" t="s">
        <v>39</v>
      </c>
      <c r="C23" s="18" t="s">
        <v>40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L23">
        <f t="shared" si="1"/>
        <v>0</v>
      </c>
      <c r="M23">
        <v>0</v>
      </c>
    </row>
    <row r="24" spans="1:13" ht="15.75" customHeight="1">
      <c r="A24" s="2" t="s">
        <v>41</v>
      </c>
      <c r="C24" s="18" t="s">
        <v>42</v>
      </c>
      <c r="D24" s="19">
        <v>627</v>
      </c>
      <c r="E24" s="19">
        <v>627</v>
      </c>
      <c r="F24" s="19">
        <v>627</v>
      </c>
      <c r="G24" s="19">
        <v>627</v>
      </c>
      <c r="H24" s="19">
        <v>627</v>
      </c>
      <c r="I24" s="19">
        <v>627</v>
      </c>
      <c r="L24">
        <f t="shared" si="1"/>
        <v>0</v>
      </c>
      <c r="M24">
        <v>3762</v>
      </c>
    </row>
    <row r="25" spans="1:13" ht="15.75" customHeight="1">
      <c r="A25" s="2" t="s">
        <v>43</v>
      </c>
      <c r="C25" s="18" t="s">
        <v>44</v>
      </c>
      <c r="D25" s="19">
        <v>4000</v>
      </c>
      <c r="E25" s="19">
        <v>4000</v>
      </c>
      <c r="F25" s="19">
        <v>4000</v>
      </c>
      <c r="G25" s="19">
        <v>4000</v>
      </c>
      <c r="H25" s="19">
        <v>4000</v>
      </c>
      <c r="I25" s="19">
        <v>5000</v>
      </c>
      <c r="L25">
        <f t="shared" si="1"/>
        <v>0</v>
      </c>
      <c r="M25">
        <v>25000</v>
      </c>
    </row>
    <row r="26" spans="1:13" ht="15.75" customHeight="1">
      <c r="A26" s="2" t="s">
        <v>45</v>
      </c>
      <c r="C26" s="18" t="s">
        <v>46</v>
      </c>
      <c r="D26" s="24">
        <v>1040</v>
      </c>
      <c r="E26" s="24">
        <v>1041</v>
      </c>
      <c r="F26" s="24">
        <v>1042</v>
      </c>
      <c r="G26" s="24">
        <v>1043</v>
      </c>
      <c r="H26" s="24">
        <v>1044</v>
      </c>
      <c r="I26" s="19">
        <v>1040</v>
      </c>
      <c r="L26">
        <f t="shared" si="1"/>
        <v>0</v>
      </c>
      <c r="M26">
        <v>6250</v>
      </c>
    </row>
    <row r="27" spans="1:13" ht="15.75" customHeight="1">
      <c r="A27" s="2" t="s">
        <v>47</v>
      </c>
      <c r="C27" s="18" t="s">
        <v>48</v>
      </c>
      <c r="D27" s="19">
        <v>500</v>
      </c>
      <c r="E27" s="19">
        <v>500</v>
      </c>
      <c r="F27" s="19">
        <v>500</v>
      </c>
      <c r="G27" s="19">
        <v>500</v>
      </c>
      <c r="H27" s="19">
        <v>500</v>
      </c>
      <c r="I27" s="19">
        <v>500</v>
      </c>
      <c r="L27">
        <f t="shared" si="1"/>
        <v>0</v>
      </c>
      <c r="M27">
        <v>3000</v>
      </c>
    </row>
    <row r="28" spans="1:13" ht="15.75" customHeight="1">
      <c r="A28" s="2" t="s">
        <v>49</v>
      </c>
      <c r="C28" s="18" t="s">
        <v>50</v>
      </c>
      <c r="D28" s="19">
        <v>180</v>
      </c>
      <c r="E28" s="19">
        <v>180</v>
      </c>
      <c r="F28" s="19">
        <v>180</v>
      </c>
      <c r="G28" s="19">
        <v>180</v>
      </c>
      <c r="H28" s="19">
        <v>180</v>
      </c>
      <c r="I28" s="19">
        <v>180</v>
      </c>
      <c r="L28">
        <f t="shared" si="1"/>
        <v>0</v>
      </c>
      <c r="M28">
        <v>1080</v>
      </c>
    </row>
    <row r="29" spans="1:13" ht="15.75" customHeight="1">
      <c r="A29" s="2" t="s">
        <v>51</v>
      </c>
      <c r="C29" s="18" t="s">
        <v>52</v>
      </c>
      <c r="D29" s="19">
        <v>8000</v>
      </c>
      <c r="E29" s="19">
        <v>8000</v>
      </c>
      <c r="F29" s="19">
        <v>8000</v>
      </c>
      <c r="G29" s="19">
        <v>8000</v>
      </c>
      <c r="H29" s="19">
        <v>8000</v>
      </c>
      <c r="I29" s="19">
        <v>14000</v>
      </c>
      <c r="L29">
        <f t="shared" si="1"/>
        <v>0</v>
      </c>
      <c r="M29">
        <v>54000</v>
      </c>
    </row>
    <row r="30" spans="1:13" ht="15.75" customHeight="1">
      <c r="A30" s="2" t="s">
        <v>53</v>
      </c>
      <c r="C30" s="18" t="s">
        <v>54</v>
      </c>
      <c r="D30" s="19">
        <v>600</v>
      </c>
      <c r="E30" s="19">
        <v>600</v>
      </c>
      <c r="F30" s="19">
        <v>600</v>
      </c>
      <c r="G30" s="19">
        <v>600</v>
      </c>
      <c r="H30" s="19">
        <v>600</v>
      </c>
      <c r="I30" s="19">
        <v>600</v>
      </c>
      <c r="L30">
        <f t="shared" si="1"/>
        <v>0</v>
      </c>
      <c r="M30">
        <v>3600</v>
      </c>
    </row>
    <row r="31" spans="1:13" ht="15.75" customHeight="1">
      <c r="A31" s="2" t="s">
        <v>55</v>
      </c>
      <c r="C31" s="18" t="s">
        <v>56</v>
      </c>
      <c r="D31" s="19">
        <v>1000</v>
      </c>
      <c r="E31" s="19">
        <v>1000</v>
      </c>
      <c r="F31" s="19">
        <v>1000</v>
      </c>
      <c r="G31" s="19">
        <v>1000</v>
      </c>
      <c r="H31" s="19">
        <v>1000</v>
      </c>
      <c r="I31" s="19">
        <v>1000</v>
      </c>
      <c r="L31">
        <f t="shared" si="1"/>
        <v>0</v>
      </c>
      <c r="M31">
        <v>6000</v>
      </c>
    </row>
    <row r="32" spans="1:13" ht="15.75" customHeight="1">
      <c r="A32" s="2" t="s">
        <v>57</v>
      </c>
      <c r="C32" s="18" t="s">
        <v>58</v>
      </c>
      <c r="D32" s="19">
        <v>800</v>
      </c>
      <c r="E32" s="19">
        <v>800</v>
      </c>
      <c r="F32" s="19">
        <v>800</v>
      </c>
      <c r="G32" s="19">
        <v>800</v>
      </c>
      <c r="H32" s="19">
        <v>800</v>
      </c>
      <c r="I32" s="19">
        <v>800</v>
      </c>
      <c r="L32">
        <f t="shared" si="1"/>
        <v>0</v>
      </c>
      <c r="M32">
        <v>4800</v>
      </c>
    </row>
    <row r="33" spans="1:13" ht="15.75" customHeight="1">
      <c r="A33" s="2" t="s">
        <v>59</v>
      </c>
      <c r="C33" s="18" t="s">
        <v>60</v>
      </c>
      <c r="D33" s="19">
        <v>500</v>
      </c>
      <c r="E33" s="19">
        <v>500</v>
      </c>
      <c r="F33" s="19">
        <v>500</v>
      </c>
      <c r="G33" s="19">
        <v>500</v>
      </c>
      <c r="H33" s="19">
        <v>500</v>
      </c>
      <c r="I33" s="19">
        <v>500</v>
      </c>
      <c r="L33">
        <f t="shared" si="1"/>
        <v>0</v>
      </c>
      <c r="M33">
        <v>3000</v>
      </c>
    </row>
    <row r="34" spans="3:9" ht="15.75" customHeight="1">
      <c r="C34" s="21" t="s">
        <v>67</v>
      </c>
      <c r="D34" s="19">
        <f>SUM(D14:D33)</f>
        <v>69246</v>
      </c>
      <c r="E34" s="19">
        <f>SUM(E14:E33)</f>
        <v>69247</v>
      </c>
      <c r="F34" s="19">
        <f>SUM(F14:F33)</f>
        <v>69248</v>
      </c>
      <c r="G34" s="19">
        <f>SUM(G14:G33)</f>
        <v>69249</v>
      </c>
      <c r="H34" s="19">
        <f>SUM(H14:H33)</f>
        <v>69250</v>
      </c>
      <c r="I34" s="19">
        <f>SUM(I14:I33)</f>
        <v>89946</v>
      </c>
    </row>
    <row r="35" spans="3:9" ht="15.75" customHeight="1">
      <c r="C35" s="21"/>
      <c r="D35" s="19"/>
      <c r="E35" s="19"/>
      <c r="F35" s="19"/>
      <c r="G35" s="19"/>
      <c r="H35" s="19"/>
      <c r="I35" s="19"/>
    </row>
    <row r="36" spans="3:9" ht="15.75" customHeight="1">
      <c r="C36" s="21" t="s">
        <v>4</v>
      </c>
      <c r="D36" s="24">
        <f>+D11-D34</f>
        <v>-1749.570000000007</v>
      </c>
      <c r="E36" s="24">
        <v>-1749.57</v>
      </c>
      <c r="F36" s="24">
        <v>-1749.57</v>
      </c>
      <c r="G36" s="24">
        <v>-1749.57</v>
      </c>
      <c r="H36" s="24">
        <v>-1749.57</v>
      </c>
      <c r="I36" s="19">
        <f>+I11-I34</f>
        <v>4549</v>
      </c>
    </row>
    <row r="37" spans="3:9" ht="15.75" customHeight="1">
      <c r="C37" s="18"/>
      <c r="D37" s="19"/>
      <c r="E37" s="19"/>
      <c r="F37" s="19"/>
      <c r="G37" s="19"/>
      <c r="H37" s="19"/>
      <c r="I37" s="19"/>
    </row>
    <row r="38" spans="3:9" ht="15.75" customHeight="1">
      <c r="C38" s="16"/>
      <c r="D38"/>
      <c r="E38"/>
      <c r="F38"/>
      <c r="G38"/>
      <c r="H38"/>
      <c r="I38"/>
    </row>
    <row r="39" spans="3:9" ht="15.75" customHeight="1">
      <c r="C39" s="18"/>
      <c r="D39" s="19"/>
      <c r="E39" s="19"/>
      <c r="F39" s="19"/>
      <c r="G39" s="19"/>
      <c r="H39" s="19"/>
      <c r="I39" s="19"/>
    </row>
    <row r="40" spans="1:12" ht="15.75" customHeight="1">
      <c r="A40" t="s">
        <v>1</v>
      </c>
      <c r="C40" s="16" t="s">
        <v>66</v>
      </c>
      <c r="D40" s="17">
        <v>42370</v>
      </c>
      <c r="E40" s="17">
        <v>42401</v>
      </c>
      <c r="F40" s="17">
        <v>42430</v>
      </c>
      <c r="G40" s="17">
        <v>42461</v>
      </c>
      <c r="H40" s="17">
        <v>42491</v>
      </c>
      <c r="I40" s="17">
        <v>42522</v>
      </c>
      <c r="L40" t="s">
        <v>1</v>
      </c>
    </row>
    <row r="41" spans="1:13" ht="15.75" customHeight="1">
      <c r="A41" t="s">
        <v>7</v>
      </c>
      <c r="C41" s="18" t="s">
        <v>8</v>
      </c>
      <c r="D41" s="19"/>
      <c r="E41" s="19"/>
      <c r="F41" s="19"/>
      <c r="G41" s="19"/>
      <c r="H41" s="19"/>
      <c r="I41" s="19"/>
      <c r="L41">
        <f aca="true" t="shared" si="2" ref="L41:L44">$L$40&amp;$A41</f>
        <v>0</v>
      </c>
      <c r="M41">
        <v>0</v>
      </c>
    </row>
    <row r="42" spans="1:13" ht="15.75" customHeight="1">
      <c r="A42" t="s">
        <v>9</v>
      </c>
      <c r="C42" s="18" t="s">
        <v>10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L42">
        <f t="shared" si="2"/>
        <v>0</v>
      </c>
      <c r="M42">
        <v>0</v>
      </c>
    </row>
    <row r="43" spans="1:13" ht="15.75" customHeight="1">
      <c r="A43" t="s">
        <v>11</v>
      </c>
      <c r="C43" s="18" t="s">
        <v>12</v>
      </c>
      <c r="D43" s="19">
        <v>78505.36</v>
      </c>
      <c r="E43" s="19">
        <v>78505.36</v>
      </c>
      <c r="F43" s="19">
        <v>78505.36</v>
      </c>
      <c r="G43" s="19">
        <v>87279.89</v>
      </c>
      <c r="H43" s="19">
        <v>78505.36</v>
      </c>
      <c r="I43" s="19">
        <v>78505.36</v>
      </c>
      <c r="L43">
        <f t="shared" si="2"/>
        <v>0</v>
      </c>
      <c r="M43">
        <v>479806.69</v>
      </c>
    </row>
    <row r="44" spans="1:13" ht="15.75" customHeight="1">
      <c r="A44" t="s">
        <v>13</v>
      </c>
      <c r="C44" s="18" t="s">
        <v>14</v>
      </c>
      <c r="D44" s="20">
        <v>9240</v>
      </c>
      <c r="E44" s="20">
        <v>9240</v>
      </c>
      <c r="F44" s="20">
        <v>9240</v>
      </c>
      <c r="G44" s="20">
        <v>9240</v>
      </c>
      <c r="H44" s="20">
        <v>9240</v>
      </c>
      <c r="I44" s="20">
        <v>9240</v>
      </c>
      <c r="L44">
        <f t="shared" si="2"/>
        <v>0</v>
      </c>
      <c r="M44">
        <v>55440</v>
      </c>
    </row>
    <row r="45" spans="3:9" ht="15.75" customHeight="1">
      <c r="C45" s="21" t="s">
        <v>67</v>
      </c>
      <c r="D45" s="19">
        <f>SUM(D41:D44)</f>
        <v>87745.36</v>
      </c>
      <c r="E45" s="19">
        <f>SUM(E41:E44)</f>
        <v>87745.36</v>
      </c>
      <c r="F45" s="19">
        <f>SUM(F41:F44)</f>
        <v>87745.36</v>
      </c>
      <c r="G45" s="19">
        <f>SUM(G41:G44)</f>
        <v>96519.89</v>
      </c>
      <c r="H45" s="19">
        <f>SUM(H41:H44)</f>
        <v>87745.36</v>
      </c>
      <c r="I45" s="19">
        <f>SUM(I41:I44)</f>
        <v>87745.36</v>
      </c>
    </row>
    <row r="46" spans="3:9" ht="15.75" customHeight="1">
      <c r="C46" s="21"/>
      <c r="D46" s="19"/>
      <c r="E46" s="19"/>
      <c r="F46" s="19"/>
      <c r="G46" s="19"/>
      <c r="H46" s="19"/>
      <c r="I46" s="19"/>
    </row>
    <row r="47" spans="3:9" ht="15.75" customHeight="1">
      <c r="C47" s="21" t="s">
        <v>68</v>
      </c>
      <c r="D47" s="19">
        <v>87745.36</v>
      </c>
      <c r="E47" s="19">
        <v>87745.36</v>
      </c>
      <c r="F47" s="19">
        <v>87745.36</v>
      </c>
      <c r="G47" s="19">
        <v>96519.89</v>
      </c>
      <c r="H47" s="19">
        <v>87745.36</v>
      </c>
      <c r="I47" s="19">
        <v>87745.36</v>
      </c>
    </row>
    <row r="48" spans="3:9" ht="13.5" customHeight="1">
      <c r="C48" s="22"/>
      <c r="D48" s="23"/>
      <c r="E48" s="23"/>
      <c r="F48" s="23"/>
      <c r="G48" s="23"/>
      <c r="H48" s="23"/>
      <c r="I48" s="23"/>
    </row>
    <row r="49" spans="3:9" ht="15.75" customHeight="1">
      <c r="C49" s="16" t="s">
        <v>20</v>
      </c>
      <c r="D49"/>
      <c r="E49"/>
      <c r="F49"/>
      <c r="G49"/>
      <c r="H49"/>
      <c r="I49"/>
    </row>
    <row r="50" spans="1:13" ht="15.75" customHeight="1">
      <c r="A50" t="s">
        <v>21</v>
      </c>
      <c r="C50" s="18" t="s">
        <v>22</v>
      </c>
      <c r="D50" s="19">
        <v>15000</v>
      </c>
      <c r="E50" s="19">
        <v>15000</v>
      </c>
      <c r="F50" s="19">
        <v>15000</v>
      </c>
      <c r="G50" s="19">
        <v>15000</v>
      </c>
      <c r="H50" s="19">
        <v>15000</v>
      </c>
      <c r="I50" s="19">
        <v>15000</v>
      </c>
      <c r="L50">
        <f aca="true" t="shared" si="3" ref="L50:L69">$L$40&amp;$A50</f>
        <v>0</v>
      </c>
      <c r="M50">
        <v>90000</v>
      </c>
    </row>
    <row r="51" spans="1:13" ht="15.75" customHeight="1">
      <c r="A51" t="s">
        <v>23</v>
      </c>
      <c r="C51" s="18" t="s">
        <v>24</v>
      </c>
      <c r="D51" s="19">
        <v>23000</v>
      </c>
      <c r="E51" s="19">
        <v>23000</v>
      </c>
      <c r="F51" s="19">
        <v>23000</v>
      </c>
      <c r="G51" s="19">
        <v>23000</v>
      </c>
      <c r="H51" s="19">
        <v>23000</v>
      </c>
      <c r="I51" s="19">
        <v>23000</v>
      </c>
      <c r="L51">
        <f t="shared" si="3"/>
        <v>0</v>
      </c>
      <c r="M51">
        <v>138000</v>
      </c>
    </row>
    <row r="52" spans="1:13" ht="15.75" customHeight="1">
      <c r="A52" t="s">
        <v>25</v>
      </c>
      <c r="C52" s="18" t="s">
        <v>26</v>
      </c>
      <c r="D52" s="19">
        <v>2000</v>
      </c>
      <c r="E52" s="19">
        <v>2000</v>
      </c>
      <c r="F52" s="19">
        <v>2000</v>
      </c>
      <c r="G52" s="19">
        <v>2000</v>
      </c>
      <c r="H52" s="19">
        <v>2000</v>
      </c>
      <c r="I52" s="19">
        <v>2000</v>
      </c>
      <c r="L52">
        <f t="shared" si="3"/>
        <v>0</v>
      </c>
      <c r="M52">
        <v>12000</v>
      </c>
    </row>
    <row r="53" spans="1:13" ht="15.75" customHeight="1">
      <c r="A53" t="s">
        <v>27</v>
      </c>
      <c r="C53" s="18" t="s">
        <v>28</v>
      </c>
      <c r="D53" s="19">
        <v>699</v>
      </c>
      <c r="E53" s="19">
        <v>699</v>
      </c>
      <c r="F53" s="19">
        <v>699</v>
      </c>
      <c r="G53" s="19">
        <v>699</v>
      </c>
      <c r="H53" s="19">
        <v>699</v>
      </c>
      <c r="I53" s="19">
        <v>699</v>
      </c>
      <c r="L53">
        <f t="shared" si="3"/>
        <v>0</v>
      </c>
      <c r="M53">
        <v>4194</v>
      </c>
    </row>
    <row r="54" spans="1:13" ht="15.75" customHeight="1">
      <c r="A54" t="s">
        <v>29</v>
      </c>
      <c r="C54" s="18" t="s">
        <v>30</v>
      </c>
      <c r="D54" s="19">
        <v>2200</v>
      </c>
      <c r="E54" s="19">
        <v>2200</v>
      </c>
      <c r="F54" s="19">
        <v>2200</v>
      </c>
      <c r="G54" s="19">
        <v>2200</v>
      </c>
      <c r="H54" s="19">
        <v>2200</v>
      </c>
      <c r="I54" s="19">
        <v>2200</v>
      </c>
      <c r="L54">
        <f t="shared" si="3"/>
        <v>0</v>
      </c>
      <c r="M54">
        <v>13200</v>
      </c>
    </row>
    <row r="55" spans="1:13" ht="15.75" customHeight="1">
      <c r="A55" t="s">
        <v>31</v>
      </c>
      <c r="C55" s="18" t="s">
        <v>32</v>
      </c>
      <c r="D55" s="19">
        <v>3000</v>
      </c>
      <c r="E55" s="19">
        <v>3000</v>
      </c>
      <c r="F55" s="19">
        <v>3000</v>
      </c>
      <c r="G55" s="19">
        <v>6500</v>
      </c>
      <c r="H55" s="19">
        <v>3000</v>
      </c>
      <c r="I55" s="19">
        <v>3000</v>
      </c>
      <c r="L55">
        <f t="shared" si="3"/>
        <v>0</v>
      </c>
      <c r="M55">
        <v>21500</v>
      </c>
    </row>
    <row r="56" spans="1:13" ht="15.75" customHeight="1">
      <c r="A56" t="s">
        <v>33</v>
      </c>
      <c r="C56" s="18" t="s">
        <v>34</v>
      </c>
      <c r="D56" s="19">
        <v>2000</v>
      </c>
      <c r="E56" s="19">
        <v>2000</v>
      </c>
      <c r="F56" s="19">
        <v>2000</v>
      </c>
      <c r="G56" s="19">
        <v>2000</v>
      </c>
      <c r="H56" s="19">
        <v>2000</v>
      </c>
      <c r="I56" s="19">
        <v>2000</v>
      </c>
      <c r="L56">
        <f t="shared" si="3"/>
        <v>0</v>
      </c>
      <c r="M56">
        <v>12000</v>
      </c>
    </row>
    <row r="57" spans="1:13" ht="15.75" customHeight="1">
      <c r="A57" t="s">
        <v>35</v>
      </c>
      <c r="C57" s="18" t="s">
        <v>36</v>
      </c>
      <c r="D57" s="19">
        <v>21000</v>
      </c>
      <c r="E57" s="19">
        <v>21000</v>
      </c>
      <c r="F57" s="19">
        <v>21000</v>
      </c>
      <c r="G57" s="19">
        <v>22000</v>
      </c>
      <c r="H57" s="19">
        <v>21000</v>
      </c>
      <c r="I57" s="19">
        <v>21000</v>
      </c>
      <c r="L57">
        <f t="shared" si="3"/>
        <v>0</v>
      </c>
      <c r="M57">
        <v>127000</v>
      </c>
    </row>
    <row r="58" spans="1:13" ht="15.75" customHeight="1">
      <c r="A58" t="s">
        <v>37</v>
      </c>
      <c r="C58" s="18" t="s">
        <v>38</v>
      </c>
      <c r="D58" s="19">
        <v>800</v>
      </c>
      <c r="E58" s="19">
        <v>800</v>
      </c>
      <c r="F58" s="19">
        <v>800</v>
      </c>
      <c r="G58" s="19">
        <v>800</v>
      </c>
      <c r="H58" s="19">
        <v>800</v>
      </c>
      <c r="I58" s="19">
        <v>800</v>
      </c>
      <c r="L58">
        <f t="shared" si="3"/>
        <v>0</v>
      </c>
      <c r="M58">
        <v>4800</v>
      </c>
    </row>
    <row r="59" spans="1:13" ht="15.75" customHeight="1">
      <c r="A59" t="s">
        <v>39</v>
      </c>
      <c r="C59" s="18" t="s">
        <v>40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L59">
        <f t="shared" si="3"/>
        <v>0</v>
      </c>
      <c r="M59">
        <v>0</v>
      </c>
    </row>
    <row r="60" spans="1:13" ht="15.75" customHeight="1">
      <c r="A60" t="s">
        <v>41</v>
      </c>
      <c r="C60" s="18" t="s">
        <v>42</v>
      </c>
      <c r="D60" s="19">
        <v>627</v>
      </c>
      <c r="E60" s="19">
        <v>627</v>
      </c>
      <c r="F60" s="19">
        <v>627</v>
      </c>
      <c r="G60" s="19">
        <v>627</v>
      </c>
      <c r="H60" s="19">
        <v>627</v>
      </c>
      <c r="I60" s="19">
        <v>627</v>
      </c>
      <c r="L60">
        <f t="shared" si="3"/>
        <v>0</v>
      </c>
      <c r="M60">
        <v>3762</v>
      </c>
    </row>
    <row r="61" spans="1:13" ht="15.75" customHeight="1">
      <c r="A61" t="s">
        <v>43</v>
      </c>
      <c r="C61" s="18" t="s">
        <v>44</v>
      </c>
      <c r="D61" s="19">
        <v>7000</v>
      </c>
      <c r="E61" s="19">
        <v>7000</v>
      </c>
      <c r="F61" s="19">
        <v>7000</v>
      </c>
      <c r="G61" s="19">
        <v>7000</v>
      </c>
      <c r="H61" s="19">
        <v>7000</v>
      </c>
      <c r="I61" s="19">
        <v>7000</v>
      </c>
      <c r="L61">
        <f t="shared" si="3"/>
        <v>0</v>
      </c>
      <c r="M61">
        <v>42000</v>
      </c>
    </row>
    <row r="62" spans="1:13" ht="15.75" customHeight="1">
      <c r="A62" t="s">
        <v>45</v>
      </c>
      <c r="C62" s="18" t="s">
        <v>46</v>
      </c>
      <c r="D62" s="19">
        <v>1040</v>
      </c>
      <c r="E62" s="19"/>
      <c r="F62" s="19">
        <v>1040</v>
      </c>
      <c r="G62" s="19"/>
      <c r="H62" s="19">
        <v>1040</v>
      </c>
      <c r="I62" s="19"/>
      <c r="L62">
        <f t="shared" si="3"/>
        <v>0</v>
      </c>
      <c r="M62">
        <v>3120</v>
      </c>
    </row>
    <row r="63" spans="1:13" ht="15.75" customHeight="1">
      <c r="A63" t="s">
        <v>47</v>
      </c>
      <c r="C63" s="18" t="s">
        <v>48</v>
      </c>
      <c r="D63" s="19">
        <v>500</v>
      </c>
      <c r="E63" s="19">
        <v>500</v>
      </c>
      <c r="F63" s="19">
        <v>500</v>
      </c>
      <c r="G63" s="19">
        <v>500</v>
      </c>
      <c r="H63" s="19">
        <v>500</v>
      </c>
      <c r="I63" s="19">
        <v>500</v>
      </c>
      <c r="L63">
        <f t="shared" si="3"/>
        <v>0</v>
      </c>
      <c r="M63">
        <v>3000</v>
      </c>
    </row>
    <row r="64" spans="1:13" ht="15.75" customHeight="1">
      <c r="A64" t="s">
        <v>49</v>
      </c>
      <c r="C64" s="18" t="s">
        <v>50</v>
      </c>
      <c r="D64" s="19">
        <v>180</v>
      </c>
      <c r="E64" s="19">
        <v>180</v>
      </c>
      <c r="F64" s="19">
        <v>180</v>
      </c>
      <c r="G64" s="19">
        <v>180</v>
      </c>
      <c r="H64" s="19">
        <v>180</v>
      </c>
      <c r="I64" s="19">
        <v>180</v>
      </c>
      <c r="L64">
        <f t="shared" si="3"/>
        <v>0</v>
      </c>
      <c r="M64">
        <v>1080</v>
      </c>
    </row>
    <row r="65" spans="1:13" ht="15.75" customHeight="1">
      <c r="A65" t="s">
        <v>51</v>
      </c>
      <c r="C65" s="18" t="s">
        <v>52</v>
      </c>
      <c r="D65" s="19">
        <v>10000</v>
      </c>
      <c r="E65" s="19">
        <v>10000</v>
      </c>
      <c r="F65" s="19">
        <v>10000</v>
      </c>
      <c r="G65" s="19">
        <v>11000</v>
      </c>
      <c r="H65" s="19">
        <v>10000</v>
      </c>
      <c r="I65" s="19">
        <v>10000</v>
      </c>
      <c r="L65">
        <f t="shared" si="3"/>
        <v>0</v>
      </c>
      <c r="M65">
        <v>61000</v>
      </c>
    </row>
    <row r="66" spans="1:13" ht="15.75" customHeight="1">
      <c r="A66" t="s">
        <v>53</v>
      </c>
      <c r="C66" s="18" t="s">
        <v>54</v>
      </c>
      <c r="D66" s="19">
        <v>600</v>
      </c>
      <c r="E66" s="19">
        <v>600</v>
      </c>
      <c r="F66" s="19">
        <v>600</v>
      </c>
      <c r="G66" s="19">
        <v>600</v>
      </c>
      <c r="H66" s="19">
        <v>600</v>
      </c>
      <c r="I66" s="19">
        <v>600</v>
      </c>
      <c r="L66">
        <f t="shared" si="3"/>
        <v>0</v>
      </c>
      <c r="M66">
        <v>3600</v>
      </c>
    </row>
    <row r="67" spans="1:13" ht="15.75" customHeight="1">
      <c r="A67" t="s">
        <v>55</v>
      </c>
      <c r="C67" s="18" t="s">
        <v>56</v>
      </c>
      <c r="D67" s="19">
        <v>1000</v>
      </c>
      <c r="E67" s="19">
        <v>1000</v>
      </c>
      <c r="F67" s="19">
        <v>1000</v>
      </c>
      <c r="G67" s="19">
        <v>1000</v>
      </c>
      <c r="H67" s="19">
        <v>1000</v>
      </c>
      <c r="I67" s="19">
        <v>1000</v>
      </c>
      <c r="L67">
        <f t="shared" si="3"/>
        <v>0</v>
      </c>
      <c r="M67">
        <v>6000</v>
      </c>
    </row>
    <row r="68" spans="1:13" ht="15.75" customHeight="1">
      <c r="A68" t="s">
        <v>57</v>
      </c>
      <c r="C68" s="18" t="s">
        <v>58</v>
      </c>
      <c r="D68" s="19">
        <v>800</v>
      </c>
      <c r="E68" s="19">
        <v>800</v>
      </c>
      <c r="F68" s="19">
        <v>800</v>
      </c>
      <c r="G68" s="19">
        <v>800</v>
      </c>
      <c r="H68" s="19">
        <v>800</v>
      </c>
      <c r="I68" s="19">
        <v>800</v>
      </c>
      <c r="L68">
        <f t="shared" si="3"/>
        <v>0</v>
      </c>
      <c r="M68">
        <v>4800</v>
      </c>
    </row>
    <row r="69" spans="1:13" ht="15.75" customHeight="1">
      <c r="A69" t="s">
        <v>59</v>
      </c>
      <c r="C69" s="18" t="s">
        <v>60</v>
      </c>
      <c r="D69" s="19">
        <v>500</v>
      </c>
      <c r="E69" s="19">
        <v>500</v>
      </c>
      <c r="F69" s="19">
        <v>500</v>
      </c>
      <c r="G69" s="19">
        <v>500</v>
      </c>
      <c r="H69" s="19">
        <v>500</v>
      </c>
      <c r="I69" s="19">
        <v>500</v>
      </c>
      <c r="L69">
        <f t="shared" si="3"/>
        <v>0</v>
      </c>
      <c r="M69">
        <v>3000</v>
      </c>
    </row>
    <row r="70" spans="3:9" ht="15.75" customHeight="1">
      <c r="C70" s="21" t="s">
        <v>67</v>
      </c>
      <c r="D70" s="19">
        <f>SUM(D50:D69)</f>
        <v>91946</v>
      </c>
      <c r="E70" s="19">
        <f>SUM(E50:E69)</f>
        <v>90906</v>
      </c>
      <c r="F70" s="19">
        <f>SUM(F50:F69)</f>
        <v>91946</v>
      </c>
      <c r="G70" s="19">
        <f>SUM(G50:G69)</f>
        <v>96406</v>
      </c>
      <c r="H70" s="19">
        <f>SUM(H50:H69)</f>
        <v>91946</v>
      </c>
      <c r="I70" s="19">
        <f>SUM(I50:I69)</f>
        <v>90906</v>
      </c>
    </row>
    <row r="71" spans="3:9" ht="15.75" customHeight="1">
      <c r="C71" s="21"/>
      <c r="D71" s="19"/>
      <c r="E71" s="19"/>
      <c r="F71" s="19"/>
      <c r="G71" s="19"/>
      <c r="H71" s="19"/>
      <c r="I71" s="19"/>
    </row>
    <row r="72" spans="3:9" ht="15.75" customHeight="1">
      <c r="C72" s="21" t="s">
        <v>4</v>
      </c>
      <c r="D72" s="19">
        <f>+D47-D70</f>
        <v>-4200.639999999999</v>
      </c>
      <c r="E72" s="19">
        <f>+E47-E70</f>
        <v>-3160.6399999999994</v>
      </c>
      <c r="F72" s="19">
        <f>+F47-F70</f>
        <v>-4200.639999999999</v>
      </c>
      <c r="G72" s="19">
        <f>+G47-G70</f>
        <v>113.88999999999942</v>
      </c>
      <c r="H72" s="19">
        <f>+H47-H70</f>
        <v>-4200.639999999999</v>
      </c>
      <c r="I72" s="19">
        <f>+I47-I70</f>
        <v>-3160.6399999999994</v>
      </c>
    </row>
    <row r="73" spans="3:9" ht="15.75" customHeight="1">
      <c r="C73" s="18"/>
      <c r="D73" s="19"/>
      <c r="E73" s="19"/>
      <c r="F73" s="19"/>
      <c r="G73" s="19"/>
      <c r="H73" s="19"/>
      <c r="I73" s="19"/>
    </row>
    <row r="76" spans="1:12" ht="15.75" customHeight="1">
      <c r="A76" t="s">
        <v>1</v>
      </c>
      <c r="C76" s="16" t="s">
        <v>66</v>
      </c>
      <c r="D76" s="17">
        <v>42552</v>
      </c>
      <c r="E76" s="17">
        <v>42583</v>
      </c>
      <c r="F76" s="17">
        <v>42614</v>
      </c>
      <c r="G76" s="17">
        <v>42644</v>
      </c>
      <c r="H76" s="17">
        <v>42675</v>
      </c>
      <c r="I76" s="17">
        <v>42705</v>
      </c>
      <c r="L76" t="s">
        <v>69</v>
      </c>
    </row>
    <row r="77" spans="1:13" ht="15.75" customHeight="1">
      <c r="A77" t="s">
        <v>7</v>
      </c>
      <c r="C77" s="18" t="s">
        <v>8</v>
      </c>
      <c r="D77" s="19"/>
      <c r="E77" s="19">
        <v>10000</v>
      </c>
      <c r="F77" s="19">
        <v>10000</v>
      </c>
      <c r="G77" s="19">
        <v>10000</v>
      </c>
      <c r="H77" s="19">
        <v>10000</v>
      </c>
      <c r="I77" s="19">
        <v>20000</v>
      </c>
      <c r="L77">
        <f aca="true" t="shared" si="4" ref="L77:L80">$L$76&amp;$A77</f>
        <v>0</v>
      </c>
      <c r="M77">
        <v>60000</v>
      </c>
    </row>
    <row r="78" spans="1:13" ht="15.75" customHeight="1">
      <c r="A78" t="s">
        <v>9</v>
      </c>
      <c r="C78" s="18" t="s">
        <v>10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L78">
        <f t="shared" si="4"/>
        <v>0</v>
      </c>
      <c r="M78">
        <v>0</v>
      </c>
    </row>
    <row r="79" spans="1:13" ht="15.75" customHeight="1">
      <c r="A79" t="s">
        <v>11</v>
      </c>
      <c r="C79" s="18" t="s">
        <v>12</v>
      </c>
      <c r="D79" s="19">
        <v>96054.43</v>
      </c>
      <c r="E79" s="19">
        <v>78505.36</v>
      </c>
      <c r="F79" s="19">
        <v>78505.36</v>
      </c>
      <c r="G79" s="19">
        <v>87279.89</v>
      </c>
      <c r="H79" s="19">
        <v>78505.36</v>
      </c>
      <c r="I79" s="19">
        <v>89429.25</v>
      </c>
      <c r="L79">
        <f t="shared" si="4"/>
        <v>0</v>
      </c>
      <c r="M79">
        <v>508279.65</v>
      </c>
    </row>
    <row r="80" spans="1:13" ht="15.75" customHeight="1">
      <c r="A80" t="s">
        <v>13</v>
      </c>
      <c r="C80" s="18" t="s">
        <v>14</v>
      </c>
      <c r="D80" s="20">
        <v>9240</v>
      </c>
      <c r="E80" s="20">
        <v>9240</v>
      </c>
      <c r="F80" s="20">
        <v>9240</v>
      </c>
      <c r="G80" s="20">
        <v>9240</v>
      </c>
      <c r="H80" s="20">
        <v>9240</v>
      </c>
      <c r="I80" s="20">
        <v>9240</v>
      </c>
      <c r="L80">
        <f t="shared" si="4"/>
        <v>0</v>
      </c>
      <c r="M80">
        <v>55440</v>
      </c>
    </row>
    <row r="81" spans="3:9" ht="15.75" customHeight="1">
      <c r="C81" s="21" t="s">
        <v>67</v>
      </c>
      <c r="D81" s="19">
        <f>SUM(D77:D80)</f>
        <v>105294.43</v>
      </c>
      <c r="E81" s="19">
        <f>SUM(E77:E80)</f>
        <v>97745.36</v>
      </c>
      <c r="F81" s="19">
        <f>SUM(F77:F80)</f>
        <v>97745.36</v>
      </c>
      <c r="G81" s="19">
        <f>SUM(G77:G80)</f>
        <v>106519.89</v>
      </c>
      <c r="H81" s="19">
        <f>SUM(H77:H80)</f>
        <v>97745.36</v>
      </c>
      <c r="I81" s="19">
        <f>SUM(I77:I80)</f>
        <v>118669.25</v>
      </c>
    </row>
    <row r="82" spans="3:9" ht="15.75" customHeight="1">
      <c r="C82" s="21"/>
      <c r="D82" s="19"/>
      <c r="E82" s="19"/>
      <c r="F82" s="19"/>
      <c r="G82" s="19"/>
      <c r="H82" s="19"/>
      <c r="I82" s="19"/>
    </row>
    <row r="83" spans="3:9" ht="15.75" customHeight="1">
      <c r="C83" s="21" t="s">
        <v>68</v>
      </c>
      <c r="D83" s="19">
        <v>105294.43</v>
      </c>
      <c r="E83" s="19">
        <v>97745.36</v>
      </c>
      <c r="F83" s="19">
        <v>97745.36</v>
      </c>
      <c r="G83" s="19">
        <v>106519.89</v>
      </c>
      <c r="H83" s="19">
        <v>97745.36</v>
      </c>
      <c r="I83" s="19">
        <v>118669.25</v>
      </c>
    </row>
    <row r="84" spans="3:9" ht="13.5" customHeight="1">
      <c r="C84" s="22"/>
      <c r="D84" s="23"/>
      <c r="E84" s="23"/>
      <c r="F84" s="23"/>
      <c r="G84" s="23"/>
      <c r="H84" s="23"/>
      <c r="I84" s="23"/>
    </row>
    <row r="85" spans="3:9" ht="15.75" customHeight="1">
      <c r="C85" s="16" t="s">
        <v>20</v>
      </c>
      <c r="D85"/>
      <c r="E85"/>
      <c r="F85"/>
      <c r="G85"/>
      <c r="H85"/>
      <c r="I85"/>
    </row>
    <row r="86" spans="1:13" ht="15.75" customHeight="1">
      <c r="A86" t="s">
        <v>21</v>
      </c>
      <c r="C86" s="18" t="s">
        <v>22</v>
      </c>
      <c r="D86" s="19">
        <v>16000</v>
      </c>
      <c r="E86" s="19">
        <v>15000</v>
      </c>
      <c r="F86" s="19">
        <v>15000</v>
      </c>
      <c r="G86" s="19">
        <v>16000</v>
      </c>
      <c r="H86" s="19">
        <v>15000</v>
      </c>
      <c r="I86" s="19">
        <v>15000</v>
      </c>
      <c r="L86">
        <f aca="true" t="shared" si="5" ref="L86:L105">$L$76&amp;$A86</f>
        <v>0</v>
      </c>
      <c r="M86">
        <v>92000</v>
      </c>
    </row>
    <row r="87" spans="1:13" ht="15.75" customHeight="1">
      <c r="A87" t="s">
        <v>23</v>
      </c>
      <c r="C87" s="18" t="s">
        <v>24</v>
      </c>
      <c r="D87" s="19">
        <v>23000</v>
      </c>
      <c r="E87" s="19">
        <v>23000</v>
      </c>
      <c r="F87" s="19">
        <v>23000</v>
      </c>
      <c r="G87" s="19">
        <v>23000</v>
      </c>
      <c r="H87" s="19">
        <v>23000</v>
      </c>
      <c r="I87" s="19">
        <v>23000</v>
      </c>
      <c r="L87">
        <f t="shared" si="5"/>
        <v>0</v>
      </c>
      <c r="M87">
        <v>138000</v>
      </c>
    </row>
    <row r="88" spans="1:13" ht="15.75" customHeight="1">
      <c r="A88" t="s">
        <v>25</v>
      </c>
      <c r="C88" s="18" t="s">
        <v>26</v>
      </c>
      <c r="D88" s="19">
        <v>1000</v>
      </c>
      <c r="E88" s="19">
        <v>1000</v>
      </c>
      <c r="F88" s="19">
        <v>1000</v>
      </c>
      <c r="G88" s="19">
        <v>1000</v>
      </c>
      <c r="H88" s="19">
        <v>1000</v>
      </c>
      <c r="I88" s="19">
        <v>1000</v>
      </c>
      <c r="L88">
        <f t="shared" si="5"/>
        <v>0</v>
      </c>
      <c r="M88">
        <v>6000</v>
      </c>
    </row>
    <row r="89" spans="1:13" ht="15.75" customHeight="1">
      <c r="A89" t="s">
        <v>27</v>
      </c>
      <c r="C89" s="18" t="s">
        <v>28</v>
      </c>
      <c r="D89" s="19">
        <v>699</v>
      </c>
      <c r="E89" s="19">
        <v>699</v>
      </c>
      <c r="F89" s="19">
        <v>699</v>
      </c>
      <c r="G89" s="19">
        <v>699</v>
      </c>
      <c r="H89" s="19">
        <v>699</v>
      </c>
      <c r="I89" s="19">
        <v>699</v>
      </c>
      <c r="L89">
        <f t="shared" si="5"/>
        <v>0</v>
      </c>
      <c r="M89">
        <v>4194</v>
      </c>
    </row>
    <row r="90" spans="1:13" ht="15.75" customHeight="1">
      <c r="A90" t="s">
        <v>29</v>
      </c>
      <c r="C90" s="18" t="s">
        <v>30</v>
      </c>
      <c r="D90" s="19">
        <v>2600</v>
      </c>
      <c r="E90" s="19">
        <v>2200</v>
      </c>
      <c r="F90" s="19">
        <v>2200</v>
      </c>
      <c r="G90" s="19">
        <v>2600</v>
      </c>
      <c r="H90" s="19">
        <v>2200</v>
      </c>
      <c r="I90" s="19">
        <v>2600</v>
      </c>
      <c r="L90">
        <f t="shared" si="5"/>
        <v>0</v>
      </c>
      <c r="M90">
        <v>14400</v>
      </c>
    </row>
    <row r="91" spans="1:13" ht="15.75" customHeight="1">
      <c r="A91" t="s">
        <v>31</v>
      </c>
      <c r="C91" s="18" t="s">
        <v>32</v>
      </c>
      <c r="D91" s="19">
        <v>4000</v>
      </c>
      <c r="E91" s="19">
        <v>3500</v>
      </c>
      <c r="F91" s="19">
        <v>3500</v>
      </c>
      <c r="G91" s="19">
        <v>4000</v>
      </c>
      <c r="H91" s="19">
        <v>3500</v>
      </c>
      <c r="I91" s="19">
        <v>4000</v>
      </c>
      <c r="L91">
        <f t="shared" si="5"/>
        <v>0</v>
      </c>
      <c r="M91">
        <v>22500</v>
      </c>
    </row>
    <row r="92" spans="1:13" ht="15.75" customHeight="1">
      <c r="A92" t="s">
        <v>33</v>
      </c>
      <c r="C92" s="18" t="s">
        <v>34</v>
      </c>
      <c r="D92" s="19">
        <v>2000</v>
      </c>
      <c r="E92" s="19">
        <v>2000</v>
      </c>
      <c r="F92" s="19">
        <v>2000</v>
      </c>
      <c r="G92" s="19">
        <v>2000</v>
      </c>
      <c r="H92" s="19">
        <v>2000</v>
      </c>
      <c r="I92" s="19">
        <v>2000</v>
      </c>
      <c r="L92">
        <f t="shared" si="5"/>
        <v>0</v>
      </c>
      <c r="M92">
        <v>12000</v>
      </c>
    </row>
    <row r="93" spans="1:13" ht="15.75" customHeight="1">
      <c r="A93" t="s">
        <v>35</v>
      </c>
      <c r="C93" s="18" t="s">
        <v>36</v>
      </c>
      <c r="D93" s="19">
        <v>28000</v>
      </c>
      <c r="E93" s="19">
        <v>25000</v>
      </c>
      <c r="F93" s="19">
        <v>25000</v>
      </c>
      <c r="G93" s="19">
        <v>28000</v>
      </c>
      <c r="H93" s="19">
        <v>25000</v>
      </c>
      <c r="I93" s="19">
        <v>30000</v>
      </c>
      <c r="L93">
        <f t="shared" si="5"/>
        <v>0</v>
      </c>
      <c r="M93">
        <v>161000</v>
      </c>
    </row>
    <row r="94" spans="1:13" ht="15.75" customHeight="1">
      <c r="A94" t="s">
        <v>37</v>
      </c>
      <c r="C94" s="18" t="s">
        <v>38</v>
      </c>
      <c r="D94" s="19">
        <v>800</v>
      </c>
      <c r="E94" s="19">
        <v>800</v>
      </c>
      <c r="F94" s="19">
        <v>800</v>
      </c>
      <c r="G94" s="19">
        <v>800</v>
      </c>
      <c r="H94" s="19">
        <v>800</v>
      </c>
      <c r="I94" s="19">
        <v>800</v>
      </c>
      <c r="L94">
        <f t="shared" si="5"/>
        <v>0</v>
      </c>
      <c r="M94">
        <v>4800</v>
      </c>
    </row>
    <row r="95" spans="1:13" ht="15.75" customHeight="1">
      <c r="A95" t="s">
        <v>39</v>
      </c>
      <c r="C95" s="18" t="s">
        <v>40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L95">
        <f t="shared" si="5"/>
        <v>0</v>
      </c>
      <c r="M95">
        <v>0</v>
      </c>
    </row>
    <row r="96" spans="1:13" ht="15.75" customHeight="1">
      <c r="A96" t="s">
        <v>41</v>
      </c>
      <c r="C96" s="18" t="s">
        <v>42</v>
      </c>
      <c r="D96" s="19">
        <v>627</v>
      </c>
      <c r="E96" s="19">
        <v>627</v>
      </c>
      <c r="F96" s="19">
        <v>627</v>
      </c>
      <c r="G96" s="19">
        <v>627</v>
      </c>
      <c r="H96" s="19">
        <v>627</v>
      </c>
      <c r="I96" s="19">
        <v>627</v>
      </c>
      <c r="L96">
        <f t="shared" si="5"/>
        <v>0</v>
      </c>
      <c r="M96">
        <v>3762</v>
      </c>
    </row>
    <row r="97" spans="1:13" ht="15.75" customHeight="1">
      <c r="A97" t="s">
        <v>43</v>
      </c>
      <c r="C97" s="18" t="s">
        <v>44</v>
      </c>
      <c r="D97" s="19">
        <v>5000</v>
      </c>
      <c r="E97" s="19">
        <v>7500</v>
      </c>
      <c r="F97" s="19">
        <v>7500</v>
      </c>
      <c r="G97" s="19">
        <v>5000</v>
      </c>
      <c r="H97" s="19">
        <v>7500</v>
      </c>
      <c r="I97" s="19">
        <v>5000</v>
      </c>
      <c r="L97">
        <f t="shared" si="5"/>
        <v>0</v>
      </c>
      <c r="M97">
        <v>37500</v>
      </c>
    </row>
    <row r="98" spans="1:13" ht="15.75" customHeight="1">
      <c r="A98" t="s">
        <v>45</v>
      </c>
      <c r="C98" s="18" t="s">
        <v>46</v>
      </c>
      <c r="D98" s="19">
        <v>1040</v>
      </c>
      <c r="E98" s="19"/>
      <c r="F98" s="19"/>
      <c r="G98" s="19">
        <v>1040</v>
      </c>
      <c r="H98" s="19"/>
      <c r="I98" s="19">
        <v>2080</v>
      </c>
      <c r="L98">
        <f t="shared" si="5"/>
        <v>0</v>
      </c>
      <c r="M98">
        <v>4160</v>
      </c>
    </row>
    <row r="99" spans="1:13" ht="15.75" customHeight="1">
      <c r="A99" t="s">
        <v>47</v>
      </c>
      <c r="C99" s="18" t="s">
        <v>48</v>
      </c>
      <c r="D99" s="19">
        <v>500</v>
      </c>
      <c r="E99" s="19">
        <v>500</v>
      </c>
      <c r="F99" s="19">
        <v>500</v>
      </c>
      <c r="G99" s="19">
        <v>500</v>
      </c>
      <c r="H99" s="19">
        <v>500</v>
      </c>
      <c r="I99" s="19">
        <v>2000</v>
      </c>
      <c r="L99">
        <f t="shared" si="5"/>
        <v>0</v>
      </c>
      <c r="M99">
        <v>4500</v>
      </c>
    </row>
    <row r="100" spans="1:13" ht="15.75" customHeight="1">
      <c r="A100" t="s">
        <v>49</v>
      </c>
      <c r="C100" s="18" t="s">
        <v>50</v>
      </c>
      <c r="D100" s="19">
        <v>180</v>
      </c>
      <c r="E100" s="19">
        <v>180</v>
      </c>
      <c r="F100" s="19">
        <v>180</v>
      </c>
      <c r="G100" s="19">
        <v>180</v>
      </c>
      <c r="H100" s="19">
        <v>180</v>
      </c>
      <c r="I100" s="19">
        <v>2180</v>
      </c>
      <c r="L100">
        <f t="shared" si="5"/>
        <v>0</v>
      </c>
      <c r="M100">
        <v>3080</v>
      </c>
    </row>
    <row r="101" spans="1:13" ht="15.75" customHeight="1">
      <c r="A101" t="s">
        <v>51</v>
      </c>
      <c r="C101" s="18" t="s">
        <v>52</v>
      </c>
      <c r="D101" s="19">
        <v>11000</v>
      </c>
      <c r="E101" s="19">
        <v>11000</v>
      </c>
      <c r="F101" s="19">
        <v>11000</v>
      </c>
      <c r="G101" s="19">
        <v>11000</v>
      </c>
      <c r="H101" s="19">
        <v>11000</v>
      </c>
      <c r="I101" s="19">
        <v>15000</v>
      </c>
      <c r="L101">
        <f t="shared" si="5"/>
        <v>0</v>
      </c>
      <c r="M101">
        <v>70000</v>
      </c>
    </row>
    <row r="102" spans="1:13" ht="15.75" customHeight="1">
      <c r="A102" t="s">
        <v>53</v>
      </c>
      <c r="C102" s="18" t="s">
        <v>54</v>
      </c>
      <c r="D102" s="19">
        <v>600</v>
      </c>
      <c r="E102" s="19">
        <v>600</v>
      </c>
      <c r="F102" s="19">
        <v>600</v>
      </c>
      <c r="G102" s="19">
        <v>600</v>
      </c>
      <c r="H102" s="19">
        <v>600</v>
      </c>
      <c r="I102" s="19">
        <v>600</v>
      </c>
      <c r="L102">
        <f t="shared" si="5"/>
        <v>0</v>
      </c>
      <c r="M102">
        <v>3600</v>
      </c>
    </row>
    <row r="103" spans="1:13" ht="15.75" customHeight="1">
      <c r="A103" t="s">
        <v>55</v>
      </c>
      <c r="C103" s="18" t="s">
        <v>56</v>
      </c>
      <c r="D103" s="19">
        <v>1000</v>
      </c>
      <c r="E103" s="19">
        <v>1000</v>
      </c>
      <c r="F103" s="19">
        <v>1000</v>
      </c>
      <c r="G103" s="19">
        <v>1000</v>
      </c>
      <c r="H103" s="19">
        <v>1000</v>
      </c>
      <c r="I103" s="19">
        <v>2000</v>
      </c>
      <c r="L103">
        <f t="shared" si="5"/>
        <v>0</v>
      </c>
      <c r="M103">
        <v>7000</v>
      </c>
    </row>
    <row r="104" spans="1:13" ht="15.75" customHeight="1">
      <c r="A104" t="s">
        <v>57</v>
      </c>
      <c r="C104" s="18" t="s">
        <v>58</v>
      </c>
      <c r="D104" s="19">
        <v>800</v>
      </c>
      <c r="E104" s="19">
        <v>800</v>
      </c>
      <c r="F104" s="19">
        <v>800</v>
      </c>
      <c r="G104" s="19">
        <v>800</v>
      </c>
      <c r="H104" s="19">
        <v>800</v>
      </c>
      <c r="I104" s="19">
        <v>800</v>
      </c>
      <c r="L104">
        <f t="shared" si="5"/>
        <v>0</v>
      </c>
      <c r="M104">
        <v>4800</v>
      </c>
    </row>
    <row r="105" spans="1:13" ht="15.75" customHeight="1">
      <c r="A105" t="s">
        <v>59</v>
      </c>
      <c r="C105" s="18" t="s">
        <v>60</v>
      </c>
      <c r="D105" s="19">
        <v>500</v>
      </c>
      <c r="E105" s="19">
        <v>500</v>
      </c>
      <c r="F105" s="19">
        <v>500</v>
      </c>
      <c r="G105" s="19">
        <v>500</v>
      </c>
      <c r="H105" s="19">
        <v>500</v>
      </c>
      <c r="I105" s="19">
        <v>500</v>
      </c>
      <c r="L105">
        <f t="shared" si="5"/>
        <v>0</v>
      </c>
      <c r="M105">
        <v>3000</v>
      </c>
    </row>
    <row r="106" spans="3:9" ht="15.75" customHeight="1">
      <c r="C106" s="21" t="s">
        <v>67</v>
      </c>
      <c r="D106" s="19">
        <f>SUM(D86:D105)</f>
        <v>99346</v>
      </c>
      <c r="E106" s="19">
        <f>SUM(E86:E105)</f>
        <v>95906</v>
      </c>
      <c r="F106" s="19">
        <f>SUM(F86:F105)</f>
        <v>95906</v>
      </c>
      <c r="G106" s="19">
        <f>SUM(G86:G105)</f>
        <v>99346</v>
      </c>
      <c r="H106" s="19">
        <f>SUM(H86:H105)</f>
        <v>95906</v>
      </c>
      <c r="I106" s="19">
        <f>SUM(I86:I105)</f>
        <v>109886</v>
      </c>
    </row>
    <row r="107" spans="3:9" ht="15.75" customHeight="1">
      <c r="C107" s="21"/>
      <c r="D107" s="19"/>
      <c r="E107" s="19"/>
      <c r="F107" s="19"/>
      <c r="G107" s="19"/>
      <c r="H107" s="19"/>
      <c r="I107" s="19"/>
    </row>
    <row r="108" spans="3:9" ht="15.75" customHeight="1">
      <c r="C108" s="21" t="s">
        <v>4</v>
      </c>
      <c r="D108" s="19">
        <f>+D83-D106</f>
        <v>5948.429999999993</v>
      </c>
      <c r="E108" s="19">
        <f>+E83-E106</f>
        <v>1839.3600000000006</v>
      </c>
      <c r="F108" s="19">
        <f>+F83-F106</f>
        <v>1839.3600000000006</v>
      </c>
      <c r="G108" s="19">
        <f>+G83-G106</f>
        <v>7173.889999999999</v>
      </c>
      <c r="H108" s="19">
        <f>+H83-H106</f>
        <v>1839.3600000000006</v>
      </c>
      <c r="I108" s="19">
        <f>+I83-I106</f>
        <v>8783.25</v>
      </c>
    </row>
    <row r="109" spans="3:9" ht="15.75" customHeight="1">
      <c r="C109" s="18"/>
      <c r="D109" s="19"/>
      <c r="E109" s="19"/>
      <c r="F109" s="19"/>
      <c r="G109" s="19"/>
      <c r="H109" s="19"/>
      <c r="I109" s="19"/>
    </row>
    <row r="110" spans="3:9" ht="15.75" customHeight="1">
      <c r="C110" s="16"/>
      <c r="D110"/>
      <c r="E110"/>
      <c r="F110"/>
      <c r="G110"/>
      <c r="H110"/>
      <c r="I110"/>
    </row>
    <row r="111" spans="3:9" ht="15.75" customHeight="1">
      <c r="C111" s="18"/>
      <c r="D111" s="19"/>
      <c r="E111" s="19"/>
      <c r="F111" s="19"/>
      <c r="G111" s="19"/>
      <c r="H111" s="19"/>
      <c r="I111" s="19"/>
    </row>
    <row r="112" spans="1:12" ht="15.75" customHeight="1">
      <c r="A112" t="s">
        <v>69</v>
      </c>
      <c r="C112" s="16" t="s">
        <v>66</v>
      </c>
      <c r="D112" s="17">
        <v>42736</v>
      </c>
      <c r="E112" s="17">
        <v>42767</v>
      </c>
      <c r="F112" s="17">
        <v>42795</v>
      </c>
      <c r="G112" s="17">
        <v>42826</v>
      </c>
      <c r="H112" s="17">
        <v>42856</v>
      </c>
      <c r="I112" s="17">
        <v>42887</v>
      </c>
      <c r="L112" t="s">
        <v>69</v>
      </c>
    </row>
    <row r="113" spans="1:13" ht="15.75" customHeight="1">
      <c r="A113" t="s">
        <v>7</v>
      </c>
      <c r="C113" s="18" t="s">
        <v>8</v>
      </c>
      <c r="D113" s="19">
        <v>10000</v>
      </c>
      <c r="E113" s="19">
        <v>10000</v>
      </c>
      <c r="F113" s="19">
        <v>10000</v>
      </c>
      <c r="G113" s="19">
        <v>10000</v>
      </c>
      <c r="H113" s="19">
        <v>10000</v>
      </c>
      <c r="I113" s="19">
        <v>10000</v>
      </c>
      <c r="L113">
        <f aca="true" t="shared" si="6" ref="L113:L116">$L$112&amp;$A113</f>
        <v>0</v>
      </c>
      <c r="M113">
        <v>60000</v>
      </c>
    </row>
    <row r="114" spans="1:13" ht="15.75" customHeight="1">
      <c r="A114" t="s">
        <v>9</v>
      </c>
      <c r="C114" s="18" t="s">
        <v>10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L114">
        <f t="shared" si="6"/>
        <v>0</v>
      </c>
      <c r="M114">
        <v>0</v>
      </c>
    </row>
    <row r="115" spans="1:13" ht="15.75" customHeight="1">
      <c r="A115" t="s">
        <v>11</v>
      </c>
      <c r="C115" s="18" t="s">
        <v>12</v>
      </c>
      <c r="D115" s="19">
        <v>95134.43</v>
      </c>
      <c r="E115" s="19">
        <v>95134.43</v>
      </c>
      <c r="F115" s="19">
        <v>95134.43</v>
      </c>
      <c r="G115" s="19">
        <v>106663.87</v>
      </c>
      <c r="H115" s="19">
        <v>95134.43</v>
      </c>
      <c r="I115" s="19">
        <v>95134.43</v>
      </c>
      <c r="L115">
        <f t="shared" si="6"/>
        <v>0</v>
      </c>
      <c r="M115">
        <v>582336.02</v>
      </c>
    </row>
    <row r="116" spans="1:13" ht="15.75" customHeight="1">
      <c r="A116" t="s">
        <v>13</v>
      </c>
      <c r="C116" s="18" t="s">
        <v>14</v>
      </c>
      <c r="D116" s="20">
        <v>10160</v>
      </c>
      <c r="E116" s="20">
        <v>10160</v>
      </c>
      <c r="F116" s="20">
        <v>10160</v>
      </c>
      <c r="G116" s="20">
        <v>10160</v>
      </c>
      <c r="H116" s="20">
        <v>10160</v>
      </c>
      <c r="I116" s="20">
        <v>10160</v>
      </c>
      <c r="L116">
        <f t="shared" si="6"/>
        <v>0</v>
      </c>
      <c r="M116">
        <v>60960</v>
      </c>
    </row>
    <row r="117" spans="3:9" ht="15.75" customHeight="1">
      <c r="C117" s="21" t="s">
        <v>67</v>
      </c>
      <c r="D117" s="19">
        <f>SUM(D113:D116)</f>
        <v>115294.43</v>
      </c>
      <c r="E117" s="19">
        <f>SUM(E113:E116)</f>
        <v>115294.43</v>
      </c>
      <c r="F117" s="19">
        <f>SUM(F113:F116)</f>
        <v>115294.43</v>
      </c>
      <c r="G117" s="19">
        <f>SUM(G113:G116)</f>
        <v>126823.87</v>
      </c>
      <c r="H117" s="19">
        <f>SUM(H113:H116)</f>
        <v>115294.43</v>
      </c>
      <c r="I117" s="19">
        <f>SUM(I113:I116)</f>
        <v>115294.43</v>
      </c>
    </row>
    <row r="118" spans="3:9" ht="15.75" customHeight="1">
      <c r="C118" s="21"/>
      <c r="D118" s="19"/>
      <c r="E118" s="19"/>
      <c r="F118" s="19"/>
      <c r="G118" s="19"/>
      <c r="H118" s="19"/>
      <c r="I118" s="19"/>
    </row>
    <row r="119" spans="3:9" ht="15.75" customHeight="1">
      <c r="C119" s="21" t="s">
        <v>68</v>
      </c>
      <c r="D119" s="19">
        <v>115294.43</v>
      </c>
      <c r="E119" s="19">
        <v>115294.43</v>
      </c>
      <c r="F119" s="19">
        <v>115294.43</v>
      </c>
      <c r="G119" s="19">
        <v>126823.87</v>
      </c>
      <c r="H119" s="19">
        <v>115294.43</v>
      </c>
      <c r="I119" s="19">
        <v>115294.43</v>
      </c>
    </row>
    <row r="120" spans="3:9" ht="13.5" customHeight="1">
      <c r="C120" s="22"/>
      <c r="D120" s="23"/>
      <c r="E120" s="23"/>
      <c r="F120" s="23"/>
      <c r="G120" s="23"/>
      <c r="H120" s="23"/>
      <c r="I120" s="23"/>
    </row>
    <row r="121" spans="3:9" ht="15.75" customHeight="1">
      <c r="C121" s="16" t="s">
        <v>20</v>
      </c>
      <c r="D121"/>
      <c r="E121"/>
      <c r="F121"/>
      <c r="G121"/>
      <c r="H121"/>
      <c r="I121"/>
    </row>
    <row r="122" spans="1:13" ht="15.75" customHeight="1">
      <c r="A122" t="s">
        <v>21</v>
      </c>
      <c r="C122" s="18" t="s">
        <v>22</v>
      </c>
      <c r="D122" s="19">
        <v>15000</v>
      </c>
      <c r="E122" s="19">
        <v>15000</v>
      </c>
      <c r="F122" s="19">
        <v>15000</v>
      </c>
      <c r="G122" s="19">
        <v>20000</v>
      </c>
      <c r="H122" s="19">
        <v>15000</v>
      </c>
      <c r="I122" s="19">
        <v>15000</v>
      </c>
      <c r="L122">
        <f aca="true" t="shared" si="7" ref="L122:L142">$L$112&amp;$A122</f>
        <v>0</v>
      </c>
      <c r="M122">
        <v>95000</v>
      </c>
    </row>
    <row r="123" spans="1:13" ht="15.75" customHeight="1">
      <c r="A123" t="s">
        <v>61</v>
      </c>
      <c r="C123" s="18" t="s">
        <v>62</v>
      </c>
      <c r="D123" s="19">
        <f>+D119*0.05</f>
        <v>5764.7215</v>
      </c>
      <c r="E123" s="19">
        <f>+E119*0.05</f>
        <v>5764.7215</v>
      </c>
      <c r="F123" s="19">
        <f>+F119*0.05</f>
        <v>5764.7215</v>
      </c>
      <c r="G123" s="19">
        <v>6341.19</v>
      </c>
      <c r="H123" s="19">
        <v>5764.72</v>
      </c>
      <c r="I123" s="19">
        <v>5764.72</v>
      </c>
      <c r="L123">
        <f t="shared" si="7"/>
        <v>0</v>
      </c>
      <c r="M123">
        <v>35164.794499999996</v>
      </c>
    </row>
    <row r="124" spans="1:13" ht="15.75" customHeight="1">
      <c r="A124" t="s">
        <v>23</v>
      </c>
      <c r="C124" s="18" t="s">
        <v>24</v>
      </c>
      <c r="D124" s="19">
        <v>23000</v>
      </c>
      <c r="E124" s="19">
        <v>23000</v>
      </c>
      <c r="F124" s="19">
        <v>23000</v>
      </c>
      <c r="G124" s="19">
        <v>23000</v>
      </c>
      <c r="H124" s="19">
        <v>23000</v>
      </c>
      <c r="I124" s="19">
        <v>23000</v>
      </c>
      <c r="L124">
        <f t="shared" si="7"/>
        <v>0</v>
      </c>
      <c r="M124">
        <v>138000</v>
      </c>
    </row>
    <row r="125" spans="1:13" ht="15.75" customHeight="1">
      <c r="A125" t="s">
        <v>25</v>
      </c>
      <c r="C125" s="18" t="s">
        <v>26</v>
      </c>
      <c r="D125" s="19">
        <v>1000</v>
      </c>
      <c r="E125" s="19">
        <v>1000</v>
      </c>
      <c r="F125" s="19">
        <v>1000</v>
      </c>
      <c r="G125" s="19">
        <v>2000</v>
      </c>
      <c r="H125" s="19">
        <v>1000</v>
      </c>
      <c r="I125" s="19">
        <v>1000</v>
      </c>
      <c r="L125">
        <f t="shared" si="7"/>
        <v>0</v>
      </c>
      <c r="M125">
        <v>7000</v>
      </c>
    </row>
    <row r="126" spans="1:13" ht="15.75" customHeight="1">
      <c r="A126" t="s">
        <v>27</v>
      </c>
      <c r="C126" s="18" t="s">
        <v>28</v>
      </c>
      <c r="D126" s="19">
        <v>699</v>
      </c>
      <c r="E126" s="19">
        <v>699</v>
      </c>
      <c r="F126" s="19">
        <v>699</v>
      </c>
      <c r="G126" s="19">
        <v>699</v>
      </c>
      <c r="H126" s="19">
        <v>699</v>
      </c>
      <c r="I126" s="19">
        <v>699</v>
      </c>
      <c r="L126">
        <f t="shared" si="7"/>
        <v>0</v>
      </c>
      <c r="M126">
        <v>4194</v>
      </c>
    </row>
    <row r="127" spans="1:13" ht="15.75" customHeight="1">
      <c r="A127" t="s">
        <v>29</v>
      </c>
      <c r="C127" s="18" t="s">
        <v>30</v>
      </c>
      <c r="D127" s="19">
        <v>2600</v>
      </c>
      <c r="E127" s="19">
        <v>2600</v>
      </c>
      <c r="F127" s="19">
        <v>2600</v>
      </c>
      <c r="G127" s="19">
        <v>2400</v>
      </c>
      <c r="H127" s="19">
        <v>2600</v>
      </c>
      <c r="I127" s="19">
        <v>2600</v>
      </c>
      <c r="L127">
        <f t="shared" si="7"/>
        <v>0</v>
      </c>
      <c r="M127">
        <v>15400</v>
      </c>
    </row>
    <row r="128" spans="1:13" ht="15.75" customHeight="1">
      <c r="A128" t="s">
        <v>31</v>
      </c>
      <c r="C128" s="18" t="s">
        <v>32</v>
      </c>
      <c r="D128" s="19">
        <v>4000</v>
      </c>
      <c r="E128" s="19">
        <v>4000</v>
      </c>
      <c r="F128" s="19">
        <v>4000</v>
      </c>
      <c r="G128" s="19">
        <v>5000</v>
      </c>
      <c r="H128" s="19">
        <v>4000</v>
      </c>
      <c r="I128" s="19">
        <v>4000</v>
      </c>
      <c r="L128">
        <f t="shared" si="7"/>
        <v>0</v>
      </c>
      <c r="M128">
        <v>25000</v>
      </c>
    </row>
    <row r="129" spans="1:13" ht="15.75" customHeight="1">
      <c r="A129" t="s">
        <v>33</v>
      </c>
      <c r="C129" s="18" t="s">
        <v>34</v>
      </c>
      <c r="D129" s="19">
        <v>2000</v>
      </c>
      <c r="E129" s="19">
        <v>2000</v>
      </c>
      <c r="F129" s="19">
        <v>2000</v>
      </c>
      <c r="G129" s="19">
        <v>2000</v>
      </c>
      <c r="H129" s="19">
        <v>2000</v>
      </c>
      <c r="I129" s="19">
        <v>2000</v>
      </c>
      <c r="L129">
        <f t="shared" si="7"/>
        <v>0</v>
      </c>
      <c r="M129">
        <v>12000</v>
      </c>
    </row>
    <row r="130" spans="1:13" ht="15.75" customHeight="1">
      <c r="A130" t="s">
        <v>35</v>
      </c>
      <c r="C130" s="18" t="s">
        <v>36</v>
      </c>
      <c r="D130" s="19">
        <v>28000</v>
      </c>
      <c r="E130" s="19">
        <v>28000</v>
      </c>
      <c r="F130" s="19">
        <v>28000</v>
      </c>
      <c r="G130" s="19">
        <v>30000</v>
      </c>
      <c r="H130" s="19">
        <v>28000</v>
      </c>
      <c r="I130" s="19">
        <v>28000</v>
      </c>
      <c r="L130">
        <f t="shared" si="7"/>
        <v>0</v>
      </c>
      <c r="M130">
        <v>170000</v>
      </c>
    </row>
    <row r="131" spans="1:13" ht="15.75" customHeight="1">
      <c r="A131" t="s">
        <v>37</v>
      </c>
      <c r="C131" s="18" t="s">
        <v>38</v>
      </c>
      <c r="D131" s="19">
        <v>800</v>
      </c>
      <c r="E131" s="19">
        <v>800</v>
      </c>
      <c r="F131" s="19">
        <v>800</v>
      </c>
      <c r="G131" s="19">
        <v>800</v>
      </c>
      <c r="H131" s="19">
        <v>800</v>
      </c>
      <c r="I131" s="19">
        <v>800</v>
      </c>
      <c r="L131">
        <f t="shared" si="7"/>
        <v>0</v>
      </c>
      <c r="M131">
        <v>4800</v>
      </c>
    </row>
    <row r="132" spans="1:13" ht="15.75" customHeight="1">
      <c r="A132" t="s">
        <v>39</v>
      </c>
      <c r="C132" s="18" t="s">
        <v>40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L132">
        <f t="shared" si="7"/>
        <v>0</v>
      </c>
      <c r="M132">
        <v>0</v>
      </c>
    </row>
    <row r="133" spans="1:13" ht="15.75" customHeight="1">
      <c r="A133" t="s">
        <v>41</v>
      </c>
      <c r="C133" s="18" t="s">
        <v>42</v>
      </c>
      <c r="D133" s="19">
        <v>627</v>
      </c>
      <c r="E133" s="19">
        <v>627</v>
      </c>
      <c r="F133" s="19">
        <v>627</v>
      </c>
      <c r="G133" s="19">
        <v>627</v>
      </c>
      <c r="H133" s="19">
        <v>627</v>
      </c>
      <c r="I133" s="19">
        <v>627</v>
      </c>
      <c r="L133">
        <f t="shared" si="7"/>
        <v>0</v>
      </c>
      <c r="M133">
        <v>3762</v>
      </c>
    </row>
    <row r="134" spans="1:13" ht="15.75" customHeight="1">
      <c r="A134" t="s">
        <v>43</v>
      </c>
      <c r="C134" s="18" t="s">
        <v>44</v>
      </c>
      <c r="D134" s="19">
        <v>5000</v>
      </c>
      <c r="E134" s="19">
        <v>5000</v>
      </c>
      <c r="F134" s="19">
        <v>5000</v>
      </c>
      <c r="G134" s="19">
        <v>7500</v>
      </c>
      <c r="H134" s="19">
        <v>5000</v>
      </c>
      <c r="I134" s="19">
        <v>5000</v>
      </c>
      <c r="L134">
        <f t="shared" si="7"/>
        <v>0</v>
      </c>
      <c r="M134">
        <v>32500</v>
      </c>
    </row>
    <row r="135" spans="1:13" ht="15.75" customHeight="1">
      <c r="A135" t="s">
        <v>45</v>
      </c>
      <c r="C135" s="18" t="s">
        <v>46</v>
      </c>
      <c r="D135" s="19">
        <v>1040</v>
      </c>
      <c r="E135" s="19">
        <v>1040</v>
      </c>
      <c r="F135" s="19">
        <v>1040</v>
      </c>
      <c r="G135" s="19">
        <v>1040</v>
      </c>
      <c r="H135" s="19">
        <v>1040</v>
      </c>
      <c r="I135" s="19">
        <v>1040</v>
      </c>
      <c r="L135">
        <f t="shared" si="7"/>
        <v>0</v>
      </c>
      <c r="M135">
        <v>6240</v>
      </c>
    </row>
    <row r="136" spans="1:13" ht="15.75" customHeight="1">
      <c r="A136" t="s">
        <v>47</v>
      </c>
      <c r="C136" s="18" t="s">
        <v>48</v>
      </c>
      <c r="D136" s="19">
        <v>500</v>
      </c>
      <c r="E136" s="19">
        <v>500</v>
      </c>
      <c r="F136" s="19">
        <v>500</v>
      </c>
      <c r="G136" s="19">
        <v>500</v>
      </c>
      <c r="H136" s="19">
        <v>500</v>
      </c>
      <c r="I136" s="19">
        <v>500</v>
      </c>
      <c r="L136">
        <f t="shared" si="7"/>
        <v>0</v>
      </c>
      <c r="M136">
        <v>3000</v>
      </c>
    </row>
    <row r="137" spans="1:13" ht="15.75" customHeight="1">
      <c r="A137" t="s">
        <v>49</v>
      </c>
      <c r="C137" s="18" t="s">
        <v>50</v>
      </c>
      <c r="D137" s="19">
        <v>180</v>
      </c>
      <c r="E137" s="19">
        <v>180</v>
      </c>
      <c r="F137" s="19">
        <v>180</v>
      </c>
      <c r="G137" s="19">
        <v>180</v>
      </c>
      <c r="H137" s="19">
        <v>180</v>
      </c>
      <c r="I137" s="19">
        <v>180</v>
      </c>
      <c r="L137">
        <f t="shared" si="7"/>
        <v>0</v>
      </c>
      <c r="M137">
        <v>1080</v>
      </c>
    </row>
    <row r="138" spans="1:13" ht="15.75" customHeight="1">
      <c r="A138" t="s">
        <v>51</v>
      </c>
      <c r="C138" s="18" t="s">
        <v>52</v>
      </c>
      <c r="D138" s="19">
        <v>11000</v>
      </c>
      <c r="E138" s="19">
        <v>11000</v>
      </c>
      <c r="F138" s="19">
        <v>11000</v>
      </c>
      <c r="G138" s="19">
        <v>15000</v>
      </c>
      <c r="H138" s="19">
        <v>11000</v>
      </c>
      <c r="I138" s="19">
        <v>11000</v>
      </c>
      <c r="L138">
        <f t="shared" si="7"/>
        <v>0</v>
      </c>
      <c r="M138">
        <v>70000</v>
      </c>
    </row>
    <row r="139" spans="1:13" ht="15.75" customHeight="1">
      <c r="A139" t="s">
        <v>53</v>
      </c>
      <c r="C139" s="18" t="s">
        <v>54</v>
      </c>
      <c r="D139" s="19">
        <v>600</v>
      </c>
      <c r="E139" s="19">
        <v>600</v>
      </c>
      <c r="F139" s="19">
        <v>600</v>
      </c>
      <c r="G139" s="19">
        <v>600</v>
      </c>
      <c r="H139" s="19">
        <v>600</v>
      </c>
      <c r="I139" s="19">
        <v>600</v>
      </c>
      <c r="L139">
        <f t="shared" si="7"/>
        <v>0</v>
      </c>
      <c r="M139">
        <v>3600</v>
      </c>
    </row>
    <row r="140" spans="1:13" ht="15.75" customHeight="1">
      <c r="A140" t="s">
        <v>55</v>
      </c>
      <c r="C140" s="18" t="s">
        <v>56</v>
      </c>
      <c r="D140" s="19">
        <v>1000</v>
      </c>
      <c r="E140" s="19">
        <v>1000</v>
      </c>
      <c r="F140" s="19">
        <v>1000</v>
      </c>
      <c r="G140" s="19">
        <v>1000</v>
      </c>
      <c r="H140" s="19">
        <v>1000</v>
      </c>
      <c r="I140" s="19">
        <v>1000</v>
      </c>
      <c r="L140">
        <f t="shared" si="7"/>
        <v>0</v>
      </c>
      <c r="M140">
        <v>6000</v>
      </c>
    </row>
    <row r="141" spans="1:13" ht="15.75" customHeight="1">
      <c r="A141" t="s">
        <v>57</v>
      </c>
      <c r="C141" s="18" t="s">
        <v>58</v>
      </c>
      <c r="D141" s="19">
        <v>800</v>
      </c>
      <c r="E141" s="19">
        <v>800</v>
      </c>
      <c r="F141" s="19">
        <v>800</v>
      </c>
      <c r="G141" s="19">
        <v>800</v>
      </c>
      <c r="H141" s="19">
        <v>800</v>
      </c>
      <c r="I141" s="19">
        <v>800</v>
      </c>
      <c r="L141">
        <f t="shared" si="7"/>
        <v>0</v>
      </c>
      <c r="M141">
        <v>4800</v>
      </c>
    </row>
    <row r="142" spans="1:13" ht="15.75" customHeight="1">
      <c r="A142" t="s">
        <v>59</v>
      </c>
      <c r="C142" s="18" t="s">
        <v>60</v>
      </c>
      <c r="D142" s="19">
        <v>500</v>
      </c>
      <c r="E142" s="19">
        <v>500</v>
      </c>
      <c r="F142" s="19">
        <v>500</v>
      </c>
      <c r="G142" s="19">
        <v>600</v>
      </c>
      <c r="H142" s="19">
        <v>500</v>
      </c>
      <c r="I142" s="19">
        <v>500</v>
      </c>
      <c r="L142">
        <f t="shared" si="7"/>
        <v>0</v>
      </c>
      <c r="M142">
        <v>3100</v>
      </c>
    </row>
    <row r="143" spans="3:9" ht="15.75" customHeight="1">
      <c r="C143" s="21" t="s">
        <v>67</v>
      </c>
      <c r="D143" s="19">
        <f>SUM(D122:D142)</f>
        <v>104110.7215</v>
      </c>
      <c r="E143" s="19">
        <f>SUM(E122:E142)</f>
        <v>104110.7215</v>
      </c>
      <c r="F143" s="19">
        <f>SUM(F122:F142)</f>
        <v>104110.7215</v>
      </c>
      <c r="G143" s="19">
        <f>SUM(G122:G142)</f>
        <v>120087.19</v>
      </c>
      <c r="H143" s="19">
        <f>SUM(H122:H142)</f>
        <v>104110.72</v>
      </c>
      <c r="I143" s="19">
        <f>SUM(I122:I142)</f>
        <v>104110.72</v>
      </c>
    </row>
    <row r="144" spans="3:9" ht="15.75" customHeight="1">
      <c r="C144" s="21"/>
      <c r="D144" s="19"/>
      <c r="E144" s="19"/>
      <c r="F144" s="19"/>
      <c r="G144" s="19"/>
      <c r="H144" s="19"/>
      <c r="I144" s="19"/>
    </row>
    <row r="145" spans="3:9" ht="15.75" customHeight="1">
      <c r="C145" s="21" t="s">
        <v>4</v>
      </c>
      <c r="D145" s="19">
        <f>+D119-D143</f>
        <v>11183.708499999993</v>
      </c>
      <c r="E145" s="19">
        <f>+E119-E143</f>
        <v>11183.708499999993</v>
      </c>
      <c r="F145" s="19">
        <f>+F119-F143</f>
        <v>11183.708499999993</v>
      </c>
      <c r="G145" s="19">
        <f>+G119-G143</f>
        <v>6736.679999999993</v>
      </c>
      <c r="H145" s="19">
        <f>+H119-H143</f>
        <v>11183.709999999992</v>
      </c>
      <c r="I145" s="19">
        <f>+I119-I143</f>
        <v>11183.709999999992</v>
      </c>
    </row>
    <row r="146" spans="3:9" ht="15.75" customHeight="1">
      <c r="C146" s="18"/>
      <c r="D146" s="19"/>
      <c r="E146" s="19"/>
      <c r="F146" s="19"/>
      <c r="G146" s="19"/>
      <c r="H146" s="19"/>
      <c r="I146" s="19"/>
    </row>
    <row r="150" spans="1:12" ht="15.75" customHeight="1">
      <c r="A150" t="s">
        <v>69</v>
      </c>
      <c r="C150" s="16" t="s">
        <v>66</v>
      </c>
      <c r="D150" s="17">
        <v>42917</v>
      </c>
      <c r="E150" s="17">
        <v>42948</v>
      </c>
      <c r="F150" s="17">
        <v>42979</v>
      </c>
      <c r="G150" s="17">
        <v>43009</v>
      </c>
      <c r="H150" s="17">
        <v>43040</v>
      </c>
      <c r="I150" s="17">
        <v>43070</v>
      </c>
      <c r="L150" t="s">
        <v>70</v>
      </c>
    </row>
    <row r="151" spans="1:13" ht="15.75" customHeight="1">
      <c r="A151" t="s">
        <v>7</v>
      </c>
      <c r="C151" s="18" t="s">
        <v>8</v>
      </c>
      <c r="D151" s="19">
        <v>10000</v>
      </c>
      <c r="E151" s="19">
        <v>20000</v>
      </c>
      <c r="F151" s="19">
        <v>20000</v>
      </c>
      <c r="G151" s="19">
        <v>20000</v>
      </c>
      <c r="H151" s="19">
        <v>20000</v>
      </c>
      <c r="I151" s="19">
        <v>20000</v>
      </c>
      <c r="L151">
        <f aca="true" t="shared" si="8" ref="L151:L154">$L$150&amp;$A151</f>
        <v>0</v>
      </c>
      <c r="M151">
        <v>110000</v>
      </c>
    </row>
    <row r="152" spans="1:13" ht="15.75" customHeight="1">
      <c r="A152" t="s">
        <v>9</v>
      </c>
      <c r="C152" s="18" t="s">
        <v>10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L152">
        <f t="shared" si="8"/>
        <v>0</v>
      </c>
      <c r="M152">
        <v>0</v>
      </c>
    </row>
    <row r="153" spans="1:13" ht="15.75" customHeight="1">
      <c r="A153" t="s">
        <v>11</v>
      </c>
      <c r="C153" s="18" t="s">
        <v>12</v>
      </c>
      <c r="D153" s="19">
        <v>106193.32</v>
      </c>
      <c r="E153" s="19">
        <v>95134.43</v>
      </c>
      <c r="F153" s="19">
        <v>95134.43</v>
      </c>
      <c r="G153" s="19">
        <v>106663.87</v>
      </c>
      <c r="H153" s="19">
        <v>95134.43</v>
      </c>
      <c r="I153" s="19">
        <v>112428.6</v>
      </c>
      <c r="L153">
        <f t="shared" si="8"/>
        <v>0</v>
      </c>
      <c r="M153">
        <v>610689.08</v>
      </c>
    </row>
    <row r="154" spans="1:13" ht="15.75" customHeight="1">
      <c r="A154" t="s">
        <v>13</v>
      </c>
      <c r="C154" s="18" t="s">
        <v>14</v>
      </c>
      <c r="D154" s="20">
        <v>10160</v>
      </c>
      <c r="E154" s="20">
        <v>10160</v>
      </c>
      <c r="F154" s="20">
        <v>10160</v>
      </c>
      <c r="G154" s="20">
        <v>10160</v>
      </c>
      <c r="H154" s="20">
        <v>10160</v>
      </c>
      <c r="I154" s="20">
        <v>10160</v>
      </c>
      <c r="L154">
        <f t="shared" si="8"/>
        <v>0</v>
      </c>
      <c r="M154">
        <v>60960</v>
      </c>
    </row>
    <row r="155" spans="3:9" ht="15.75" customHeight="1">
      <c r="C155" s="21" t="s">
        <v>67</v>
      </c>
      <c r="D155" s="19">
        <f>SUM(D151:D154)</f>
        <v>126353.32</v>
      </c>
      <c r="E155" s="19">
        <f>SUM(E151:E154)</f>
        <v>125294.43</v>
      </c>
      <c r="F155" s="19">
        <f>SUM(F151:F154)</f>
        <v>125294.43</v>
      </c>
      <c r="G155" s="19">
        <f>SUM(G151:G154)</f>
        <v>136823.87</v>
      </c>
      <c r="H155" s="19">
        <f>SUM(H151:H154)</f>
        <v>125294.43</v>
      </c>
      <c r="I155" s="19">
        <f>SUM(I151:I154)</f>
        <v>142588.6</v>
      </c>
    </row>
    <row r="156" spans="3:9" ht="15.75" customHeight="1">
      <c r="C156" s="21"/>
      <c r="D156" s="19"/>
      <c r="E156" s="19"/>
      <c r="F156" s="19"/>
      <c r="G156" s="19"/>
      <c r="H156" s="19"/>
      <c r="I156" s="19"/>
    </row>
    <row r="157" spans="3:9" ht="15.75" customHeight="1">
      <c r="C157" s="21" t="s">
        <v>68</v>
      </c>
      <c r="D157" s="19">
        <v>126353.32</v>
      </c>
      <c r="E157" s="19">
        <v>125294.43</v>
      </c>
      <c r="F157" s="19">
        <v>125294.43</v>
      </c>
      <c r="G157" s="19">
        <v>136823.87</v>
      </c>
      <c r="H157" s="19">
        <v>125294.43</v>
      </c>
      <c r="I157" s="19">
        <v>142588.6</v>
      </c>
    </row>
    <row r="158" spans="3:9" ht="13.5" customHeight="1">
      <c r="C158" s="22"/>
      <c r="D158" s="23"/>
      <c r="E158" s="23"/>
      <c r="F158" s="23"/>
      <c r="G158" s="23"/>
      <c r="H158" s="23"/>
      <c r="I158" s="23"/>
    </row>
    <row r="159" spans="3:9" ht="15.75" customHeight="1">
      <c r="C159" s="16" t="s">
        <v>20</v>
      </c>
      <c r="D159"/>
      <c r="E159"/>
      <c r="F159"/>
      <c r="G159"/>
      <c r="H159"/>
      <c r="I159"/>
    </row>
    <row r="160" spans="1:13" ht="15.75" customHeight="1">
      <c r="A160" t="s">
        <v>21</v>
      </c>
      <c r="C160" s="18" t="s">
        <v>22</v>
      </c>
      <c r="D160" s="19">
        <v>18000</v>
      </c>
      <c r="E160" s="19">
        <v>17000</v>
      </c>
      <c r="F160" s="19">
        <v>17000</v>
      </c>
      <c r="G160" s="19">
        <v>18750</v>
      </c>
      <c r="H160" s="19">
        <v>17000</v>
      </c>
      <c r="I160" s="19">
        <v>20000</v>
      </c>
      <c r="L160">
        <f aca="true" t="shared" si="9" ref="L160:L180">$L$150&amp;$A160</f>
        <v>0</v>
      </c>
      <c r="M160">
        <v>107750</v>
      </c>
    </row>
    <row r="161" spans="1:13" ht="15.75" customHeight="1">
      <c r="A161" t="s">
        <v>61</v>
      </c>
      <c r="C161" s="18" t="s">
        <v>62</v>
      </c>
      <c r="D161" s="19">
        <v>6317.67</v>
      </c>
      <c r="E161" s="19">
        <v>6264.72</v>
      </c>
      <c r="F161" s="19">
        <v>6264.72</v>
      </c>
      <c r="G161" s="19">
        <v>6841.19</v>
      </c>
      <c r="H161" s="19">
        <v>6264.72</v>
      </c>
      <c r="I161" s="19">
        <v>7129.43</v>
      </c>
      <c r="L161">
        <f t="shared" si="9"/>
        <v>0</v>
      </c>
      <c r="M161">
        <v>39082.45</v>
      </c>
    </row>
    <row r="162" spans="1:13" ht="15.75" customHeight="1">
      <c r="A162" t="s">
        <v>23</v>
      </c>
      <c r="C162" s="18" t="s">
        <v>24</v>
      </c>
      <c r="D162" s="19">
        <v>23000</v>
      </c>
      <c r="E162" s="19">
        <v>23000</v>
      </c>
      <c r="F162" s="19">
        <v>23000</v>
      </c>
      <c r="G162" s="19">
        <v>23000</v>
      </c>
      <c r="H162" s="19">
        <v>23000</v>
      </c>
      <c r="I162" s="19">
        <v>23000</v>
      </c>
      <c r="L162">
        <f t="shared" si="9"/>
        <v>0</v>
      </c>
      <c r="M162">
        <v>138000</v>
      </c>
    </row>
    <row r="163" spans="1:13" ht="15.75" customHeight="1">
      <c r="A163" t="s">
        <v>25</v>
      </c>
      <c r="C163" s="18" t="s">
        <v>26</v>
      </c>
      <c r="D163" s="19">
        <v>1000</v>
      </c>
      <c r="E163" s="19">
        <v>2500</v>
      </c>
      <c r="F163" s="19">
        <v>2500</v>
      </c>
      <c r="G163" s="19">
        <v>2500</v>
      </c>
      <c r="H163" s="19">
        <v>2500</v>
      </c>
      <c r="I163" s="19">
        <v>2500</v>
      </c>
      <c r="L163">
        <f t="shared" si="9"/>
        <v>0</v>
      </c>
      <c r="M163">
        <v>13500</v>
      </c>
    </row>
    <row r="164" spans="1:13" ht="15.75" customHeight="1">
      <c r="A164" t="s">
        <v>27</v>
      </c>
      <c r="C164" s="18" t="s">
        <v>28</v>
      </c>
      <c r="D164" s="19">
        <v>699</v>
      </c>
      <c r="E164" s="19">
        <v>699</v>
      </c>
      <c r="F164" s="19">
        <v>699</v>
      </c>
      <c r="G164" s="19">
        <v>699</v>
      </c>
      <c r="H164" s="19">
        <v>699</v>
      </c>
      <c r="I164" s="19">
        <v>699</v>
      </c>
      <c r="L164">
        <f t="shared" si="9"/>
        <v>0</v>
      </c>
      <c r="M164">
        <v>4194</v>
      </c>
    </row>
    <row r="165" spans="1:13" ht="15.75" customHeight="1">
      <c r="A165" t="s">
        <v>29</v>
      </c>
      <c r="C165" s="18" t="s">
        <v>30</v>
      </c>
      <c r="D165" s="19">
        <v>2400</v>
      </c>
      <c r="E165" s="19">
        <v>2600</v>
      </c>
      <c r="F165" s="19">
        <v>2600</v>
      </c>
      <c r="G165" s="19">
        <v>2600</v>
      </c>
      <c r="H165" s="19">
        <v>2600</v>
      </c>
      <c r="I165" s="19">
        <v>2600</v>
      </c>
      <c r="L165">
        <f t="shared" si="9"/>
        <v>0</v>
      </c>
      <c r="M165">
        <v>15400</v>
      </c>
    </row>
    <row r="166" spans="1:13" ht="15.75" customHeight="1">
      <c r="A166" t="s">
        <v>31</v>
      </c>
      <c r="C166" s="18" t="s">
        <v>32</v>
      </c>
      <c r="D166" s="19">
        <v>4500</v>
      </c>
      <c r="E166" s="19">
        <v>4500</v>
      </c>
      <c r="F166" s="19">
        <v>4500</v>
      </c>
      <c r="G166" s="19">
        <v>5000</v>
      </c>
      <c r="H166" s="19">
        <v>4500</v>
      </c>
      <c r="I166" s="19">
        <v>5000</v>
      </c>
      <c r="L166">
        <f t="shared" si="9"/>
        <v>0</v>
      </c>
      <c r="M166">
        <v>28000</v>
      </c>
    </row>
    <row r="167" spans="1:13" ht="15.75" customHeight="1">
      <c r="A167" t="s">
        <v>33</v>
      </c>
      <c r="C167" s="18" t="s">
        <v>34</v>
      </c>
      <c r="D167" s="19">
        <v>2000</v>
      </c>
      <c r="E167" s="19">
        <v>2000</v>
      </c>
      <c r="F167" s="19">
        <v>2000</v>
      </c>
      <c r="G167" s="19">
        <v>2000</v>
      </c>
      <c r="H167" s="19">
        <v>2000</v>
      </c>
      <c r="I167" s="19">
        <v>2000</v>
      </c>
      <c r="L167">
        <f t="shared" si="9"/>
        <v>0</v>
      </c>
      <c r="M167">
        <v>12000</v>
      </c>
    </row>
    <row r="168" spans="1:13" ht="15.75" customHeight="1">
      <c r="A168" t="s">
        <v>35</v>
      </c>
      <c r="C168" s="18" t="s">
        <v>36</v>
      </c>
      <c r="D168" s="19">
        <v>30000</v>
      </c>
      <c r="E168" s="19">
        <v>30000</v>
      </c>
      <c r="F168" s="19">
        <v>30000</v>
      </c>
      <c r="G168" s="19">
        <v>33750</v>
      </c>
      <c r="H168" s="19">
        <v>30000</v>
      </c>
      <c r="I168" s="19">
        <v>35000</v>
      </c>
      <c r="L168">
        <f t="shared" si="9"/>
        <v>0</v>
      </c>
      <c r="M168">
        <v>188750</v>
      </c>
    </row>
    <row r="169" spans="1:13" ht="15.75" customHeight="1">
      <c r="A169" t="s">
        <v>37</v>
      </c>
      <c r="C169" s="18" t="s">
        <v>38</v>
      </c>
      <c r="D169" s="19">
        <v>800</v>
      </c>
      <c r="E169" s="19">
        <v>800</v>
      </c>
      <c r="F169" s="19">
        <v>800</v>
      </c>
      <c r="G169" s="19">
        <v>800</v>
      </c>
      <c r="H169" s="19">
        <v>800</v>
      </c>
      <c r="I169" s="19">
        <v>800</v>
      </c>
      <c r="L169">
        <f t="shared" si="9"/>
        <v>0</v>
      </c>
      <c r="M169">
        <v>4800</v>
      </c>
    </row>
    <row r="170" spans="1:13" ht="15.75" customHeight="1">
      <c r="A170" t="s">
        <v>39</v>
      </c>
      <c r="C170" s="18" t="s">
        <v>40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L170">
        <f t="shared" si="9"/>
        <v>0</v>
      </c>
      <c r="M170">
        <v>0</v>
      </c>
    </row>
    <row r="171" spans="1:13" ht="15.75" customHeight="1">
      <c r="A171" t="s">
        <v>41</v>
      </c>
      <c r="C171" s="18" t="s">
        <v>42</v>
      </c>
      <c r="D171" s="19">
        <v>627</v>
      </c>
      <c r="E171" s="19">
        <v>627</v>
      </c>
      <c r="F171" s="19">
        <v>627</v>
      </c>
      <c r="G171" s="19">
        <v>627</v>
      </c>
      <c r="H171" s="19">
        <v>627</v>
      </c>
      <c r="I171" s="19">
        <v>627</v>
      </c>
      <c r="L171">
        <f t="shared" si="9"/>
        <v>0</v>
      </c>
      <c r="M171">
        <v>3762</v>
      </c>
    </row>
    <row r="172" spans="1:13" ht="15.75" customHeight="1">
      <c r="A172" t="s">
        <v>43</v>
      </c>
      <c r="C172" s="18" t="s">
        <v>44</v>
      </c>
      <c r="D172" s="19">
        <v>7500</v>
      </c>
      <c r="E172" s="19">
        <v>7500</v>
      </c>
      <c r="F172" s="19">
        <v>7500</v>
      </c>
      <c r="G172" s="19">
        <v>7500</v>
      </c>
      <c r="H172" s="19">
        <v>7500</v>
      </c>
      <c r="I172" s="19">
        <v>7500</v>
      </c>
      <c r="L172">
        <f t="shared" si="9"/>
        <v>0</v>
      </c>
      <c r="M172">
        <v>45000</v>
      </c>
    </row>
    <row r="173" spans="1:13" ht="15.75" customHeight="1">
      <c r="A173" t="s">
        <v>45</v>
      </c>
      <c r="C173" s="18" t="s">
        <v>46</v>
      </c>
      <c r="D173" s="19">
        <v>1040</v>
      </c>
      <c r="E173" s="19"/>
      <c r="F173" s="19"/>
      <c r="G173" s="19">
        <v>1040</v>
      </c>
      <c r="H173" s="19"/>
      <c r="I173" s="19">
        <v>1040</v>
      </c>
      <c r="L173">
        <f t="shared" si="9"/>
        <v>0</v>
      </c>
      <c r="M173">
        <v>3120</v>
      </c>
    </row>
    <row r="174" spans="1:13" ht="15.75" customHeight="1">
      <c r="A174" t="s">
        <v>47</v>
      </c>
      <c r="C174" s="18" t="s">
        <v>48</v>
      </c>
      <c r="D174" s="19">
        <v>500</v>
      </c>
      <c r="E174" s="19">
        <v>500</v>
      </c>
      <c r="F174" s="19">
        <v>500</v>
      </c>
      <c r="G174" s="19">
        <v>500</v>
      </c>
      <c r="H174" s="19">
        <v>500</v>
      </c>
      <c r="I174" s="19">
        <v>500</v>
      </c>
      <c r="L174">
        <f t="shared" si="9"/>
        <v>0</v>
      </c>
      <c r="M174">
        <v>3000</v>
      </c>
    </row>
    <row r="175" spans="1:13" ht="15.75" customHeight="1">
      <c r="A175" t="s">
        <v>49</v>
      </c>
      <c r="C175" s="18" t="s">
        <v>50</v>
      </c>
      <c r="D175" s="19">
        <v>180</v>
      </c>
      <c r="E175" s="19">
        <v>180</v>
      </c>
      <c r="F175" s="19">
        <v>180</v>
      </c>
      <c r="G175" s="19">
        <v>180</v>
      </c>
      <c r="H175" s="19">
        <v>180</v>
      </c>
      <c r="I175" s="19">
        <v>180</v>
      </c>
      <c r="L175">
        <f t="shared" si="9"/>
        <v>0</v>
      </c>
      <c r="M175">
        <v>1080</v>
      </c>
    </row>
    <row r="176" spans="1:13" ht="15.75" customHeight="1">
      <c r="A176" t="s">
        <v>51</v>
      </c>
      <c r="C176" s="18" t="s">
        <v>52</v>
      </c>
      <c r="D176" s="19">
        <v>14000</v>
      </c>
      <c r="E176" s="19">
        <v>14000</v>
      </c>
      <c r="F176" s="19">
        <v>14000</v>
      </c>
      <c r="G176" s="19">
        <v>14000</v>
      </c>
      <c r="H176" s="19">
        <v>14000</v>
      </c>
      <c r="I176" s="19">
        <v>14000</v>
      </c>
      <c r="L176">
        <f t="shared" si="9"/>
        <v>0</v>
      </c>
      <c r="M176">
        <v>84000</v>
      </c>
    </row>
    <row r="177" spans="1:13" ht="15.75" customHeight="1">
      <c r="A177" t="s">
        <v>53</v>
      </c>
      <c r="C177" s="18" t="s">
        <v>54</v>
      </c>
      <c r="D177" s="19">
        <v>600</v>
      </c>
      <c r="E177" s="19">
        <v>600</v>
      </c>
      <c r="F177" s="19">
        <v>600</v>
      </c>
      <c r="G177" s="19">
        <v>600</v>
      </c>
      <c r="H177" s="19">
        <v>600</v>
      </c>
      <c r="I177" s="19">
        <v>600</v>
      </c>
      <c r="L177">
        <f t="shared" si="9"/>
        <v>0</v>
      </c>
      <c r="M177">
        <v>3600</v>
      </c>
    </row>
    <row r="178" spans="1:13" ht="15.75" customHeight="1">
      <c r="A178" t="s">
        <v>55</v>
      </c>
      <c r="C178" s="18" t="s">
        <v>56</v>
      </c>
      <c r="D178" s="19">
        <v>1000</v>
      </c>
      <c r="E178" s="19">
        <v>1000</v>
      </c>
      <c r="F178" s="19">
        <v>1000</v>
      </c>
      <c r="G178" s="19">
        <v>1000</v>
      </c>
      <c r="H178" s="19">
        <v>1000</v>
      </c>
      <c r="I178" s="19">
        <v>1000</v>
      </c>
      <c r="L178">
        <f t="shared" si="9"/>
        <v>0</v>
      </c>
      <c r="M178">
        <v>6000</v>
      </c>
    </row>
    <row r="179" spans="1:13" ht="15.75" customHeight="1">
      <c r="A179" t="s">
        <v>57</v>
      </c>
      <c r="C179" s="18" t="s">
        <v>58</v>
      </c>
      <c r="D179" s="19">
        <v>800</v>
      </c>
      <c r="E179" s="19">
        <v>800</v>
      </c>
      <c r="F179" s="19">
        <v>800</v>
      </c>
      <c r="G179" s="19">
        <v>800</v>
      </c>
      <c r="H179" s="19">
        <v>800</v>
      </c>
      <c r="I179" s="19">
        <v>800</v>
      </c>
      <c r="L179">
        <f t="shared" si="9"/>
        <v>0</v>
      </c>
      <c r="M179">
        <v>4800</v>
      </c>
    </row>
    <row r="180" spans="1:13" ht="15.75" customHeight="1">
      <c r="A180" t="s">
        <v>59</v>
      </c>
      <c r="C180" s="18" t="s">
        <v>60</v>
      </c>
      <c r="D180" s="19">
        <v>600</v>
      </c>
      <c r="E180" s="19">
        <v>500</v>
      </c>
      <c r="F180" s="19">
        <v>500</v>
      </c>
      <c r="G180" s="19">
        <v>500</v>
      </c>
      <c r="H180" s="19">
        <v>500</v>
      </c>
      <c r="I180" s="19">
        <v>500</v>
      </c>
      <c r="L180">
        <f t="shared" si="9"/>
        <v>0</v>
      </c>
      <c r="M180">
        <v>3100</v>
      </c>
    </row>
    <row r="181" spans="3:9" ht="15.75" customHeight="1">
      <c r="C181" s="21" t="s">
        <v>67</v>
      </c>
      <c r="D181" s="19">
        <f>SUM(D160:D180)</f>
        <v>115563.67</v>
      </c>
      <c r="E181" s="19">
        <f>SUM(E160:E180)</f>
        <v>115070.72</v>
      </c>
      <c r="F181" s="19">
        <f>SUM(F160:F180)</f>
        <v>115070.72</v>
      </c>
      <c r="G181" s="19">
        <f>SUM(G160:G180)</f>
        <v>122687.19</v>
      </c>
      <c r="H181" s="19">
        <f>SUM(H160:H180)</f>
        <v>115070.72</v>
      </c>
      <c r="I181" s="19">
        <f>SUM(I160:I180)</f>
        <v>125475.43</v>
      </c>
    </row>
    <row r="182" spans="3:9" ht="15.75" customHeight="1">
      <c r="C182" s="21"/>
      <c r="D182" s="19"/>
      <c r="E182" s="19"/>
      <c r="F182" s="19"/>
      <c r="G182" s="19"/>
      <c r="H182" s="19"/>
      <c r="I182" s="19"/>
    </row>
    <row r="183" spans="3:9" ht="15.75" customHeight="1">
      <c r="C183" s="21" t="s">
        <v>4</v>
      </c>
      <c r="D183" s="19">
        <f>+D157-D181</f>
        <v>10789.650000000009</v>
      </c>
      <c r="E183" s="19">
        <f>+E157-E181</f>
        <v>10223.709999999992</v>
      </c>
      <c r="F183" s="19">
        <f>+F157-F181</f>
        <v>10223.709999999992</v>
      </c>
      <c r="G183" s="19">
        <f>+G157-G181</f>
        <v>14136.679999999993</v>
      </c>
      <c r="H183" s="19">
        <f>+H157-H181</f>
        <v>10223.709999999992</v>
      </c>
      <c r="I183" s="19">
        <f>+I157-I181</f>
        <v>17113.170000000013</v>
      </c>
    </row>
    <row r="184" spans="3:9" ht="15.75" customHeight="1">
      <c r="C184" s="18"/>
      <c r="D184" s="19"/>
      <c r="E184" s="19"/>
      <c r="F184" s="19"/>
      <c r="G184" s="19"/>
      <c r="H184" s="19"/>
      <c r="I184" s="19"/>
    </row>
    <row r="185" spans="3:9" ht="15.75" customHeight="1">
      <c r="C185" s="16"/>
      <c r="D185"/>
      <c r="E185"/>
      <c r="F185"/>
      <c r="G185"/>
      <c r="H185"/>
      <c r="I185"/>
    </row>
    <row r="186" spans="3:9" ht="15.75" customHeight="1">
      <c r="C186" s="18"/>
      <c r="D186" s="19"/>
      <c r="E186" s="19"/>
      <c r="F186" s="19"/>
      <c r="G186" s="19"/>
      <c r="H186" s="19"/>
      <c r="I186" s="19"/>
    </row>
    <row r="187" spans="1:12" ht="15.75" customHeight="1">
      <c r="A187" t="s">
        <v>70</v>
      </c>
      <c r="C187" s="16" t="s">
        <v>66</v>
      </c>
      <c r="D187" s="17">
        <v>43101</v>
      </c>
      <c r="E187" s="17">
        <v>43132</v>
      </c>
      <c r="F187" s="17">
        <v>43160</v>
      </c>
      <c r="G187" s="17">
        <v>43191</v>
      </c>
      <c r="H187" s="17">
        <v>43221</v>
      </c>
      <c r="I187" s="17">
        <v>43252</v>
      </c>
      <c r="L187" t="s">
        <v>70</v>
      </c>
    </row>
    <row r="188" spans="1:13" ht="15.75" customHeight="1">
      <c r="A188" t="s">
        <v>7</v>
      </c>
      <c r="C188" s="18" t="s">
        <v>8</v>
      </c>
      <c r="D188" s="19">
        <v>20000</v>
      </c>
      <c r="E188" s="19">
        <v>20000</v>
      </c>
      <c r="F188" s="19">
        <v>20000</v>
      </c>
      <c r="G188" s="19">
        <v>20000</v>
      </c>
      <c r="H188" s="19">
        <v>20000</v>
      </c>
      <c r="I188" s="19">
        <v>20000</v>
      </c>
      <c r="L188">
        <f aca="true" t="shared" si="10" ref="L188:L191">$L$187&amp;$A188</f>
        <v>0</v>
      </c>
      <c r="M188">
        <v>120000</v>
      </c>
    </row>
    <row r="189" spans="1:13" ht="15.75" customHeight="1">
      <c r="A189" t="s">
        <v>9</v>
      </c>
      <c r="C189" s="18" t="s">
        <v>10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L189">
        <f t="shared" si="10"/>
        <v>0</v>
      </c>
      <c r="M189">
        <v>0</v>
      </c>
    </row>
    <row r="190" spans="1:13" ht="15.75" customHeight="1">
      <c r="A190" t="s">
        <v>11</v>
      </c>
      <c r="C190" s="18" t="s">
        <v>12</v>
      </c>
      <c r="D190" s="19">
        <v>101358.6</v>
      </c>
      <c r="E190" s="19">
        <v>101358.6</v>
      </c>
      <c r="F190" s="19">
        <v>101358.6</v>
      </c>
      <c r="G190" s="19">
        <v>114647.45</v>
      </c>
      <c r="H190" s="19">
        <v>95623.87</v>
      </c>
      <c r="I190" s="19">
        <v>95623.87</v>
      </c>
      <c r="L190">
        <f t="shared" si="10"/>
        <v>0</v>
      </c>
      <c r="M190">
        <v>609970.99</v>
      </c>
    </row>
    <row r="191" spans="1:13" ht="15.75" customHeight="1">
      <c r="A191" t="s">
        <v>13</v>
      </c>
      <c r="C191" s="18" t="s">
        <v>14</v>
      </c>
      <c r="D191" s="20">
        <v>11200</v>
      </c>
      <c r="E191" s="20">
        <v>11200</v>
      </c>
      <c r="F191" s="20">
        <v>11200</v>
      </c>
      <c r="G191" s="20">
        <v>11200</v>
      </c>
      <c r="H191" s="20">
        <v>11200</v>
      </c>
      <c r="I191" s="20">
        <v>11200</v>
      </c>
      <c r="L191">
        <f t="shared" si="10"/>
        <v>0</v>
      </c>
      <c r="M191">
        <v>67200</v>
      </c>
    </row>
    <row r="192" spans="3:9" ht="15.75" customHeight="1">
      <c r="C192" s="21" t="s">
        <v>67</v>
      </c>
      <c r="D192" s="19">
        <f>SUM(D188:D191)</f>
        <v>132558.6</v>
      </c>
      <c r="E192" s="19">
        <f>SUM(E188:E191)</f>
        <v>132558.6</v>
      </c>
      <c r="F192" s="19">
        <f>SUM(F188:F191)</f>
        <v>132558.6</v>
      </c>
      <c r="G192" s="19">
        <f>SUM(G188:G191)</f>
        <v>145847.45</v>
      </c>
      <c r="H192" s="19">
        <f>SUM(H188:H191)</f>
        <v>126823.87</v>
      </c>
      <c r="I192" s="19">
        <f>SUM(I188:I191)</f>
        <v>126823.87</v>
      </c>
    </row>
    <row r="193" spans="3:9" ht="15.75" customHeight="1">
      <c r="C193" s="21"/>
      <c r="D193" s="19"/>
      <c r="E193" s="19"/>
      <c r="F193" s="19"/>
      <c r="G193" s="19"/>
      <c r="H193" s="19"/>
      <c r="I193" s="19"/>
    </row>
    <row r="194" spans="3:9" ht="15.75" customHeight="1">
      <c r="C194" s="21" t="s">
        <v>68</v>
      </c>
      <c r="D194" s="19">
        <v>132558.6</v>
      </c>
      <c r="E194" s="19">
        <v>132558.6</v>
      </c>
      <c r="F194" s="19">
        <v>132558.6</v>
      </c>
      <c r="G194" s="19">
        <v>145847.45</v>
      </c>
      <c r="H194" s="19">
        <v>126823.87</v>
      </c>
      <c r="I194" s="19">
        <v>126823.87</v>
      </c>
    </row>
    <row r="195" spans="3:9" ht="13.5" customHeight="1">
      <c r="C195" s="22"/>
      <c r="D195" s="23"/>
      <c r="E195" s="23"/>
      <c r="F195" s="23"/>
      <c r="G195" s="23"/>
      <c r="H195" s="23"/>
      <c r="I195" s="23"/>
    </row>
    <row r="196" spans="3:9" ht="15.75" customHeight="1">
      <c r="C196" s="16" t="s">
        <v>20</v>
      </c>
      <c r="D196"/>
      <c r="E196"/>
      <c r="F196"/>
      <c r="G196"/>
      <c r="H196"/>
      <c r="I196"/>
    </row>
    <row r="197" spans="1:13" ht="15.75" customHeight="1">
      <c r="A197" t="s">
        <v>21</v>
      </c>
      <c r="C197" s="18" t="s">
        <v>22</v>
      </c>
      <c r="D197" s="19">
        <v>18750</v>
      </c>
      <c r="E197" s="19">
        <v>18750</v>
      </c>
      <c r="F197" s="19">
        <v>18750</v>
      </c>
      <c r="G197" s="19">
        <v>20000</v>
      </c>
      <c r="H197" s="19">
        <v>18000</v>
      </c>
      <c r="I197" s="19">
        <v>18000</v>
      </c>
      <c r="L197">
        <f aca="true" t="shared" si="11" ref="L197:L217">$L$187&amp;$A197</f>
        <v>0</v>
      </c>
      <c r="M197">
        <v>112250</v>
      </c>
    </row>
    <row r="198" spans="1:13" ht="15.75" customHeight="1">
      <c r="A198" t="s">
        <v>61</v>
      </c>
      <c r="C198" s="18" t="s">
        <v>62</v>
      </c>
      <c r="D198" s="19">
        <v>6627.93</v>
      </c>
      <c r="E198" s="19">
        <v>6627.93</v>
      </c>
      <c r="F198" s="19">
        <v>6627.93</v>
      </c>
      <c r="G198" s="19">
        <v>7292.37</v>
      </c>
      <c r="H198" s="19">
        <v>6341.19</v>
      </c>
      <c r="I198" s="19">
        <v>6341.19</v>
      </c>
      <c r="L198">
        <f t="shared" si="11"/>
        <v>0</v>
      </c>
      <c r="M198">
        <v>39858.54</v>
      </c>
    </row>
    <row r="199" spans="1:13" ht="15.75" customHeight="1">
      <c r="A199" t="s">
        <v>23</v>
      </c>
      <c r="C199" s="18" t="s">
        <v>24</v>
      </c>
      <c r="D199" s="19">
        <v>23000</v>
      </c>
      <c r="E199" s="19">
        <v>23000</v>
      </c>
      <c r="F199" s="19">
        <v>23000</v>
      </c>
      <c r="G199" s="19">
        <v>23000</v>
      </c>
      <c r="H199" s="19">
        <v>23000</v>
      </c>
      <c r="I199" s="19">
        <v>23000</v>
      </c>
      <c r="L199">
        <f t="shared" si="11"/>
        <v>0</v>
      </c>
      <c r="M199">
        <v>138000</v>
      </c>
    </row>
    <row r="200" spans="1:13" ht="15.75" customHeight="1">
      <c r="A200" t="s">
        <v>25</v>
      </c>
      <c r="C200" s="18" t="s">
        <v>26</v>
      </c>
      <c r="D200" s="19">
        <v>2500</v>
      </c>
      <c r="E200" s="19">
        <v>2500</v>
      </c>
      <c r="F200" s="19">
        <v>2500</v>
      </c>
      <c r="G200" s="19">
        <v>2500</v>
      </c>
      <c r="H200" s="19">
        <v>1000</v>
      </c>
      <c r="I200" s="19">
        <v>1000</v>
      </c>
      <c r="L200">
        <f t="shared" si="11"/>
        <v>0</v>
      </c>
      <c r="M200">
        <v>12000</v>
      </c>
    </row>
    <row r="201" spans="1:13" ht="15.75" customHeight="1">
      <c r="A201" t="s">
        <v>27</v>
      </c>
      <c r="C201" s="18" t="s">
        <v>28</v>
      </c>
      <c r="D201" s="19">
        <v>699</v>
      </c>
      <c r="E201" s="19">
        <v>699</v>
      </c>
      <c r="F201" s="19">
        <v>699</v>
      </c>
      <c r="G201" s="19">
        <v>699</v>
      </c>
      <c r="H201" s="19">
        <v>699</v>
      </c>
      <c r="I201" s="19">
        <v>699</v>
      </c>
      <c r="L201">
        <f t="shared" si="11"/>
        <v>0</v>
      </c>
      <c r="M201">
        <v>4194</v>
      </c>
    </row>
    <row r="202" spans="1:13" ht="15.75" customHeight="1">
      <c r="A202" t="s">
        <v>29</v>
      </c>
      <c r="C202" s="18" t="s">
        <v>30</v>
      </c>
      <c r="D202" s="19">
        <v>2600</v>
      </c>
      <c r="E202" s="19">
        <v>2600</v>
      </c>
      <c r="F202" s="19">
        <v>2600</v>
      </c>
      <c r="G202" s="19">
        <v>2600</v>
      </c>
      <c r="H202" s="19">
        <v>2400</v>
      </c>
      <c r="I202" s="19">
        <v>2400</v>
      </c>
      <c r="L202">
        <f t="shared" si="11"/>
        <v>0</v>
      </c>
      <c r="M202">
        <v>15200</v>
      </c>
    </row>
    <row r="203" spans="1:13" ht="15.75" customHeight="1">
      <c r="A203" t="s">
        <v>31</v>
      </c>
      <c r="C203" s="18" t="s">
        <v>32</v>
      </c>
      <c r="D203" s="19">
        <v>5000</v>
      </c>
      <c r="E203" s="19">
        <v>5000</v>
      </c>
      <c r="F203" s="19">
        <v>5000</v>
      </c>
      <c r="G203" s="19">
        <v>5000</v>
      </c>
      <c r="H203" s="19">
        <v>4500</v>
      </c>
      <c r="I203" s="19">
        <v>4500</v>
      </c>
      <c r="L203">
        <f t="shared" si="11"/>
        <v>0</v>
      </c>
      <c r="M203">
        <v>29000</v>
      </c>
    </row>
    <row r="204" spans="1:13" ht="15.75" customHeight="1">
      <c r="A204" t="s">
        <v>33</v>
      </c>
      <c r="C204" s="18" t="s">
        <v>34</v>
      </c>
      <c r="D204" s="19">
        <v>2000</v>
      </c>
      <c r="E204" s="19">
        <v>2000</v>
      </c>
      <c r="F204" s="19">
        <v>2000</v>
      </c>
      <c r="G204" s="19">
        <v>2000</v>
      </c>
      <c r="H204" s="19">
        <v>2000</v>
      </c>
      <c r="I204" s="19">
        <v>2000</v>
      </c>
      <c r="L204">
        <f t="shared" si="11"/>
        <v>0</v>
      </c>
      <c r="M204">
        <v>12000</v>
      </c>
    </row>
    <row r="205" spans="1:13" ht="15.75" customHeight="1">
      <c r="A205" t="s">
        <v>35</v>
      </c>
      <c r="C205" s="18" t="s">
        <v>36</v>
      </c>
      <c r="D205" s="19">
        <v>33750</v>
      </c>
      <c r="E205" s="19">
        <v>33750</v>
      </c>
      <c r="F205" s="19">
        <v>33750</v>
      </c>
      <c r="G205" s="19">
        <v>35000</v>
      </c>
      <c r="H205" s="19">
        <v>30000</v>
      </c>
      <c r="I205" s="19">
        <v>30000</v>
      </c>
      <c r="L205">
        <f t="shared" si="11"/>
        <v>0</v>
      </c>
      <c r="M205">
        <v>196250</v>
      </c>
    </row>
    <row r="206" spans="1:13" ht="15.75" customHeight="1">
      <c r="A206" t="s">
        <v>37</v>
      </c>
      <c r="C206" s="18" t="s">
        <v>38</v>
      </c>
      <c r="D206" s="19">
        <v>800</v>
      </c>
      <c r="E206" s="19">
        <v>800</v>
      </c>
      <c r="F206" s="19">
        <v>800</v>
      </c>
      <c r="G206" s="19">
        <v>800</v>
      </c>
      <c r="H206" s="19">
        <v>800</v>
      </c>
      <c r="I206" s="19">
        <v>800</v>
      </c>
      <c r="L206">
        <f t="shared" si="11"/>
        <v>0</v>
      </c>
      <c r="M206">
        <v>4800</v>
      </c>
    </row>
    <row r="207" spans="1:13" ht="15.75" customHeight="1">
      <c r="A207" t="s">
        <v>39</v>
      </c>
      <c r="C207" s="18" t="s">
        <v>40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L207">
        <f t="shared" si="11"/>
        <v>0</v>
      </c>
      <c r="M207">
        <v>0</v>
      </c>
    </row>
    <row r="208" spans="1:13" ht="15.75" customHeight="1">
      <c r="A208" t="s">
        <v>41</v>
      </c>
      <c r="C208" s="18" t="s">
        <v>42</v>
      </c>
      <c r="D208" s="19">
        <v>627</v>
      </c>
      <c r="E208" s="19">
        <v>627</v>
      </c>
      <c r="F208" s="19">
        <v>627</v>
      </c>
      <c r="G208" s="19">
        <v>627</v>
      </c>
      <c r="H208" s="19">
        <v>627</v>
      </c>
      <c r="I208" s="19">
        <v>627</v>
      </c>
      <c r="L208">
        <f t="shared" si="11"/>
        <v>0</v>
      </c>
      <c r="M208">
        <v>3762</v>
      </c>
    </row>
    <row r="209" spans="1:13" ht="15.75" customHeight="1">
      <c r="A209" t="s">
        <v>43</v>
      </c>
      <c r="C209" s="18" t="s">
        <v>44</v>
      </c>
      <c r="D209" s="19">
        <v>7500</v>
      </c>
      <c r="E209" s="19">
        <v>7500</v>
      </c>
      <c r="F209" s="19">
        <v>7500</v>
      </c>
      <c r="G209" s="19">
        <v>7500</v>
      </c>
      <c r="H209" s="19">
        <v>7500</v>
      </c>
      <c r="I209" s="19">
        <v>7500</v>
      </c>
      <c r="L209">
        <f t="shared" si="11"/>
        <v>0</v>
      </c>
      <c r="M209">
        <v>45000</v>
      </c>
    </row>
    <row r="210" spans="1:13" ht="15.75" customHeight="1">
      <c r="A210" t="s">
        <v>45</v>
      </c>
      <c r="C210" s="18" t="s">
        <v>46</v>
      </c>
      <c r="D210" s="19">
        <v>1040</v>
      </c>
      <c r="E210" s="19">
        <v>1040</v>
      </c>
      <c r="F210" s="19">
        <v>1040</v>
      </c>
      <c r="G210" s="19">
        <v>1040</v>
      </c>
      <c r="H210" s="19">
        <v>1040</v>
      </c>
      <c r="I210" s="19">
        <v>1040</v>
      </c>
      <c r="L210">
        <f t="shared" si="11"/>
        <v>0</v>
      </c>
      <c r="M210">
        <v>6240</v>
      </c>
    </row>
    <row r="211" spans="1:13" ht="15.75" customHeight="1">
      <c r="A211" t="s">
        <v>47</v>
      </c>
      <c r="C211" s="18" t="s">
        <v>48</v>
      </c>
      <c r="D211" s="19">
        <v>500</v>
      </c>
      <c r="E211" s="19">
        <v>500</v>
      </c>
      <c r="F211" s="19">
        <v>500</v>
      </c>
      <c r="G211" s="19">
        <v>500</v>
      </c>
      <c r="H211" s="19">
        <v>500</v>
      </c>
      <c r="I211" s="19">
        <v>500</v>
      </c>
      <c r="L211">
        <f t="shared" si="11"/>
        <v>0</v>
      </c>
      <c r="M211">
        <v>3000</v>
      </c>
    </row>
    <row r="212" spans="1:13" ht="15.75" customHeight="1">
      <c r="A212" t="s">
        <v>49</v>
      </c>
      <c r="C212" s="18" t="s">
        <v>50</v>
      </c>
      <c r="D212" s="19">
        <v>180</v>
      </c>
      <c r="E212" s="19">
        <v>180</v>
      </c>
      <c r="F212" s="19">
        <v>180</v>
      </c>
      <c r="G212" s="19">
        <v>180</v>
      </c>
      <c r="H212" s="19">
        <v>180</v>
      </c>
      <c r="I212" s="19">
        <v>180</v>
      </c>
      <c r="L212">
        <f t="shared" si="11"/>
        <v>0</v>
      </c>
      <c r="M212">
        <v>1080</v>
      </c>
    </row>
    <row r="213" spans="1:13" ht="15.75" customHeight="1">
      <c r="A213" t="s">
        <v>51</v>
      </c>
      <c r="C213" s="18" t="s">
        <v>52</v>
      </c>
      <c r="D213" s="19">
        <v>14000</v>
      </c>
      <c r="E213" s="19">
        <v>14000</v>
      </c>
      <c r="F213" s="19">
        <v>14000</v>
      </c>
      <c r="G213" s="19">
        <v>14000</v>
      </c>
      <c r="H213" s="19">
        <v>14000</v>
      </c>
      <c r="I213" s="19">
        <v>14000</v>
      </c>
      <c r="L213">
        <f t="shared" si="11"/>
        <v>0</v>
      </c>
      <c r="M213">
        <v>84000</v>
      </c>
    </row>
    <row r="214" spans="1:13" ht="15.75" customHeight="1">
      <c r="A214" t="s">
        <v>53</v>
      </c>
      <c r="C214" s="18" t="s">
        <v>54</v>
      </c>
      <c r="D214" s="19">
        <v>600</v>
      </c>
      <c r="E214" s="19">
        <v>600</v>
      </c>
      <c r="F214" s="19">
        <v>600</v>
      </c>
      <c r="G214" s="19">
        <v>600</v>
      </c>
      <c r="H214" s="19">
        <v>600</v>
      </c>
      <c r="I214" s="19">
        <v>600</v>
      </c>
      <c r="L214">
        <f t="shared" si="11"/>
        <v>0</v>
      </c>
      <c r="M214">
        <v>3600</v>
      </c>
    </row>
    <row r="215" spans="1:13" ht="15.75" customHeight="1">
      <c r="A215" t="s">
        <v>55</v>
      </c>
      <c r="C215" s="18" t="s">
        <v>56</v>
      </c>
      <c r="D215" s="19">
        <v>1000</v>
      </c>
      <c r="E215" s="19">
        <v>1000</v>
      </c>
      <c r="F215" s="19">
        <v>1000</v>
      </c>
      <c r="G215" s="19">
        <v>1000</v>
      </c>
      <c r="H215" s="19">
        <v>1000</v>
      </c>
      <c r="I215" s="19">
        <v>1000</v>
      </c>
      <c r="L215">
        <f t="shared" si="11"/>
        <v>0</v>
      </c>
      <c r="M215">
        <v>6000</v>
      </c>
    </row>
    <row r="216" spans="1:13" ht="15.75" customHeight="1">
      <c r="A216" t="s">
        <v>57</v>
      </c>
      <c r="C216" s="18" t="s">
        <v>58</v>
      </c>
      <c r="D216" s="19">
        <v>800</v>
      </c>
      <c r="E216" s="19">
        <v>800</v>
      </c>
      <c r="F216" s="19">
        <v>800</v>
      </c>
      <c r="G216" s="19">
        <v>800</v>
      </c>
      <c r="H216" s="19">
        <v>800</v>
      </c>
      <c r="I216" s="19">
        <v>800</v>
      </c>
      <c r="L216">
        <f t="shared" si="11"/>
        <v>0</v>
      </c>
      <c r="M216">
        <v>4800</v>
      </c>
    </row>
    <row r="217" spans="1:13" ht="15.75" customHeight="1">
      <c r="A217" t="s">
        <v>59</v>
      </c>
      <c r="C217" s="18" t="s">
        <v>60</v>
      </c>
      <c r="D217" s="19">
        <v>500</v>
      </c>
      <c r="E217" s="19">
        <v>500</v>
      </c>
      <c r="F217" s="19">
        <v>500</v>
      </c>
      <c r="G217" s="19">
        <v>500</v>
      </c>
      <c r="H217" s="19">
        <v>600</v>
      </c>
      <c r="I217" s="19">
        <v>600</v>
      </c>
      <c r="L217">
        <f t="shared" si="11"/>
        <v>0</v>
      </c>
      <c r="M217">
        <v>3200</v>
      </c>
    </row>
    <row r="218" spans="3:9" ht="15.75" customHeight="1">
      <c r="C218" s="21" t="s">
        <v>67</v>
      </c>
      <c r="D218" s="19">
        <f>SUM(D197:D217)</f>
        <v>122473.93</v>
      </c>
      <c r="E218" s="19">
        <f>SUM(E197:E217)</f>
        <v>122473.93</v>
      </c>
      <c r="F218" s="19">
        <f>SUM(F197:F217)</f>
        <v>122473.93</v>
      </c>
      <c r="G218" s="19">
        <f>SUM(G197:G217)</f>
        <v>125638.37</v>
      </c>
      <c r="H218" s="19">
        <f>SUM(H197:H217)</f>
        <v>115587.19</v>
      </c>
      <c r="I218" s="19">
        <f>SUM(I197:I217)</f>
        <v>115587.19</v>
      </c>
    </row>
    <row r="219" spans="3:9" ht="15.75" customHeight="1">
      <c r="C219" s="21"/>
      <c r="D219" s="19"/>
      <c r="E219" s="19"/>
      <c r="F219" s="19"/>
      <c r="G219" s="19"/>
      <c r="H219" s="19"/>
      <c r="I219" s="19"/>
    </row>
    <row r="220" spans="3:9" ht="15.75" customHeight="1">
      <c r="C220" s="21" t="s">
        <v>4</v>
      </c>
      <c r="D220" s="19">
        <f>+D194-D218</f>
        <v>10084.670000000013</v>
      </c>
      <c r="E220" s="19">
        <f>+E194-E218</f>
        <v>10084.670000000013</v>
      </c>
      <c r="F220" s="19">
        <f>+F194-F218</f>
        <v>10084.670000000013</v>
      </c>
      <c r="G220" s="19">
        <f>+G194-G218</f>
        <v>20209.080000000016</v>
      </c>
      <c r="H220" s="19">
        <f>+H194-H218</f>
        <v>11236.679999999993</v>
      </c>
      <c r="I220" s="19">
        <f>+I194-I218</f>
        <v>11236.679999999993</v>
      </c>
    </row>
    <row r="221" spans="3:9" ht="15.75" customHeight="1">
      <c r="C221" s="18"/>
      <c r="D221" s="19"/>
      <c r="E221" s="19"/>
      <c r="F221" s="19"/>
      <c r="G221" s="19"/>
      <c r="H221" s="19"/>
      <c r="I221" s="1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Elmar Roberg</cp:lastModifiedBy>
  <dcterms:modified xsi:type="dcterms:W3CDTF">2015-11-02T05:03:36Z</dcterms:modified>
  <cp:category/>
  <cp:version/>
  <cp:contentType/>
  <cp:contentStatus/>
  <cp:revision>7</cp:revision>
</cp:coreProperties>
</file>