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name="_xlnm.Print_Area" vbProcedure="false">$#REF!.$A$1:$O$65</definedName>
    <definedName function="false" hidden="false" name="_xlnm.Print_Area_1" vbProcedure="false">vat!#REF!</definedName>
    <definedName function="false" hidden="false" name="_xlnm.Print_Area_2" vbProcedure="false">$#REF!.$A$1:$AB$82</definedName>
    <definedName function="false" hidden="false" name="_xlnm.Print_Area_3" vbProcedure="false">$#REF!.$A$1:$Z$3</definedName>
    <definedName function="false" hidden="false" name="__xlnm.Print_Area_3" vbProcedure="false">$#REF!.$A$1:$AB$82</definedName>
    <definedName function="false" hidden="false" name="__xlnm.Print_Area_5" vbProcedure="false">$#REF!.$A$1:$Z$3</definedName>
    <definedName function="false" hidden="false" name="__xlnm.Print_Area_6" vbProcedure="false">vat!#REF!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<sst xmlns="http://schemas.openxmlformats.org/spreadsheetml/2006/main" count="28" uniqueCount="27">
  <si>
    <t>S10</t>
  </si>
  <si>
    <t>Text 01</t>
  </si>
  <si>
    <t>S20</t>
  </si>
  <si>
    <t>Text 02</t>
  </si>
  <si>
    <t>S30</t>
  </si>
  <si>
    <t>Text 03</t>
  </si>
  <si>
    <t>S40</t>
  </si>
  <si>
    <t>Text 04</t>
  </si>
  <si>
    <t>S60</t>
  </si>
  <si>
    <t>Text 05</t>
  </si>
  <si>
    <t>S50</t>
  </si>
  <si>
    <t>Text 06</t>
  </si>
  <si>
    <t>S90</t>
  </si>
  <si>
    <t>Text 07</t>
  </si>
  <si>
    <t>Text 08</t>
  </si>
  <si>
    <t>Text 09</t>
  </si>
  <si>
    <t>Text 10</t>
  </si>
  <si>
    <t>Other?</t>
  </si>
  <si>
    <t>ZZZ</t>
  </si>
  <si>
    <t>***EOL***</t>
  </si>
  <si>
    <t>Factor</t>
  </si>
  <si>
    <t>text34</t>
  </si>
  <si>
    <t>text35</t>
  </si>
  <si>
    <t>text36</t>
  </si>
  <si>
    <t>text37</t>
  </si>
  <si>
    <t>text38</t>
  </si>
  <si>
    <t>check</t>
  </si>
</sst>
</file>

<file path=xl/styles.xml><?xml version="1.0" encoding="utf-8"?>
<styleSheet xmlns="http://schemas.openxmlformats.org/spreadsheetml/2006/main">
  <numFmts count="28">
    <numFmt numFmtId="164" formatCode="GENERAL"/>
    <numFmt numFmtId="165" formatCode="#,##0.########;[RED]\-#,##0.########"/>
    <numFmt numFmtId="166" formatCode="#,##0.0;[RED]\-#,##0.0"/>
    <numFmt numFmtId="167" formatCode="#,##0.00;[RED]\-#,##0.00"/>
    <numFmt numFmtId="168" formatCode="[$R-1C09]\ #,##0.00;[RED][$R-1C09]\-#,##0.00"/>
    <numFmt numFmtId="169" formatCode="#,##0.000;[RED]\-#,##0.000"/>
    <numFmt numFmtId="170" formatCode="#,##0.0000;[RED]\-#,##0.0000"/>
    <numFmt numFmtId="171" formatCode="#,###.0,&quot;TH&quot;;[RED]\-#,###.0,&quot;TH&quot;"/>
    <numFmt numFmtId="172" formatCode="#,###.0,,\m;[RED]\-#,###.0,,\m"/>
    <numFmt numFmtId="173" formatCode="#,##0.####%;[RED]\-#,##0.####%"/>
    <numFmt numFmtId="174" formatCode="[HH]:MM;[RED]\-[HH]:MM"/>
    <numFmt numFmtId="175" formatCode="HH:MM:SS"/>
    <numFmt numFmtId="176" formatCode="HH:MM"/>
    <numFmt numFmtId="177" formatCode="#,##0%;[RED]\-#,##0%"/>
    <numFmt numFmtId="178" formatCode="#,##0.0%;[RED]\-#,##0.0%"/>
    <numFmt numFmtId="179" formatCode="#,##0.000%;[RED]\-#,##0.000%"/>
    <numFmt numFmtId="180" formatCode="#,##0.0000%;[RED]\-#,##0.0000%"/>
    <numFmt numFmtId="181" formatCode="\+#&quot; (&quot;##&quot;) &quot;###\ ####"/>
    <numFmt numFmtId="182" formatCode="#,##0;[RED]\-#,##0"/>
    <numFmt numFmtId="183" formatCode="YYYY\-MM\-DD"/>
    <numFmt numFmtId="184" formatCode="DMMM"/>
    <numFmt numFmtId="185" formatCode="DMMMYY"/>
    <numFmt numFmtId="186" formatCode="DD\ MMMM&quot;, &quot;YYYY"/>
    <numFmt numFmtId="187" formatCode="[HH]:MM"/>
    <numFmt numFmtId="188" formatCode="#,##0.0;[RED]\-#,##0.0"/>
    <numFmt numFmtId="189" formatCode="0"/>
    <numFmt numFmtId="190" formatCode="GENERAL"/>
    <numFmt numFmtId="191" formatCode="0.00%"/>
  </numFmts>
  <fonts count="7">
    <font>
      <sz val="8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Times New Roman"/>
      <family val="1"/>
    </font>
    <font>
      <b val="true"/>
      <sz val="8"/>
      <color rgb="FFFFFFFF"/>
      <name val="Arial"/>
      <family val="2"/>
    </font>
    <font>
      <sz val="8"/>
      <color rgb="FF00808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6E6FF"/>
        <bgColor rgb="FFFFFFFF"/>
      </patternFill>
    </fill>
    <fill>
      <patternFill patternType="solid">
        <fgColor rgb="FF2323DC"/>
        <bgColor rgb="FF0000FF"/>
      </patternFill>
    </fill>
    <fill>
      <patternFill patternType="solid">
        <fgColor rgb="FF0047FF"/>
        <bgColor rgb="FF2323DC"/>
      </patternFill>
    </fill>
    <fill>
      <patternFill patternType="solid">
        <fgColor rgb="FF0099FF"/>
        <bgColor rgb="FF008080"/>
      </patternFill>
    </fill>
    <fill>
      <patternFill patternType="solid">
        <fgColor rgb="FF00DCFF"/>
        <bgColor rgb="FF00FFFF"/>
      </patternFill>
    </fill>
  </fills>
  <borders count="1">
    <border diagonalUp="false" diagonalDown="false">
      <left/>
      <right/>
      <top/>
      <bottom/>
      <diagonal/>
    </border>
  </borders>
  <cellStyleXfs count="5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3" fontId="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4" fontId="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5" fontId="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6" fontId="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5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6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2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9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9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3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ext" xfId="20" builtinId="53" customBuiltin="true"/>
    <cellStyle name="Nr" xfId="21" builtinId="53" customBuiltin="true"/>
    <cellStyle name="Nr1" xfId="22" builtinId="53" customBuiltin="true"/>
    <cellStyle name="Nr2" xfId="23" builtinId="53" customBuiltin="true"/>
    <cellStyle name="TextLong" xfId="24" builtinId="53" customBuiltin="true"/>
    <cellStyle name="Curr" xfId="25" builtinId="53" customBuiltin="true"/>
    <cellStyle name="Nr3" xfId="26" builtinId="53" customBuiltin="true"/>
    <cellStyle name="Nr4" xfId="27" builtinId="53" customBuiltin="true"/>
    <cellStyle name="NrK" xfId="28" builtinId="53" customBuiltin="true"/>
    <cellStyle name="NrM" xfId="29" builtinId="53" customBuiltin="true"/>
    <cellStyle name="Pct" xfId="30" builtinId="53" customBuiltin="true"/>
    <cellStyle name="TmHHHm" xfId="31" builtinId="53" customBuiltin="true"/>
    <cellStyle name="Tm" xfId="32" builtinId="53" customBuiltin="true"/>
    <cellStyle name="TmHM" xfId="33" builtinId="53" customBuiltin="true"/>
    <cellStyle name="Pct0" xfId="34" builtinId="53" customBuiltin="true"/>
    <cellStyle name="Pct1" xfId="35" builtinId="53" customBuiltin="true"/>
    <cellStyle name="Pct3" xfId="36" builtinId="53" customBuiltin="true"/>
    <cellStyle name="Pct4" xfId="37" builtinId="53" customBuiltin="true"/>
    <cellStyle name="TelNo" xfId="38" builtinId="53" customBuiltin="true"/>
    <cellStyle name="Nr0" xfId="39" builtinId="53" customBuiltin="true"/>
    <cellStyle name="PctIn" xfId="40" builtinId="53" customBuiltin="true"/>
    <cellStyle name="Dt" xfId="41" builtinId="53" customBuiltin="true"/>
    <cellStyle name="DtVShort" xfId="42" builtinId="53" customBuiltin="true"/>
    <cellStyle name="DtShort" xfId="43" builtinId="53" customBuiltin="true"/>
    <cellStyle name="DtLong" xfId="44" builtinId="53" customBuiltin="true"/>
    <cellStyle name="ColHead" xfId="45" builtinId="53" customBuiltin="true"/>
    <cellStyle name="ColHead1" xfId="46" builtinId="53" customBuiltin="true"/>
    <cellStyle name="ColHead2" xfId="47" builtinId="53" customBuiltin="true"/>
    <cellStyle name="ColHead3" xfId="48" builtinId="53" customBuiltin="true"/>
    <cellStyle name="TmHHHmMS" xfId="49" builtinId="53" customBuiltin="true"/>
    <cellStyle name="Note" xfId="5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47FF"/>
      <rgbColor rgb="FFCCCCFF"/>
      <rgbColor rgb="FF000080"/>
      <rgbColor rgb="FFFF00FF"/>
      <rgbColor rgb="FFFFFF00"/>
      <rgbColor rgb="FF00FFFF"/>
      <rgbColor rgb="FF800080"/>
      <rgbColor rgb="FF800000"/>
      <rgbColor rgb="FF0099FF"/>
      <rgbColor rgb="FF0000FF"/>
      <rgbColor rgb="FF00D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323DC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4:M30"/>
  <sheetViews>
    <sheetView windowProtection="false"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Q13" activeCellId="0" sqref="Q13"/>
    </sheetView>
  </sheetViews>
  <sheetFormatPr defaultRowHeight="12.8"/>
  <cols>
    <col collapsed="false" hidden="false" max="1" min="1" style="0" width="11.4012738853503"/>
    <col collapsed="false" hidden="false" max="1025" min="2" style="0" width="11.4140127388535"/>
  </cols>
  <sheetData>
    <row r="4" customFormat="false" ht="12.8" hidden="false" customHeight="false" outlineLevel="0" collapsed="false">
      <c r="E4" s="1" t="n">
        <f aca="false">SUM(E5:E16)</f>
        <v>43085994000</v>
      </c>
      <c r="F4" s="1" t="n">
        <f aca="false">SUM(F5:F16)</f>
        <v>2132970000</v>
      </c>
      <c r="G4" s="1" t="n">
        <f aca="false">SUM(G5:G16)</f>
        <v>6398910000</v>
      </c>
      <c r="H4" s="1" t="n">
        <f aca="false">SUM(H5:H16)</f>
        <v>13011117000</v>
      </c>
      <c r="I4" s="1" t="n">
        <f aca="false">SUM(I5:I16)</f>
        <v>13011117000</v>
      </c>
      <c r="J4" s="1" t="n">
        <f aca="false">SUM(J5:J16)</f>
        <v>2132970000</v>
      </c>
      <c r="K4" s="1" t="n">
        <f aca="false">SUM(K5:K16)</f>
        <v>2132970000</v>
      </c>
      <c r="L4" s="1" t="n">
        <f aca="false">SUM(L5:L16)</f>
        <v>2132970000</v>
      </c>
      <c r="M4" s="1" t="n">
        <f aca="false">SUM(M5:M16)</f>
        <v>2132970000</v>
      </c>
    </row>
    <row r="5" customFormat="false" ht="12.8" hidden="false" customHeight="false" outlineLevel="0" collapsed="false">
      <c r="C5" s="0" t="s">
        <v>0</v>
      </c>
      <c r="D5" s="0" t="s">
        <v>1</v>
      </c>
      <c r="E5" s="1" t="n">
        <f aca="false">SUM(F5:M5)</f>
        <v>3159280000</v>
      </c>
      <c r="F5" s="1" t="n">
        <v>156400000</v>
      </c>
      <c r="G5" s="1" t="n">
        <f aca="false">G$17*$F5</f>
        <v>469200000</v>
      </c>
      <c r="H5" s="1" t="n">
        <f aca="false">H$17*$F5</f>
        <v>954040000</v>
      </c>
      <c r="I5" s="1" t="n">
        <f aca="false">I$17*$F5</f>
        <v>954040000</v>
      </c>
      <c r="J5" s="1" t="n">
        <v>156400000</v>
      </c>
      <c r="K5" s="1" t="n">
        <v>156400000</v>
      </c>
      <c r="L5" s="1" t="n">
        <v>156400000</v>
      </c>
      <c r="M5" s="1" t="n">
        <v>156400000</v>
      </c>
    </row>
    <row r="6" customFormat="false" ht="12.8" hidden="false" customHeight="false" outlineLevel="0" collapsed="false">
      <c r="C6" s="0" t="s">
        <v>2</v>
      </c>
      <c r="D6" s="0" t="s">
        <v>3</v>
      </c>
      <c r="E6" s="1" t="n">
        <f aca="false">SUM(F6:M6)</f>
        <v>775680000</v>
      </c>
      <c r="F6" s="1" t="n">
        <v>38400000</v>
      </c>
      <c r="G6" s="1" t="n">
        <f aca="false">G$17*$F6</f>
        <v>115200000</v>
      </c>
      <c r="H6" s="1" t="n">
        <f aca="false">H$17*$F6</f>
        <v>234240000</v>
      </c>
      <c r="I6" s="1" t="n">
        <f aca="false">I$17*$F6</f>
        <v>234240000</v>
      </c>
      <c r="J6" s="1" t="n">
        <v>38400000</v>
      </c>
      <c r="K6" s="1" t="n">
        <v>38400000</v>
      </c>
      <c r="L6" s="1" t="n">
        <v>38400000</v>
      </c>
      <c r="M6" s="1" t="n">
        <v>38400000</v>
      </c>
    </row>
    <row r="7" customFormat="false" ht="12.8" hidden="false" customHeight="false" outlineLevel="0" collapsed="false">
      <c r="C7" s="0" t="s">
        <v>4</v>
      </c>
      <c r="D7" s="0" t="s">
        <v>5</v>
      </c>
      <c r="E7" s="1" t="n">
        <f aca="false">SUM(F7:M7)</f>
        <v>5937790000</v>
      </c>
      <c r="F7" s="1" t="n">
        <v>293950000</v>
      </c>
      <c r="G7" s="1" t="n">
        <f aca="false">G$17*$F7</f>
        <v>881850000</v>
      </c>
      <c r="H7" s="1" t="n">
        <f aca="false">H$17*$F7</f>
        <v>1793095000</v>
      </c>
      <c r="I7" s="1" t="n">
        <f aca="false">I$17*$F7</f>
        <v>1793095000</v>
      </c>
      <c r="J7" s="1" t="n">
        <v>293950000</v>
      </c>
      <c r="K7" s="1" t="n">
        <v>293950000</v>
      </c>
      <c r="L7" s="1" t="n">
        <v>293950000</v>
      </c>
      <c r="M7" s="1" t="n">
        <v>293950000</v>
      </c>
    </row>
    <row r="8" customFormat="false" ht="12.8" hidden="false" customHeight="false" outlineLevel="0" collapsed="false">
      <c r="C8" s="0" t="s">
        <v>6</v>
      </c>
      <c r="D8" s="0" t="s">
        <v>7</v>
      </c>
      <c r="E8" s="1" t="n">
        <f aca="false">SUM(F8:M8)</f>
        <v>12726000000</v>
      </c>
      <c r="F8" s="1" t="n">
        <v>630000000</v>
      </c>
      <c r="G8" s="1" t="n">
        <f aca="false">G$17*$F8</f>
        <v>1890000000</v>
      </c>
      <c r="H8" s="1" t="n">
        <f aca="false">H$17*$F8</f>
        <v>3843000000</v>
      </c>
      <c r="I8" s="1" t="n">
        <f aca="false">I$17*$F8</f>
        <v>3843000000</v>
      </c>
      <c r="J8" s="1" t="n">
        <v>630000000</v>
      </c>
      <c r="K8" s="1" t="n">
        <v>630000000</v>
      </c>
      <c r="L8" s="1" t="n">
        <v>630000000</v>
      </c>
      <c r="M8" s="1" t="n">
        <v>630000000</v>
      </c>
    </row>
    <row r="9" customFormat="false" ht="12.8" hidden="false" customHeight="false" outlineLevel="0" collapsed="false">
      <c r="C9" s="0" t="s">
        <v>8</v>
      </c>
      <c r="D9" s="0" t="s">
        <v>9</v>
      </c>
      <c r="E9" s="1" t="n">
        <f aca="false">SUM(F9:M9)</f>
        <v>2991620000</v>
      </c>
      <c r="F9" s="1" t="n">
        <v>148100000</v>
      </c>
      <c r="G9" s="1" t="n">
        <f aca="false">G$17*$F9</f>
        <v>444300000</v>
      </c>
      <c r="H9" s="1" t="n">
        <f aca="false">H$17*$F9</f>
        <v>903410000</v>
      </c>
      <c r="I9" s="1" t="n">
        <f aca="false">I$17*$F9</f>
        <v>903410000</v>
      </c>
      <c r="J9" s="1" t="n">
        <v>148100000</v>
      </c>
      <c r="K9" s="1" t="n">
        <v>148100000</v>
      </c>
      <c r="L9" s="1" t="n">
        <v>148100000</v>
      </c>
      <c r="M9" s="1" t="n">
        <v>148100000</v>
      </c>
    </row>
    <row r="10" customFormat="false" ht="12.8" hidden="false" customHeight="false" outlineLevel="0" collapsed="false">
      <c r="C10" s="0" t="s">
        <v>10</v>
      </c>
      <c r="D10" s="0" t="s">
        <v>11</v>
      </c>
      <c r="E10" s="1" t="n">
        <f aca="false">SUM(F10:M10)</f>
        <v>2470864000</v>
      </c>
      <c r="F10" s="1" t="n">
        <v>122320000</v>
      </c>
      <c r="G10" s="1" t="n">
        <f aca="false">G$17*$F10</f>
        <v>366960000</v>
      </c>
      <c r="H10" s="1" t="n">
        <f aca="false">H$17*$F10</f>
        <v>746152000</v>
      </c>
      <c r="I10" s="1" t="n">
        <f aca="false">I$17*$F10</f>
        <v>746152000</v>
      </c>
      <c r="J10" s="1" t="n">
        <v>122320000</v>
      </c>
      <c r="K10" s="1" t="n">
        <v>122320000</v>
      </c>
      <c r="L10" s="1" t="n">
        <v>122320000</v>
      </c>
      <c r="M10" s="1" t="n">
        <v>122320000</v>
      </c>
    </row>
    <row r="11" customFormat="false" ht="12.8" hidden="false" customHeight="false" outlineLevel="0" collapsed="false">
      <c r="C11" s="0" t="s">
        <v>12</v>
      </c>
      <c r="D11" s="0" t="s">
        <v>13</v>
      </c>
      <c r="E11" s="1" t="n">
        <f aca="false">SUM(F11:M11)</f>
        <v>369660000</v>
      </c>
      <c r="F11" s="1" t="n">
        <v>18300000</v>
      </c>
      <c r="G11" s="1" t="n">
        <f aca="false">G$17*$F11</f>
        <v>54900000</v>
      </c>
      <c r="H11" s="1" t="n">
        <f aca="false">H$17*$F11</f>
        <v>111630000</v>
      </c>
      <c r="I11" s="1" t="n">
        <f aca="false">I$17*$F11</f>
        <v>111630000</v>
      </c>
      <c r="J11" s="1" t="n">
        <v>18300000</v>
      </c>
      <c r="K11" s="1" t="n">
        <v>18300000</v>
      </c>
      <c r="L11" s="1" t="n">
        <v>18300000</v>
      </c>
      <c r="M11" s="1" t="n">
        <v>18300000</v>
      </c>
    </row>
    <row r="12" customFormat="false" ht="12.8" hidden="false" customHeight="false" outlineLevel="0" collapsed="false">
      <c r="C12" s="0" t="s">
        <v>12</v>
      </c>
      <c r="D12" s="0" t="s">
        <v>14</v>
      </c>
      <c r="E12" s="1" t="n">
        <f aca="false">SUM(F12:M12)</f>
        <v>2543180000</v>
      </c>
      <c r="F12" s="1" t="n">
        <v>125900000</v>
      </c>
      <c r="G12" s="1" t="n">
        <f aca="false">G$17*$F12</f>
        <v>377700000</v>
      </c>
      <c r="H12" s="1" t="n">
        <f aca="false">H$17*$F12</f>
        <v>767990000</v>
      </c>
      <c r="I12" s="1" t="n">
        <f aca="false">I$17*$F12</f>
        <v>767990000</v>
      </c>
      <c r="J12" s="1" t="n">
        <v>125900000</v>
      </c>
      <c r="K12" s="1" t="n">
        <v>125900000</v>
      </c>
      <c r="L12" s="1" t="n">
        <v>125900000</v>
      </c>
      <c r="M12" s="1" t="n">
        <v>125900000</v>
      </c>
    </row>
    <row r="13" customFormat="false" ht="12.8" hidden="false" customHeight="false" outlineLevel="0" collapsed="false">
      <c r="D13" s="0" t="s">
        <v>15</v>
      </c>
      <c r="E13" s="1" t="n">
        <f aca="false">SUM(F13:M13)</f>
        <v>10899920000</v>
      </c>
      <c r="F13" s="1" t="n">
        <v>539600000</v>
      </c>
      <c r="G13" s="1" t="n">
        <f aca="false">G$17*$F13</f>
        <v>1618800000</v>
      </c>
      <c r="H13" s="1" t="n">
        <f aca="false">H$17*$F13</f>
        <v>3291560000</v>
      </c>
      <c r="I13" s="1" t="n">
        <f aca="false">I$17*$F13</f>
        <v>3291560000</v>
      </c>
      <c r="J13" s="1" t="n">
        <v>539600000</v>
      </c>
      <c r="K13" s="1" t="n">
        <v>539600000</v>
      </c>
      <c r="L13" s="1" t="n">
        <v>539600000</v>
      </c>
      <c r="M13" s="1" t="n">
        <v>539600000</v>
      </c>
    </row>
    <row r="14" customFormat="false" ht="12.8" hidden="false" customHeight="false" outlineLevel="0" collapsed="false">
      <c r="D14" s="0" t="s">
        <v>16</v>
      </c>
      <c r="E14" s="1" t="n">
        <f aca="false">SUM(F14:M14)</f>
        <v>606000000</v>
      </c>
      <c r="F14" s="1" t="n">
        <v>30000000</v>
      </c>
      <c r="G14" s="1" t="n">
        <f aca="false">G$17*$F14</f>
        <v>90000000</v>
      </c>
      <c r="H14" s="1" t="n">
        <f aca="false">H$17*$F14</f>
        <v>183000000</v>
      </c>
      <c r="I14" s="1" t="n">
        <f aca="false">I$17*$F14</f>
        <v>183000000</v>
      </c>
      <c r="J14" s="1" t="n">
        <v>30000000</v>
      </c>
      <c r="K14" s="1" t="n">
        <v>30000000</v>
      </c>
      <c r="L14" s="1" t="n">
        <v>30000000</v>
      </c>
      <c r="M14" s="1" t="n">
        <v>30000000</v>
      </c>
    </row>
    <row r="15" customFormat="false" ht="12.8" hidden="false" customHeight="false" outlineLevel="0" collapsed="false">
      <c r="D15" s="0" t="s">
        <v>17</v>
      </c>
      <c r="E15" s="1" t="n">
        <f aca="false">SUM(F15:M15)</f>
        <v>606000000</v>
      </c>
      <c r="F15" s="1" t="n">
        <v>30000000</v>
      </c>
      <c r="G15" s="1" t="n">
        <f aca="false">G$17*$F15</f>
        <v>90000000</v>
      </c>
      <c r="H15" s="1" t="n">
        <f aca="false">H$17*$F15</f>
        <v>183000000</v>
      </c>
      <c r="I15" s="1" t="n">
        <f aca="false">I$17*$F15</f>
        <v>183000000</v>
      </c>
      <c r="J15" s="1" t="n">
        <v>30000000</v>
      </c>
      <c r="K15" s="1" t="n">
        <v>30000000</v>
      </c>
      <c r="L15" s="1" t="n">
        <v>30000000</v>
      </c>
      <c r="M15" s="1" t="n">
        <v>30000000</v>
      </c>
    </row>
    <row r="16" customFormat="false" ht="12.8" hidden="false" customHeight="false" outlineLevel="0" collapsed="false">
      <c r="C16" s="0" t="s">
        <v>18</v>
      </c>
      <c r="D16" s="0" t="s">
        <v>19</v>
      </c>
      <c r="E16" s="1" t="n">
        <f aca="false">SUM(F16:M16)</f>
        <v>0</v>
      </c>
      <c r="F16" s="2"/>
      <c r="G16" s="1" t="n">
        <f aca="false">G$17*$F16</f>
        <v>0</v>
      </c>
      <c r="H16" s="1" t="n">
        <f aca="false">H$17*$F16</f>
        <v>0</v>
      </c>
      <c r="I16" s="1" t="n">
        <f aca="false">I$17*$F16</f>
        <v>0</v>
      </c>
      <c r="J16" s="2"/>
      <c r="K16" s="2"/>
      <c r="L16" s="2"/>
      <c r="M16" s="2"/>
    </row>
    <row r="17" customFormat="false" ht="12.8" hidden="false" customHeight="false" outlineLevel="0" collapsed="false">
      <c r="D17" s="0" t="s">
        <v>20</v>
      </c>
      <c r="F17" s="3"/>
      <c r="G17" s="3" t="n">
        <v>3</v>
      </c>
      <c r="H17" s="3" t="n">
        <v>6.1</v>
      </c>
      <c r="I17" s="3" t="n">
        <v>6.1</v>
      </c>
      <c r="J17" s="3"/>
      <c r="K17" s="3"/>
      <c r="L17" s="3"/>
      <c r="M17" s="3"/>
    </row>
    <row r="18" customFormat="false" ht="12.8" hidden="false" customHeight="false" outlineLevel="0" collapsed="false">
      <c r="E18" s="4" t="n">
        <f aca="false">SUM(F18:M18)</f>
        <v>1100</v>
      </c>
      <c r="F18" s="4" t="n">
        <v>50</v>
      </c>
      <c r="G18" s="4" t="n">
        <v>150</v>
      </c>
      <c r="H18" s="4" t="n">
        <v>350</v>
      </c>
      <c r="I18" s="4" t="n">
        <v>350</v>
      </c>
      <c r="J18" s="4" t="n">
        <v>50</v>
      </c>
      <c r="K18" s="4" t="n">
        <v>50</v>
      </c>
      <c r="L18" s="4" t="n">
        <v>50</v>
      </c>
      <c r="M18" s="4" t="n">
        <v>50</v>
      </c>
    </row>
    <row r="20" customFormat="false" ht="12.8" hidden="false" customHeight="false" outlineLevel="0" collapsed="false">
      <c r="H20" s="5" t="n">
        <f aca="false">18500/5*3.5</f>
        <v>12950</v>
      </c>
    </row>
    <row r="21" customFormat="false" ht="12.8" hidden="false" customHeight="false" outlineLevel="0" collapsed="false">
      <c r="G21" s="0" t="n">
        <v>6.1</v>
      </c>
      <c r="H21" s="5" t="n">
        <f aca="false">2133*G21</f>
        <v>13011</v>
      </c>
    </row>
    <row r="22" customFormat="false" ht="12.8" hidden="false" customHeight="false" outlineLevel="0" collapsed="false">
      <c r="H22" s="6" t="n">
        <f aca="false">55043/15*17.5</f>
        <v>64216.8333333333</v>
      </c>
    </row>
    <row r="24" customFormat="false" ht="12.8" hidden="false" customHeight="false" outlineLevel="0" collapsed="false">
      <c r="C24" s="7" t="n">
        <f aca="false">SUM(C25:C29)</f>
        <v>1</v>
      </c>
      <c r="E24" s="1" t="n">
        <f aca="false">SUM(E5:E13)</f>
        <v>41873994000</v>
      </c>
      <c r="F24" s="1" t="n">
        <f aca="false">SUM(F5:F13)</f>
        <v>2072970000</v>
      </c>
      <c r="G24" s="1" t="n">
        <f aca="false">SUM(G5:G13)</f>
        <v>6218910000</v>
      </c>
      <c r="H24" s="1" t="n">
        <f aca="false">SUM(H5:H13)</f>
        <v>12645117000</v>
      </c>
      <c r="I24" s="1" t="n">
        <f aca="false">SUM(I5:I13)</f>
        <v>12645117000</v>
      </c>
      <c r="J24" s="1" t="n">
        <f aca="false">SUM(J5:J13)</f>
        <v>2072970000</v>
      </c>
      <c r="K24" s="1" t="n">
        <f aca="false">SUM(K5:K13)</f>
        <v>2072970000</v>
      </c>
      <c r="L24" s="1" t="n">
        <f aca="false">SUM(L5:L13)</f>
        <v>2072970000</v>
      </c>
      <c r="M24" s="1" t="n">
        <f aca="false">SUM(M5:M13)</f>
        <v>2072970000</v>
      </c>
    </row>
    <row r="25" customFormat="false" ht="12.8" hidden="false" customHeight="false" outlineLevel="0" collapsed="false">
      <c r="C25" s="7" t="n">
        <f aca="false">(0.1+0.5)/2/100</f>
        <v>0.003</v>
      </c>
      <c r="D25" s="0" t="s">
        <v>21</v>
      </c>
      <c r="E25" s="1" t="n">
        <f aca="false">E$24*$C25</f>
        <v>125621982</v>
      </c>
      <c r="F25" s="1" t="n">
        <f aca="false">F$24*$C25</f>
        <v>6218910</v>
      </c>
      <c r="G25" s="1" t="n">
        <f aca="false">G$24*$C25</f>
        <v>18656730</v>
      </c>
      <c r="H25" s="1" t="n">
        <f aca="false">H$24*$C25</f>
        <v>37935351</v>
      </c>
      <c r="I25" s="1" t="n">
        <f aca="false">I$24*$C25</f>
        <v>37935351</v>
      </c>
      <c r="J25" s="1" t="n">
        <f aca="false">J$24*$C25</f>
        <v>6218910</v>
      </c>
      <c r="K25" s="1" t="n">
        <f aca="false">K$24*$C25</f>
        <v>6218910</v>
      </c>
      <c r="L25" s="1" t="n">
        <f aca="false">L$24*$C25</f>
        <v>6218910</v>
      </c>
      <c r="M25" s="1" t="n">
        <f aca="false">M$24*$C25</f>
        <v>6218910</v>
      </c>
    </row>
    <row r="26" customFormat="false" ht="12.8" hidden="false" customHeight="false" outlineLevel="0" collapsed="false">
      <c r="C26" s="7" t="n">
        <f aca="false">(2+4)/2/100</f>
        <v>0.03</v>
      </c>
      <c r="D26" s="0" t="s">
        <v>22</v>
      </c>
      <c r="E26" s="1" t="n">
        <f aca="false">E$24*$C26</f>
        <v>1256219820</v>
      </c>
      <c r="F26" s="1" t="n">
        <f aca="false">F$24*$C26</f>
        <v>62189100</v>
      </c>
      <c r="G26" s="1" t="n">
        <f aca="false">G$24*$C26</f>
        <v>186567300</v>
      </c>
      <c r="H26" s="1" t="n">
        <f aca="false">H$24*$C26</f>
        <v>379353510</v>
      </c>
      <c r="I26" s="1" t="n">
        <f aca="false">I$24*$C26</f>
        <v>379353510</v>
      </c>
      <c r="J26" s="1" t="n">
        <f aca="false">J$24*$C26</f>
        <v>62189100</v>
      </c>
      <c r="K26" s="1" t="n">
        <f aca="false">K$24*$C26</f>
        <v>62189100</v>
      </c>
      <c r="L26" s="1" t="n">
        <f aca="false">L$24*$C26</f>
        <v>62189100</v>
      </c>
      <c r="M26" s="1" t="n">
        <f aca="false">M$24*$C26</f>
        <v>62189100</v>
      </c>
    </row>
    <row r="27" customFormat="false" ht="12.8" hidden="false" customHeight="false" outlineLevel="0" collapsed="false">
      <c r="C27" s="7" t="n">
        <f aca="false">(7+12)/2/100</f>
        <v>0.095</v>
      </c>
      <c r="D27" s="0" t="s">
        <v>23</v>
      </c>
      <c r="E27" s="1" t="n">
        <f aca="false">E$24*$C27</f>
        <v>3978029430</v>
      </c>
      <c r="F27" s="1" t="n">
        <f aca="false">F$24*$C27</f>
        <v>196932150</v>
      </c>
      <c r="G27" s="1" t="n">
        <f aca="false">G$24*$C27</f>
        <v>590796450</v>
      </c>
      <c r="H27" s="1" t="n">
        <f aca="false">H$24*$C27</f>
        <v>1201286115</v>
      </c>
      <c r="I27" s="1" t="n">
        <f aca="false">I$24*$C27</f>
        <v>1201286115</v>
      </c>
      <c r="J27" s="1" t="n">
        <f aca="false">J$24*$C27</f>
        <v>196932150</v>
      </c>
      <c r="K27" s="1" t="n">
        <f aca="false">K$24*$C27</f>
        <v>196932150</v>
      </c>
      <c r="L27" s="1" t="n">
        <f aca="false">L$24*$C27</f>
        <v>196932150</v>
      </c>
      <c r="M27" s="1" t="n">
        <f aca="false">M$24*$C27</f>
        <v>196932150</v>
      </c>
    </row>
    <row r="28" customFormat="false" ht="12.8" hidden="false" customHeight="false" outlineLevel="0" collapsed="false">
      <c r="C28" s="7" t="n">
        <f aca="false">(70+80)/2/100-0.003</f>
        <v>0.747</v>
      </c>
      <c r="D28" s="0" t="s">
        <v>24</v>
      </c>
      <c r="E28" s="1" t="n">
        <f aca="false">E$24*$C28</f>
        <v>31279873518</v>
      </c>
      <c r="F28" s="1" t="n">
        <f aca="false">F$24*$C28</f>
        <v>1548508590</v>
      </c>
      <c r="G28" s="1" t="n">
        <f aca="false">G$24*$C28</f>
        <v>4645525770</v>
      </c>
      <c r="H28" s="1" t="n">
        <f aca="false">H$24*$C28</f>
        <v>9445902399</v>
      </c>
      <c r="I28" s="1" t="n">
        <f aca="false">I$24*$C28</f>
        <v>9445902399</v>
      </c>
      <c r="J28" s="1" t="n">
        <f aca="false">J$24*$C28</f>
        <v>1548508590</v>
      </c>
      <c r="K28" s="1" t="n">
        <f aca="false">K$24*$C28</f>
        <v>1548508590</v>
      </c>
      <c r="L28" s="1" t="n">
        <f aca="false">L$24*$C28</f>
        <v>1548508590</v>
      </c>
      <c r="M28" s="1" t="n">
        <f aca="false">M$24*$C28</f>
        <v>1548508590</v>
      </c>
    </row>
    <row r="29" customFormat="false" ht="12.8" hidden="false" customHeight="false" outlineLevel="0" collapsed="false">
      <c r="C29" s="7" t="n">
        <f aca="false">(10+15)/2/100</f>
        <v>0.125</v>
      </c>
      <c r="D29" s="0" t="s">
        <v>25</v>
      </c>
      <c r="E29" s="1" t="n">
        <f aca="false">E$24*$C29</f>
        <v>5234249250</v>
      </c>
      <c r="F29" s="1" t="n">
        <f aca="false">F$24*$C29</f>
        <v>259121250</v>
      </c>
      <c r="G29" s="1" t="n">
        <f aca="false">G$24*$C29</f>
        <v>777363750</v>
      </c>
      <c r="H29" s="1" t="n">
        <f aca="false">H$24*$C29</f>
        <v>1580639625</v>
      </c>
      <c r="I29" s="1" t="n">
        <f aca="false">I$24*$C29</f>
        <v>1580639625</v>
      </c>
      <c r="J29" s="1" t="n">
        <f aca="false">J$24*$C29</f>
        <v>259121250</v>
      </c>
      <c r="K29" s="1" t="n">
        <f aca="false">K$24*$C29</f>
        <v>259121250</v>
      </c>
      <c r="L29" s="1" t="n">
        <f aca="false">L$24*$C29</f>
        <v>259121250</v>
      </c>
      <c r="M29" s="1" t="n">
        <f aca="false">M$24*$C29</f>
        <v>259121250</v>
      </c>
    </row>
    <row r="30" customFormat="false" ht="12.8" hidden="false" customHeight="false" outlineLevel="0" collapsed="false">
      <c r="D30" s="0" t="s">
        <v>26</v>
      </c>
      <c r="E30" s="6" t="n">
        <f aca="false">SUM(E25:E29)-E24</f>
        <v>0</v>
      </c>
      <c r="F30" s="6" t="n">
        <f aca="false">SUM(F25:F29)-F24</f>
        <v>0</v>
      </c>
      <c r="G30" s="6" t="n">
        <f aca="false">SUM(G25:G29)-G24</f>
        <v>0</v>
      </c>
      <c r="H30" s="6" t="n">
        <f aca="false">SUM(H25:H29)-H24</f>
        <v>0</v>
      </c>
      <c r="I30" s="6" t="n">
        <f aca="false">SUM(I25:I29)-I24</f>
        <v>0</v>
      </c>
      <c r="J30" s="6" t="n">
        <f aca="false">SUM(J25:J29)-J24</f>
        <v>0</v>
      </c>
      <c r="K30" s="6" t="n">
        <f aca="false">SUM(K25:K29)-K24</f>
        <v>0</v>
      </c>
      <c r="L30" s="6" t="n">
        <f aca="false">SUM(L25:L29)-L24</f>
        <v>0</v>
      </c>
      <c r="M30" s="6" t="n">
        <f aca="false">SUM(M25:M29)-M24</f>
        <v>0</v>
      </c>
    </row>
  </sheetData>
  <printOptions headings="false" gridLines="false" gridLinesSet="true" horizontalCentered="false" verticalCentered="false"/>
  <pageMargins left="0.188888888888889" right="0.199305555555556" top="0.345833333333333" bottom="0.315972222222222" header="0.136111111111111" footer="0.16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&amp;LCompany&amp;CDocument Name&amp;R&amp;D &amp;T</oddHeader>
    <oddFooter>&amp;L&amp;F : &amp;A&amp;RPage &amp;P of &amp;N.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4.4394904458599"/>
    <col collapsed="false" hidden="false" max="1025" min="2" style="0" width="14.3821656050955"/>
  </cols>
  <sheetData/>
  <printOptions headings="false" gridLines="false" gridLinesSet="true" horizontalCentered="false" verticalCentered="false"/>
  <pageMargins left="0.188888888888889" right="0.199305555555556" top="0.345833333333333" bottom="0.315972222222222" header="0.136111111111111" footer="0.16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&amp;LCompany&amp;CDocument Name&amp;R&amp;D &amp;T</oddHeader>
    <oddFooter>&amp;L&amp;F : &amp;A&amp;RPage &amp;P of &amp;N.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4.4394904458599"/>
    <col collapsed="false" hidden="false" max="1025" min="2" style="0" width="14.3821656050955"/>
  </cols>
  <sheetData/>
  <printOptions headings="false" gridLines="false" gridLinesSet="true" horizontalCentered="false" verticalCentered="false"/>
  <pageMargins left="0.188888888888889" right="0.199305555555556" top="0.345833333333333" bottom="0.315972222222222" header="0.136111111111111" footer="0.16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&amp;LCompany&amp;CDocument Name&amp;R&amp;D &amp;T</oddHeader>
    <oddFooter>&amp;L&amp;F : &amp;A&amp;RPage &amp;P of 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0Calc</Template>
  <TotalTime>3</TotalTime>
  <Application>LibreOffice/4.4.5.2$Linux_X86_64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2015-07-30T16:21:51Z</dcterms:created>
  <dc:creator>Elmar Roberg</dc:creator>
  <dc:language>en-GB</dc:language>
  <cp:lastModifiedBy>Elmar Roberg</cp:lastModifiedBy>
  <dcterms:modified xsi:type="dcterms:W3CDTF">2015-07-30T16:24:55Z</dcterms:modified>
  <cp:revision>2</cp:revision>
  <dc:subject>Doc Subject</dc:subject>
  <dc:title>0Calc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0Status">
    <vt:lpwstr>DRAFT / FINAL</vt:lpwstr>
  </property>
  <property fmtid="{D5CDD505-2E9C-101B-9397-08002B2CF9AE}" pid="3" name="0Version">
    <vt:lpwstr>v0.01</vt:lpwstr>
  </property>
  <property fmtid="{D5CDD505-2E9C-101B-9397-08002B2CF9AE}" pid="4" name="1PfID">
    <vt:lpwstr>Pf ID</vt:lpwstr>
  </property>
  <property fmtid="{D5CDD505-2E9C-101B-9397-08002B2CF9AE}" pid="5" name="1PjID">
    <vt:lpwstr>Pj ID</vt:lpwstr>
  </property>
  <property fmtid="{D5CDD505-2E9C-101B-9397-08002B2CF9AE}" pid="6" name="1Portfolio">
    <vt:lpwstr>Portfolio Name</vt:lpwstr>
  </property>
  <property fmtid="{D5CDD505-2E9C-101B-9397-08002B2CF9AE}" pid="7" name="1Project">
    <vt:lpwstr>Pg: Pj</vt:lpwstr>
  </property>
  <property fmtid="{D5CDD505-2E9C-101B-9397-08002B2CF9AE}" pid="8" name="Client">
    <vt:lpwstr>Company Name</vt:lpwstr>
  </property>
  <property fmtid="{D5CDD505-2E9C-101B-9397-08002B2CF9AE}" pid="9" name="Template Name">
    <vt:lpwstr>What Is This?</vt:lpwstr>
  </property>
  <property fmtid="{D5CDD505-2E9C-101B-9397-08002B2CF9AE}" pid="10" name="Typist">
    <vt:lpwstr>EJR</vt:lpwstr>
  </property>
</Properties>
</file>