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Диаграмма 11" sheetId="1" state="visible" r:id="rId2"/>
    <sheet name="11" sheetId="2" state="visible" r:id="rId3"/>
    <sheet name="Диаграмма 3" sheetId="3" state="visible" r:id="rId4"/>
    <sheet name="3" sheetId="4" state="visible" r:id="rId5"/>
  </sheets>
  <definedNames>
    <definedName function="false" hidden="false" localSheetId="1" name="_xlnm.Print_Area" vbProcedure="false">'11'!$C$2:$S$236</definedName>
    <definedName function="false" hidden="false" localSheetId="3" name="_xlnm.Print_Area" vbProcedure="false">'3'!$C$2:$W$196</definedName>
    <definedName function="false" hidden="false" localSheetId="1" name="_xlnm.Print_Area" vbProcedure="false">'11'!$C$2:$S$236</definedName>
    <definedName function="false" hidden="false" localSheetId="3" name="_xlnm.Print_Area" vbProcedure="false">'3'!$C$2:$W$196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<sst xmlns="http://schemas.openxmlformats.org/spreadsheetml/2006/main" count="46" uniqueCount="34">
  <si>
    <t>Возраст недель</t>
  </si>
  <si>
    <t>Поголовье на начало дня</t>
  </si>
  <si>
    <t>Среднее</t>
  </si>
  <si>
    <t>Падеж браковка</t>
  </si>
  <si>
    <t>комбикорм</t>
  </si>
  <si>
    <t>яйцо</t>
  </si>
  <si>
    <t>поголовье</t>
  </si>
  <si>
    <t>Пад гол</t>
  </si>
  <si>
    <t>Брак гол</t>
  </si>
  <si>
    <t>% пад</t>
  </si>
  <si>
    <t>% брак</t>
  </si>
  <si>
    <t>кг</t>
  </si>
  <si>
    <t>кг с нараст</t>
  </si>
  <si>
    <t>ср гр на гол в день</t>
  </si>
  <si>
    <t>гр на сред гол</t>
  </si>
  <si>
    <t>кг/1000 яиц</t>
  </si>
  <si>
    <t>за нед</t>
  </si>
  <si>
    <t>нарастающим</t>
  </si>
  <si>
    <t>на сред голову</t>
  </si>
  <si>
    <t>% прод</t>
  </si>
  <si>
    <t>план</t>
  </si>
  <si>
    <t>Падеж гол</t>
  </si>
  <si>
    <t>падеж нараст</t>
  </si>
  <si>
    <t>брак нараст</t>
  </si>
  <si>
    <t>ВЕС</t>
  </si>
  <si>
    <t> среднедневное гр/гол</t>
  </si>
  <si>
    <t>гр гол за неделю</t>
  </si>
  <si>
    <t>кг на 10 яиц за нед</t>
  </si>
  <si>
    <t>кг на 10 яиц нараст</t>
  </si>
  <si>
    <t>сумма за нед</t>
  </si>
  <si>
    <t>на сред голову за неделю</t>
  </si>
  <si>
    <t>нараст яйцо на сред нес</t>
  </si>
  <si>
    <t>нараст яйцо на начальн нес</t>
  </si>
  <si>
    <t>% прод факт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</si>
</sst>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0.0"/>
    <numFmt numFmtId="167" formatCode="0"/>
    <numFmt numFmtId="168" formatCode="0.000"/>
    <numFmt numFmtId="169" formatCode="0.00"/>
    <numFmt numFmtId="170" formatCode="0%"/>
    <numFmt numFmtId="171" formatCode="0.0%"/>
    <numFmt numFmtId="172" formatCode="#,##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FF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sz val="11"/>
      <color rgb="FFFFFF66"/>
      <name val="Calibri"/>
      <family val="2"/>
      <charset val="204"/>
    </font>
    <font>
      <sz val="11"/>
      <color rgb="FFFFFF00"/>
      <name val="Calibri"/>
      <family val="2"/>
      <charset val="204"/>
    </font>
    <font>
      <sz val="11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rgb="FFFFFF99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3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72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1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2" borderId="1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51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9" ySplit="3" topLeftCell="J44" activePane="bottomRight" state="frozen"/>
      <selection pane="topLeft" activeCell="A1" activeCellId="0" sqref="A1"/>
      <selection pane="topRight" activeCell="J1" activeCellId="0" sqref="J1"/>
      <selection pane="bottomLeft" activeCell="A44" activeCellId="0" sqref="A44"/>
      <selection pane="bottomRight" activeCell="M244" activeCellId="0" sqref="M244"/>
    </sheetView>
  </sheetViews>
  <sheetFormatPr defaultRowHeight="14.4"/>
  <cols>
    <col collapsed="false" hidden="false" max="1" min="1" style="0" width="8.50510204081633"/>
    <col collapsed="false" hidden="false" max="2" min="2" style="0" width="6.61224489795918"/>
    <col collapsed="false" hidden="false" max="3" min="3" style="0" width="7.56122448979592"/>
    <col collapsed="false" hidden="false" max="4" min="4" style="1" width="8.50510204081633"/>
    <col collapsed="false" hidden="false" max="5" min="5" style="0" width="7.83163265306122"/>
    <col collapsed="false" hidden="false" max="7" min="6" style="1" width="6.20918367346939"/>
    <col collapsed="false" hidden="false" max="9" min="8" style="0" width="7.02040816326531"/>
    <col collapsed="false" hidden="false" max="10" min="10" style="1" width="6.88265306122449"/>
    <col collapsed="false" hidden="false" max="11" min="11" style="0" width="8.63775510204082"/>
    <col collapsed="false" hidden="false" max="12" min="12" style="0" width="7.29081632653061"/>
    <col collapsed="false" hidden="false" max="13" min="13" style="0" width="8.77551020408163"/>
    <col collapsed="false" hidden="false" max="14" min="14" style="0" width="9.71938775510204"/>
    <col collapsed="false" hidden="false" max="15" min="15" style="1" width="6.75"/>
    <col collapsed="false" hidden="false" max="16" min="16" style="0" width="8.23469387755102"/>
    <col collapsed="false" hidden="false" max="17" min="17" style="0" width="8.50510204081633"/>
    <col collapsed="false" hidden="false" max="18" min="18" style="0" width="7.83163265306122"/>
    <col collapsed="false" hidden="false" max="1025" min="19" style="0" width="8.50510204081633"/>
  </cols>
  <sheetData>
    <row r="1" customFormat="false" ht="14.4" hidden="false" customHeight="false" outlineLevel="0" collapsed="false">
      <c r="D1" s="0"/>
      <c r="F1" s="0"/>
      <c r="G1" s="0"/>
      <c r="J1" s="0"/>
      <c r="O1" s="0"/>
    </row>
    <row r="2" s="2" customFormat="true" ht="14.4" hidden="false" customHeight="true" outlineLevel="0" collapsed="false">
      <c r="C2" s="3" t="s">
        <v>0</v>
      </c>
      <c r="D2" s="4" t="s">
        <v>1</v>
      </c>
      <c r="E2" s="5" t="s">
        <v>2</v>
      </c>
      <c r="F2" s="6" t="s">
        <v>3</v>
      </c>
      <c r="G2" s="7"/>
      <c r="H2" s="7"/>
      <c r="I2" s="7"/>
      <c r="J2" s="8" t="s">
        <v>4</v>
      </c>
      <c r="K2" s="8"/>
      <c r="L2" s="8"/>
      <c r="M2" s="8"/>
      <c r="N2" s="8"/>
      <c r="O2" s="8" t="s">
        <v>5</v>
      </c>
      <c r="P2" s="8"/>
      <c r="Q2" s="8"/>
      <c r="R2" s="8"/>
    </row>
    <row r="3" s="9" customFormat="true" ht="26.25" hidden="false" customHeight="true" outlineLevel="0" collapsed="false">
      <c r="C3" s="3"/>
      <c r="D3" s="4"/>
      <c r="E3" s="10" t="s">
        <v>6</v>
      </c>
      <c r="F3" s="4" t="s">
        <v>7</v>
      </c>
      <c r="G3" s="4" t="s">
        <v>8</v>
      </c>
      <c r="H3" s="11" t="s">
        <v>9</v>
      </c>
      <c r="I3" s="11" t="s">
        <v>10</v>
      </c>
      <c r="J3" s="4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4" t="s">
        <v>16</v>
      </c>
      <c r="P3" s="11" t="s">
        <v>17</v>
      </c>
      <c r="Q3" s="11" t="s">
        <v>18</v>
      </c>
      <c r="R3" s="11" t="s">
        <v>19</v>
      </c>
      <c r="S3" s="9" t="s">
        <v>20</v>
      </c>
    </row>
    <row r="4" customFormat="false" ht="14.4" hidden="false" customHeight="true" outlineLevel="0" collapsed="false">
      <c r="A4" s="9"/>
      <c r="B4" s="9"/>
      <c r="C4" s="12" t="n">
        <v>18</v>
      </c>
      <c r="D4" s="13" t="n">
        <f aca="false">A3</f>
        <v>0</v>
      </c>
      <c r="E4" s="10"/>
      <c r="F4" s="4"/>
      <c r="G4" s="4"/>
      <c r="H4" s="11"/>
      <c r="I4" s="11"/>
      <c r="J4" s="4"/>
      <c r="K4" s="11"/>
      <c r="L4" s="11"/>
      <c r="M4" s="11"/>
      <c r="N4" s="11"/>
      <c r="O4" s="4"/>
      <c r="P4" s="11"/>
      <c r="Q4" s="11"/>
      <c r="R4" s="14"/>
      <c r="S4" s="15" t="n">
        <v>10.1</v>
      </c>
    </row>
    <row r="5" customFormat="false" ht="14.4" hidden="true" customHeight="false" outlineLevel="1" collapsed="false">
      <c r="A5" s="16" t="n">
        <v>41593</v>
      </c>
      <c r="B5" s="0" t="n">
        <v>127</v>
      </c>
      <c r="C5" s="17"/>
      <c r="D5" s="18" t="n">
        <v>52138</v>
      </c>
      <c r="E5" s="19"/>
      <c r="F5" s="18" t="n">
        <v>2</v>
      </c>
      <c r="G5" s="18"/>
      <c r="H5" s="17"/>
      <c r="I5" s="17"/>
      <c r="J5" s="18" t="n">
        <v>4570</v>
      </c>
      <c r="K5" s="17"/>
      <c r="L5" s="19" t="n">
        <f aca="false">IF(D5&gt;0,J5/D5*1000,0)</f>
        <v>87.6520004603168</v>
      </c>
      <c r="M5" s="17"/>
      <c r="N5" s="17"/>
      <c r="O5" s="18"/>
      <c r="P5" s="17"/>
      <c r="Q5" s="17"/>
      <c r="R5" s="20"/>
    </row>
    <row r="6" customFormat="false" ht="14.4" hidden="true" customHeight="false" outlineLevel="1" collapsed="false">
      <c r="A6" s="16" t="n">
        <f aca="false">A5+1</f>
        <v>41594</v>
      </c>
      <c r="B6" s="0" t="n">
        <f aca="false">B5+1</f>
        <v>128</v>
      </c>
      <c r="C6" s="17"/>
      <c r="D6" s="18" t="n">
        <f aca="false">D5-F5-G5</f>
        <v>52136</v>
      </c>
      <c r="E6" s="17"/>
      <c r="F6" s="18" t="n">
        <v>1</v>
      </c>
      <c r="G6" s="18"/>
      <c r="H6" s="17"/>
      <c r="I6" s="17"/>
      <c r="J6" s="18" t="n">
        <v>4500</v>
      </c>
      <c r="K6" s="17"/>
      <c r="L6" s="19" t="n">
        <f aca="false">IF(D6&gt;0,J6/D6*1000,0)</f>
        <v>86.3127205769526</v>
      </c>
      <c r="M6" s="17"/>
      <c r="N6" s="17"/>
      <c r="O6" s="18"/>
      <c r="P6" s="17"/>
      <c r="Q6" s="17"/>
      <c r="R6" s="20"/>
    </row>
    <row r="7" customFormat="false" ht="14.4" hidden="true" customHeight="false" outlineLevel="1" collapsed="false">
      <c r="A7" s="16" t="n">
        <f aca="false">A6+1</f>
        <v>41595</v>
      </c>
      <c r="B7" s="0" t="n">
        <f aca="false">B6+1</f>
        <v>129</v>
      </c>
      <c r="C7" s="17"/>
      <c r="D7" s="18" t="n">
        <f aca="false">D6-F6-G6</f>
        <v>52135</v>
      </c>
      <c r="E7" s="17"/>
      <c r="F7" s="18"/>
      <c r="G7" s="18"/>
      <c r="H7" s="17"/>
      <c r="I7" s="17"/>
      <c r="J7" s="18" t="n">
        <v>4490</v>
      </c>
      <c r="K7" s="17"/>
      <c r="L7" s="19" t="n">
        <f aca="false">IF(D7&gt;0,J7/D7*1000,0)</f>
        <v>86.1225664141172</v>
      </c>
      <c r="M7" s="17"/>
      <c r="N7" s="17"/>
      <c r="O7" s="18"/>
      <c r="P7" s="17"/>
      <c r="Q7" s="17"/>
      <c r="R7" s="20"/>
    </row>
    <row r="8" customFormat="false" ht="14.4" hidden="true" customHeight="false" outlineLevel="1" collapsed="false">
      <c r="A8" s="16" t="n">
        <f aca="false">A7+1</f>
        <v>41596</v>
      </c>
      <c r="B8" s="0" t="n">
        <f aca="false">B7+1</f>
        <v>130</v>
      </c>
      <c r="C8" s="17"/>
      <c r="D8" s="18" t="n">
        <f aca="false">D7-F7-G7</f>
        <v>52135</v>
      </c>
      <c r="E8" s="17"/>
      <c r="F8" s="18" t="n">
        <v>3</v>
      </c>
      <c r="G8" s="18"/>
      <c r="H8" s="17"/>
      <c r="I8" s="17"/>
      <c r="J8" s="18" t="n">
        <v>4480</v>
      </c>
      <c r="K8" s="17"/>
      <c r="L8" s="19" t="n">
        <f aca="false">IF(D8&gt;0,J8/D8*1000,0)</f>
        <v>85.9307566893641</v>
      </c>
      <c r="M8" s="17"/>
      <c r="N8" s="17"/>
      <c r="O8" s="18" t="n">
        <v>8074</v>
      </c>
      <c r="P8" s="17"/>
      <c r="Q8" s="17"/>
      <c r="R8" s="20"/>
    </row>
    <row r="9" customFormat="false" ht="14.4" hidden="true" customHeight="false" outlineLevel="1" collapsed="false">
      <c r="A9" s="16" t="n">
        <f aca="false">A8+1</f>
        <v>41597</v>
      </c>
      <c r="B9" s="0" t="n">
        <f aca="false">B8+1</f>
        <v>131</v>
      </c>
      <c r="C9" s="17"/>
      <c r="D9" s="18" t="n">
        <f aca="false">D8-F8-G8</f>
        <v>52132</v>
      </c>
      <c r="E9" s="17"/>
      <c r="F9" s="18" t="n">
        <v>1</v>
      </c>
      <c r="G9" s="18" t="n">
        <v>8</v>
      </c>
      <c r="H9" s="17"/>
      <c r="I9" s="17"/>
      <c r="J9" s="18" t="n">
        <v>4510</v>
      </c>
      <c r="K9" s="17"/>
      <c r="L9" s="19" t="n">
        <f aca="false">IF(D9&gt;0,J9/D9*1000,0)</f>
        <v>86.511163968388</v>
      </c>
      <c r="M9" s="17"/>
      <c r="N9" s="17"/>
      <c r="O9" s="18"/>
      <c r="P9" s="17"/>
      <c r="Q9" s="17"/>
      <c r="R9" s="20"/>
    </row>
    <row r="10" customFormat="false" ht="14.4" hidden="true" customHeight="false" outlineLevel="1" collapsed="false">
      <c r="A10" s="16" t="n">
        <f aca="false">A9+1</f>
        <v>41598</v>
      </c>
      <c r="B10" s="0" t="n">
        <f aca="false">B9+1</f>
        <v>132</v>
      </c>
      <c r="C10" s="17"/>
      <c r="D10" s="18" t="n">
        <f aca="false">D9-F9-G9</f>
        <v>52123</v>
      </c>
      <c r="E10" s="17"/>
      <c r="F10" s="18" t="n">
        <v>1</v>
      </c>
      <c r="G10" s="18"/>
      <c r="H10" s="17"/>
      <c r="I10" s="17"/>
      <c r="J10" s="18" t="n">
        <v>4530</v>
      </c>
      <c r="K10" s="17"/>
      <c r="L10" s="19" t="n">
        <f aca="false">IF(D10&gt;0,J10/D10*1000,0)</f>
        <v>86.9098094890931</v>
      </c>
      <c r="M10" s="17"/>
      <c r="N10" s="17"/>
      <c r="O10" s="18"/>
      <c r="P10" s="17"/>
      <c r="Q10" s="17"/>
      <c r="R10" s="20"/>
    </row>
    <row r="11" customFormat="false" ht="14.4" hidden="true" customHeight="false" outlineLevel="1" collapsed="false">
      <c r="A11" s="16" t="n">
        <f aca="false">A10+1</f>
        <v>41599</v>
      </c>
      <c r="B11" s="0" t="n">
        <f aca="false">B10+1</f>
        <v>133</v>
      </c>
      <c r="C11" s="17"/>
      <c r="D11" s="18" t="n">
        <f aca="false">D10-F10-G10</f>
        <v>52122</v>
      </c>
      <c r="E11" s="17"/>
      <c r="F11" s="18" t="n">
        <v>4</v>
      </c>
      <c r="G11" s="18"/>
      <c r="H11" s="17"/>
      <c r="I11" s="17"/>
      <c r="J11" s="18" t="n">
        <v>4520</v>
      </c>
      <c r="K11" s="17"/>
      <c r="L11" s="19" t="n">
        <f aca="false">IF(D11&gt;0,J11/D11*1000,0)</f>
        <v>86.7196193545911</v>
      </c>
      <c r="M11" s="17"/>
      <c r="N11" s="17"/>
      <c r="O11" s="18"/>
      <c r="P11" s="17"/>
      <c r="Q11" s="17"/>
      <c r="R11" s="20"/>
    </row>
    <row r="12" s="22" customFormat="true" ht="14.4" hidden="false" customHeight="false" outlineLevel="0" collapsed="false">
      <c r="A12" s="21"/>
      <c r="C12" s="23" t="n">
        <v>19</v>
      </c>
      <c r="D12" s="13" t="n">
        <f aca="false">A11</f>
        <v>41599</v>
      </c>
      <c r="E12" s="24" t="n">
        <f aca="false">AVERAGE(D5:D11)</f>
        <v>52131.5714285714</v>
      </c>
      <c r="F12" s="23" t="n">
        <f aca="false">SUM(F5:F11)</f>
        <v>12</v>
      </c>
      <c r="G12" s="23" t="n">
        <f aca="false">SUM(G5:G11)</f>
        <v>8</v>
      </c>
      <c r="H12" s="25" t="n">
        <f aca="false">IF(E12&gt;0,F12/E12*100,0)</f>
        <v>0.0230186807555608</v>
      </c>
      <c r="I12" s="25" t="n">
        <f aca="false">IF(E12&gt;0,G12/E12*100,0)</f>
        <v>0.0153457871703739</v>
      </c>
      <c r="J12" s="23" t="n">
        <f aca="false">SUM(J5:J11)</f>
        <v>31600</v>
      </c>
      <c r="K12" s="23" t="n">
        <f aca="false">J12</f>
        <v>31600</v>
      </c>
      <c r="L12" s="24" t="n">
        <f aca="false">IF(E12&gt;0,J12/E12/7*1000,0)</f>
        <v>86.5940847471096</v>
      </c>
      <c r="M12" s="24" t="n">
        <f aca="false">IF(E12&gt;0,J12/E12*1000,0)</f>
        <v>606.158593229767</v>
      </c>
      <c r="N12" s="26" t="n">
        <f aca="false">IF(O12&gt;0,J12/(O12/10),0)</f>
        <v>39.1379737428784</v>
      </c>
      <c r="O12" s="23" t="n">
        <f aca="false">SUM(O5:O11)</f>
        <v>8074</v>
      </c>
      <c r="P12" s="23" t="n">
        <f aca="false">O12</f>
        <v>8074</v>
      </c>
      <c r="Q12" s="27" t="n">
        <f aca="false">IF(E12&gt;0,O12/E12,0)</f>
        <v>0.154877357016998</v>
      </c>
      <c r="R12" s="28" t="n">
        <f aca="false">IF(O12&gt;0,(O12/7/E12)*100,0)</f>
        <v>2.2125336716714</v>
      </c>
      <c r="S12" s="22" t="n">
        <v>23.7</v>
      </c>
      <c r="T12" s="29" t="n">
        <f aca="false">R12-S12</f>
        <v>-21.4874663283286</v>
      </c>
    </row>
    <row r="13" customFormat="false" ht="14.4" hidden="true" customHeight="false" outlineLevel="1" collapsed="false">
      <c r="A13" s="16" t="n">
        <f aca="false">A11+1</f>
        <v>41600</v>
      </c>
      <c r="B13" s="0" t="n">
        <f aca="false">B11+1</f>
        <v>134</v>
      </c>
      <c r="C13" s="17"/>
      <c r="D13" s="18" t="n">
        <f aca="false">D11-F11-G11</f>
        <v>52118</v>
      </c>
      <c r="E13" s="17"/>
      <c r="F13" s="18" t="n">
        <v>4</v>
      </c>
      <c r="G13" s="18" t="n">
        <v>4</v>
      </c>
      <c r="H13" s="27"/>
      <c r="I13" s="27"/>
      <c r="J13" s="18" t="n">
        <v>4550</v>
      </c>
      <c r="K13" s="17"/>
      <c r="L13" s="19" t="n">
        <f aca="false">IF(D13&gt;0,J13/D13*1000,0)</f>
        <v>87.3018918607775</v>
      </c>
      <c r="M13" s="24"/>
      <c r="N13" s="17"/>
      <c r="O13" s="18"/>
      <c r="P13" s="17"/>
      <c r="Q13" s="27"/>
      <c r="R13" s="28" t="n">
        <f aca="false">IF(O13&gt;0,(O13/D13)*100,0)</f>
        <v>0</v>
      </c>
      <c r="T13" s="29" t="n">
        <f aca="false">R13-S13</f>
        <v>0</v>
      </c>
    </row>
    <row r="14" customFormat="false" ht="14.4" hidden="true" customHeight="false" outlineLevel="1" collapsed="false">
      <c r="A14" s="16" t="n">
        <f aca="false">A13+1</f>
        <v>41601</v>
      </c>
      <c r="B14" s="0" t="n">
        <f aca="false">B13+1</f>
        <v>135</v>
      </c>
      <c r="C14" s="17"/>
      <c r="D14" s="18" t="n">
        <f aca="false">D13-F13-G13</f>
        <v>52110</v>
      </c>
      <c r="E14" s="17"/>
      <c r="F14" s="18" t="n">
        <v>4</v>
      </c>
      <c r="G14" s="18"/>
      <c r="H14" s="27"/>
      <c r="I14" s="27"/>
      <c r="J14" s="18" t="n">
        <v>4440</v>
      </c>
      <c r="K14" s="17"/>
      <c r="L14" s="19" t="n">
        <f aca="false">IF(D14&gt;0,J14/D14*1000,0)</f>
        <v>85.2043753598158</v>
      </c>
      <c r="M14" s="24"/>
      <c r="N14" s="17"/>
      <c r="O14" s="18"/>
      <c r="P14" s="17"/>
      <c r="Q14" s="27"/>
      <c r="R14" s="28" t="n">
        <f aca="false">IF(O14&gt;0,(O14/D14)*100,0)</f>
        <v>0</v>
      </c>
      <c r="T14" s="29" t="n">
        <f aca="false">R14-S14</f>
        <v>0</v>
      </c>
    </row>
    <row r="15" customFormat="false" ht="14.4" hidden="true" customHeight="false" outlineLevel="1" collapsed="false">
      <c r="A15" s="16" t="n">
        <f aca="false">A14+1</f>
        <v>41602</v>
      </c>
      <c r="B15" s="0" t="n">
        <f aca="false">B14+1</f>
        <v>136</v>
      </c>
      <c r="C15" s="17"/>
      <c r="D15" s="18" t="n">
        <f aca="false">D14-F14-G14</f>
        <v>52106</v>
      </c>
      <c r="E15" s="17"/>
      <c r="F15" s="18"/>
      <c r="G15" s="18"/>
      <c r="H15" s="27"/>
      <c r="I15" s="27"/>
      <c r="J15" s="18" t="n">
        <v>4460</v>
      </c>
      <c r="K15" s="17"/>
      <c r="L15" s="19" t="n">
        <f aca="false">IF(D15&gt;0,J15/D15*1000,0)</f>
        <v>85.5947491651633</v>
      </c>
      <c r="M15" s="24"/>
      <c r="N15" s="17"/>
      <c r="O15" s="18" t="n">
        <v>15417</v>
      </c>
      <c r="P15" s="17"/>
      <c r="Q15" s="27"/>
      <c r="R15" s="28" t="n">
        <f aca="false">IF(O15&gt;0,(O15/D15)*100,0)</f>
        <v>29.587763405366</v>
      </c>
      <c r="T15" s="29" t="n">
        <f aca="false">R15-S15</f>
        <v>29.587763405366</v>
      </c>
    </row>
    <row r="16" customFormat="false" ht="14.4" hidden="true" customHeight="false" outlineLevel="1" collapsed="false">
      <c r="A16" s="16" t="n">
        <f aca="false">A15+1</f>
        <v>41603</v>
      </c>
      <c r="B16" s="0" t="n">
        <f aca="false">B15+1</f>
        <v>137</v>
      </c>
      <c r="C16" s="17"/>
      <c r="D16" s="18" t="n">
        <f aca="false">D15-F15-G15</f>
        <v>52106</v>
      </c>
      <c r="E16" s="17"/>
      <c r="F16" s="18" t="n">
        <v>5</v>
      </c>
      <c r="G16" s="18"/>
      <c r="H16" s="27"/>
      <c r="I16" s="27"/>
      <c r="J16" s="18" t="n">
        <v>6150</v>
      </c>
      <c r="K16" s="17"/>
      <c r="L16" s="19" t="n">
        <f aca="false">IF(D16&gt;0,J16/D16*1000,0)</f>
        <v>118.02863393851</v>
      </c>
      <c r="M16" s="24"/>
      <c r="N16" s="17"/>
      <c r="O16" s="18"/>
      <c r="P16" s="17"/>
      <c r="Q16" s="27"/>
      <c r="R16" s="28" t="n">
        <f aca="false">IF(O16&gt;0,(O16/D16)*100,0)</f>
        <v>0</v>
      </c>
      <c r="T16" s="29" t="n">
        <f aca="false">R16-S16</f>
        <v>0</v>
      </c>
    </row>
    <row r="17" customFormat="false" ht="14.4" hidden="true" customHeight="false" outlineLevel="1" collapsed="false">
      <c r="A17" s="16" t="n">
        <f aca="false">A16+1</f>
        <v>41604</v>
      </c>
      <c r="B17" s="0" t="n">
        <f aca="false">B16+1</f>
        <v>138</v>
      </c>
      <c r="C17" s="17"/>
      <c r="D17" s="18" t="n">
        <f aca="false">D16-F16-G16</f>
        <v>52101</v>
      </c>
      <c r="E17" s="17"/>
      <c r="F17" s="18" t="n">
        <v>2</v>
      </c>
      <c r="G17" s="18" t="n">
        <v>5</v>
      </c>
      <c r="H17" s="27"/>
      <c r="I17" s="27"/>
      <c r="J17" s="18"/>
      <c r="K17" s="17"/>
      <c r="L17" s="19" t="n">
        <f aca="false">IF(D17&gt;0,J17/D17*1000,0)</f>
        <v>0</v>
      </c>
      <c r="M17" s="24"/>
      <c r="N17" s="17"/>
      <c r="O17" s="18" t="n">
        <v>10039</v>
      </c>
      <c r="P17" s="17"/>
      <c r="Q17" s="27"/>
      <c r="R17" s="28" t="n">
        <f aca="false">IF(O17&gt;0,(O17/D17)*100,0)</f>
        <v>19.2683441776549</v>
      </c>
      <c r="T17" s="29" t="n">
        <f aca="false">R17-S17</f>
        <v>19.2683441776549</v>
      </c>
    </row>
    <row r="18" customFormat="false" ht="14.4" hidden="true" customHeight="false" outlineLevel="1" collapsed="false">
      <c r="A18" s="16" t="n">
        <f aca="false">A17+1</f>
        <v>41605</v>
      </c>
      <c r="B18" s="0" t="n">
        <f aca="false">B17+1</f>
        <v>139</v>
      </c>
      <c r="C18" s="17"/>
      <c r="D18" s="18" t="n">
        <f aca="false">D17-F17-G17</f>
        <v>52094</v>
      </c>
      <c r="E18" s="17"/>
      <c r="F18" s="18"/>
      <c r="G18" s="18"/>
      <c r="H18" s="27"/>
      <c r="I18" s="27"/>
      <c r="J18" s="18" t="n">
        <v>5160</v>
      </c>
      <c r="K18" s="17"/>
      <c r="L18" s="19" t="n">
        <f aca="false">IF(D18&gt;0,J18/D18*1000,0)</f>
        <v>99.05171420893</v>
      </c>
      <c r="M18" s="24"/>
      <c r="N18" s="17"/>
      <c r="O18" s="18"/>
      <c r="P18" s="17"/>
      <c r="Q18" s="27"/>
      <c r="R18" s="28" t="n">
        <f aca="false">IF(O18&gt;0,(O18/D18)*100,0)</f>
        <v>0</v>
      </c>
      <c r="T18" s="29" t="n">
        <f aca="false">R18-S18</f>
        <v>0</v>
      </c>
    </row>
    <row r="19" customFormat="false" ht="14.4" hidden="true" customHeight="false" outlineLevel="1" collapsed="false">
      <c r="A19" s="16" t="n">
        <f aca="false">A18+1</f>
        <v>41606</v>
      </c>
      <c r="B19" s="0" t="n">
        <f aca="false">B18+1</f>
        <v>140</v>
      </c>
      <c r="C19" s="17"/>
      <c r="D19" s="18" t="n">
        <f aca="false">D18-F18-G18</f>
        <v>52094</v>
      </c>
      <c r="E19" s="17"/>
      <c r="F19" s="18" t="n">
        <v>3</v>
      </c>
      <c r="G19" s="18"/>
      <c r="H19" s="27"/>
      <c r="I19" s="27"/>
      <c r="J19" s="18" t="n">
        <v>4220</v>
      </c>
      <c r="K19" s="17"/>
      <c r="L19" s="19" t="n">
        <f aca="false">IF(D19&gt;0,J19/D19*1000,0)</f>
        <v>81.007409682497</v>
      </c>
      <c r="M19" s="24"/>
      <c r="N19" s="17"/>
      <c r="O19" s="18" t="n">
        <v>11555</v>
      </c>
      <c r="P19" s="17"/>
      <c r="Q19" s="27"/>
      <c r="R19" s="28" t="n">
        <f aca="false">IF(O19&gt;0,(O19/D19)*100,0)</f>
        <v>22.181057319461</v>
      </c>
      <c r="T19" s="29" t="n">
        <f aca="false">R19-S19</f>
        <v>22.181057319461</v>
      </c>
    </row>
    <row r="20" s="22" customFormat="true" ht="14.4" hidden="false" customHeight="false" outlineLevel="0" collapsed="false">
      <c r="A20" s="21"/>
      <c r="C20" s="23" t="n">
        <f aca="false">C12+1</f>
        <v>20</v>
      </c>
      <c r="D20" s="13" t="n">
        <f aca="false">A19</f>
        <v>41606</v>
      </c>
      <c r="E20" s="24" t="n">
        <f aca="false">AVERAGE(D13:D19)</f>
        <v>52104.1428571429</v>
      </c>
      <c r="F20" s="23" t="n">
        <f aca="false">SUM(F13:F19)</f>
        <v>18</v>
      </c>
      <c r="G20" s="23" t="n">
        <f aca="false">SUM(G13:G19)</f>
        <v>9</v>
      </c>
      <c r="H20" s="25" t="n">
        <f aca="false">IF(E20&gt;0,F20/E20*100,0)</f>
        <v>0.0345461973136219</v>
      </c>
      <c r="I20" s="25" t="n">
        <f aca="false">IF(E20&gt;0,G20/E20*100,0)</f>
        <v>0.017273098656811</v>
      </c>
      <c r="J20" s="23" t="n">
        <f aca="false">SUM(J13:J19)</f>
        <v>28980</v>
      </c>
      <c r="K20" s="23" t="n">
        <f aca="false">IF(J20&gt;0,J20+K12,0)</f>
        <v>60580</v>
      </c>
      <c r="L20" s="24" t="n">
        <f aca="false">IF(E20&gt;0,J20/E20/7*1000,0)</f>
        <v>79.4562538213304</v>
      </c>
      <c r="M20" s="24" t="n">
        <f aca="false">IF(E20&gt;0,J20/E20*1000,0)</f>
        <v>556.193776749313</v>
      </c>
      <c r="N20" s="26" t="n">
        <f aca="false">IF(O20&gt;0,J20/(O20/10),0)</f>
        <v>7.83010456350815</v>
      </c>
      <c r="O20" s="23" t="n">
        <f aca="false">SUM(O13:O19)</f>
        <v>37011</v>
      </c>
      <c r="P20" s="23" t="n">
        <f aca="false">IF(O20&gt;0,O20+P12,0)</f>
        <v>45085</v>
      </c>
      <c r="Q20" s="27" t="n">
        <f aca="false">IF(E20&gt;0,O20/E20,0)</f>
        <v>0.710327393763589</v>
      </c>
      <c r="R20" s="28" t="n">
        <f aca="false">IF(O20&gt;0,(O20/7/E20)*100,0)</f>
        <v>10.1475341966227</v>
      </c>
      <c r="S20" s="22" t="n">
        <v>60.3</v>
      </c>
      <c r="T20" s="29" t="n">
        <f aca="false">R20-S20</f>
        <v>-50.1524658033773</v>
      </c>
    </row>
    <row r="21" customFormat="false" ht="14.4" hidden="true" customHeight="false" outlineLevel="1" collapsed="false">
      <c r="A21" s="16" t="n">
        <f aca="false">A19+1</f>
        <v>41607</v>
      </c>
      <c r="B21" s="0" t="n">
        <f aca="false">B19+1</f>
        <v>141</v>
      </c>
      <c r="C21" s="23"/>
      <c r="D21" s="18" t="n">
        <f aca="false">D19-F19-G19</f>
        <v>52091</v>
      </c>
      <c r="E21" s="17"/>
      <c r="F21" s="18"/>
      <c r="G21" s="18" t="n">
        <v>4</v>
      </c>
      <c r="H21" s="27"/>
      <c r="I21" s="27"/>
      <c r="J21" s="18" t="n">
        <v>5750</v>
      </c>
      <c r="K21" s="17"/>
      <c r="L21" s="19" t="n">
        <f aca="false">IF(D21&gt;0,J21/D21*1000,0)</f>
        <v>110.383751511777</v>
      </c>
      <c r="M21" s="24"/>
      <c r="N21" s="17"/>
      <c r="O21" s="18"/>
      <c r="P21" s="17"/>
      <c r="Q21" s="27"/>
      <c r="R21" s="28" t="n">
        <f aca="false">IF(O21&gt;0,(O21/D21)*100,0)</f>
        <v>0</v>
      </c>
      <c r="T21" s="29" t="n">
        <f aca="false">R21-S21</f>
        <v>0</v>
      </c>
    </row>
    <row r="22" customFormat="false" ht="14.4" hidden="true" customHeight="false" outlineLevel="1" collapsed="false">
      <c r="A22" s="16" t="n">
        <f aca="false">A21+1</f>
        <v>41608</v>
      </c>
      <c r="B22" s="0" t="n">
        <f aca="false">B21+1</f>
        <v>142</v>
      </c>
      <c r="C22" s="23"/>
      <c r="D22" s="18" t="n">
        <f aca="false">D21-F21-G21</f>
        <v>52087</v>
      </c>
      <c r="E22" s="17"/>
      <c r="F22" s="18" t="n">
        <v>2</v>
      </c>
      <c r="G22" s="18"/>
      <c r="H22" s="27"/>
      <c r="I22" s="27"/>
      <c r="J22" s="18" t="n">
        <v>4810</v>
      </c>
      <c r="K22" s="17"/>
      <c r="L22" s="19" t="n">
        <f aca="false">IF(D22&gt;0,J22/D22*1000,0)</f>
        <v>92.3454988768791</v>
      </c>
      <c r="M22" s="24"/>
      <c r="N22" s="17"/>
      <c r="O22" s="18" t="n">
        <v>14171</v>
      </c>
      <c r="P22" s="17"/>
      <c r="Q22" s="27"/>
      <c r="R22" s="28" t="n">
        <f aca="false">IF(O22&gt;0,(O22/D22)*100,0)</f>
        <v>27.2064046691113</v>
      </c>
      <c r="T22" s="29" t="n">
        <f aca="false">R22-S22</f>
        <v>27.2064046691113</v>
      </c>
    </row>
    <row r="23" customFormat="false" ht="14.4" hidden="true" customHeight="false" outlineLevel="1" collapsed="false">
      <c r="A23" s="16" t="n">
        <f aca="false">A22+1</f>
        <v>41609</v>
      </c>
      <c r="B23" s="0" t="n">
        <f aca="false">B22+1</f>
        <v>143</v>
      </c>
      <c r="C23" s="23"/>
      <c r="D23" s="18" t="n">
        <f aca="false">D22-F22-G22</f>
        <v>52085</v>
      </c>
      <c r="E23" s="17"/>
      <c r="F23" s="18"/>
      <c r="G23" s="18"/>
      <c r="H23" s="27"/>
      <c r="I23" s="27"/>
      <c r="J23" s="18" t="n">
        <v>5680</v>
      </c>
      <c r="K23" s="17"/>
      <c r="L23" s="19" t="n">
        <f aca="false">IF(D23&gt;0,J23/D23*1000,0)</f>
        <v>109.05251031967</v>
      </c>
      <c r="M23" s="24"/>
      <c r="N23" s="17"/>
      <c r="O23" s="18" t="n">
        <v>9775</v>
      </c>
      <c r="P23" s="17"/>
      <c r="Q23" s="27"/>
      <c r="R23" s="28" t="n">
        <f aca="false">IF(O23&gt;0,(O23/D23)*100,0)</f>
        <v>18.7673994432178</v>
      </c>
      <c r="T23" s="29" t="n">
        <f aca="false">R23-S23</f>
        <v>18.7673994432178</v>
      </c>
    </row>
    <row r="24" customFormat="false" ht="14.4" hidden="true" customHeight="false" outlineLevel="1" collapsed="false">
      <c r="A24" s="16" t="n">
        <f aca="false">A23+1</f>
        <v>41610</v>
      </c>
      <c r="B24" s="0" t="n">
        <f aca="false">B23+1</f>
        <v>144</v>
      </c>
      <c r="C24" s="23"/>
      <c r="D24" s="18" t="n">
        <f aca="false">D23-F23-G23</f>
        <v>52085</v>
      </c>
      <c r="E24" s="17"/>
      <c r="F24" s="18" t="n">
        <v>2</v>
      </c>
      <c r="G24" s="18"/>
      <c r="H24" s="27"/>
      <c r="I24" s="27"/>
      <c r="J24" s="18" t="n">
        <v>5150</v>
      </c>
      <c r="K24" s="17"/>
      <c r="L24" s="19" t="n">
        <f aca="false">IF(D24&gt;0,J24/D24*1000,0)</f>
        <v>98.8768359412499</v>
      </c>
      <c r="M24" s="24"/>
      <c r="N24" s="17"/>
      <c r="O24" s="18" t="n">
        <v>10225</v>
      </c>
      <c r="P24" s="17"/>
      <c r="Q24" s="27"/>
      <c r="R24" s="28" t="n">
        <f aca="false">IF(O24&gt;0,(O24/D24)*100,0)</f>
        <v>19.6313717961025</v>
      </c>
      <c r="T24" s="29" t="n">
        <f aca="false">R24-S24</f>
        <v>19.6313717961025</v>
      </c>
    </row>
    <row r="25" customFormat="false" ht="14.4" hidden="true" customHeight="false" outlineLevel="1" collapsed="false">
      <c r="A25" s="16" t="n">
        <f aca="false">A24+1</f>
        <v>41611</v>
      </c>
      <c r="B25" s="0" t="n">
        <f aca="false">B24+1</f>
        <v>145</v>
      </c>
      <c r="C25" s="23"/>
      <c r="D25" s="18" t="n">
        <f aca="false">D24-F24-G24</f>
        <v>52083</v>
      </c>
      <c r="E25" s="17"/>
      <c r="F25" s="18" t="n">
        <v>2</v>
      </c>
      <c r="G25" s="18"/>
      <c r="H25" s="27"/>
      <c r="I25" s="27"/>
      <c r="J25" s="18" t="n">
        <v>5180</v>
      </c>
      <c r="K25" s="17"/>
      <c r="L25" s="19" t="n">
        <f aca="false">IF(D25&gt;0,J25/D25*1000,0)</f>
        <v>99.4566365224737</v>
      </c>
      <c r="M25" s="24"/>
      <c r="N25" s="17"/>
      <c r="O25" s="18" t="n">
        <v>11165</v>
      </c>
      <c r="P25" s="17"/>
      <c r="Q25" s="27"/>
      <c r="R25" s="28" t="n">
        <f aca="false">IF(O25&gt;0,(O25/D25)*100,0)</f>
        <v>21.4369371963981</v>
      </c>
      <c r="T25" s="29" t="n">
        <f aca="false">R25-S25</f>
        <v>21.4369371963981</v>
      </c>
    </row>
    <row r="26" customFormat="false" ht="14.4" hidden="true" customHeight="false" outlineLevel="1" collapsed="false">
      <c r="A26" s="16" t="n">
        <f aca="false">A25+1</f>
        <v>41612</v>
      </c>
      <c r="B26" s="0" t="n">
        <f aca="false">B25+1</f>
        <v>146</v>
      </c>
      <c r="C26" s="23"/>
      <c r="D26" s="18" t="n">
        <f aca="false">D25-F25-G25</f>
        <v>52081</v>
      </c>
      <c r="E26" s="17"/>
      <c r="F26" s="18" t="n">
        <v>1</v>
      </c>
      <c r="G26" s="18"/>
      <c r="H26" s="27"/>
      <c r="I26" s="27"/>
      <c r="J26" s="18" t="n">
        <v>5450</v>
      </c>
      <c r="K26" s="17"/>
      <c r="L26" s="19" t="n">
        <f aca="false">IF(D26&gt;0,J26/D26*1000,0)</f>
        <v>104.644688082026</v>
      </c>
      <c r="M26" s="24"/>
      <c r="N26" s="17"/>
      <c r="O26" s="18" t="n">
        <v>12206</v>
      </c>
      <c r="P26" s="17"/>
      <c r="Q26" s="27"/>
      <c r="R26" s="28" t="n">
        <f aca="false">IF(O26&gt;0,(O26/D26)*100,0)</f>
        <v>23.4365699583341</v>
      </c>
      <c r="T26" s="29" t="n">
        <f aca="false">R26-S26</f>
        <v>23.4365699583341</v>
      </c>
    </row>
    <row r="27" customFormat="false" ht="14.4" hidden="true" customHeight="false" outlineLevel="1" collapsed="false">
      <c r="A27" s="16" t="n">
        <f aca="false">A26+1</f>
        <v>41613</v>
      </c>
      <c r="B27" s="0" t="n">
        <f aca="false">B26+1</f>
        <v>147</v>
      </c>
      <c r="C27" s="23"/>
      <c r="D27" s="18" t="n">
        <f aca="false">D26-F26-G26</f>
        <v>52080</v>
      </c>
      <c r="E27" s="17"/>
      <c r="F27" s="18" t="n">
        <v>1</v>
      </c>
      <c r="G27" s="18"/>
      <c r="H27" s="27"/>
      <c r="I27" s="27"/>
      <c r="J27" s="18" t="n">
        <v>4070</v>
      </c>
      <c r="K27" s="17"/>
      <c r="L27" s="19" t="n">
        <f aca="false">IF(D27&gt;0,J27/D27*1000,0)</f>
        <v>78.1490015360983</v>
      </c>
      <c r="M27" s="24"/>
      <c r="N27" s="17"/>
      <c r="O27" s="18" t="n">
        <v>14158</v>
      </c>
      <c r="P27" s="17"/>
      <c r="Q27" s="27"/>
      <c r="R27" s="28" t="n">
        <f aca="false">IF(O27&gt;0,(O27/D27)*100,0)</f>
        <v>27.1850998463902</v>
      </c>
      <c r="T27" s="29" t="n">
        <f aca="false">R27-S27</f>
        <v>27.1850998463902</v>
      </c>
    </row>
    <row r="28" s="22" customFormat="true" ht="14.4" hidden="false" customHeight="false" outlineLevel="0" collapsed="false">
      <c r="A28" s="21"/>
      <c r="C28" s="23" t="n">
        <f aca="false">C20+1</f>
        <v>21</v>
      </c>
      <c r="D28" s="13" t="n">
        <f aca="false">A27</f>
        <v>41613</v>
      </c>
      <c r="E28" s="24" t="n">
        <f aca="false">IF(SUM(D21:D27)&gt;0,AVERAGE(D21:D27),0)</f>
        <v>52084.5714285714</v>
      </c>
      <c r="F28" s="23" t="n">
        <f aca="false">SUM(F21:F27)</f>
        <v>8</v>
      </c>
      <c r="G28" s="23" t="n">
        <f aca="false">SUM(G21:G27)</f>
        <v>4</v>
      </c>
      <c r="H28" s="25" t="n">
        <f aca="false">IF(E28&gt;0,F28/E28*100,0)</f>
        <v>0.0153596348795366</v>
      </c>
      <c r="I28" s="25" t="n">
        <f aca="false">IF(E28&gt;0,G28/E28*100,0)</f>
        <v>0.00767981743976829</v>
      </c>
      <c r="J28" s="23" t="n">
        <f aca="false">SUM(J21:J27)</f>
        <v>36090</v>
      </c>
      <c r="K28" s="23" t="n">
        <f aca="false">IF(J28&gt;0,J28+K20,0)</f>
        <v>96670</v>
      </c>
      <c r="L28" s="24" t="n">
        <f aca="false">IF(E28&gt;0,J28/E28/7*1000,0)</f>
        <v>98.9873612147277</v>
      </c>
      <c r="M28" s="24" t="n">
        <f aca="false">IF(E28&gt;0,J28/E28*1000,0)</f>
        <v>692.911528503094</v>
      </c>
      <c r="N28" s="26" t="n">
        <f aca="false">IF(O28&gt;0,J28/(O28/10),0)</f>
        <v>5.03347280334728</v>
      </c>
      <c r="O28" s="23" t="n">
        <f aca="false">SUM(O21:O27)</f>
        <v>71700</v>
      </c>
      <c r="P28" s="23" t="n">
        <f aca="false">IF(O28&gt;0,O28+P20,0)</f>
        <v>116785</v>
      </c>
      <c r="Q28" s="27" t="n">
        <f aca="false">IF(E28&gt;0,O28/E28,0)</f>
        <v>1.37660727607847</v>
      </c>
      <c r="R28" s="28" t="n">
        <f aca="false">IF(O28&gt;0,(O28/7/E28)*100,0)</f>
        <v>19.6658182296924</v>
      </c>
      <c r="S28" s="22" t="n">
        <v>76.8</v>
      </c>
      <c r="T28" s="29" t="n">
        <f aca="false">R28-S28</f>
        <v>-57.1341817703076</v>
      </c>
    </row>
    <row r="29" customFormat="false" ht="14.4" hidden="true" customHeight="false" outlineLevel="1" collapsed="false">
      <c r="A29" s="16" t="n">
        <f aca="false">A27+1</f>
        <v>41614</v>
      </c>
      <c r="B29" s="0" t="n">
        <f aca="false">B27+1</f>
        <v>148</v>
      </c>
      <c r="C29" s="23"/>
      <c r="D29" s="18" t="n">
        <f aca="false">D27-F27-G27</f>
        <v>52079</v>
      </c>
      <c r="E29" s="17"/>
      <c r="F29" s="18" t="n">
        <v>3</v>
      </c>
      <c r="G29" s="18"/>
      <c r="H29" s="27"/>
      <c r="I29" s="27"/>
      <c r="J29" s="18" t="n">
        <v>6180</v>
      </c>
      <c r="K29" s="17"/>
      <c r="L29" s="19" t="n">
        <f aca="false">IF(D29&gt;0,J29/D29*1000,0)</f>
        <v>118.665873000634</v>
      </c>
      <c r="M29" s="24"/>
      <c r="N29" s="17"/>
      <c r="O29" s="18" t="n">
        <v>14647</v>
      </c>
      <c r="P29" s="17"/>
      <c r="Q29" s="27"/>
      <c r="R29" s="28" t="n">
        <f aca="false">IF(O29&gt;0,(O29/D29)*100,0)</f>
        <v>28.1245799650531</v>
      </c>
      <c r="T29" s="29" t="n">
        <f aca="false">R29-S29</f>
        <v>28.1245799650531</v>
      </c>
    </row>
    <row r="30" customFormat="false" ht="14.4" hidden="true" customHeight="false" outlineLevel="1" collapsed="false">
      <c r="A30" s="16" t="n">
        <f aca="false">A29+1</f>
        <v>41615</v>
      </c>
      <c r="B30" s="0" t="n">
        <f aca="false">B29+1</f>
        <v>149</v>
      </c>
      <c r="C30" s="23"/>
      <c r="D30" s="18" t="n">
        <f aca="false">D29-F29-G29</f>
        <v>52076</v>
      </c>
      <c r="E30" s="17"/>
      <c r="F30" s="18" t="n">
        <v>1</v>
      </c>
      <c r="G30" s="18"/>
      <c r="H30" s="27"/>
      <c r="I30" s="27"/>
      <c r="J30" s="18"/>
      <c r="K30" s="17"/>
      <c r="L30" s="19" t="n">
        <f aca="false">IF(D30&gt;0,J30/D30*1000,0)</f>
        <v>0</v>
      </c>
      <c r="M30" s="24"/>
      <c r="N30" s="17"/>
      <c r="O30" s="18" t="n">
        <v>15743</v>
      </c>
      <c r="P30" s="17"/>
      <c r="Q30" s="27"/>
      <c r="R30" s="28" t="n">
        <f aca="false">IF(O30&gt;0,(O30/D30)*100,0)</f>
        <v>30.2308164989631</v>
      </c>
      <c r="T30" s="29" t="n">
        <f aca="false">R30-S30</f>
        <v>30.2308164989631</v>
      </c>
    </row>
    <row r="31" customFormat="false" ht="14.4" hidden="true" customHeight="false" outlineLevel="1" collapsed="false">
      <c r="A31" s="16" t="n">
        <f aca="false">A30+1</f>
        <v>41616</v>
      </c>
      <c r="B31" s="0" t="n">
        <f aca="false">B30+1</f>
        <v>150</v>
      </c>
      <c r="C31" s="23"/>
      <c r="D31" s="18" t="n">
        <f aca="false">D30-F30-G30</f>
        <v>52075</v>
      </c>
      <c r="E31" s="17"/>
      <c r="F31" s="18"/>
      <c r="G31" s="18"/>
      <c r="H31" s="27"/>
      <c r="I31" s="27"/>
      <c r="J31" s="18" t="n">
        <v>4710</v>
      </c>
      <c r="K31" s="17"/>
      <c r="L31" s="19" t="n">
        <f aca="false">IF(D31&gt;0,J31/D31*1000,0)</f>
        <v>90.4464714354297</v>
      </c>
      <c r="M31" s="24"/>
      <c r="N31" s="17"/>
      <c r="O31" s="18" t="n">
        <v>16859</v>
      </c>
      <c r="P31" s="17"/>
      <c r="Q31" s="27"/>
      <c r="R31" s="28" t="n">
        <f aca="false">IF(O31&gt;0,(O31/D31)*100,0)</f>
        <v>32.3744599135862</v>
      </c>
      <c r="T31" s="29" t="n">
        <f aca="false">R31-S31</f>
        <v>32.3744599135862</v>
      </c>
    </row>
    <row r="32" customFormat="false" ht="14.4" hidden="true" customHeight="false" outlineLevel="1" collapsed="false">
      <c r="A32" s="16" t="n">
        <f aca="false">A31+1</f>
        <v>41617</v>
      </c>
      <c r="B32" s="0" t="n">
        <f aca="false">B31+1</f>
        <v>151</v>
      </c>
      <c r="C32" s="23"/>
      <c r="D32" s="18" t="n">
        <f aca="false">D31-F31-G31</f>
        <v>52075</v>
      </c>
      <c r="E32" s="17"/>
      <c r="F32" s="18" t="n">
        <v>2</v>
      </c>
      <c r="G32" s="18"/>
      <c r="H32" s="27"/>
      <c r="I32" s="27"/>
      <c r="J32" s="18" t="n">
        <v>5430</v>
      </c>
      <c r="K32" s="17"/>
      <c r="L32" s="19" t="n">
        <f aca="false">IF(D32&gt;0,J32/D32*1000,0)</f>
        <v>104.272683629381</v>
      </c>
      <c r="M32" s="24"/>
      <c r="N32" s="17"/>
      <c r="O32" s="18" t="n">
        <v>18133</v>
      </c>
      <c r="P32" s="17"/>
      <c r="Q32" s="27"/>
      <c r="R32" s="28" t="n">
        <f aca="false">IF(O32&gt;0,(O32/D32)*100,0)</f>
        <v>34.8209313490158</v>
      </c>
      <c r="T32" s="29" t="n">
        <f aca="false">R32-S32</f>
        <v>34.8209313490158</v>
      </c>
    </row>
    <row r="33" customFormat="false" ht="14.4" hidden="true" customHeight="false" outlineLevel="1" collapsed="false">
      <c r="A33" s="16" t="n">
        <f aca="false">A32+1</f>
        <v>41618</v>
      </c>
      <c r="B33" s="0" t="n">
        <f aca="false">B32+1</f>
        <v>152</v>
      </c>
      <c r="C33" s="23"/>
      <c r="D33" s="18" t="n">
        <f aca="false">D32-F32-G32</f>
        <v>52073</v>
      </c>
      <c r="E33" s="17"/>
      <c r="F33" s="18" t="n">
        <v>5</v>
      </c>
      <c r="G33" s="18" t="n">
        <v>2</v>
      </c>
      <c r="H33" s="27"/>
      <c r="I33" s="27"/>
      <c r="J33" s="18" t="n">
        <v>4260</v>
      </c>
      <c r="K33" s="17"/>
      <c r="L33" s="19" t="n">
        <f aca="false">IF(D33&gt;0,J33/D33*1000,0)</f>
        <v>81.8082307529814</v>
      </c>
      <c r="M33" s="24"/>
      <c r="N33" s="17"/>
      <c r="O33" s="18" t="n">
        <v>18878</v>
      </c>
      <c r="P33" s="17"/>
      <c r="Q33" s="27"/>
      <c r="R33" s="28" t="n">
        <f aca="false">IF(O33&gt;0,(O33/D33)*100,0)</f>
        <v>36.252952585793</v>
      </c>
      <c r="T33" s="29" t="n">
        <f aca="false">R33-S33</f>
        <v>36.252952585793</v>
      </c>
    </row>
    <row r="34" customFormat="false" ht="14.4" hidden="true" customHeight="false" outlineLevel="1" collapsed="false">
      <c r="A34" s="16" t="n">
        <f aca="false">A33+1</f>
        <v>41619</v>
      </c>
      <c r="B34" s="0" t="n">
        <f aca="false">B33+1</f>
        <v>153</v>
      </c>
      <c r="C34" s="23"/>
      <c r="D34" s="18" t="n">
        <f aca="false">D33-F33-G33</f>
        <v>52066</v>
      </c>
      <c r="E34" s="17"/>
      <c r="F34" s="18" t="n">
        <v>7</v>
      </c>
      <c r="G34" s="18"/>
      <c r="H34" s="27"/>
      <c r="I34" s="27"/>
      <c r="J34" s="18" t="n">
        <v>5360</v>
      </c>
      <c r="K34" s="17"/>
      <c r="L34" s="19" t="n">
        <f aca="false">IF(D34&gt;0,J34/D34*1000,0)</f>
        <v>102.9462605155</v>
      </c>
      <c r="M34" s="24"/>
      <c r="N34" s="17"/>
      <c r="O34" s="18" t="n">
        <v>19865</v>
      </c>
      <c r="P34" s="17"/>
      <c r="Q34" s="27"/>
      <c r="R34" s="28" t="n">
        <f aca="false">IF(O34&gt;0,(O34/D34)*100,0)</f>
        <v>38.1534974839627</v>
      </c>
      <c r="T34" s="29" t="n">
        <f aca="false">R34-S34</f>
        <v>38.1534974839627</v>
      </c>
    </row>
    <row r="35" customFormat="false" ht="14.4" hidden="true" customHeight="false" outlineLevel="1" collapsed="false">
      <c r="A35" s="16" t="n">
        <f aca="false">A34+1</f>
        <v>41620</v>
      </c>
      <c r="B35" s="0" t="n">
        <f aca="false">B34+1</f>
        <v>154</v>
      </c>
      <c r="C35" s="23"/>
      <c r="D35" s="18" t="n">
        <f aca="false">D34-F34-G34</f>
        <v>52059</v>
      </c>
      <c r="E35" s="17"/>
      <c r="F35" s="18" t="n">
        <v>6</v>
      </c>
      <c r="G35" s="18"/>
      <c r="H35" s="27"/>
      <c r="I35" s="27"/>
      <c r="J35" s="18" t="n">
        <v>4600</v>
      </c>
      <c r="K35" s="17"/>
      <c r="L35" s="19" t="n">
        <f aca="false">IF(D35&gt;0,J35/D35*1000,0)</f>
        <v>88.3612823911331</v>
      </c>
      <c r="M35" s="24"/>
      <c r="N35" s="17"/>
      <c r="O35" s="18" t="n">
        <v>20000</v>
      </c>
      <c r="P35" s="17"/>
      <c r="Q35" s="27"/>
      <c r="R35" s="28" t="n">
        <f aca="false">IF(O35&gt;0,(O35/D35)*100,0)</f>
        <v>38.4179488657101</v>
      </c>
      <c r="T35" s="29" t="n">
        <f aca="false">R35-S35</f>
        <v>38.4179488657101</v>
      </c>
    </row>
    <row r="36" s="22" customFormat="true" ht="14.4" hidden="false" customHeight="false" outlineLevel="0" collapsed="false">
      <c r="A36" s="21"/>
      <c r="C36" s="23" t="n">
        <f aca="false">C28+1</f>
        <v>22</v>
      </c>
      <c r="D36" s="13" t="n">
        <f aca="false">A35</f>
        <v>41620</v>
      </c>
      <c r="E36" s="24" t="n">
        <f aca="false">IF(SUM(D29:D35)&gt;0,AVERAGE(D29:D35),0)</f>
        <v>52071.8571428571</v>
      </c>
      <c r="F36" s="23" t="n">
        <f aca="false">SUM(F29:F35)</f>
        <v>24</v>
      </c>
      <c r="G36" s="23" t="n">
        <f aca="false">SUM(G29:G35)</f>
        <v>2</v>
      </c>
      <c r="H36" s="25" t="n">
        <f aca="false">IF(E36&gt;0,F36/E36*100,0)</f>
        <v>0.0460901556365791</v>
      </c>
      <c r="I36" s="25" t="n">
        <f aca="false">IF(E36&gt;0,G36/E36*100,0)</f>
        <v>0.00384084630304826</v>
      </c>
      <c r="J36" s="23" t="n">
        <f aca="false">SUM(J29:J35)</f>
        <v>30540</v>
      </c>
      <c r="K36" s="23" t="n">
        <f aca="false">IF(J36&gt;0,J36+K28,0)</f>
        <v>127210</v>
      </c>
      <c r="L36" s="24" t="n">
        <f aca="false">IF(E36&gt;0,J36/E36/7*1000,0)</f>
        <v>83.7853186393528</v>
      </c>
      <c r="M36" s="24" t="n">
        <f aca="false">IF(E36&gt;0,J36/E36*1000,0)</f>
        <v>586.497230475469</v>
      </c>
      <c r="N36" s="26" t="n">
        <f aca="false">IF(O36&gt;0,J36/(O36/10),0)</f>
        <v>2.46042296072508</v>
      </c>
      <c r="O36" s="23" t="n">
        <f aca="false">SUM(O29:O35)</f>
        <v>124125</v>
      </c>
      <c r="P36" s="23" t="n">
        <f aca="false">IF(O36&gt;0,O36+P28,0)</f>
        <v>240910</v>
      </c>
      <c r="Q36" s="27" t="n">
        <f aca="false">IF(E36&gt;0,O36/E36,0)</f>
        <v>2.38372523682933</v>
      </c>
      <c r="R36" s="28" t="n">
        <f aca="false">IF(O36&gt;0,(O36/7/E36)*100,0)</f>
        <v>34.0532176689904</v>
      </c>
      <c r="S36" s="22" t="n">
        <v>89.1</v>
      </c>
      <c r="T36" s="29" t="n">
        <f aca="false">R36-S36</f>
        <v>-55.0467823310096</v>
      </c>
    </row>
    <row r="37" customFormat="false" ht="14.4" hidden="true" customHeight="false" outlineLevel="1" collapsed="false">
      <c r="A37" s="16" t="n">
        <f aca="false">A35+1</f>
        <v>41621</v>
      </c>
      <c r="B37" s="0" t="n">
        <f aca="false">B35+1</f>
        <v>155</v>
      </c>
      <c r="C37" s="23"/>
      <c r="D37" s="18" t="n">
        <f aca="false">D35-F35-G35</f>
        <v>52053</v>
      </c>
      <c r="E37" s="17"/>
      <c r="F37" s="18" t="n">
        <v>4</v>
      </c>
      <c r="G37" s="18"/>
      <c r="H37" s="27"/>
      <c r="I37" s="27"/>
      <c r="J37" s="18" t="n">
        <v>5370</v>
      </c>
      <c r="K37" s="17"/>
      <c r="L37" s="19" t="n">
        <f aca="false">IF(D37&gt;0,J37/D37*1000,0)</f>
        <v>103.1640827618</v>
      </c>
      <c r="M37" s="24"/>
      <c r="N37" s="17"/>
      <c r="O37" s="18" t="n">
        <v>21563</v>
      </c>
      <c r="P37" s="17"/>
      <c r="Q37" s="27"/>
      <c r="R37" s="28" t="n">
        <f aca="false">IF(O37&gt;0,(O37/D37)*100,0)</f>
        <v>41.425085970069</v>
      </c>
      <c r="T37" s="29" t="n">
        <f aca="false">R37-S37</f>
        <v>41.425085970069</v>
      </c>
    </row>
    <row r="38" customFormat="false" ht="14.4" hidden="true" customHeight="false" outlineLevel="1" collapsed="false">
      <c r="A38" s="16" t="n">
        <f aca="false">A37+1</f>
        <v>41622</v>
      </c>
      <c r="B38" s="0" t="n">
        <f aca="false">B37+1</f>
        <v>156</v>
      </c>
      <c r="C38" s="23"/>
      <c r="D38" s="18" t="n">
        <f aca="false">D37-F37-G37</f>
        <v>52049</v>
      </c>
      <c r="E38" s="17"/>
      <c r="F38" s="18" t="n">
        <v>6</v>
      </c>
      <c r="G38" s="18"/>
      <c r="H38" s="27"/>
      <c r="I38" s="27"/>
      <c r="J38" s="18" t="n">
        <v>4320</v>
      </c>
      <c r="K38" s="17"/>
      <c r="L38" s="19" t="n">
        <f aca="false">IF(D38&gt;0,J38/D38*1000,0)</f>
        <v>82.9987127514458</v>
      </c>
      <c r="M38" s="24"/>
      <c r="N38" s="17"/>
      <c r="O38" s="18" t="n">
        <v>24721</v>
      </c>
      <c r="P38" s="17"/>
      <c r="Q38" s="27"/>
      <c r="R38" s="28" t="n">
        <f aca="false">IF(O38&gt;0,(O38/D38)*100,0)</f>
        <v>47.4956291187151</v>
      </c>
      <c r="T38" s="29" t="n">
        <f aca="false">R38-S38</f>
        <v>47.4956291187151</v>
      </c>
    </row>
    <row r="39" customFormat="false" ht="14.4" hidden="true" customHeight="false" outlineLevel="1" collapsed="false">
      <c r="A39" s="16" t="n">
        <f aca="false">A38+1</f>
        <v>41623</v>
      </c>
      <c r="B39" s="0" t="n">
        <f aca="false">B38+1</f>
        <v>157</v>
      </c>
      <c r="C39" s="23"/>
      <c r="D39" s="18" t="n">
        <f aca="false">D38-F38-G38</f>
        <v>52043</v>
      </c>
      <c r="E39" s="17"/>
      <c r="F39" s="18"/>
      <c r="G39" s="18"/>
      <c r="H39" s="27"/>
      <c r="I39" s="27"/>
      <c r="J39" s="18" t="n">
        <v>5380</v>
      </c>
      <c r="K39" s="17"/>
      <c r="L39" s="19" t="n">
        <f aca="false">IF(D39&gt;0,J39/D39*1000,0)</f>
        <v>103.37605441654</v>
      </c>
      <c r="M39" s="24"/>
      <c r="N39" s="17"/>
      <c r="O39" s="18" t="n">
        <v>24395</v>
      </c>
      <c r="P39" s="17"/>
      <c r="Q39" s="27"/>
      <c r="R39" s="28" t="n">
        <f aca="false">IF(O39&gt;0,(O39/D39)*100,0)</f>
        <v>46.8746997675</v>
      </c>
      <c r="T39" s="29" t="n">
        <f aca="false">R39-S39</f>
        <v>46.8746997675</v>
      </c>
    </row>
    <row r="40" customFormat="false" ht="14.4" hidden="true" customHeight="false" outlineLevel="1" collapsed="false">
      <c r="A40" s="16" t="n">
        <f aca="false">A39+1</f>
        <v>41624</v>
      </c>
      <c r="B40" s="0" t="n">
        <f aca="false">B39+1</f>
        <v>158</v>
      </c>
      <c r="C40" s="23"/>
      <c r="D40" s="18" t="n">
        <f aca="false">D39-F39-G39</f>
        <v>52043</v>
      </c>
      <c r="E40" s="17"/>
      <c r="F40" s="18" t="n">
        <v>7</v>
      </c>
      <c r="G40" s="18"/>
      <c r="H40" s="27"/>
      <c r="I40" s="27"/>
      <c r="J40" s="18" t="n">
        <v>5020</v>
      </c>
      <c r="K40" s="17"/>
      <c r="L40" s="19" t="n">
        <f aca="false">IF(D40&gt;0,J40/D40*1000,0)</f>
        <v>96.4586976154334</v>
      </c>
      <c r="M40" s="24"/>
      <c r="N40" s="17"/>
      <c r="O40" s="18" t="n">
        <v>25914</v>
      </c>
      <c r="P40" s="17"/>
      <c r="Q40" s="27"/>
      <c r="R40" s="28" t="n">
        <f aca="false">IF(O40&gt;0,(O40/D40)*100,0)</f>
        <v>49.793440039967</v>
      </c>
      <c r="T40" s="29" t="n">
        <f aca="false">R40-S40</f>
        <v>49.793440039967</v>
      </c>
    </row>
    <row r="41" customFormat="false" ht="14.4" hidden="true" customHeight="false" outlineLevel="1" collapsed="false">
      <c r="A41" s="16" t="n">
        <f aca="false">A40+1</f>
        <v>41625</v>
      </c>
      <c r="B41" s="0" t="n">
        <f aca="false">B40+1</f>
        <v>159</v>
      </c>
      <c r="C41" s="23"/>
      <c r="D41" s="18" t="n">
        <f aca="false">D40-F40-G40</f>
        <v>52036</v>
      </c>
      <c r="E41" s="17"/>
      <c r="F41" s="18" t="n">
        <v>3</v>
      </c>
      <c r="G41" s="18" t="n">
        <v>2</v>
      </c>
      <c r="H41" s="27"/>
      <c r="I41" s="27"/>
      <c r="J41" s="18" t="n">
        <v>5500</v>
      </c>
      <c r="K41" s="17"/>
      <c r="L41" s="19" t="n">
        <f aca="false">IF(D41&gt;0,J41/D41*1000,0)</f>
        <v>105.696056576216</v>
      </c>
      <c r="M41" s="24"/>
      <c r="N41" s="17"/>
      <c r="O41" s="18" t="n">
        <v>26431</v>
      </c>
      <c r="P41" s="17"/>
      <c r="Q41" s="27"/>
      <c r="R41" s="28" t="n">
        <f aca="false">IF(O41&gt;0,(O41/D41)*100,0)</f>
        <v>50.7936812975632</v>
      </c>
      <c r="T41" s="29" t="n">
        <f aca="false">R41-S41</f>
        <v>50.7936812975632</v>
      </c>
    </row>
    <row r="42" customFormat="false" ht="14.4" hidden="true" customHeight="false" outlineLevel="1" collapsed="false">
      <c r="A42" s="16" t="n">
        <f aca="false">A41+1</f>
        <v>41626</v>
      </c>
      <c r="B42" s="0" t="n">
        <f aca="false">B41+1</f>
        <v>160</v>
      </c>
      <c r="C42" s="23"/>
      <c r="D42" s="18" t="n">
        <f aca="false">D41-F41-G41</f>
        <v>52031</v>
      </c>
      <c r="E42" s="17"/>
      <c r="F42" s="18" t="n">
        <v>3</v>
      </c>
      <c r="G42" s="18" t="n">
        <v>1</v>
      </c>
      <c r="H42" s="27"/>
      <c r="I42" s="27"/>
      <c r="J42" s="18" t="n">
        <v>4980</v>
      </c>
      <c r="K42" s="17"/>
      <c r="L42" s="19" t="n">
        <f aca="false">IF(D42&gt;0,J42/D42*1000,0)</f>
        <v>95.7121715900137</v>
      </c>
      <c r="M42" s="24"/>
      <c r="N42" s="17"/>
      <c r="O42" s="18" t="n">
        <v>27795</v>
      </c>
      <c r="P42" s="17"/>
      <c r="Q42" s="27"/>
      <c r="R42" s="28" t="n">
        <f aca="false">IF(O42&gt;0,(O42/D42)*100,0)</f>
        <v>53.42007649286</v>
      </c>
      <c r="T42" s="29" t="n">
        <f aca="false">R42-S42</f>
        <v>53.42007649286</v>
      </c>
    </row>
    <row r="43" customFormat="false" ht="14.4" hidden="true" customHeight="false" outlineLevel="1" collapsed="false">
      <c r="A43" s="16" t="n">
        <f aca="false">A42+1</f>
        <v>41627</v>
      </c>
      <c r="B43" s="0" t="n">
        <f aca="false">B42+1</f>
        <v>161</v>
      </c>
      <c r="C43" s="23"/>
      <c r="D43" s="18" t="n">
        <f aca="false">D42-F42-G42</f>
        <v>52027</v>
      </c>
      <c r="E43" s="17"/>
      <c r="F43" s="18" t="n">
        <v>6</v>
      </c>
      <c r="G43" s="18" t="n">
        <v>1</v>
      </c>
      <c r="H43" s="27"/>
      <c r="I43" s="27"/>
      <c r="J43" s="18" t="n">
        <v>5180</v>
      </c>
      <c r="K43" s="17"/>
      <c r="L43" s="19" t="n">
        <f aca="false">IF(D43&gt;0,J43/D43*1000,0)</f>
        <v>99.5636880850328</v>
      </c>
      <c r="M43" s="24"/>
      <c r="N43" s="17"/>
      <c r="O43" s="18" t="n">
        <v>30065</v>
      </c>
      <c r="P43" s="17"/>
      <c r="Q43" s="27"/>
      <c r="R43" s="28" t="n">
        <f aca="false">IF(O43&gt;0,(O43/D43)*100,0)</f>
        <v>57.7873027466508</v>
      </c>
      <c r="T43" s="29" t="n">
        <f aca="false">R43-S43</f>
        <v>57.7873027466508</v>
      </c>
    </row>
    <row r="44" s="22" customFormat="true" ht="14.4" hidden="false" customHeight="false" outlineLevel="0" collapsed="false">
      <c r="A44" s="21"/>
      <c r="C44" s="23" t="n">
        <f aca="false">C36+1</f>
        <v>23</v>
      </c>
      <c r="D44" s="13" t="n">
        <f aca="false">A43</f>
        <v>41627</v>
      </c>
      <c r="E44" s="24" t="n">
        <f aca="false">IF(SUM(D37:D43)&gt;0,AVERAGE(D37:D43),0)</f>
        <v>52040.2857142857</v>
      </c>
      <c r="F44" s="23" t="n">
        <f aca="false">SUM(F37:F43)</f>
        <v>29</v>
      </c>
      <c r="G44" s="23" t="n">
        <f aca="false">SUM(G37:G43)</f>
        <v>4</v>
      </c>
      <c r="H44" s="25" t="n">
        <f aca="false">IF(E44&gt;0,F44/E44*100,0)</f>
        <v>0.0557260583833404</v>
      </c>
      <c r="I44" s="25" t="n">
        <f aca="false">IF(E44&gt;0,G44/E44*100,0)</f>
        <v>0.00768635288046074</v>
      </c>
      <c r="J44" s="23" t="n">
        <f aca="false">SUM(J37:J43)</f>
        <v>35750</v>
      </c>
      <c r="K44" s="23" t="n">
        <f aca="false">IF(J44&gt;0,J44+K36,0)</f>
        <v>162960</v>
      </c>
      <c r="L44" s="24" t="n">
        <f aca="false">IF(E44&gt;0,J44/E44/7*1000,0)</f>
        <v>98.1382555273113</v>
      </c>
      <c r="M44" s="24" t="n">
        <f aca="false">IF(E44&gt;0,J44/E44*1000,0)</f>
        <v>686.967788691179</v>
      </c>
      <c r="N44" s="26" t="n">
        <f aca="false">IF(O44&gt;0,J44/(O44/10),0)</f>
        <v>1.97640476769642</v>
      </c>
      <c r="O44" s="23" t="n">
        <f aca="false">SUM(O37:O43)</f>
        <v>180884</v>
      </c>
      <c r="P44" s="23" t="n">
        <f aca="false">IF(O44&gt;0,O44+P36,0)</f>
        <v>421794</v>
      </c>
      <c r="Q44" s="27" t="n">
        <f aca="false">IF(E44&gt;0,O44/E44,0)</f>
        <v>3.47584563607315</v>
      </c>
      <c r="R44" s="28" t="n">
        <f aca="false">IF(O44&gt;0,(O44/7/E44)*100,0)</f>
        <v>49.6549376581879</v>
      </c>
      <c r="S44" s="22" t="n">
        <v>92.1</v>
      </c>
      <c r="T44" s="29" t="n">
        <f aca="false">R44-S44</f>
        <v>-42.4450623418121</v>
      </c>
    </row>
    <row r="45" customFormat="false" ht="14.4" hidden="true" customHeight="false" outlineLevel="1" collapsed="false">
      <c r="A45" s="16" t="n">
        <f aca="false">A43+1</f>
        <v>41628</v>
      </c>
      <c r="B45" s="0" t="n">
        <f aca="false">B43+1</f>
        <v>162</v>
      </c>
      <c r="C45" s="23"/>
      <c r="D45" s="18" t="n">
        <f aca="false">D43-F43-G43</f>
        <v>52020</v>
      </c>
      <c r="E45" s="17"/>
      <c r="F45" s="18" t="n">
        <v>6</v>
      </c>
      <c r="G45" s="18" t="n">
        <v>1</v>
      </c>
      <c r="H45" s="27"/>
      <c r="I45" s="27"/>
      <c r="J45" s="18" t="n">
        <v>5620</v>
      </c>
      <c r="K45" s="17"/>
      <c r="L45" s="19" t="n">
        <f aca="false">IF(D45&gt;0,J45/D45*1000,0)</f>
        <v>108.03537101115</v>
      </c>
      <c r="M45" s="24"/>
      <c r="N45" s="17"/>
      <c r="O45" s="18" t="n">
        <v>31684</v>
      </c>
      <c r="P45" s="17"/>
      <c r="Q45" s="27"/>
      <c r="R45" s="28"/>
      <c r="T45" s="29" t="n">
        <f aca="false">R45-S45</f>
        <v>0</v>
      </c>
    </row>
    <row r="46" customFormat="false" ht="14.4" hidden="true" customHeight="false" outlineLevel="1" collapsed="false">
      <c r="A46" s="16" t="n">
        <f aca="false">A45+1</f>
        <v>41629</v>
      </c>
      <c r="B46" s="0" t="n">
        <f aca="false">B45+1</f>
        <v>163</v>
      </c>
      <c r="C46" s="23"/>
      <c r="D46" s="18" t="n">
        <f aca="false">D45-F45-G45</f>
        <v>52013</v>
      </c>
      <c r="E46" s="17"/>
      <c r="F46" s="18" t="n">
        <v>5</v>
      </c>
      <c r="G46" s="18"/>
      <c r="H46" s="27"/>
      <c r="I46" s="27"/>
      <c r="J46" s="18" t="n">
        <v>5280</v>
      </c>
      <c r="K46" s="17"/>
      <c r="L46" s="19" t="n">
        <f aca="false">IF(D46&gt;0,J46/D46*1000,0)</f>
        <v>101.513083267645</v>
      </c>
      <c r="M46" s="24"/>
      <c r="N46" s="17"/>
      <c r="O46" s="18" t="n">
        <v>31786</v>
      </c>
      <c r="P46" s="17"/>
      <c r="Q46" s="27"/>
      <c r="R46" s="28"/>
      <c r="T46" s="29" t="n">
        <f aca="false">R46-S46</f>
        <v>0</v>
      </c>
    </row>
    <row r="47" customFormat="false" ht="14.4" hidden="true" customHeight="false" outlineLevel="1" collapsed="false">
      <c r="A47" s="16" t="n">
        <f aca="false">A46+1</f>
        <v>41630</v>
      </c>
      <c r="B47" s="0" t="n">
        <f aca="false">B46+1</f>
        <v>164</v>
      </c>
      <c r="C47" s="23"/>
      <c r="D47" s="18" t="n">
        <f aca="false">D46-F46-G46</f>
        <v>52008</v>
      </c>
      <c r="E47" s="17"/>
      <c r="F47" s="18"/>
      <c r="G47" s="18"/>
      <c r="H47" s="27"/>
      <c r="I47" s="27"/>
      <c r="J47" s="18" t="n">
        <v>5500</v>
      </c>
      <c r="K47" s="17"/>
      <c r="L47" s="19" t="n">
        <f aca="false">IF(D47&gt;0,J47/D47*1000,0)</f>
        <v>105.75296108291</v>
      </c>
      <c r="M47" s="24"/>
      <c r="N47" s="17"/>
      <c r="O47" s="18" t="n">
        <v>34885</v>
      </c>
      <c r="P47" s="17"/>
      <c r="Q47" s="27"/>
      <c r="R47" s="28"/>
      <c r="T47" s="29" t="n">
        <f aca="false">R47-S47</f>
        <v>0</v>
      </c>
    </row>
    <row r="48" customFormat="false" ht="14.4" hidden="true" customHeight="false" outlineLevel="1" collapsed="false">
      <c r="A48" s="16" t="n">
        <f aca="false">A47+1</f>
        <v>41631</v>
      </c>
      <c r="B48" s="0" t="n">
        <f aca="false">B47+1</f>
        <v>165</v>
      </c>
      <c r="C48" s="23"/>
      <c r="D48" s="18" t="n">
        <f aca="false">D47-F47-G47</f>
        <v>52008</v>
      </c>
      <c r="E48" s="17"/>
      <c r="F48" s="18" t="n">
        <v>17</v>
      </c>
      <c r="G48" s="18"/>
      <c r="H48" s="27"/>
      <c r="I48" s="27"/>
      <c r="J48" s="18" t="n">
        <v>4950</v>
      </c>
      <c r="K48" s="17"/>
      <c r="L48" s="19" t="n">
        <f aca="false">IF(D48&gt;0,J48/D48*1000,0)</f>
        <v>95.1776649746193</v>
      </c>
      <c r="M48" s="24"/>
      <c r="N48" s="17"/>
      <c r="O48" s="18" t="n">
        <v>35832</v>
      </c>
      <c r="P48" s="17"/>
      <c r="Q48" s="27"/>
      <c r="R48" s="28"/>
      <c r="T48" s="29" t="n">
        <f aca="false">R48-S48</f>
        <v>0</v>
      </c>
    </row>
    <row r="49" customFormat="false" ht="14.4" hidden="true" customHeight="false" outlineLevel="1" collapsed="false">
      <c r="A49" s="16" t="n">
        <f aca="false">A48+1</f>
        <v>41632</v>
      </c>
      <c r="B49" s="0" t="n">
        <f aca="false">B48+1</f>
        <v>166</v>
      </c>
      <c r="C49" s="23"/>
      <c r="D49" s="18" t="n">
        <f aca="false">D48-F48-G48</f>
        <v>51991</v>
      </c>
      <c r="E49" s="17"/>
      <c r="F49" s="18" t="n">
        <v>10</v>
      </c>
      <c r="G49" s="18"/>
      <c r="H49" s="27"/>
      <c r="I49" s="27"/>
      <c r="J49" s="18" t="n">
        <v>5200</v>
      </c>
      <c r="K49" s="17"/>
      <c r="L49" s="19" t="n">
        <f aca="false">IF(D49&gt;0,J49/D49*1000,0)</f>
        <v>100.017310688388</v>
      </c>
      <c r="M49" s="24"/>
      <c r="N49" s="17"/>
      <c r="O49" s="18" t="n">
        <v>37108</v>
      </c>
      <c r="P49" s="17"/>
      <c r="Q49" s="27"/>
      <c r="R49" s="28"/>
      <c r="T49" s="29" t="n">
        <f aca="false">R49-S49</f>
        <v>0</v>
      </c>
    </row>
    <row r="50" customFormat="false" ht="14.4" hidden="true" customHeight="false" outlineLevel="1" collapsed="false">
      <c r="A50" s="16" t="n">
        <f aca="false">A49+1</f>
        <v>41633</v>
      </c>
      <c r="B50" s="0" t="n">
        <f aca="false">B49+1</f>
        <v>167</v>
      </c>
      <c r="C50" s="23"/>
      <c r="D50" s="18" t="n">
        <f aca="false">D49-F49-G49</f>
        <v>51981</v>
      </c>
      <c r="E50" s="17"/>
      <c r="F50" s="18" t="n">
        <v>7</v>
      </c>
      <c r="G50" s="18"/>
      <c r="H50" s="27"/>
      <c r="I50" s="27"/>
      <c r="J50" s="18" t="n">
        <v>5200</v>
      </c>
      <c r="K50" s="17"/>
      <c r="L50" s="19" t="n">
        <f aca="false">IF(D50&gt;0,J50/D50*1000,0)</f>
        <v>100.03655181701</v>
      </c>
      <c r="M50" s="24"/>
      <c r="N50" s="17"/>
      <c r="O50" s="18" t="n">
        <v>39448</v>
      </c>
      <c r="P50" s="17"/>
      <c r="Q50" s="27"/>
      <c r="R50" s="28"/>
      <c r="T50" s="29" t="n">
        <f aca="false">R50-S50</f>
        <v>0</v>
      </c>
    </row>
    <row r="51" customFormat="false" ht="14.4" hidden="true" customHeight="false" outlineLevel="1" collapsed="false">
      <c r="A51" s="16" t="n">
        <f aca="false">A50+1</f>
        <v>41634</v>
      </c>
      <c r="B51" s="0" t="n">
        <f aca="false">B50+1</f>
        <v>168</v>
      </c>
      <c r="C51" s="23"/>
      <c r="D51" s="18" t="n">
        <f aca="false">D50-F50-G50</f>
        <v>51974</v>
      </c>
      <c r="E51" s="17"/>
      <c r="F51" s="18" t="n">
        <v>6</v>
      </c>
      <c r="G51" s="18" t="n">
        <v>6</v>
      </c>
      <c r="H51" s="27"/>
      <c r="I51" s="27"/>
      <c r="J51" s="18" t="n">
        <v>5430</v>
      </c>
      <c r="K51" s="17"/>
      <c r="L51" s="19" t="n">
        <f aca="false">IF(D51&gt;0,J51/D51*1000,0)</f>
        <v>104.475314580367</v>
      </c>
      <c r="M51" s="24"/>
      <c r="N51" s="17"/>
      <c r="O51" s="18" t="n">
        <v>40029</v>
      </c>
      <c r="P51" s="17"/>
      <c r="Q51" s="27"/>
      <c r="R51" s="28"/>
      <c r="T51" s="29" t="n">
        <f aca="false">R51-S51</f>
        <v>0</v>
      </c>
    </row>
    <row r="52" s="22" customFormat="true" ht="14.4" hidden="false" customHeight="false" outlineLevel="0" collapsed="false">
      <c r="A52" s="21"/>
      <c r="C52" s="23" t="n">
        <f aca="false">C44+1</f>
        <v>24</v>
      </c>
      <c r="D52" s="13" t="n">
        <f aca="false">A51</f>
        <v>41634</v>
      </c>
      <c r="E52" s="24" t="n">
        <f aca="false">IF(SUM(D45:D51)&gt;0,AVERAGE(D45:D51),0)</f>
        <v>51999.2857142857</v>
      </c>
      <c r="F52" s="23" t="n">
        <f aca="false">SUM(F45:F51)</f>
        <v>51</v>
      </c>
      <c r="G52" s="23" t="n">
        <f aca="false">SUM(G45:G51)</f>
        <v>7</v>
      </c>
      <c r="H52" s="25" t="n">
        <f aca="false">IF(E52&gt;0,F52/E52*100,0)</f>
        <v>0.0980782703059108</v>
      </c>
      <c r="I52" s="25" t="n">
        <f aca="false">IF(E52&gt;0,G52/E52*100,0)</f>
        <v>0.0134617233753211</v>
      </c>
      <c r="J52" s="23" t="n">
        <f aca="false">SUM(J45:J51)</f>
        <v>37180</v>
      </c>
      <c r="K52" s="23" t="n">
        <f aca="false">IF(J52&gt;0,J52+K44,0)</f>
        <v>200140</v>
      </c>
      <c r="L52" s="24" t="n">
        <f aca="false">IF(E52&gt;0,J52/E52/7*1000,0)</f>
        <v>102.144260223355</v>
      </c>
      <c r="M52" s="24" t="n">
        <f aca="false">IF(E52&gt;0,J52/E52*1000,0)</f>
        <v>715.009821563483</v>
      </c>
      <c r="N52" s="26" t="n">
        <f aca="false">IF(O52&gt;0,J52/(O52/10),0)</f>
        <v>1.48262166430064</v>
      </c>
      <c r="O52" s="23" t="n">
        <f aca="false">SUM(O45:O51)</f>
        <v>250772</v>
      </c>
      <c r="P52" s="23" t="n">
        <f aca="false">IF(O52&gt;0,O52+P44,0)</f>
        <v>672566</v>
      </c>
      <c r="Q52" s="27" t="n">
        <f aca="false">IF(E52&gt;0,O52/E52,0)</f>
        <v>4.8226047061086</v>
      </c>
      <c r="R52" s="28" t="n">
        <f aca="false">IF(O52&gt;0,(O52/7/E52)*100,0)</f>
        <v>68.8943529444086</v>
      </c>
      <c r="S52" s="22" t="n">
        <v>94.7</v>
      </c>
      <c r="T52" s="29" t="n">
        <f aca="false">R52-S52</f>
        <v>-25.8056470555914</v>
      </c>
    </row>
    <row r="53" customFormat="false" ht="14.4" hidden="true" customHeight="false" outlineLevel="1" collapsed="false">
      <c r="A53" s="16" t="n">
        <f aca="false">A51+1</f>
        <v>41635</v>
      </c>
      <c r="B53" s="0" t="n">
        <f aca="false">B51+1</f>
        <v>169</v>
      </c>
      <c r="C53" s="23"/>
      <c r="D53" s="18" t="n">
        <f aca="false">D51-F51-G51</f>
        <v>51962</v>
      </c>
      <c r="E53" s="17"/>
      <c r="F53" s="18" t="n">
        <v>9</v>
      </c>
      <c r="G53" s="18"/>
      <c r="H53" s="27"/>
      <c r="I53" s="27"/>
      <c r="J53" s="18" t="n">
        <v>5440</v>
      </c>
      <c r="K53" s="17"/>
      <c r="L53" s="19" t="n">
        <f aca="false">IF(D53&gt;0,J53/D53*1000,0)</f>
        <v>104.691890227474</v>
      </c>
      <c r="M53" s="24"/>
      <c r="N53" s="17"/>
      <c r="O53" s="18" t="n">
        <v>41474</v>
      </c>
      <c r="P53" s="17"/>
      <c r="Q53" s="27"/>
      <c r="R53" s="28"/>
      <c r="T53" s="29" t="n">
        <f aca="false">R53-S53</f>
        <v>0</v>
      </c>
    </row>
    <row r="54" customFormat="false" ht="14.4" hidden="true" customHeight="false" outlineLevel="1" collapsed="false">
      <c r="A54" s="16" t="n">
        <f aca="false">A53+1</f>
        <v>41636</v>
      </c>
      <c r="B54" s="0" t="n">
        <f aca="false">B53+1</f>
        <v>170</v>
      </c>
      <c r="C54" s="23"/>
      <c r="D54" s="18" t="n">
        <f aca="false">D53-F53-G53</f>
        <v>51953</v>
      </c>
      <c r="E54" s="17"/>
      <c r="F54" s="18" t="n">
        <v>6</v>
      </c>
      <c r="G54" s="18"/>
      <c r="H54" s="27"/>
      <c r="I54" s="27"/>
      <c r="J54" s="18" t="n">
        <v>4900</v>
      </c>
      <c r="K54" s="17"/>
      <c r="L54" s="19" t="n">
        <f aca="false">IF(D54&gt;0,J54/D54*1000,0)</f>
        <v>94.316016399438</v>
      </c>
      <c r="M54" s="24"/>
      <c r="N54" s="17"/>
      <c r="O54" s="18" t="n">
        <v>42380</v>
      </c>
      <c r="P54" s="17"/>
      <c r="Q54" s="27"/>
      <c r="R54" s="28"/>
      <c r="T54" s="29" t="n">
        <f aca="false">R54-S54</f>
        <v>0</v>
      </c>
    </row>
    <row r="55" customFormat="false" ht="14.4" hidden="true" customHeight="false" outlineLevel="1" collapsed="false">
      <c r="A55" s="16" t="n">
        <f aca="false">A54+1</f>
        <v>41637</v>
      </c>
      <c r="B55" s="0" t="n">
        <f aca="false">B54+1</f>
        <v>171</v>
      </c>
      <c r="C55" s="23"/>
      <c r="D55" s="18" t="n">
        <f aca="false">D54-F54-G54</f>
        <v>51947</v>
      </c>
      <c r="E55" s="17"/>
      <c r="F55" s="18"/>
      <c r="G55" s="18"/>
      <c r="H55" s="27"/>
      <c r="I55" s="27"/>
      <c r="J55" s="18" t="n">
        <v>5150</v>
      </c>
      <c r="K55" s="17"/>
      <c r="L55" s="19" t="n">
        <f aca="false">IF(D55&gt;0,J55/D55*1000,0)</f>
        <v>99.1395075750284</v>
      </c>
      <c r="M55" s="24"/>
      <c r="N55" s="17"/>
      <c r="O55" s="18" t="n">
        <v>42859</v>
      </c>
      <c r="P55" s="17"/>
      <c r="Q55" s="27"/>
      <c r="R55" s="28"/>
      <c r="T55" s="29" t="n">
        <f aca="false">R55-S55</f>
        <v>0</v>
      </c>
    </row>
    <row r="56" customFormat="false" ht="14.4" hidden="true" customHeight="false" outlineLevel="1" collapsed="false">
      <c r="A56" s="16" t="n">
        <f aca="false">A55+1</f>
        <v>41638</v>
      </c>
      <c r="B56" s="0" t="n">
        <f aca="false">B55+1</f>
        <v>172</v>
      </c>
      <c r="C56" s="23"/>
      <c r="D56" s="18" t="n">
        <f aca="false">D55-F55-G55</f>
        <v>51947</v>
      </c>
      <c r="E56" s="17"/>
      <c r="F56" s="18" t="n">
        <v>14</v>
      </c>
      <c r="G56" s="18" t="n">
        <v>3</v>
      </c>
      <c r="H56" s="27"/>
      <c r="I56" s="27"/>
      <c r="J56" s="18" t="n">
        <v>5100</v>
      </c>
      <c r="K56" s="17"/>
      <c r="L56" s="19" t="n">
        <f aca="false">IF(D56&gt;0,J56/D56*1000,0)</f>
        <v>98.1769880840087</v>
      </c>
      <c r="M56" s="24"/>
      <c r="N56" s="17"/>
      <c r="O56" s="18" t="n">
        <v>44270</v>
      </c>
      <c r="P56" s="17"/>
      <c r="Q56" s="27"/>
      <c r="R56" s="28"/>
      <c r="T56" s="29" t="n">
        <f aca="false">R56-S56</f>
        <v>0</v>
      </c>
    </row>
    <row r="57" customFormat="false" ht="14.4" hidden="true" customHeight="false" outlineLevel="1" collapsed="false">
      <c r="A57" s="16" t="n">
        <f aca="false">A56+1</f>
        <v>41639</v>
      </c>
      <c r="B57" s="0" t="n">
        <f aca="false">B56+1</f>
        <v>173</v>
      </c>
      <c r="C57" s="23"/>
      <c r="D57" s="18" t="n">
        <f aca="false">D56-F56-G56</f>
        <v>51930</v>
      </c>
      <c r="E57" s="17"/>
      <c r="F57" s="18" t="n">
        <v>5</v>
      </c>
      <c r="G57" s="18"/>
      <c r="H57" s="27"/>
      <c r="I57" s="27"/>
      <c r="J57" s="18" t="n">
        <v>5770</v>
      </c>
      <c r="K57" s="17"/>
      <c r="L57" s="19" t="n">
        <f aca="false">IF(D57&gt;0,J57/D57*1000,0)</f>
        <v>111.111111111111</v>
      </c>
      <c r="M57" s="24"/>
      <c r="N57" s="17"/>
      <c r="O57" s="18" t="n">
        <v>44791</v>
      </c>
      <c r="P57" s="17"/>
      <c r="Q57" s="27"/>
      <c r="R57" s="28"/>
      <c r="T57" s="29" t="n">
        <f aca="false">R57-S57</f>
        <v>0</v>
      </c>
    </row>
    <row r="58" customFormat="false" ht="14.4" hidden="true" customHeight="false" outlineLevel="1" collapsed="false">
      <c r="A58" s="16" t="n">
        <f aca="false">A57+1</f>
        <v>41640</v>
      </c>
      <c r="B58" s="0" t="n">
        <f aca="false">B57+1</f>
        <v>174</v>
      </c>
      <c r="C58" s="23"/>
      <c r="D58" s="18" t="n">
        <f aca="false">D57-F57-G57</f>
        <v>51925</v>
      </c>
      <c r="E58" s="17"/>
      <c r="F58" s="18"/>
      <c r="G58" s="18"/>
      <c r="H58" s="27"/>
      <c r="I58" s="27"/>
      <c r="J58" s="18" t="n">
        <v>5700</v>
      </c>
      <c r="K58" s="17"/>
      <c r="L58" s="19" t="n">
        <f aca="false">IF(D58&gt;0,J58/D58*1000,0)</f>
        <v>109.773712084738</v>
      </c>
      <c r="M58" s="24"/>
      <c r="N58" s="17"/>
      <c r="O58" s="18" t="n">
        <v>45996</v>
      </c>
      <c r="P58" s="17"/>
      <c r="Q58" s="27"/>
      <c r="R58" s="28"/>
      <c r="T58" s="29" t="n">
        <f aca="false">R58-S58</f>
        <v>0</v>
      </c>
    </row>
    <row r="59" customFormat="false" ht="14.4" hidden="true" customHeight="false" outlineLevel="1" collapsed="false">
      <c r="A59" s="16" t="n">
        <f aca="false">A58+1</f>
        <v>41641</v>
      </c>
      <c r="B59" s="0" t="n">
        <f aca="false">B58+1</f>
        <v>175</v>
      </c>
      <c r="C59" s="23"/>
      <c r="D59" s="18" t="n">
        <f aca="false">D58-F58-G58</f>
        <v>51925</v>
      </c>
      <c r="E59" s="17"/>
      <c r="F59" s="18"/>
      <c r="G59" s="18"/>
      <c r="H59" s="27"/>
      <c r="I59" s="27"/>
      <c r="J59" s="18" t="n">
        <v>5240</v>
      </c>
      <c r="K59" s="17"/>
      <c r="L59" s="19" t="n">
        <f aca="false">IF(D59&gt;0,J59/D59*1000,0)</f>
        <v>100.91478093404</v>
      </c>
      <c r="M59" s="24"/>
      <c r="N59" s="17"/>
      <c r="O59" s="18" t="n">
        <v>46457</v>
      </c>
      <c r="P59" s="17"/>
      <c r="Q59" s="27"/>
      <c r="R59" s="28"/>
      <c r="T59" s="29" t="n">
        <f aca="false">R59-S59</f>
        <v>0</v>
      </c>
    </row>
    <row r="60" s="22" customFormat="true" ht="14.4" hidden="false" customHeight="false" outlineLevel="0" collapsed="false">
      <c r="A60" s="21"/>
      <c r="C60" s="23" t="n">
        <f aca="false">C52+1</f>
        <v>25</v>
      </c>
      <c r="D60" s="13" t="n">
        <f aca="false">A59</f>
        <v>41641</v>
      </c>
      <c r="E60" s="24" t="n">
        <f aca="false">IF(SUM(D53:D59)&gt;0,AVERAGE(D53:D59),0)</f>
        <v>51941.2857142857</v>
      </c>
      <c r="F60" s="23" t="n">
        <f aca="false">SUM(F53:F59)</f>
        <v>34</v>
      </c>
      <c r="G60" s="23" t="n">
        <f aca="false">SUM(G53:G59)</f>
        <v>3</v>
      </c>
      <c r="H60" s="25" t="n">
        <f aca="false">IF(E60&gt;0,F60/E60*100,0)</f>
        <v>0.065458525973008</v>
      </c>
      <c r="I60" s="25" t="n">
        <f aca="false">IF(E60&gt;0,G60/E60*100,0)</f>
        <v>0.005775752291736</v>
      </c>
      <c r="J60" s="23" t="n">
        <f aca="false">SUM(J53:J59)</f>
        <v>37300</v>
      </c>
      <c r="K60" s="23" t="n">
        <f aca="false">IF(J60&gt;0,J60+K52,0)</f>
        <v>237440</v>
      </c>
      <c r="L60" s="24" t="n">
        <f aca="false">IF(E60&gt;0,J60/E60/7*1000,0)</f>
        <v>102.588362134168</v>
      </c>
      <c r="M60" s="24" t="n">
        <f aca="false">IF(E60&gt;0,J60/E60*1000,0)</f>
        <v>718.118534939176</v>
      </c>
      <c r="N60" s="26" t="n">
        <f aca="false">IF(O60&gt;0,J60/(O60/10),0)</f>
        <v>1.21014706693443</v>
      </c>
      <c r="O60" s="23" t="n">
        <f aca="false">SUM(O53:O59)</f>
        <v>308227</v>
      </c>
      <c r="P60" s="23" t="n">
        <f aca="false">IF(O60&gt;0,O60+P52,0)</f>
        <v>980793</v>
      </c>
      <c r="Q60" s="27" t="n">
        <f aca="false">IF(E60&gt;0,O60/E60,0)</f>
        <v>5.93414267208304</v>
      </c>
      <c r="R60" s="28" t="n">
        <f aca="false">IF(O60&gt;0,(O60/7/E60)*100,0)</f>
        <v>84.7734667440434</v>
      </c>
      <c r="S60" s="22" t="n">
        <v>96.3</v>
      </c>
      <c r="T60" s="29" t="n">
        <f aca="false">R60-S60</f>
        <v>-11.5265332559566</v>
      </c>
    </row>
    <row r="61" customFormat="false" ht="14.4" hidden="true" customHeight="false" outlineLevel="1" collapsed="false">
      <c r="A61" s="16" t="n">
        <f aca="false">A59+1</f>
        <v>41642</v>
      </c>
      <c r="B61" s="0" t="n">
        <f aca="false">B59+1</f>
        <v>176</v>
      </c>
      <c r="C61" s="23"/>
      <c r="D61" s="18" t="n">
        <f aca="false">D59-F59-G59</f>
        <v>51925</v>
      </c>
      <c r="E61" s="17"/>
      <c r="F61" s="18" t="n">
        <v>16</v>
      </c>
      <c r="G61" s="18" t="n">
        <v>5</v>
      </c>
      <c r="H61" s="27"/>
      <c r="I61" s="27"/>
      <c r="J61" s="18" t="n">
        <v>5500</v>
      </c>
      <c r="K61" s="17"/>
      <c r="L61" s="19" t="n">
        <f aca="false">IF(D61&gt;0,J61/D61*1000,0)</f>
        <v>105.922002888782</v>
      </c>
      <c r="M61" s="24"/>
      <c r="N61" s="17"/>
      <c r="O61" s="18" t="n">
        <v>46607</v>
      </c>
      <c r="P61" s="17"/>
      <c r="Q61" s="27"/>
      <c r="R61" s="28"/>
      <c r="T61" s="29" t="n">
        <f aca="false">R61-S61</f>
        <v>0</v>
      </c>
    </row>
    <row r="62" customFormat="false" ht="14.4" hidden="true" customHeight="false" outlineLevel="1" collapsed="false">
      <c r="A62" s="16" t="n">
        <f aca="false">A61+1</f>
        <v>41643</v>
      </c>
      <c r="B62" s="0" t="n">
        <f aca="false">B61+1</f>
        <v>177</v>
      </c>
      <c r="C62" s="23"/>
      <c r="D62" s="18" t="n">
        <f aca="false">D61-F61-G61</f>
        <v>51904</v>
      </c>
      <c r="E62" s="17"/>
      <c r="F62" s="18" t="n">
        <v>10</v>
      </c>
      <c r="G62" s="18" t="n">
        <v>5</v>
      </c>
      <c r="H62" s="27"/>
      <c r="I62" s="27"/>
      <c r="J62" s="18" t="n">
        <v>5330</v>
      </c>
      <c r="K62" s="17"/>
      <c r="L62" s="19" t="n">
        <f aca="false">IF(D62&gt;0,J62/D62*1000,0)</f>
        <v>102.689580764488</v>
      </c>
      <c r="M62" s="24"/>
      <c r="N62" s="17"/>
      <c r="O62" s="18" t="n">
        <v>47644</v>
      </c>
      <c r="P62" s="17"/>
      <c r="Q62" s="27"/>
      <c r="R62" s="28"/>
      <c r="T62" s="29" t="n">
        <f aca="false">R62-S62</f>
        <v>0</v>
      </c>
    </row>
    <row r="63" customFormat="false" ht="14.4" hidden="true" customHeight="false" outlineLevel="1" collapsed="false">
      <c r="A63" s="16" t="n">
        <f aca="false">A62+1</f>
        <v>41644</v>
      </c>
      <c r="B63" s="0" t="n">
        <f aca="false">B62+1</f>
        <v>178</v>
      </c>
      <c r="C63" s="23"/>
      <c r="D63" s="18" t="n">
        <f aca="false">D62-F62-G62</f>
        <v>51889</v>
      </c>
      <c r="E63" s="17"/>
      <c r="F63" s="18" t="n">
        <v>5</v>
      </c>
      <c r="G63" s="18"/>
      <c r="H63" s="27"/>
      <c r="I63" s="27"/>
      <c r="J63" s="18" t="n">
        <v>5480</v>
      </c>
      <c r="K63" s="17"/>
      <c r="L63" s="19" t="n">
        <f aca="false">IF(D63&gt;0,J63/D63*1000,0)</f>
        <v>105.610052226869</v>
      </c>
      <c r="M63" s="24"/>
      <c r="N63" s="17"/>
      <c r="O63" s="18" t="n">
        <v>47656</v>
      </c>
      <c r="P63" s="17"/>
      <c r="Q63" s="27"/>
      <c r="R63" s="28"/>
      <c r="T63" s="29" t="n">
        <f aca="false">R63-S63</f>
        <v>0</v>
      </c>
    </row>
    <row r="64" customFormat="false" ht="14.4" hidden="true" customHeight="false" outlineLevel="1" collapsed="false">
      <c r="A64" s="16" t="n">
        <f aca="false">A63+1</f>
        <v>41645</v>
      </c>
      <c r="B64" s="0" t="n">
        <f aca="false">B63+1</f>
        <v>179</v>
      </c>
      <c r="C64" s="23"/>
      <c r="D64" s="18" t="n">
        <f aca="false">D63-F63-G63</f>
        <v>51884</v>
      </c>
      <c r="E64" s="17"/>
      <c r="F64" s="18"/>
      <c r="G64" s="18"/>
      <c r="H64" s="27"/>
      <c r="I64" s="27"/>
      <c r="J64" s="18" t="n">
        <v>5780</v>
      </c>
      <c r="K64" s="17"/>
      <c r="L64" s="19" t="n">
        <f aca="false">IF(D64&gt;0,J64/D64*1000,0)</f>
        <v>111.402359108781</v>
      </c>
      <c r="M64" s="24"/>
      <c r="N64" s="17"/>
      <c r="O64" s="18" t="n">
        <v>47684</v>
      </c>
      <c r="P64" s="17"/>
      <c r="Q64" s="27"/>
      <c r="R64" s="28"/>
      <c r="T64" s="29" t="n">
        <f aca="false">R64-S64</f>
        <v>0</v>
      </c>
    </row>
    <row r="65" customFormat="false" ht="14.4" hidden="true" customHeight="false" outlineLevel="1" collapsed="false">
      <c r="A65" s="16" t="n">
        <f aca="false">A64+1</f>
        <v>41646</v>
      </c>
      <c r="B65" s="0" t="n">
        <f aca="false">B64+1</f>
        <v>180</v>
      </c>
      <c r="C65" s="23"/>
      <c r="D65" s="18" t="n">
        <f aca="false">D64-F64-G64</f>
        <v>51884</v>
      </c>
      <c r="E65" s="17"/>
      <c r="F65" s="18"/>
      <c r="G65" s="18"/>
      <c r="H65" s="27"/>
      <c r="I65" s="27"/>
      <c r="J65" s="18" t="n">
        <v>6080</v>
      </c>
      <c r="K65" s="17"/>
      <c r="L65" s="19" t="n">
        <f aca="false">IF(D65&gt;0,J65/D65*1000,0)</f>
        <v>117.184488474289</v>
      </c>
      <c r="M65" s="24"/>
      <c r="N65" s="17"/>
      <c r="O65" s="18" t="n">
        <v>47820</v>
      </c>
      <c r="P65" s="17"/>
      <c r="Q65" s="27"/>
      <c r="R65" s="28"/>
      <c r="T65" s="29" t="n">
        <f aca="false">R65-S65</f>
        <v>0</v>
      </c>
    </row>
    <row r="66" customFormat="false" ht="14.4" hidden="true" customHeight="false" outlineLevel="1" collapsed="false">
      <c r="A66" s="16" t="n">
        <f aca="false">A65+1</f>
        <v>41647</v>
      </c>
      <c r="B66" s="0" t="n">
        <f aca="false">B65+1</f>
        <v>181</v>
      </c>
      <c r="C66" s="23"/>
      <c r="D66" s="18" t="n">
        <f aca="false">D65-F65-G65</f>
        <v>51884</v>
      </c>
      <c r="E66" s="17"/>
      <c r="F66" s="18" t="n">
        <v>12</v>
      </c>
      <c r="G66" s="18"/>
      <c r="H66" s="27"/>
      <c r="I66" s="27"/>
      <c r="J66" s="18" t="n">
        <v>6050</v>
      </c>
      <c r="K66" s="17"/>
      <c r="L66" s="19" t="n">
        <f aca="false">IF(D66&gt;0,J66/D66*1000,0)</f>
        <v>116.606275537738</v>
      </c>
      <c r="M66" s="24"/>
      <c r="N66" s="17"/>
      <c r="O66" s="18" t="n">
        <v>47978</v>
      </c>
      <c r="P66" s="17"/>
      <c r="Q66" s="27"/>
      <c r="R66" s="28"/>
      <c r="T66" s="29" t="n">
        <f aca="false">R66-S66</f>
        <v>0</v>
      </c>
    </row>
    <row r="67" customFormat="false" ht="14.4" hidden="true" customHeight="false" outlineLevel="1" collapsed="false">
      <c r="A67" s="16" t="n">
        <f aca="false">A66+1</f>
        <v>41648</v>
      </c>
      <c r="B67" s="0" t="n">
        <f aca="false">B66+1</f>
        <v>182</v>
      </c>
      <c r="C67" s="23"/>
      <c r="D67" s="18" t="n">
        <f aca="false">D66-F66-G66</f>
        <v>51872</v>
      </c>
      <c r="E67" s="17"/>
      <c r="F67" s="18" t="n">
        <v>2</v>
      </c>
      <c r="G67" s="18" t="n">
        <v>9</v>
      </c>
      <c r="H67" s="27"/>
      <c r="I67" s="27"/>
      <c r="J67" s="18" t="n">
        <v>6090</v>
      </c>
      <c r="K67" s="17"/>
      <c r="L67" s="19" t="n">
        <f aca="false">IF(D67&gt;0,J67/D67*1000,0)</f>
        <v>117.404380012338</v>
      </c>
      <c r="M67" s="24"/>
      <c r="N67" s="17"/>
      <c r="O67" s="18" t="n">
        <v>48665</v>
      </c>
      <c r="P67" s="17"/>
      <c r="Q67" s="27"/>
      <c r="R67" s="28"/>
      <c r="T67" s="29" t="n">
        <f aca="false">R67-S67</f>
        <v>0</v>
      </c>
    </row>
    <row r="68" s="22" customFormat="true" ht="14.4" hidden="false" customHeight="false" outlineLevel="0" collapsed="false">
      <c r="A68" s="21"/>
      <c r="C68" s="23" t="n">
        <f aca="false">C60+1</f>
        <v>26</v>
      </c>
      <c r="D68" s="13" t="n">
        <f aca="false">A67</f>
        <v>41648</v>
      </c>
      <c r="E68" s="24" t="n">
        <f aca="false">IF(SUM(D61:D67)&gt;0,AVERAGE(D61:D67),0)</f>
        <v>51891.7142857143</v>
      </c>
      <c r="F68" s="23" t="n">
        <f aca="false">SUM(F61:F67)</f>
        <v>45</v>
      </c>
      <c r="G68" s="23" t="n">
        <f aca="false">SUM(G61:G67)</f>
        <v>19</v>
      </c>
      <c r="H68" s="25" t="n">
        <f aca="false">IF(E68&gt;0,F68/E68*100,0)</f>
        <v>0.0867190468062614</v>
      </c>
      <c r="I68" s="25" t="n">
        <f aca="false">IF(E68&gt;0,G68/E68*100,0)</f>
        <v>0.0366147086515326</v>
      </c>
      <c r="J68" s="23" t="n">
        <f aca="false">SUM(J61:J67)</f>
        <v>40310</v>
      </c>
      <c r="K68" s="23" t="n">
        <f aca="false">IF(J68&gt;0,J68+K60,0)</f>
        <v>277750</v>
      </c>
      <c r="L68" s="24" t="n">
        <f aca="false">IF(E68&gt;0,J68/E68/7*1000,0)</f>
        <v>110.972850055886</v>
      </c>
      <c r="M68" s="24" t="n">
        <f aca="false">IF(E68&gt;0,J68/E68*1000,0)</f>
        <v>776.809950391199</v>
      </c>
      <c r="N68" s="26" t="n">
        <f aca="false">IF(O68&gt;0,J68/(O68/10),0)</f>
        <v>1.20669113376879</v>
      </c>
      <c r="O68" s="23" t="n">
        <f aca="false">SUM(O61:O67)</f>
        <v>334054</v>
      </c>
      <c r="P68" s="23" t="n">
        <f aca="false">IF(O68&gt;0,O68+P60,0)</f>
        <v>1314847</v>
      </c>
      <c r="Q68" s="27" t="n">
        <f aca="false">IF(E68&gt;0,O68/E68,0)</f>
        <v>6.4375209915153</v>
      </c>
      <c r="R68" s="28" t="n">
        <f aca="false">IF(O68&gt;0,(O68/7/E68)*100,0)</f>
        <v>91.9645855930757</v>
      </c>
      <c r="S68" s="22" t="n">
        <v>96.5</v>
      </c>
      <c r="T68" s="29" t="n">
        <f aca="false">R68-S68</f>
        <v>-4.5354144069243</v>
      </c>
    </row>
    <row r="69" customFormat="false" ht="14.4" hidden="true" customHeight="false" outlineLevel="1" collapsed="false">
      <c r="A69" s="16" t="n">
        <f aca="false">A67+1</f>
        <v>41649</v>
      </c>
      <c r="B69" s="0" t="n">
        <f aca="false">B67+1</f>
        <v>183</v>
      </c>
      <c r="C69" s="23"/>
      <c r="D69" s="18" t="n">
        <f aca="false">D67-F67-G67</f>
        <v>51861</v>
      </c>
      <c r="E69" s="17"/>
      <c r="F69" s="18" t="n">
        <v>6</v>
      </c>
      <c r="G69" s="18" t="n">
        <v>3</v>
      </c>
      <c r="H69" s="27"/>
      <c r="I69" s="27"/>
      <c r="J69" s="18" t="n">
        <v>6160</v>
      </c>
      <c r="K69" s="17"/>
      <c r="L69" s="19" t="n">
        <f aca="false">IF(D69&gt;0,J69/D69*1000,0)</f>
        <v>118.779043982954</v>
      </c>
      <c r="M69" s="24"/>
      <c r="N69" s="17"/>
      <c r="O69" s="18" t="n">
        <v>48900</v>
      </c>
      <c r="P69" s="17"/>
      <c r="Q69" s="27"/>
      <c r="R69" s="28"/>
      <c r="T69" s="29" t="n">
        <f aca="false">R69-S69</f>
        <v>0</v>
      </c>
    </row>
    <row r="70" customFormat="false" ht="14.4" hidden="true" customHeight="false" outlineLevel="1" collapsed="false">
      <c r="A70" s="16" t="n">
        <f aca="false">A69+1</f>
        <v>41650</v>
      </c>
      <c r="B70" s="0" t="n">
        <f aca="false">B69+1</f>
        <v>184</v>
      </c>
      <c r="C70" s="23"/>
      <c r="D70" s="18" t="n">
        <f aca="false">D69-F69-G69</f>
        <v>51852</v>
      </c>
      <c r="E70" s="17"/>
      <c r="F70" s="18" t="n">
        <v>4</v>
      </c>
      <c r="G70" s="18"/>
      <c r="H70" s="27"/>
      <c r="I70" s="27"/>
      <c r="J70" s="18" t="n">
        <v>6190</v>
      </c>
      <c r="K70" s="17"/>
      <c r="L70" s="19" t="n">
        <f aca="false">IF(D70&gt;0,J70/D70*1000,0)</f>
        <v>119.378230347913</v>
      </c>
      <c r="M70" s="24"/>
      <c r="N70" s="17"/>
      <c r="O70" s="18" t="n">
        <v>48923</v>
      </c>
      <c r="P70" s="17"/>
      <c r="Q70" s="27"/>
      <c r="R70" s="28"/>
      <c r="T70" s="29" t="n">
        <f aca="false">R70-S70</f>
        <v>0</v>
      </c>
    </row>
    <row r="71" s="1" customFormat="true" ht="14.4" hidden="true" customHeight="false" outlineLevel="1" collapsed="false">
      <c r="A71" s="30" t="n">
        <f aca="false">A70+1</f>
        <v>41651</v>
      </c>
      <c r="B71" s="1" t="n">
        <f aca="false">B70+1</f>
        <v>185</v>
      </c>
      <c r="C71" s="23"/>
      <c r="D71" s="18" t="n">
        <f aca="false">D70-F70-G70</f>
        <v>51848</v>
      </c>
      <c r="E71" s="18"/>
      <c r="F71" s="18"/>
      <c r="G71" s="18"/>
      <c r="H71" s="27"/>
      <c r="I71" s="27"/>
      <c r="J71" s="18" t="n">
        <v>5940</v>
      </c>
      <c r="K71" s="18"/>
      <c r="L71" s="19" t="n">
        <f aca="false">IF(D71&gt;0,J71/D71*1000,0)</f>
        <v>114.565653448542</v>
      </c>
      <c r="M71" s="24"/>
      <c r="N71" s="18"/>
      <c r="O71" s="18" t="n">
        <v>49112</v>
      </c>
      <c r="P71" s="18"/>
      <c r="Q71" s="27"/>
      <c r="R71" s="28"/>
      <c r="T71" s="29" t="n">
        <f aca="false">R71-S71</f>
        <v>0</v>
      </c>
    </row>
    <row r="72" customFormat="false" ht="14.4" hidden="true" customHeight="false" outlineLevel="1" collapsed="false">
      <c r="A72" s="16" t="n">
        <f aca="false">A71+1</f>
        <v>41652</v>
      </c>
      <c r="B72" s="0" t="n">
        <f aca="false">B71+1</f>
        <v>186</v>
      </c>
      <c r="C72" s="23"/>
      <c r="D72" s="18" t="n">
        <f aca="false">D71-F71-G71</f>
        <v>51848</v>
      </c>
      <c r="E72" s="17"/>
      <c r="F72" s="18" t="n">
        <v>6</v>
      </c>
      <c r="G72" s="18" t="n">
        <v>3</v>
      </c>
      <c r="H72" s="27"/>
      <c r="I72" s="27"/>
      <c r="J72" s="18" t="n">
        <v>6350</v>
      </c>
      <c r="K72" s="17"/>
      <c r="L72" s="19" t="n">
        <f aca="false">IF(D72&gt;0,J72/D72*1000,0)</f>
        <v>122.473383737078</v>
      </c>
      <c r="M72" s="24"/>
      <c r="N72" s="17"/>
      <c r="O72" s="18" t="n">
        <v>49268</v>
      </c>
      <c r="P72" s="17"/>
      <c r="Q72" s="27"/>
      <c r="R72" s="28"/>
      <c r="T72" s="29" t="n">
        <f aca="false">R72-S72</f>
        <v>0</v>
      </c>
    </row>
    <row r="73" customFormat="false" ht="14.4" hidden="true" customHeight="false" outlineLevel="1" collapsed="false">
      <c r="A73" s="16" t="n">
        <f aca="false">A72+1</f>
        <v>41653</v>
      </c>
      <c r="B73" s="0" t="n">
        <f aca="false">B72+1</f>
        <v>187</v>
      </c>
      <c r="C73" s="23"/>
      <c r="D73" s="18" t="n">
        <f aca="false">D72-F72-G72</f>
        <v>51839</v>
      </c>
      <c r="E73" s="17"/>
      <c r="F73" s="18" t="n">
        <v>7</v>
      </c>
      <c r="G73" s="18" t="n">
        <v>4</v>
      </c>
      <c r="H73" s="27"/>
      <c r="I73" s="27"/>
      <c r="J73" s="18" t="n">
        <v>5470</v>
      </c>
      <c r="K73" s="17"/>
      <c r="L73" s="19" t="n">
        <f aca="false">IF(D73&gt;0,J73/D73*1000,0)</f>
        <v>105.519010783387</v>
      </c>
      <c r="M73" s="24"/>
      <c r="N73" s="17"/>
      <c r="O73" s="18" t="n">
        <v>49288</v>
      </c>
      <c r="P73" s="17"/>
      <c r="Q73" s="27"/>
      <c r="R73" s="28"/>
      <c r="T73" s="29" t="n">
        <f aca="false">R73-S73</f>
        <v>0</v>
      </c>
    </row>
    <row r="74" customFormat="false" ht="14.4" hidden="true" customHeight="false" outlineLevel="1" collapsed="false">
      <c r="A74" s="16" t="n">
        <f aca="false">A73+1</f>
        <v>41654</v>
      </c>
      <c r="B74" s="0" t="n">
        <f aca="false">B73+1</f>
        <v>188</v>
      </c>
      <c r="C74" s="23"/>
      <c r="D74" s="18" t="n">
        <f aca="false">D73-F73-G73</f>
        <v>51828</v>
      </c>
      <c r="E74" s="17"/>
      <c r="F74" s="18" t="n">
        <v>7</v>
      </c>
      <c r="G74" s="18"/>
      <c r="H74" s="27"/>
      <c r="I74" s="27"/>
      <c r="J74" s="18" t="n">
        <v>6100</v>
      </c>
      <c r="K74" s="17"/>
      <c r="L74" s="19" t="n">
        <f aca="false">IF(D74&gt;0,J74/D74*1000,0)</f>
        <v>117.696997761828</v>
      </c>
      <c r="M74" s="24"/>
      <c r="N74" s="17"/>
      <c r="O74" s="18" t="n">
        <v>49302</v>
      </c>
      <c r="P74" s="17"/>
      <c r="Q74" s="27"/>
      <c r="R74" s="28"/>
      <c r="T74" s="29" t="n">
        <f aca="false">R74-S74</f>
        <v>0</v>
      </c>
    </row>
    <row r="75" customFormat="false" ht="14.4" hidden="true" customHeight="false" outlineLevel="1" collapsed="false">
      <c r="A75" s="16" t="n">
        <f aca="false">A74+1</f>
        <v>41655</v>
      </c>
      <c r="B75" s="0" t="n">
        <f aca="false">B74+1</f>
        <v>189</v>
      </c>
      <c r="C75" s="23"/>
      <c r="D75" s="18" t="n">
        <f aca="false">D74-F74-G74</f>
        <v>51821</v>
      </c>
      <c r="E75" s="17"/>
      <c r="F75" s="18" t="n">
        <v>7</v>
      </c>
      <c r="G75" s="18" t="n">
        <v>1</v>
      </c>
      <c r="H75" s="27"/>
      <c r="I75" s="27"/>
      <c r="J75" s="18" t="n">
        <v>6900</v>
      </c>
      <c r="K75" s="17"/>
      <c r="L75" s="19" t="n">
        <f aca="false">IF(D75&gt;0,J75/D75*1000,0)</f>
        <v>133.150653210089</v>
      </c>
      <c r="M75" s="24"/>
      <c r="N75" s="17"/>
      <c r="O75" s="18" t="n">
        <v>49409</v>
      </c>
      <c r="P75" s="17"/>
      <c r="Q75" s="27"/>
      <c r="R75" s="28"/>
      <c r="T75" s="29" t="n">
        <f aca="false">R75-S75</f>
        <v>0</v>
      </c>
    </row>
    <row r="76" s="32" customFormat="true" ht="14.4" hidden="false" customHeight="false" outlineLevel="0" collapsed="false">
      <c r="A76" s="31"/>
      <c r="C76" s="23" t="n">
        <f aca="false">C68+1</f>
        <v>27</v>
      </c>
      <c r="D76" s="13" t="n">
        <f aca="false">A75</f>
        <v>41655</v>
      </c>
      <c r="E76" s="24" t="n">
        <f aca="false">IF(SUM(D69:D75)&gt;0,AVERAGE(D69:D75),0)</f>
        <v>51842.4285714286</v>
      </c>
      <c r="F76" s="33" t="n">
        <f aca="false">SUM(F69:F75)</f>
        <v>37</v>
      </c>
      <c r="G76" s="33" t="n">
        <f aca="false">SUM(G69:G75)</f>
        <v>11</v>
      </c>
      <c r="H76" s="25" t="n">
        <f aca="false">IF(E76&gt;0,F76/E76*100,0)</f>
        <v>0.0713701132828323</v>
      </c>
      <c r="I76" s="25" t="n">
        <f aca="false">IF(E76&gt;0,G76/E76*100,0)</f>
        <v>0.021218141786788</v>
      </c>
      <c r="J76" s="33" t="n">
        <f aca="false">SUM(J69:J75)</f>
        <v>43110</v>
      </c>
      <c r="K76" s="33" t="n">
        <f aca="false">IF(J76&gt;0,J76+K68,0)</f>
        <v>320860</v>
      </c>
      <c r="L76" s="24" t="n">
        <f aca="false">IF(E76&gt;0,J76/E76/7*1000,0)</f>
        <v>118.794037977718</v>
      </c>
      <c r="M76" s="24" t="n">
        <f aca="false">IF(E76&gt;0,J76/E76*1000,0)</f>
        <v>831.558265844027</v>
      </c>
      <c r="N76" s="26" t="n">
        <f aca="false">IF(O76&gt;0,J76/(O76/10),0)</f>
        <v>1.252462216954</v>
      </c>
      <c r="O76" s="33" t="n">
        <f aca="false">SUM(O69:O75)</f>
        <v>344202</v>
      </c>
      <c r="P76" s="33" t="n">
        <f aca="false">IF(O76&gt;0,O76+P68,0)</f>
        <v>1659049</v>
      </c>
      <c r="Q76" s="27" t="n">
        <f aca="false">IF(E76&gt;0,O76/E76,0)</f>
        <v>6.63938803572364</v>
      </c>
      <c r="R76" s="28" t="n">
        <f aca="false">IF(O76&gt;0,(O76/7/E76)*100,0)</f>
        <v>94.8484005103376</v>
      </c>
      <c r="S76" s="32" t="n">
        <v>96.5</v>
      </c>
      <c r="T76" s="29" t="n">
        <f aca="false">R76-S76</f>
        <v>-1.65159948966236</v>
      </c>
    </row>
    <row r="77" customFormat="false" ht="14.4" hidden="true" customHeight="false" outlineLevel="1" collapsed="false">
      <c r="A77" s="16" t="n">
        <f aca="false">A75+1</f>
        <v>41656</v>
      </c>
      <c r="B77" s="0" t="n">
        <f aca="false">B75+1</f>
        <v>190</v>
      </c>
      <c r="C77" s="23"/>
      <c r="D77" s="18" t="n">
        <f aca="false">D75-F75-G75</f>
        <v>51813</v>
      </c>
      <c r="E77" s="17"/>
      <c r="F77" s="18" t="n">
        <v>7</v>
      </c>
      <c r="G77" s="18" t="n">
        <v>10</v>
      </c>
      <c r="H77" s="17"/>
      <c r="I77" s="17"/>
      <c r="J77" s="18" t="n">
        <v>6360</v>
      </c>
      <c r="K77" s="17"/>
      <c r="L77" s="19" t="n">
        <f aca="false">IF(D77&gt;0,J77/D77*1000,0)</f>
        <v>122.749117016965</v>
      </c>
      <c r="M77" s="24"/>
      <c r="N77" s="17"/>
      <c r="O77" s="18" t="n">
        <v>49589</v>
      </c>
      <c r="P77" s="17"/>
      <c r="Q77" s="27"/>
      <c r="R77" s="28"/>
      <c r="T77" s="29" t="n">
        <f aca="false">R77-S77</f>
        <v>0</v>
      </c>
    </row>
    <row r="78" customFormat="false" ht="14.4" hidden="true" customHeight="false" outlineLevel="1" collapsed="false">
      <c r="A78" s="16" t="n">
        <f aca="false">A77+1</f>
        <v>41657</v>
      </c>
      <c r="B78" s="0" t="n">
        <f aca="false">B77+1</f>
        <v>191</v>
      </c>
      <c r="C78" s="23"/>
      <c r="D78" s="18" t="n">
        <f aca="false">D77-F77-G77</f>
        <v>51796</v>
      </c>
      <c r="E78" s="17"/>
      <c r="F78" s="18" t="n">
        <v>4</v>
      </c>
      <c r="G78" s="18"/>
      <c r="H78" s="17"/>
      <c r="I78" s="17"/>
      <c r="J78" s="18" t="n">
        <v>6600</v>
      </c>
      <c r="K78" s="17"/>
      <c r="L78" s="19" t="n">
        <f aca="false">IF(D78&gt;0,J78/D78*1000,0)</f>
        <v>127.422967024481</v>
      </c>
      <c r="M78" s="24"/>
      <c r="N78" s="17"/>
      <c r="O78" s="18" t="n">
        <v>49619</v>
      </c>
      <c r="P78" s="17"/>
      <c r="Q78" s="27"/>
      <c r="R78" s="28"/>
      <c r="T78" s="29" t="n">
        <f aca="false">R78-S78</f>
        <v>0</v>
      </c>
    </row>
    <row r="79" customFormat="false" ht="14.4" hidden="true" customHeight="false" outlineLevel="1" collapsed="false">
      <c r="A79" s="16" t="n">
        <f aca="false">A78+1</f>
        <v>41658</v>
      </c>
      <c r="B79" s="0" t="n">
        <f aca="false">B78+1</f>
        <v>192</v>
      </c>
      <c r="C79" s="23"/>
      <c r="D79" s="18" t="n">
        <f aca="false">D78-F78-G78</f>
        <v>51792</v>
      </c>
      <c r="E79" s="17"/>
      <c r="F79" s="18"/>
      <c r="G79" s="18"/>
      <c r="H79" s="17"/>
      <c r="I79" s="17"/>
      <c r="J79" s="18" t="n">
        <v>6000</v>
      </c>
      <c r="K79" s="17"/>
      <c r="L79" s="19" t="n">
        <f aca="false">IF(D79&gt;0,J79/D79*1000,0)</f>
        <v>115.848007414272</v>
      </c>
      <c r="M79" s="24"/>
      <c r="N79" s="17"/>
      <c r="O79" s="18" t="n">
        <v>49817</v>
      </c>
      <c r="P79" s="17"/>
      <c r="Q79" s="27"/>
      <c r="R79" s="28"/>
      <c r="T79" s="29" t="n">
        <f aca="false">R79-S79</f>
        <v>0</v>
      </c>
    </row>
    <row r="80" customFormat="false" ht="14.4" hidden="true" customHeight="false" outlineLevel="1" collapsed="false">
      <c r="A80" s="16" t="n">
        <f aca="false">A79+1</f>
        <v>41659</v>
      </c>
      <c r="B80" s="0" t="n">
        <f aca="false">B79+1</f>
        <v>193</v>
      </c>
      <c r="C80" s="23"/>
      <c r="D80" s="18" t="n">
        <f aca="false">D79-F79-G79</f>
        <v>51792</v>
      </c>
      <c r="E80" s="17"/>
      <c r="F80" s="18" t="n">
        <v>17</v>
      </c>
      <c r="G80" s="18"/>
      <c r="H80" s="17"/>
      <c r="I80" s="17"/>
      <c r="J80" s="18" t="n">
        <v>6380</v>
      </c>
      <c r="K80" s="17"/>
      <c r="L80" s="19" t="n">
        <f aca="false">IF(D80&gt;0,J80/D80*1000,0)</f>
        <v>123.185047883843</v>
      </c>
      <c r="M80" s="24"/>
      <c r="N80" s="17"/>
      <c r="O80" s="18" t="n">
        <v>49829</v>
      </c>
      <c r="P80" s="17"/>
      <c r="Q80" s="27"/>
      <c r="R80" s="28"/>
      <c r="T80" s="29" t="n">
        <f aca="false">R80-S80</f>
        <v>0</v>
      </c>
    </row>
    <row r="81" customFormat="false" ht="14.4" hidden="true" customHeight="false" outlineLevel="1" collapsed="false">
      <c r="A81" s="16" t="n">
        <f aca="false">A80+1</f>
        <v>41660</v>
      </c>
      <c r="B81" s="0" t="n">
        <f aca="false">B80+1</f>
        <v>194</v>
      </c>
      <c r="C81" s="23"/>
      <c r="D81" s="18" t="n">
        <f aca="false">D80-F80-G80</f>
        <v>51775</v>
      </c>
      <c r="E81" s="17"/>
      <c r="F81" s="18" t="n">
        <v>9</v>
      </c>
      <c r="G81" s="18" t="n">
        <v>10</v>
      </c>
      <c r="H81" s="17"/>
      <c r="I81" s="17"/>
      <c r="J81" s="18" t="n">
        <v>6370</v>
      </c>
      <c r="K81" s="17"/>
      <c r="L81" s="19" t="n">
        <f aca="false">IF(D81&gt;0,J81/D81*1000,0)</f>
        <v>123.032351521004</v>
      </c>
      <c r="M81" s="24"/>
      <c r="N81" s="17"/>
      <c r="O81" s="18" t="n">
        <v>50286</v>
      </c>
      <c r="P81" s="17"/>
      <c r="Q81" s="27"/>
      <c r="R81" s="28"/>
      <c r="T81" s="29" t="n">
        <f aca="false">R81-S81</f>
        <v>0</v>
      </c>
    </row>
    <row r="82" customFormat="false" ht="14.4" hidden="true" customHeight="false" outlineLevel="1" collapsed="false">
      <c r="A82" s="16" t="n">
        <f aca="false">A81+1</f>
        <v>41661</v>
      </c>
      <c r="B82" s="0" t="n">
        <f aca="false">B81+1</f>
        <v>195</v>
      </c>
      <c r="C82" s="23"/>
      <c r="D82" s="18" t="n">
        <f aca="false">D81-F81-G81</f>
        <v>51756</v>
      </c>
      <c r="E82" s="17"/>
      <c r="F82" s="18" t="n">
        <v>2</v>
      </c>
      <c r="G82" s="18"/>
      <c r="H82" s="17"/>
      <c r="I82" s="17"/>
      <c r="J82" s="18" t="n">
        <v>5530</v>
      </c>
      <c r="K82" s="17"/>
      <c r="L82" s="19" t="n">
        <f aca="false">IF(D82&gt;0,J82/D82*1000,0)</f>
        <v>106.847515263931</v>
      </c>
      <c r="M82" s="24"/>
      <c r="N82" s="17"/>
      <c r="O82" s="18" t="n">
        <v>50544</v>
      </c>
      <c r="P82" s="17"/>
      <c r="Q82" s="27"/>
      <c r="R82" s="28"/>
      <c r="T82" s="29" t="n">
        <f aca="false">R82-S82</f>
        <v>0</v>
      </c>
    </row>
    <row r="83" customFormat="false" ht="14.4" hidden="true" customHeight="false" outlineLevel="1" collapsed="false">
      <c r="A83" s="16" t="n">
        <f aca="false">A82+1</f>
        <v>41662</v>
      </c>
      <c r="B83" s="0" t="n">
        <f aca="false">B82+1</f>
        <v>196</v>
      </c>
      <c r="C83" s="23"/>
      <c r="D83" s="18" t="n">
        <f aca="false">D82-F82-G82</f>
        <v>51754</v>
      </c>
      <c r="E83" s="17"/>
      <c r="F83" s="18" t="n">
        <v>2</v>
      </c>
      <c r="G83" s="18"/>
      <c r="H83" s="17"/>
      <c r="I83" s="17"/>
      <c r="J83" s="18" t="n">
        <v>6500</v>
      </c>
      <c r="K83" s="17"/>
      <c r="L83" s="19" t="n">
        <f aca="false">IF(D83&gt;0,J83/D83*1000,0)</f>
        <v>125.594156973374</v>
      </c>
      <c r="M83" s="24"/>
      <c r="N83" s="17"/>
      <c r="O83" s="18" t="n">
        <v>48622</v>
      </c>
      <c r="P83" s="17"/>
      <c r="Q83" s="27"/>
      <c r="R83" s="28"/>
      <c r="T83" s="29" t="n">
        <f aca="false">R83-S83</f>
        <v>0</v>
      </c>
    </row>
    <row r="84" s="22" customFormat="true" ht="14.4" hidden="false" customHeight="false" outlineLevel="0" collapsed="false">
      <c r="A84" s="21"/>
      <c r="C84" s="23" t="n">
        <f aca="false">C76+1</f>
        <v>28</v>
      </c>
      <c r="D84" s="13" t="n">
        <f aca="false">A83</f>
        <v>41662</v>
      </c>
      <c r="E84" s="24" t="n">
        <f aca="false">IF(SUM(D77:D83)&gt;0,AVERAGE(D77:D83),0)</f>
        <v>51782.5714285714</v>
      </c>
      <c r="F84" s="23" t="n">
        <f aca="false">SUM(F77:F83)</f>
        <v>41</v>
      </c>
      <c r="G84" s="23" t="n">
        <f aca="false">SUM(G77:G83)</f>
        <v>20</v>
      </c>
      <c r="H84" s="25" t="n">
        <f aca="false">IF(E84&gt;0,F84/E84*100,0)</f>
        <v>0.079177219031224</v>
      </c>
      <c r="I84" s="25" t="n">
        <f aca="false">IF(E84&gt;0,G84/E84*100,0)</f>
        <v>0.0386230336737678</v>
      </c>
      <c r="J84" s="23" t="n">
        <f aca="false">SUM(J77:J83)</f>
        <v>43740</v>
      </c>
      <c r="K84" s="23" t="n">
        <f aca="false">IF(J84&gt;0,J84+K76,0)</f>
        <v>364600</v>
      </c>
      <c r="L84" s="24" t="n">
        <f aca="false">IF(E84&gt;0,J84/E84/7*1000,0)</f>
        <v>120.669392349329</v>
      </c>
      <c r="M84" s="24" t="n">
        <f aca="false">IF(E84&gt;0,J84/E84*1000,0)</f>
        <v>844.685746445301</v>
      </c>
      <c r="N84" s="26" t="n">
        <f aca="false">IF(O84&gt;0,J84/(O84/10),0)</f>
        <v>1.25579232054573</v>
      </c>
      <c r="O84" s="23" t="n">
        <f aca="false">SUM(O77:O83)</f>
        <v>348306</v>
      </c>
      <c r="P84" s="23" t="n">
        <f aca="false">IF(O84&gt;0,O84+P76,0)</f>
        <v>2007355</v>
      </c>
      <c r="Q84" s="27" t="n">
        <f aca="false">IF(E84&gt;0,O84/E84,0)</f>
        <v>6.72631718338768</v>
      </c>
      <c r="R84" s="28" t="n">
        <f aca="false">IF(O84&gt;0,(O84/7/E84)*100,0)</f>
        <v>96.0902454769669</v>
      </c>
      <c r="S84" s="22" t="n">
        <v>96.5</v>
      </c>
      <c r="T84" s="29" t="n">
        <f aca="false">R84-S84</f>
        <v>-0.409754523033115</v>
      </c>
    </row>
    <row r="85" customFormat="false" ht="14.4" hidden="true" customHeight="false" outlineLevel="1" collapsed="false">
      <c r="A85" s="16" t="n">
        <f aca="false">A83+1</f>
        <v>41663</v>
      </c>
      <c r="B85" s="0" t="n">
        <f aca="false">B83+1</f>
        <v>197</v>
      </c>
      <c r="C85" s="23"/>
      <c r="D85" s="18" t="n">
        <f aca="false">D83-F83-G83</f>
        <v>51752</v>
      </c>
      <c r="E85" s="17"/>
      <c r="F85" s="18" t="n">
        <v>6</v>
      </c>
      <c r="G85" s="18" t="n">
        <v>17</v>
      </c>
      <c r="H85" s="17"/>
      <c r="I85" s="17"/>
      <c r="J85" s="18" t="n">
        <v>6670</v>
      </c>
      <c r="K85" s="17"/>
      <c r="L85" s="19" t="n">
        <f aca="false">IF(D85&gt;0,J85/D85*1000,0)</f>
        <v>128.883907868295</v>
      </c>
      <c r="M85" s="17"/>
      <c r="N85" s="17"/>
      <c r="O85" s="18" t="n">
        <v>50101</v>
      </c>
      <c r="P85" s="17"/>
      <c r="Q85" s="28"/>
      <c r="R85" s="28"/>
      <c r="T85" s="29" t="n">
        <f aca="false">R85-S85</f>
        <v>0</v>
      </c>
    </row>
    <row r="86" customFormat="false" ht="14.4" hidden="true" customHeight="false" outlineLevel="1" collapsed="false">
      <c r="A86" s="16" t="n">
        <f aca="false">A85+1</f>
        <v>41664</v>
      </c>
      <c r="B86" s="0" t="n">
        <f aca="false">B85+1</f>
        <v>198</v>
      </c>
      <c r="C86" s="23"/>
      <c r="D86" s="18" t="n">
        <f aca="false">D85-F85-G85</f>
        <v>51729</v>
      </c>
      <c r="E86" s="17"/>
      <c r="F86" s="18" t="n">
        <v>5</v>
      </c>
      <c r="G86" s="18"/>
      <c r="H86" s="17"/>
      <c r="I86" s="17"/>
      <c r="J86" s="18" t="n">
        <v>5940</v>
      </c>
      <c r="K86" s="17"/>
      <c r="L86" s="19" t="n">
        <f aca="false">IF(D86&gt;0,J86/D86*1000,0)</f>
        <v>114.829206054631</v>
      </c>
      <c r="M86" s="17"/>
      <c r="N86" s="17"/>
      <c r="O86" s="18" t="n">
        <v>50110</v>
      </c>
      <c r="P86" s="17"/>
      <c r="Q86" s="28"/>
      <c r="R86" s="28"/>
      <c r="T86" s="29" t="n">
        <f aca="false">R86-S86</f>
        <v>0</v>
      </c>
    </row>
    <row r="87" customFormat="false" ht="14.4" hidden="true" customHeight="false" outlineLevel="1" collapsed="false">
      <c r="A87" s="16" t="n">
        <f aca="false">A86+1</f>
        <v>41665</v>
      </c>
      <c r="B87" s="0" t="n">
        <f aca="false">B86+1</f>
        <v>199</v>
      </c>
      <c r="C87" s="23"/>
      <c r="D87" s="18" t="n">
        <f aca="false">D86-F86-G86</f>
        <v>51724</v>
      </c>
      <c r="E87" s="17"/>
      <c r="F87" s="18"/>
      <c r="G87" s="18"/>
      <c r="H87" s="17"/>
      <c r="I87" s="17"/>
      <c r="J87" s="18" t="n">
        <v>5870</v>
      </c>
      <c r="K87" s="17"/>
      <c r="L87" s="19" t="n">
        <f aca="false">IF(D87&gt;0,J87/D87*1000,0)</f>
        <v>113.486969298585</v>
      </c>
      <c r="M87" s="17"/>
      <c r="N87" s="17"/>
      <c r="O87" s="18" t="n">
        <v>50121</v>
      </c>
      <c r="P87" s="17"/>
      <c r="Q87" s="28"/>
      <c r="R87" s="28"/>
      <c r="T87" s="29" t="n">
        <f aca="false">R87-S87</f>
        <v>0</v>
      </c>
    </row>
    <row r="88" customFormat="false" ht="14.4" hidden="true" customHeight="false" outlineLevel="1" collapsed="false">
      <c r="A88" s="16" t="n">
        <f aca="false">A87+1</f>
        <v>41666</v>
      </c>
      <c r="B88" s="0" t="n">
        <f aca="false">B87+1</f>
        <v>200</v>
      </c>
      <c r="C88" s="23"/>
      <c r="D88" s="18" t="n">
        <f aca="false">D87-F87-G87</f>
        <v>51724</v>
      </c>
      <c r="E88" s="17"/>
      <c r="F88" s="18" t="n">
        <v>6</v>
      </c>
      <c r="G88" s="18" t="n">
        <v>10</v>
      </c>
      <c r="H88" s="17"/>
      <c r="I88" s="17"/>
      <c r="J88" s="18" t="n">
        <v>6090</v>
      </c>
      <c r="K88" s="17"/>
      <c r="L88" s="19" t="n">
        <f aca="false">IF(D88&gt;0,J88/D88*1000,0)</f>
        <v>117.740313974171</v>
      </c>
      <c r="M88" s="17"/>
      <c r="N88" s="17"/>
      <c r="O88" s="18" t="n">
        <v>49354</v>
      </c>
      <c r="P88" s="17"/>
      <c r="Q88" s="28"/>
      <c r="R88" s="28"/>
      <c r="T88" s="29" t="n">
        <f aca="false">R88-S88</f>
        <v>0</v>
      </c>
    </row>
    <row r="89" customFormat="false" ht="14.4" hidden="true" customHeight="false" outlineLevel="1" collapsed="false">
      <c r="A89" s="16" t="n">
        <f aca="false">A88+1</f>
        <v>41667</v>
      </c>
      <c r="B89" s="0" t="n">
        <f aca="false">B88+1</f>
        <v>201</v>
      </c>
      <c r="C89" s="23"/>
      <c r="D89" s="18" t="n">
        <f aca="false">D88-F88-G88</f>
        <v>51708</v>
      </c>
      <c r="E89" s="17"/>
      <c r="F89" s="18" t="n">
        <v>1</v>
      </c>
      <c r="G89" s="18"/>
      <c r="H89" s="17"/>
      <c r="I89" s="17"/>
      <c r="J89" s="18" t="n">
        <v>5690</v>
      </c>
      <c r="K89" s="17"/>
      <c r="L89" s="19" t="n">
        <f aca="false">IF(D89&gt;0,J89/D89*1000,0)</f>
        <v>110.040999458498</v>
      </c>
      <c r="M89" s="17"/>
      <c r="N89" s="17"/>
      <c r="O89" s="18" t="n">
        <v>51485</v>
      </c>
      <c r="P89" s="17"/>
      <c r="Q89" s="28"/>
      <c r="R89" s="28"/>
      <c r="T89" s="29" t="n">
        <f aca="false">R89-S89</f>
        <v>0</v>
      </c>
    </row>
    <row r="90" customFormat="false" ht="14.4" hidden="true" customHeight="false" outlineLevel="1" collapsed="false">
      <c r="A90" s="16" t="n">
        <f aca="false">A89+1</f>
        <v>41668</v>
      </c>
      <c r="B90" s="0" t="n">
        <f aca="false">B89+1</f>
        <v>202</v>
      </c>
      <c r="C90" s="23"/>
      <c r="D90" s="18" t="n">
        <f aca="false">D89-F89-G89</f>
        <v>51707</v>
      </c>
      <c r="E90" s="17"/>
      <c r="F90" s="18" t="n">
        <v>5</v>
      </c>
      <c r="G90" s="18" t="n">
        <v>10</v>
      </c>
      <c r="H90" s="17"/>
      <c r="I90" s="17"/>
      <c r="J90" s="18" t="n">
        <v>6560</v>
      </c>
      <c r="K90" s="17"/>
      <c r="L90" s="19" t="n">
        <f aca="false">IF(D90&gt;0,J90/D90*1000,0)</f>
        <v>126.868702496761</v>
      </c>
      <c r="M90" s="17"/>
      <c r="N90" s="17"/>
      <c r="O90" s="18" t="n">
        <v>50209</v>
      </c>
      <c r="P90" s="17"/>
      <c r="Q90" s="28"/>
      <c r="R90" s="28"/>
      <c r="T90" s="29" t="n">
        <f aca="false">R90-S90</f>
        <v>0</v>
      </c>
    </row>
    <row r="91" customFormat="false" ht="14.4" hidden="true" customHeight="false" outlineLevel="1" collapsed="false">
      <c r="A91" s="16" t="n">
        <f aca="false">A90+1</f>
        <v>41669</v>
      </c>
      <c r="B91" s="0" t="n">
        <f aca="false">B90+1</f>
        <v>203</v>
      </c>
      <c r="C91" s="23"/>
      <c r="D91" s="18" t="n">
        <f aca="false">D90-F90-G90</f>
        <v>51692</v>
      </c>
      <c r="E91" s="17"/>
      <c r="F91" s="18" t="n">
        <v>6</v>
      </c>
      <c r="G91" s="18"/>
      <c r="H91" s="17"/>
      <c r="I91" s="17"/>
      <c r="J91" s="18" t="n">
        <v>6580</v>
      </c>
      <c r="K91" s="17"/>
      <c r="L91" s="19" t="n">
        <f aca="false">IF(D91&gt;0,J91/D91*1000,0)</f>
        <v>127.292424359669</v>
      </c>
      <c r="M91" s="17"/>
      <c r="N91" s="17"/>
      <c r="O91" s="18" t="n">
        <v>50126</v>
      </c>
      <c r="P91" s="17"/>
      <c r="Q91" s="28"/>
      <c r="R91" s="28"/>
      <c r="T91" s="29" t="n">
        <f aca="false">R91-S91</f>
        <v>0</v>
      </c>
    </row>
    <row r="92" s="22" customFormat="true" ht="14.4" hidden="false" customHeight="false" outlineLevel="0" collapsed="false">
      <c r="A92" s="21"/>
      <c r="C92" s="23" t="n">
        <f aca="false">C84+1</f>
        <v>29</v>
      </c>
      <c r="D92" s="13" t="n">
        <f aca="false">A91</f>
        <v>41669</v>
      </c>
      <c r="E92" s="24" t="n">
        <f aca="false">IF(SUM(D85:D91)&gt;0,AVERAGE(D85:D91),0)</f>
        <v>51719.4285714286</v>
      </c>
      <c r="F92" s="23" t="n">
        <f aca="false">SUM(F85:F91)</f>
        <v>29</v>
      </c>
      <c r="G92" s="23" t="n">
        <f aca="false">SUM(G85:G91)</f>
        <v>37</v>
      </c>
      <c r="H92" s="25" t="n">
        <f aca="false">IF(E92&gt;0,F92/E92*100,0)</f>
        <v>0.056071771867991</v>
      </c>
      <c r="I92" s="25" t="n">
        <f aca="false">IF(E92&gt;0,G92/E92*100,0)</f>
        <v>0.0715398468660575</v>
      </c>
      <c r="J92" s="23" t="n">
        <f aca="false">SUM(J85:J91)</f>
        <v>43400</v>
      </c>
      <c r="K92" s="23" t="n">
        <f aca="false">IF(J92&gt;0,J92+K84,0)</f>
        <v>408000</v>
      </c>
      <c r="L92" s="24" t="n">
        <f aca="false">IF(E92&gt;0,J92/E92/7*1000,0)</f>
        <v>119.877581235015</v>
      </c>
      <c r="M92" s="24" t="n">
        <f aca="false">IF(E92&gt;0,J92/E92*1000,0)</f>
        <v>839.143068645107</v>
      </c>
      <c r="N92" s="26" t="n">
        <f aca="false">IF(O92&gt;0,J92/(O92/10),0)</f>
        <v>1.23468731685946</v>
      </c>
      <c r="O92" s="23" t="n">
        <f aca="false">SUM(O85:O91)</f>
        <v>351506</v>
      </c>
      <c r="P92" s="23" t="n">
        <f aca="false">IF(O92&gt;0,O92+P84,0)</f>
        <v>2358861</v>
      </c>
      <c r="Q92" s="27" t="n">
        <f aca="false">IF(E92&gt;0,O92/E92,0)</f>
        <v>6.79640146283795</v>
      </c>
      <c r="R92" s="28" t="n">
        <f aca="false">IF(O92&gt;0,(O92/7/E92)*100,0)</f>
        <v>97.0914494691136</v>
      </c>
      <c r="S92" s="22" t="n">
        <v>96.4</v>
      </c>
      <c r="T92" s="29" t="n">
        <f aca="false">R92-S92</f>
        <v>0.691449469113564</v>
      </c>
    </row>
    <row r="93" customFormat="false" ht="14.4" hidden="true" customHeight="false" outlineLevel="1" collapsed="false">
      <c r="A93" s="16" t="n">
        <f aca="false">A91+1</f>
        <v>41670</v>
      </c>
      <c r="B93" s="0" t="n">
        <f aca="false">B91+1</f>
        <v>204</v>
      </c>
      <c r="C93" s="23"/>
      <c r="D93" s="18" t="n">
        <f aca="false">D91-F91-G91</f>
        <v>51686</v>
      </c>
      <c r="E93" s="17"/>
      <c r="F93" s="18" t="n">
        <v>9</v>
      </c>
      <c r="G93" s="18" t="n">
        <v>1</v>
      </c>
      <c r="H93" s="17"/>
      <c r="I93" s="17"/>
      <c r="J93" s="18" t="n">
        <v>5330</v>
      </c>
      <c r="K93" s="17"/>
      <c r="L93" s="19" t="n">
        <f aca="false">IF(D93&gt;0,J93/D93*1000,0)</f>
        <v>103.122702472623</v>
      </c>
      <c r="M93" s="17"/>
      <c r="N93" s="17"/>
      <c r="O93" s="18" t="n">
        <v>50147</v>
      </c>
      <c r="P93" s="17"/>
      <c r="Q93" s="28"/>
      <c r="R93" s="28"/>
      <c r="T93" s="29" t="n">
        <f aca="false">R93-S93</f>
        <v>0</v>
      </c>
    </row>
    <row r="94" customFormat="false" ht="14.4" hidden="true" customHeight="false" outlineLevel="1" collapsed="false">
      <c r="A94" s="16" t="n">
        <f aca="false">A93+1</f>
        <v>41671</v>
      </c>
      <c r="B94" s="0" t="n">
        <f aca="false">B93+1</f>
        <v>205</v>
      </c>
      <c r="C94" s="23"/>
      <c r="D94" s="18" t="n">
        <f aca="false">D93-F93-G93</f>
        <v>51676</v>
      </c>
      <c r="E94" s="17"/>
      <c r="F94" s="18" t="n">
        <v>4</v>
      </c>
      <c r="G94" s="18"/>
      <c r="H94" s="17"/>
      <c r="I94" s="17"/>
      <c r="J94" s="18" t="n">
        <v>5400</v>
      </c>
      <c r="K94" s="17"/>
      <c r="L94" s="19" t="n">
        <f aca="false">IF(D94&gt;0,J94/D94*1000,0)</f>
        <v>104.497252109296</v>
      </c>
      <c r="M94" s="17"/>
      <c r="N94" s="17"/>
      <c r="O94" s="18" t="n">
        <v>50368</v>
      </c>
      <c r="P94" s="17"/>
      <c r="Q94" s="28"/>
      <c r="R94" s="28"/>
      <c r="T94" s="29" t="n">
        <f aca="false">R94-S94</f>
        <v>0</v>
      </c>
    </row>
    <row r="95" customFormat="false" ht="14.4" hidden="true" customHeight="false" outlineLevel="1" collapsed="false">
      <c r="A95" s="16" t="n">
        <f aca="false">A94+1</f>
        <v>41672</v>
      </c>
      <c r="B95" s="0" t="n">
        <f aca="false">B94+1</f>
        <v>206</v>
      </c>
      <c r="C95" s="23"/>
      <c r="D95" s="18" t="n">
        <f aca="false">D94-F94-G94</f>
        <v>51672</v>
      </c>
      <c r="E95" s="17"/>
      <c r="F95" s="18"/>
      <c r="G95" s="18"/>
      <c r="H95" s="17"/>
      <c r="I95" s="17"/>
      <c r="J95" s="18" t="n">
        <v>6490</v>
      </c>
      <c r="K95" s="17"/>
      <c r="L95" s="19" t="n">
        <f aca="false">IF(D95&gt;0,J95/D95*1000,0)</f>
        <v>125.599938070909</v>
      </c>
      <c r="M95" s="17"/>
      <c r="N95" s="17"/>
      <c r="O95" s="18" t="n">
        <v>50062</v>
      </c>
      <c r="P95" s="17"/>
      <c r="Q95" s="28"/>
      <c r="R95" s="28"/>
      <c r="T95" s="29" t="n">
        <f aca="false">R95-S95</f>
        <v>0</v>
      </c>
    </row>
    <row r="96" customFormat="false" ht="14.4" hidden="true" customHeight="false" outlineLevel="1" collapsed="false">
      <c r="A96" s="16" t="n">
        <f aca="false">A95+1</f>
        <v>41673</v>
      </c>
      <c r="B96" s="0" t="n">
        <f aca="false">B95+1</f>
        <v>207</v>
      </c>
      <c r="C96" s="23"/>
      <c r="D96" s="18" t="n">
        <f aca="false">D95-F95-G95</f>
        <v>51672</v>
      </c>
      <c r="E96" s="17"/>
      <c r="F96" s="18" t="n">
        <v>8</v>
      </c>
      <c r="G96" s="18"/>
      <c r="H96" s="17"/>
      <c r="I96" s="17"/>
      <c r="J96" s="18" t="n">
        <v>5600</v>
      </c>
      <c r="K96" s="17"/>
      <c r="L96" s="19" t="n">
        <f aca="false">IF(D96&gt;0,J96/D96*1000,0)</f>
        <v>108.375909583527</v>
      </c>
      <c r="M96" s="17"/>
      <c r="N96" s="17"/>
      <c r="O96" s="18" t="n">
        <v>49932</v>
      </c>
      <c r="P96" s="17"/>
      <c r="Q96" s="28"/>
      <c r="R96" s="28"/>
      <c r="T96" s="29" t="n">
        <f aca="false">R96-S96</f>
        <v>0</v>
      </c>
    </row>
    <row r="97" customFormat="false" ht="14.4" hidden="true" customHeight="false" outlineLevel="1" collapsed="false">
      <c r="A97" s="16" t="n">
        <f aca="false">A96+1</f>
        <v>41674</v>
      </c>
      <c r="B97" s="0" t="n">
        <f aca="false">B96+1</f>
        <v>208</v>
      </c>
      <c r="C97" s="23"/>
      <c r="D97" s="18" t="n">
        <f aca="false">D96-F96-G96</f>
        <v>51664</v>
      </c>
      <c r="E97" s="17"/>
      <c r="F97" s="18" t="n">
        <v>8</v>
      </c>
      <c r="G97" s="18"/>
      <c r="H97" s="17"/>
      <c r="I97" s="17"/>
      <c r="J97" s="18" t="n">
        <v>5970</v>
      </c>
      <c r="K97" s="17"/>
      <c r="L97" s="19" t="n">
        <f aca="false">IF(D97&gt;0,J97/D97*1000,0)</f>
        <v>115.55435119232</v>
      </c>
      <c r="M97" s="17"/>
      <c r="N97" s="17"/>
      <c r="O97" s="18" t="n">
        <v>50027</v>
      </c>
      <c r="P97" s="17"/>
      <c r="Q97" s="28"/>
      <c r="R97" s="28"/>
      <c r="T97" s="29" t="n">
        <f aca="false">R97-S97</f>
        <v>0</v>
      </c>
    </row>
    <row r="98" customFormat="false" ht="14.4" hidden="true" customHeight="false" outlineLevel="1" collapsed="false">
      <c r="A98" s="16" t="n">
        <f aca="false">A97+1</f>
        <v>41675</v>
      </c>
      <c r="B98" s="0" t="n">
        <f aca="false">B97+1</f>
        <v>209</v>
      </c>
      <c r="C98" s="23"/>
      <c r="D98" s="18" t="n">
        <f aca="false">D97-F97-G97</f>
        <v>51656</v>
      </c>
      <c r="E98" s="17"/>
      <c r="F98" s="18" t="n">
        <v>5</v>
      </c>
      <c r="G98" s="18"/>
      <c r="H98" s="17"/>
      <c r="I98" s="17"/>
      <c r="J98" s="18" t="n">
        <v>6380</v>
      </c>
      <c r="K98" s="17"/>
      <c r="L98" s="19" t="n">
        <f aca="false">IF(D98&gt;0,J98/D98*1000,0)</f>
        <v>123.50936967632</v>
      </c>
      <c r="M98" s="17"/>
      <c r="N98" s="17"/>
      <c r="O98" s="18" t="n">
        <v>50209</v>
      </c>
      <c r="P98" s="17"/>
      <c r="Q98" s="28"/>
      <c r="R98" s="28"/>
      <c r="T98" s="29" t="n">
        <f aca="false">R98-S98</f>
        <v>0</v>
      </c>
    </row>
    <row r="99" customFormat="false" ht="14.4" hidden="true" customHeight="false" outlineLevel="1" collapsed="false">
      <c r="A99" s="16" t="n">
        <f aca="false">A98+1</f>
        <v>41676</v>
      </c>
      <c r="B99" s="0" t="n">
        <f aca="false">B98+1</f>
        <v>210</v>
      </c>
      <c r="C99" s="23"/>
      <c r="D99" s="18" t="n">
        <f aca="false">D98-F98-G98</f>
        <v>51651</v>
      </c>
      <c r="E99" s="17"/>
      <c r="F99" s="18" t="n">
        <v>5</v>
      </c>
      <c r="G99" s="18" t="n">
        <v>22</v>
      </c>
      <c r="H99" s="17"/>
      <c r="I99" s="17"/>
      <c r="J99" s="18" t="n">
        <v>6280</v>
      </c>
      <c r="K99" s="17"/>
      <c r="L99" s="19" t="n">
        <f aca="false">IF(D99&gt;0,J99/D99*1000,0)</f>
        <v>121.585254883739</v>
      </c>
      <c r="M99" s="17"/>
      <c r="N99" s="17"/>
      <c r="O99" s="18" t="n">
        <v>51073</v>
      </c>
      <c r="P99" s="17"/>
      <c r="Q99" s="28"/>
      <c r="R99" s="28"/>
      <c r="T99" s="29" t="n">
        <f aca="false">R99-S99</f>
        <v>0</v>
      </c>
    </row>
    <row r="100" s="22" customFormat="true" ht="14.4" hidden="false" customHeight="false" outlineLevel="0" collapsed="false">
      <c r="A100" s="21"/>
      <c r="C100" s="23" t="n">
        <f aca="false">C92+1</f>
        <v>30</v>
      </c>
      <c r="D100" s="13" t="n">
        <f aca="false">A99</f>
        <v>41676</v>
      </c>
      <c r="E100" s="24" t="n">
        <f aca="false">IF(SUM(D93:D99)&gt;0,AVERAGE(D93:D99),0)</f>
        <v>51668.1428571429</v>
      </c>
      <c r="F100" s="23" t="n">
        <f aca="false">SUM(F93:F99)</f>
        <v>39</v>
      </c>
      <c r="G100" s="23" t="n">
        <f aca="false">SUM(G93:G99)</f>
        <v>23</v>
      </c>
      <c r="H100" s="25" t="n">
        <f aca="false">IF(E100&gt;0,F100/E100*100,0)</f>
        <v>0.075481714347332</v>
      </c>
      <c r="I100" s="25" t="n">
        <f aca="false">IF(E100&gt;0,G100/E100*100,0)</f>
        <v>0.0445148571791958</v>
      </c>
      <c r="J100" s="23" t="n">
        <f aca="false">SUM(J93:J99)</f>
        <v>41450</v>
      </c>
      <c r="K100" s="23" t="n">
        <f aca="false">IF(J100&gt;0,J100+K92,0)</f>
        <v>449450</v>
      </c>
      <c r="L100" s="24" t="n">
        <f aca="false">IF(E100&gt;0,J100/E100/7*1000,0)</f>
        <v>114.605020501718</v>
      </c>
      <c r="M100" s="24" t="n">
        <f aca="false">IF(E100&gt;0,J100/E100*1000,0)</f>
        <v>802.235143512029</v>
      </c>
      <c r="N100" s="26" t="n">
        <f aca="false">IF(O100&gt;0,J100/(O100/10),0)</f>
        <v>1.17816598354831</v>
      </c>
      <c r="O100" s="23" t="n">
        <f aca="false">SUM(O93:O99)</f>
        <v>351818</v>
      </c>
      <c r="P100" s="23" t="n">
        <f aca="false">IF(O100&gt;0,O100+P92,0)</f>
        <v>2710679</v>
      </c>
      <c r="Q100" s="27" t="n">
        <f aca="false">IF(E100&gt;0,O100/E100,0)</f>
        <v>6.80918609698709</v>
      </c>
      <c r="R100" s="28" t="n">
        <f aca="false">IF(O100&gt;0,(O100/7/E100)*100,0)</f>
        <v>97.2740870998156</v>
      </c>
      <c r="S100" s="22" t="n">
        <v>96.1</v>
      </c>
      <c r="T100" s="29" t="n">
        <f aca="false">R100-S100</f>
        <v>1.17408709981558</v>
      </c>
    </row>
    <row r="101" customFormat="false" ht="14.4" hidden="true" customHeight="false" outlineLevel="1" collapsed="false">
      <c r="A101" s="16" t="n">
        <f aca="false">A99+1</f>
        <v>41677</v>
      </c>
      <c r="B101" s="0" t="n">
        <f aca="false">B99+1</f>
        <v>211</v>
      </c>
      <c r="C101" s="23"/>
      <c r="D101" s="18" t="n">
        <f aca="false">D99-F99-G99</f>
        <v>51624</v>
      </c>
      <c r="E101" s="17"/>
      <c r="F101" s="18" t="n">
        <v>4</v>
      </c>
      <c r="G101" s="18"/>
      <c r="H101" s="17"/>
      <c r="I101" s="17"/>
      <c r="J101" s="18" t="n">
        <v>6230</v>
      </c>
      <c r="K101" s="17"/>
      <c r="L101" s="19" t="n">
        <f aca="false">IF(D101&gt;0,J101/D101*1000,0)</f>
        <v>120.680303734697</v>
      </c>
      <c r="M101" s="17"/>
      <c r="N101" s="17"/>
      <c r="O101" s="18" t="n">
        <v>50444</v>
      </c>
      <c r="P101" s="17"/>
      <c r="Q101" s="28"/>
      <c r="R101" s="28"/>
      <c r="T101" s="29" t="n">
        <f aca="false">R101-S101</f>
        <v>0</v>
      </c>
    </row>
    <row r="102" customFormat="false" ht="14.4" hidden="true" customHeight="false" outlineLevel="1" collapsed="false">
      <c r="A102" s="16" t="n">
        <f aca="false">A101+1</f>
        <v>41678</v>
      </c>
      <c r="B102" s="0" t="n">
        <f aca="false">B101+1</f>
        <v>212</v>
      </c>
      <c r="C102" s="23"/>
      <c r="D102" s="18" t="n">
        <f aca="false">D101-F101-G101</f>
        <v>51620</v>
      </c>
      <c r="E102" s="17"/>
      <c r="F102" s="18" t="n">
        <v>5</v>
      </c>
      <c r="G102" s="18"/>
      <c r="H102" s="17"/>
      <c r="I102" s="17"/>
      <c r="J102" s="18" t="n">
        <v>6480</v>
      </c>
      <c r="K102" s="17"/>
      <c r="L102" s="19" t="n">
        <f aca="false">IF(D102&gt;0,J102/D102*1000,0)</f>
        <v>125.532739248353</v>
      </c>
      <c r="M102" s="17"/>
      <c r="N102" s="17"/>
      <c r="O102" s="18" t="n">
        <v>49025</v>
      </c>
      <c r="P102" s="17"/>
      <c r="Q102" s="28"/>
      <c r="R102" s="28"/>
      <c r="T102" s="29" t="n">
        <f aca="false">R102-S102</f>
        <v>0</v>
      </c>
    </row>
    <row r="103" customFormat="false" ht="14.4" hidden="true" customHeight="false" outlineLevel="1" collapsed="false">
      <c r="A103" s="16" t="n">
        <f aca="false">A102+1</f>
        <v>41679</v>
      </c>
      <c r="B103" s="0" t="n">
        <f aca="false">B102+1</f>
        <v>213</v>
      </c>
      <c r="C103" s="23"/>
      <c r="D103" s="18" t="n">
        <f aca="false">D102-F102-G102</f>
        <v>51615</v>
      </c>
      <c r="E103" s="17"/>
      <c r="F103" s="18"/>
      <c r="G103" s="18"/>
      <c r="H103" s="17"/>
      <c r="I103" s="17"/>
      <c r="J103" s="18" t="n">
        <v>4580</v>
      </c>
      <c r="K103" s="17"/>
      <c r="L103" s="19" t="n">
        <f aca="false">IF(D103&gt;0,J103/D103*1000,0)</f>
        <v>88.7338951855081</v>
      </c>
      <c r="M103" s="17"/>
      <c r="N103" s="17"/>
      <c r="O103" s="18" t="n">
        <v>49632</v>
      </c>
      <c r="P103" s="17"/>
      <c r="Q103" s="28"/>
      <c r="R103" s="28"/>
      <c r="T103" s="29" t="n">
        <f aca="false">R103-S103</f>
        <v>0</v>
      </c>
    </row>
    <row r="104" customFormat="false" ht="14.4" hidden="true" customHeight="false" outlineLevel="1" collapsed="false">
      <c r="A104" s="16" t="n">
        <f aca="false">A103+1</f>
        <v>41680</v>
      </c>
      <c r="B104" s="0" t="n">
        <f aca="false">B103+1</f>
        <v>214</v>
      </c>
      <c r="C104" s="23"/>
      <c r="D104" s="18" t="n">
        <f aca="false">D103-F103-G103</f>
        <v>51615</v>
      </c>
      <c r="E104" s="17"/>
      <c r="F104" s="18" t="n">
        <v>12</v>
      </c>
      <c r="G104" s="18" t="n">
        <v>19</v>
      </c>
      <c r="H104" s="17"/>
      <c r="I104" s="17"/>
      <c r="J104" s="18" t="n">
        <v>5610</v>
      </c>
      <c r="K104" s="17"/>
      <c r="L104" s="19" t="n">
        <f aca="false">IF(D104&gt;0,J104/D104*1000,0)</f>
        <v>108.689334495786</v>
      </c>
      <c r="M104" s="17"/>
      <c r="N104" s="17"/>
      <c r="O104" s="18" t="n">
        <v>49818</v>
      </c>
      <c r="P104" s="17"/>
      <c r="Q104" s="28"/>
      <c r="R104" s="28"/>
      <c r="T104" s="29" t="n">
        <f aca="false">R104-S104</f>
        <v>0</v>
      </c>
    </row>
    <row r="105" customFormat="false" ht="14.4" hidden="true" customHeight="false" outlineLevel="1" collapsed="false">
      <c r="A105" s="16" t="n">
        <f aca="false">A104+1</f>
        <v>41681</v>
      </c>
      <c r="B105" s="0" t="n">
        <f aca="false">B104+1</f>
        <v>215</v>
      </c>
      <c r="C105" s="23"/>
      <c r="D105" s="18" t="n">
        <f aca="false">D104-F104-G104</f>
        <v>51584</v>
      </c>
      <c r="E105" s="17"/>
      <c r="F105" s="18" t="n">
        <v>7</v>
      </c>
      <c r="G105" s="18"/>
      <c r="H105" s="17"/>
      <c r="I105" s="17"/>
      <c r="J105" s="18" t="n">
        <v>5430</v>
      </c>
      <c r="K105" s="17"/>
      <c r="L105" s="19" t="n">
        <f aca="false">IF(D105&gt;0,J105/D105*1000,0)</f>
        <v>105.265198511166</v>
      </c>
      <c r="M105" s="17"/>
      <c r="N105" s="17"/>
      <c r="O105" s="18" t="n">
        <v>49836</v>
      </c>
      <c r="P105" s="17"/>
      <c r="Q105" s="28"/>
      <c r="R105" s="28"/>
      <c r="T105" s="29" t="n">
        <f aca="false">R105-S105</f>
        <v>0</v>
      </c>
    </row>
    <row r="106" customFormat="false" ht="14.4" hidden="true" customHeight="false" outlineLevel="1" collapsed="false">
      <c r="A106" s="16" t="n">
        <f aca="false">A105+1</f>
        <v>41682</v>
      </c>
      <c r="B106" s="0" t="n">
        <f aca="false">B105+1</f>
        <v>216</v>
      </c>
      <c r="C106" s="23"/>
      <c r="D106" s="18" t="n">
        <f aca="false">D105-F105-G105</f>
        <v>51577</v>
      </c>
      <c r="E106" s="17"/>
      <c r="F106" s="18" t="n">
        <v>7</v>
      </c>
      <c r="G106" s="18" t="n">
        <v>9</v>
      </c>
      <c r="H106" s="17"/>
      <c r="I106" s="17"/>
      <c r="J106" s="18" t="n">
        <v>6890</v>
      </c>
      <c r="K106" s="17"/>
      <c r="L106" s="19" t="n">
        <f aca="false">IF(D106&gt;0,J106/D106*1000,0)</f>
        <v>133.586676231654</v>
      </c>
      <c r="M106" s="17"/>
      <c r="N106" s="17"/>
      <c r="O106" s="18" t="n">
        <v>49890</v>
      </c>
      <c r="P106" s="17"/>
      <c r="Q106" s="28"/>
      <c r="R106" s="28"/>
      <c r="T106" s="29" t="n">
        <f aca="false">R106-S106</f>
        <v>0</v>
      </c>
    </row>
    <row r="107" customFormat="false" ht="14.4" hidden="true" customHeight="false" outlineLevel="1" collapsed="false">
      <c r="A107" s="16" t="n">
        <f aca="false">A106+1</f>
        <v>41683</v>
      </c>
      <c r="B107" s="0" t="n">
        <f aca="false">B106+1</f>
        <v>217</v>
      </c>
      <c r="C107" s="23"/>
      <c r="D107" s="18" t="n">
        <f aca="false">D106-F106-G106</f>
        <v>51561</v>
      </c>
      <c r="E107" s="17"/>
      <c r="F107" s="18" t="n">
        <v>7</v>
      </c>
      <c r="G107" s="18" t="n">
        <v>10</v>
      </c>
      <c r="H107" s="17"/>
      <c r="I107" s="17"/>
      <c r="J107" s="18" t="n">
        <v>6060</v>
      </c>
      <c r="K107" s="17"/>
      <c r="L107" s="19" t="n">
        <f aca="false">IF(D107&gt;0,J107/D107*1000,0)</f>
        <v>117.530691801943</v>
      </c>
      <c r="M107" s="17"/>
      <c r="N107" s="17"/>
      <c r="O107" s="18" t="n">
        <v>49721</v>
      </c>
      <c r="P107" s="17"/>
      <c r="Q107" s="28"/>
      <c r="R107" s="28"/>
      <c r="T107" s="29" t="n">
        <f aca="false">R107-S107</f>
        <v>0</v>
      </c>
    </row>
    <row r="108" s="22" customFormat="true" ht="14.4" hidden="false" customHeight="false" outlineLevel="0" collapsed="false">
      <c r="A108" s="21"/>
      <c r="C108" s="23" t="n">
        <f aca="false">C100+1</f>
        <v>31</v>
      </c>
      <c r="D108" s="13" t="n">
        <f aca="false">A107</f>
        <v>41683</v>
      </c>
      <c r="E108" s="24" t="n">
        <f aca="false">IF(SUM(D101:D107)&gt;0,AVERAGE(D101:D107),0)</f>
        <v>51599.4285714286</v>
      </c>
      <c r="F108" s="23" t="n">
        <f aca="false">SUM(F101:F107)</f>
        <v>42</v>
      </c>
      <c r="G108" s="23" t="n">
        <f aca="false">SUM(G101:G107)</f>
        <v>38</v>
      </c>
      <c r="H108" s="25" t="n">
        <f aca="false">IF(E108&gt;0,F108/E108*100,0)</f>
        <v>0.0813962502353293</v>
      </c>
      <c r="I108" s="25" t="n">
        <f aca="false">IF(E108&gt;0,G108/E108*100,0)</f>
        <v>0.0736442264033932</v>
      </c>
      <c r="J108" s="23" t="n">
        <f aca="false">SUM(J101:J107)</f>
        <v>41280</v>
      </c>
      <c r="K108" s="23" t="n">
        <f aca="false">IF(J108&gt;0,J108+K100,0)</f>
        <v>490730</v>
      </c>
      <c r="L108" s="24" t="n">
        <f aca="false">IF(E108&gt;0,J108/E108/7*1000,0)</f>
        <v>114.286979922258</v>
      </c>
      <c r="M108" s="24" t="n">
        <f aca="false">IF(E108&gt;0,J108/E108*1000,0)</f>
        <v>800.008859455808</v>
      </c>
      <c r="N108" s="26" t="n">
        <f aca="false">IF(O108&gt;0,J108/(O108/10),0)</f>
        <v>1.18496064483905</v>
      </c>
      <c r="O108" s="23" t="n">
        <f aca="false">SUM(O101:O107)</f>
        <v>348366</v>
      </c>
      <c r="P108" s="23" t="n">
        <f aca="false">IF(O108&gt;0,O108+P100,0)</f>
        <v>3059045</v>
      </c>
      <c r="Q108" s="27" t="n">
        <f aca="false">IF(E108&gt;0,O108/E108,0)</f>
        <v>6.75135383559065</v>
      </c>
      <c r="R108" s="28" t="n">
        <f aca="false">IF(O108&gt;0,(O108/7/E108)*100,0)</f>
        <v>96.4479119370093</v>
      </c>
      <c r="S108" s="22" t="n">
        <v>96</v>
      </c>
      <c r="T108" s="29" t="n">
        <f aca="false">R108-S108</f>
        <v>0.447911937009266</v>
      </c>
    </row>
    <row r="109" customFormat="false" ht="14.4" hidden="true" customHeight="false" outlineLevel="1" collapsed="false">
      <c r="A109" s="16" t="n">
        <f aca="false">A107+1</f>
        <v>41684</v>
      </c>
      <c r="B109" s="0" t="n">
        <f aca="false">B107+1</f>
        <v>218</v>
      </c>
      <c r="C109" s="23"/>
      <c r="D109" s="18" t="n">
        <f aca="false">D107-F107-G107</f>
        <v>51544</v>
      </c>
      <c r="E109" s="17"/>
      <c r="F109" s="18" t="n">
        <v>7</v>
      </c>
      <c r="G109" s="18" t="n">
        <v>6</v>
      </c>
      <c r="H109" s="17"/>
      <c r="I109" s="17"/>
      <c r="J109" s="18" t="n">
        <v>5990</v>
      </c>
      <c r="K109" s="17"/>
      <c r="L109" s="19" t="n">
        <f aca="false">IF(D109&gt;0,J109/D109*1000,0)</f>
        <v>116.211392208598</v>
      </c>
      <c r="M109" s="17"/>
      <c r="N109" s="17"/>
      <c r="O109" s="18" t="n">
        <v>49478</v>
      </c>
      <c r="P109" s="17"/>
      <c r="Q109" s="28"/>
      <c r="R109" s="28"/>
      <c r="T109" s="29" t="n">
        <f aca="false">R109-S109</f>
        <v>0</v>
      </c>
    </row>
    <row r="110" customFormat="false" ht="14.4" hidden="true" customHeight="false" outlineLevel="1" collapsed="false">
      <c r="A110" s="16" t="n">
        <f aca="false">A109+1</f>
        <v>41685</v>
      </c>
      <c r="B110" s="0" t="n">
        <f aca="false">B109+1</f>
        <v>219</v>
      </c>
      <c r="C110" s="23"/>
      <c r="D110" s="18" t="n">
        <f aca="false">D109-F109-G109</f>
        <v>51531</v>
      </c>
      <c r="E110" s="17"/>
      <c r="F110" s="18" t="n">
        <v>3</v>
      </c>
      <c r="G110" s="18"/>
      <c r="H110" s="17"/>
      <c r="I110" s="17"/>
      <c r="J110" s="18" t="n">
        <v>6070</v>
      </c>
      <c r="K110" s="17"/>
      <c r="L110" s="19" t="n">
        <f aca="false">IF(D110&gt;0,J110/D110*1000,0)</f>
        <v>117.79317304147</v>
      </c>
      <c r="M110" s="17"/>
      <c r="N110" s="17"/>
      <c r="O110" s="18" t="n">
        <v>49729</v>
      </c>
      <c r="P110" s="17"/>
      <c r="Q110" s="28"/>
      <c r="R110" s="28"/>
      <c r="T110" s="29" t="n">
        <f aca="false">R110-S110</f>
        <v>0</v>
      </c>
    </row>
    <row r="111" customFormat="false" ht="14.4" hidden="true" customHeight="false" outlineLevel="1" collapsed="false">
      <c r="A111" s="16" t="n">
        <f aca="false">A110+1</f>
        <v>41686</v>
      </c>
      <c r="B111" s="0" t="n">
        <f aca="false">B110+1</f>
        <v>220</v>
      </c>
      <c r="C111" s="23"/>
      <c r="D111" s="18" t="n">
        <f aca="false">D110-F110-G110</f>
        <v>51528</v>
      </c>
      <c r="E111" s="17"/>
      <c r="F111" s="18"/>
      <c r="G111" s="18"/>
      <c r="H111" s="17"/>
      <c r="I111" s="17"/>
      <c r="J111" s="18" t="n">
        <v>6020</v>
      </c>
      <c r="K111" s="17"/>
      <c r="L111" s="19" t="n">
        <f aca="false">IF(D111&gt;0,J111/D111*1000,0)</f>
        <v>116.829684831548</v>
      </c>
      <c r="M111" s="17"/>
      <c r="N111" s="17"/>
      <c r="O111" s="18" t="n">
        <v>49503</v>
      </c>
      <c r="P111" s="17"/>
      <c r="Q111" s="28"/>
      <c r="R111" s="28"/>
      <c r="T111" s="29" t="n">
        <f aca="false">R111-S111</f>
        <v>0</v>
      </c>
    </row>
    <row r="112" customFormat="false" ht="14.4" hidden="true" customHeight="false" outlineLevel="1" collapsed="false">
      <c r="A112" s="16" t="n">
        <f aca="false">A111+1</f>
        <v>41687</v>
      </c>
      <c r="B112" s="0" t="n">
        <f aca="false">B111+1</f>
        <v>221</v>
      </c>
      <c r="C112" s="23"/>
      <c r="D112" s="18" t="n">
        <f aca="false">D111-F111-G111</f>
        <v>51528</v>
      </c>
      <c r="E112" s="17"/>
      <c r="F112" s="18" t="n">
        <v>11</v>
      </c>
      <c r="G112" s="18"/>
      <c r="H112" s="17"/>
      <c r="I112" s="17"/>
      <c r="J112" s="18" t="n">
        <v>6280</v>
      </c>
      <c r="K112" s="17"/>
      <c r="L112" s="19" t="n">
        <f aca="false">IF(D112&gt;0,J112/D112*1000,0)</f>
        <v>121.87548517311</v>
      </c>
      <c r="M112" s="17"/>
      <c r="N112" s="17"/>
      <c r="O112" s="18" t="n">
        <v>49033</v>
      </c>
      <c r="P112" s="17"/>
      <c r="Q112" s="28"/>
      <c r="R112" s="28"/>
      <c r="T112" s="29" t="n">
        <f aca="false">R112-S112</f>
        <v>0</v>
      </c>
    </row>
    <row r="113" customFormat="false" ht="14.4" hidden="true" customHeight="false" outlineLevel="1" collapsed="false">
      <c r="A113" s="16" t="n">
        <f aca="false">A112+1</f>
        <v>41688</v>
      </c>
      <c r="B113" s="0" t="n">
        <f aca="false">B112+1</f>
        <v>222</v>
      </c>
      <c r="C113" s="23"/>
      <c r="D113" s="18" t="n">
        <f aca="false">D112-F112-G112</f>
        <v>51517</v>
      </c>
      <c r="E113" s="17"/>
      <c r="F113" s="18" t="n">
        <v>3</v>
      </c>
      <c r="G113" s="18"/>
      <c r="H113" s="17"/>
      <c r="I113" s="17"/>
      <c r="J113" s="18" t="n">
        <v>6370</v>
      </c>
      <c r="K113" s="17"/>
      <c r="L113" s="19" t="n">
        <f aca="false">IF(D113&gt;0,J113/D113*1000,0)</f>
        <v>123.648504377196</v>
      </c>
      <c r="M113" s="17"/>
      <c r="N113" s="17"/>
      <c r="O113" s="18" t="n">
        <v>49304</v>
      </c>
      <c r="P113" s="17"/>
      <c r="Q113" s="28"/>
      <c r="R113" s="28"/>
      <c r="T113" s="29" t="n">
        <f aca="false">R113-S113</f>
        <v>0</v>
      </c>
    </row>
    <row r="114" customFormat="false" ht="14.4" hidden="true" customHeight="false" outlineLevel="1" collapsed="false">
      <c r="A114" s="16" t="n">
        <f aca="false">A113+1</f>
        <v>41689</v>
      </c>
      <c r="B114" s="0" t="n">
        <f aca="false">B113+1</f>
        <v>223</v>
      </c>
      <c r="C114" s="23"/>
      <c r="D114" s="18" t="n">
        <f aca="false">D113-F113-G113</f>
        <v>51514</v>
      </c>
      <c r="E114" s="17"/>
      <c r="F114" s="18" t="n">
        <v>3</v>
      </c>
      <c r="G114" s="18"/>
      <c r="H114" s="17"/>
      <c r="I114" s="17"/>
      <c r="J114" s="18" t="n">
        <v>6410</v>
      </c>
      <c r="K114" s="17"/>
      <c r="L114" s="19" t="n">
        <f aca="false">IF(D114&gt;0,J114/D114*1000,0)</f>
        <v>124.432193190201</v>
      </c>
      <c r="M114" s="17"/>
      <c r="N114" s="17"/>
      <c r="O114" s="18" t="n">
        <v>49027</v>
      </c>
      <c r="P114" s="17"/>
      <c r="Q114" s="28"/>
      <c r="R114" s="28"/>
      <c r="T114" s="29" t="n">
        <f aca="false">R114-S114</f>
        <v>0</v>
      </c>
    </row>
    <row r="115" customFormat="false" ht="14.4" hidden="true" customHeight="false" outlineLevel="1" collapsed="false">
      <c r="A115" s="16" t="n">
        <f aca="false">A114+1</f>
        <v>41690</v>
      </c>
      <c r="B115" s="0" t="n">
        <f aca="false">B114+1</f>
        <v>224</v>
      </c>
      <c r="C115" s="23"/>
      <c r="D115" s="18" t="n">
        <f aca="false">D114-F114-G114</f>
        <v>51511</v>
      </c>
      <c r="E115" s="17"/>
      <c r="F115" s="18" t="n">
        <v>1</v>
      </c>
      <c r="G115" s="18"/>
      <c r="H115" s="17"/>
      <c r="I115" s="17"/>
      <c r="J115" s="18" t="n">
        <v>6080</v>
      </c>
      <c r="K115" s="17"/>
      <c r="L115" s="19" t="n">
        <f aca="false">IF(D115&gt;0,J115/D115*1000,0)</f>
        <v>118.033041486284</v>
      </c>
      <c r="M115" s="17"/>
      <c r="N115" s="17"/>
      <c r="O115" s="18" t="n">
        <v>49015</v>
      </c>
      <c r="P115" s="17"/>
      <c r="Q115" s="28"/>
      <c r="R115" s="28"/>
      <c r="T115" s="29" t="n">
        <f aca="false">R115-S115</f>
        <v>0</v>
      </c>
    </row>
    <row r="116" s="22" customFormat="true" ht="14.4" hidden="false" customHeight="false" outlineLevel="0" collapsed="false">
      <c r="A116" s="21"/>
      <c r="C116" s="23" t="n">
        <f aca="false">C108+1</f>
        <v>32</v>
      </c>
      <c r="D116" s="13" t="n">
        <f aca="false">A115</f>
        <v>41690</v>
      </c>
      <c r="E116" s="24" t="n">
        <f aca="false">IF(SUM(D109:D115)&gt;0,AVERAGE(D109:D115),0)</f>
        <v>51524.7142857143</v>
      </c>
      <c r="F116" s="23" t="n">
        <f aca="false">SUM(F109:F115)</f>
        <v>28</v>
      </c>
      <c r="G116" s="23" t="n">
        <f aca="false">SUM(G109:G115)</f>
        <v>6</v>
      </c>
      <c r="H116" s="25" t="n">
        <f aca="false">IF(E116&gt;0,F116/E116*100,0)</f>
        <v>0.0543428534988757</v>
      </c>
      <c r="I116" s="25" t="n">
        <f aca="false">IF(E116&gt;0,G116/E116*100,0)</f>
        <v>0.0116448971783305</v>
      </c>
      <c r="J116" s="23" t="n">
        <f aca="false">SUM(J109:J115)</f>
        <v>43220</v>
      </c>
      <c r="K116" s="23" t="n">
        <f aca="false">IF(J116&gt;0,J116+K108,0)</f>
        <v>533950</v>
      </c>
      <c r="L116" s="24" t="n">
        <f aca="false">IF(E116&gt;0,J116/E116/7*1000,0)</f>
        <v>119.831537154153</v>
      </c>
      <c r="M116" s="24" t="n">
        <f aca="false">IF(E116&gt;0,J116/E116*1000,0)</f>
        <v>838.820760079075</v>
      </c>
      <c r="N116" s="26" t="n">
        <f aca="false">IF(O116&gt;0,J116/(O116/10),0)</f>
        <v>1.25243053241338</v>
      </c>
      <c r="O116" s="23" t="n">
        <f aca="false">SUM(O109:O115)</f>
        <v>345089</v>
      </c>
      <c r="P116" s="23" t="n">
        <f aca="false">IF(O116&gt;0,O116+P108,0)</f>
        <v>3404134</v>
      </c>
      <c r="Q116" s="27" t="n">
        <f aca="false">IF(E116&gt;0,O116/E116,0)</f>
        <v>6.69754320395483</v>
      </c>
      <c r="R116" s="28" t="n">
        <f aca="false">IF(O116&gt;0,(O116/7/E116)*100,0)</f>
        <v>95.6791886279261</v>
      </c>
      <c r="S116" s="22" t="n">
        <v>95.7</v>
      </c>
      <c r="T116" s="29" t="n">
        <f aca="false">R116-S116</f>
        <v>-0.0208113720738652</v>
      </c>
    </row>
    <row r="117" customFormat="false" ht="14.4" hidden="true" customHeight="false" outlineLevel="1" collapsed="false">
      <c r="A117" s="16" t="n">
        <f aca="false">A115+1</f>
        <v>41691</v>
      </c>
      <c r="B117" s="0" t="n">
        <f aca="false">B115+1</f>
        <v>225</v>
      </c>
      <c r="C117" s="23"/>
      <c r="D117" s="18" t="n">
        <f aca="false">D115-F115-G115</f>
        <v>51510</v>
      </c>
      <c r="E117" s="17"/>
      <c r="F117" s="18" t="n">
        <v>4</v>
      </c>
      <c r="G117" s="18" t="n">
        <v>30</v>
      </c>
      <c r="H117" s="17"/>
      <c r="I117" s="17"/>
      <c r="J117" s="18" t="n">
        <v>6290</v>
      </c>
      <c r="K117" s="17"/>
      <c r="L117" s="19" t="n">
        <f aca="false">IF(D117&gt;0,J117/D117*1000,0)</f>
        <v>122.112211221122</v>
      </c>
      <c r="M117" s="17"/>
      <c r="N117" s="17"/>
      <c r="O117" s="18" t="n">
        <v>49092</v>
      </c>
      <c r="P117" s="17"/>
      <c r="Q117" s="28"/>
      <c r="R117" s="28"/>
      <c r="T117" s="29" t="n">
        <f aca="false">R117-S117</f>
        <v>0</v>
      </c>
    </row>
    <row r="118" customFormat="false" ht="14.4" hidden="true" customHeight="false" outlineLevel="1" collapsed="false">
      <c r="A118" s="16" t="n">
        <f aca="false">A117+1</f>
        <v>41692</v>
      </c>
      <c r="B118" s="0" t="n">
        <f aca="false">B117+1</f>
        <v>226</v>
      </c>
      <c r="C118" s="23"/>
      <c r="D118" s="18" t="n">
        <f aca="false">D117-F117-G117</f>
        <v>51476</v>
      </c>
      <c r="E118" s="17"/>
      <c r="F118" s="18" t="n">
        <v>4</v>
      </c>
      <c r="G118" s="18"/>
      <c r="H118" s="17"/>
      <c r="I118" s="17"/>
      <c r="J118" s="18" t="n">
        <v>6280</v>
      </c>
      <c r="K118" s="17"/>
      <c r="L118" s="19" t="n">
        <f aca="false">IF(D118&gt;0,J118/D118*1000,0)</f>
        <v>121.998601289922</v>
      </c>
      <c r="M118" s="17"/>
      <c r="N118" s="17"/>
      <c r="O118" s="18" t="n">
        <v>48078</v>
      </c>
      <c r="P118" s="17"/>
      <c r="Q118" s="28"/>
      <c r="R118" s="28"/>
      <c r="T118" s="29" t="n">
        <f aca="false">R118-S118</f>
        <v>0</v>
      </c>
    </row>
    <row r="119" customFormat="false" ht="14.4" hidden="true" customHeight="false" outlineLevel="1" collapsed="false">
      <c r="A119" s="16" t="n">
        <f aca="false">A118+1</f>
        <v>41693</v>
      </c>
      <c r="B119" s="0" t="n">
        <f aca="false">B118+1</f>
        <v>227</v>
      </c>
      <c r="C119" s="23"/>
      <c r="D119" s="18" t="n">
        <f aca="false">D118-F118-G118</f>
        <v>51472</v>
      </c>
      <c r="E119" s="17"/>
      <c r="F119" s="18"/>
      <c r="G119" s="18"/>
      <c r="H119" s="17"/>
      <c r="I119" s="17"/>
      <c r="J119" s="18" t="n">
        <v>6250</v>
      </c>
      <c r="K119" s="17"/>
      <c r="L119" s="19" t="n">
        <f aca="false">IF(D119&gt;0,J119/D119*1000,0)</f>
        <v>121.425240907678</v>
      </c>
      <c r="M119" s="17"/>
      <c r="N119" s="17"/>
      <c r="O119" s="18" t="n">
        <v>48882</v>
      </c>
      <c r="P119" s="17"/>
      <c r="Q119" s="28"/>
      <c r="R119" s="28"/>
      <c r="T119" s="29" t="n">
        <f aca="false">R119-S119</f>
        <v>0</v>
      </c>
    </row>
    <row r="120" customFormat="false" ht="14.4" hidden="true" customHeight="false" outlineLevel="1" collapsed="false">
      <c r="A120" s="16" t="n">
        <f aca="false">A119+1</f>
        <v>41694</v>
      </c>
      <c r="B120" s="0" t="n">
        <f aca="false">B119+1</f>
        <v>228</v>
      </c>
      <c r="C120" s="23"/>
      <c r="D120" s="18" t="n">
        <f aca="false">D119-F119-G119</f>
        <v>51472</v>
      </c>
      <c r="E120" s="17"/>
      <c r="F120" s="18" t="n">
        <v>7</v>
      </c>
      <c r="G120" s="18"/>
      <c r="H120" s="17"/>
      <c r="I120" s="17"/>
      <c r="J120" s="18" t="n">
        <v>6440</v>
      </c>
      <c r="K120" s="17"/>
      <c r="L120" s="19" t="n">
        <f aca="false">IF(D120&gt;0,J120/D120*1000,0)</f>
        <v>125.116568231271</v>
      </c>
      <c r="M120" s="17"/>
      <c r="N120" s="17"/>
      <c r="O120" s="18" t="n">
        <v>48395</v>
      </c>
      <c r="P120" s="17"/>
      <c r="Q120" s="28"/>
      <c r="R120" s="28"/>
      <c r="T120" s="29" t="n">
        <f aca="false">R120-S120</f>
        <v>0</v>
      </c>
    </row>
    <row r="121" customFormat="false" ht="14.4" hidden="true" customHeight="false" outlineLevel="1" collapsed="false">
      <c r="A121" s="16" t="n">
        <f aca="false">A120+1</f>
        <v>41695</v>
      </c>
      <c r="B121" s="0" t="n">
        <f aca="false">B120+1</f>
        <v>229</v>
      </c>
      <c r="C121" s="23"/>
      <c r="D121" s="18" t="n">
        <f aca="false">D120-F120-G120</f>
        <v>51465</v>
      </c>
      <c r="E121" s="17"/>
      <c r="F121" s="18" t="n">
        <v>5</v>
      </c>
      <c r="G121" s="18"/>
      <c r="H121" s="17"/>
      <c r="I121" s="17"/>
      <c r="J121" s="18" t="n">
        <v>6260</v>
      </c>
      <c r="K121" s="17"/>
      <c r="L121" s="19" t="n">
        <f aca="false">IF(D121&gt;0,J121/D121*1000,0)</f>
        <v>121.63606334402</v>
      </c>
      <c r="M121" s="17"/>
      <c r="N121" s="17"/>
      <c r="O121" s="18" t="n">
        <v>48046</v>
      </c>
      <c r="P121" s="17"/>
      <c r="Q121" s="28"/>
      <c r="R121" s="28"/>
      <c r="T121" s="29" t="n">
        <f aca="false">R121-S121</f>
        <v>0</v>
      </c>
    </row>
    <row r="122" customFormat="false" ht="14.4" hidden="true" customHeight="false" outlineLevel="1" collapsed="false">
      <c r="A122" s="16" t="n">
        <f aca="false">A121+1</f>
        <v>41696</v>
      </c>
      <c r="B122" s="0" t="n">
        <f aca="false">B121+1</f>
        <v>230</v>
      </c>
      <c r="C122" s="23"/>
      <c r="D122" s="18" t="n">
        <f aca="false">D121-F121-G121</f>
        <v>51460</v>
      </c>
      <c r="E122" s="17"/>
      <c r="F122" s="18" t="n">
        <v>5</v>
      </c>
      <c r="G122" s="18"/>
      <c r="H122" s="17"/>
      <c r="I122" s="17"/>
      <c r="J122" s="18" t="n">
        <v>6390</v>
      </c>
      <c r="K122" s="17"/>
      <c r="L122" s="19" t="n">
        <f aca="false">IF(D122&gt;0,J122/D122*1000,0)</f>
        <v>124.174115818111</v>
      </c>
      <c r="M122" s="17"/>
      <c r="N122" s="17"/>
      <c r="O122" s="18" t="n">
        <v>47386</v>
      </c>
      <c r="P122" s="17"/>
      <c r="Q122" s="28"/>
      <c r="R122" s="28"/>
      <c r="T122" s="29" t="n">
        <f aca="false">R122-S122</f>
        <v>0</v>
      </c>
    </row>
    <row r="123" customFormat="false" ht="14.4" hidden="true" customHeight="false" outlineLevel="1" collapsed="false">
      <c r="A123" s="16" t="n">
        <f aca="false">A122+1</f>
        <v>41697</v>
      </c>
      <c r="B123" s="0" t="n">
        <f aca="false">B122+1</f>
        <v>231</v>
      </c>
      <c r="C123" s="23"/>
      <c r="D123" s="18" t="n">
        <f aca="false">D122-F122-G122</f>
        <v>51455</v>
      </c>
      <c r="E123" s="17"/>
      <c r="F123" s="18" t="n">
        <v>6</v>
      </c>
      <c r="G123" s="18"/>
      <c r="H123" s="17"/>
      <c r="I123" s="17"/>
      <c r="J123" s="18" t="n">
        <v>6190</v>
      </c>
      <c r="K123" s="17"/>
      <c r="L123" s="19" t="n">
        <f aca="false">IF(D123&gt;0,J123/D123*1000,0)</f>
        <v>120.299290642309</v>
      </c>
      <c r="M123" s="17"/>
      <c r="N123" s="17"/>
      <c r="O123" s="18" t="n">
        <v>49124</v>
      </c>
      <c r="P123" s="17"/>
      <c r="Q123" s="28"/>
      <c r="R123" s="28"/>
      <c r="T123" s="29" t="n">
        <f aca="false">R123-S123</f>
        <v>0</v>
      </c>
    </row>
    <row r="124" s="22" customFormat="true" ht="14.4" hidden="false" customHeight="false" outlineLevel="0" collapsed="false">
      <c r="A124" s="21"/>
      <c r="C124" s="23" t="n">
        <f aca="false">C116+1</f>
        <v>33</v>
      </c>
      <c r="D124" s="13" t="n">
        <f aca="false">A123</f>
        <v>41697</v>
      </c>
      <c r="E124" s="24" t="n">
        <f aca="false">IF(SUM(D117:D123)&gt;0,AVERAGE(D117:D123),0)</f>
        <v>51472.8571428571</v>
      </c>
      <c r="F124" s="23" t="n">
        <f aca="false">SUM(F117:F123)</f>
        <v>31</v>
      </c>
      <c r="G124" s="23" t="n">
        <f aca="false">SUM(G117:G123)</f>
        <v>30</v>
      </c>
      <c r="H124" s="25" t="n">
        <f aca="false">IF(E124&gt;0,F124/E124*100,0)</f>
        <v>0.0602259165718409</v>
      </c>
      <c r="I124" s="25" t="n">
        <f aca="false">IF(E124&gt;0,G124/E124*100,0)</f>
        <v>0.0582831450695235</v>
      </c>
      <c r="J124" s="23" t="n">
        <f aca="false">SUM(J117:J123)</f>
        <v>44100</v>
      </c>
      <c r="K124" s="23" t="n">
        <f aca="false">IF(J124&gt;0,J124+K116,0)</f>
        <v>578050</v>
      </c>
      <c r="L124" s="24" t="n">
        <f aca="false">IF(E124&gt;0,J124/E124/7*1000,0)</f>
        <v>122.394604645999</v>
      </c>
      <c r="M124" s="24" t="n">
        <f aca="false">IF(E124&gt;0,J124/E124*1000,0)</f>
        <v>856.762232521995</v>
      </c>
      <c r="N124" s="26" t="n">
        <f aca="false">IF(O124&gt;0,J124/(O124/10),0)</f>
        <v>1.30087344359784</v>
      </c>
      <c r="O124" s="23" t="n">
        <f aca="false">SUM(O117:O123)</f>
        <v>339003</v>
      </c>
      <c r="P124" s="23" t="n">
        <f aca="false">IF(O124&gt;0,O124+P116,0)</f>
        <v>3743137</v>
      </c>
      <c r="Q124" s="27" t="n">
        <f aca="false">IF(E124&gt;0,O124/E124,0)</f>
        <v>6.58605367600122</v>
      </c>
      <c r="R124" s="28" t="n">
        <f aca="false">IF(O124&gt;0,(O124/7/E124)*100,0)</f>
        <v>94.0864810857317</v>
      </c>
      <c r="S124" s="22" t="n">
        <v>95.3</v>
      </c>
      <c r="T124" s="29" t="n">
        <f aca="false">R124-S124</f>
        <v>-1.21351891426826</v>
      </c>
    </row>
    <row r="125" customFormat="false" ht="14.4" hidden="true" customHeight="false" outlineLevel="1" collapsed="false">
      <c r="A125" s="16" t="n">
        <f aca="false">A123+1</f>
        <v>41698</v>
      </c>
      <c r="B125" s="0" t="n">
        <f aca="false">B123+1</f>
        <v>232</v>
      </c>
      <c r="C125" s="23"/>
      <c r="D125" s="18" t="n">
        <f aca="false">D123-F123-G123</f>
        <v>51449</v>
      </c>
      <c r="E125" s="17"/>
      <c r="F125" s="18" t="n">
        <v>8</v>
      </c>
      <c r="G125" s="18"/>
      <c r="H125" s="17"/>
      <c r="I125" s="17"/>
      <c r="J125" s="18" t="n">
        <v>6000</v>
      </c>
      <c r="K125" s="17"/>
      <c r="L125" s="19" t="n">
        <f aca="false">IF(D125&gt;0,J125/D125*1000,0)</f>
        <v>116.620342475072</v>
      </c>
      <c r="M125" s="28"/>
      <c r="N125" s="17"/>
      <c r="O125" s="18" t="n">
        <v>48012</v>
      </c>
      <c r="P125" s="17"/>
      <c r="Q125" s="28"/>
      <c r="R125" s="28"/>
      <c r="T125" s="29" t="n">
        <f aca="false">R125-S125</f>
        <v>0</v>
      </c>
    </row>
    <row r="126" customFormat="false" ht="14.4" hidden="true" customHeight="false" outlineLevel="1" collapsed="false">
      <c r="A126" s="16" t="n">
        <f aca="false">A125+1</f>
        <v>41699</v>
      </c>
      <c r="B126" s="0" t="n">
        <f aca="false">B125+1</f>
        <v>233</v>
      </c>
      <c r="C126" s="23"/>
      <c r="D126" s="18" t="n">
        <f aca="false">D125-F125-G125</f>
        <v>51441</v>
      </c>
      <c r="E126" s="17"/>
      <c r="F126" s="18" t="n">
        <v>8</v>
      </c>
      <c r="G126" s="18"/>
      <c r="H126" s="17"/>
      <c r="I126" s="17"/>
      <c r="J126" s="18" t="n">
        <v>6280</v>
      </c>
      <c r="K126" s="17"/>
      <c r="L126" s="19" t="n">
        <f aca="false">IF(D126&gt;0,J126/D126*1000,0)</f>
        <v>122.081608055831</v>
      </c>
      <c r="M126" s="28"/>
      <c r="N126" s="17"/>
      <c r="O126" s="18" t="n">
        <v>48020</v>
      </c>
      <c r="P126" s="17"/>
      <c r="Q126" s="28"/>
      <c r="R126" s="28"/>
      <c r="T126" s="29" t="n">
        <f aca="false">R126-S126</f>
        <v>0</v>
      </c>
    </row>
    <row r="127" customFormat="false" ht="14.4" hidden="true" customHeight="false" outlineLevel="1" collapsed="false">
      <c r="A127" s="16" t="n">
        <f aca="false">A126+1</f>
        <v>41700</v>
      </c>
      <c r="B127" s="0" t="n">
        <f aca="false">B126+1</f>
        <v>234</v>
      </c>
      <c r="C127" s="23"/>
      <c r="D127" s="18" t="n">
        <f aca="false">D126-F126-G126</f>
        <v>51433</v>
      </c>
      <c r="E127" s="17"/>
      <c r="F127" s="18"/>
      <c r="G127" s="18"/>
      <c r="H127" s="17"/>
      <c r="I127" s="17"/>
      <c r="J127" s="18" t="n">
        <v>6160</v>
      </c>
      <c r="K127" s="17"/>
      <c r="L127" s="19" t="n">
        <f aca="false">IF(D127&gt;0,J127/D127*1000,0)</f>
        <v>119.767464468337</v>
      </c>
      <c r="M127" s="28"/>
      <c r="N127" s="17"/>
      <c r="O127" s="18" t="n">
        <v>47876</v>
      </c>
      <c r="P127" s="17"/>
      <c r="Q127" s="28"/>
      <c r="R127" s="28"/>
      <c r="T127" s="29" t="n">
        <f aca="false">R127-S127</f>
        <v>0</v>
      </c>
    </row>
    <row r="128" customFormat="false" ht="14.4" hidden="true" customHeight="false" outlineLevel="1" collapsed="false">
      <c r="A128" s="16" t="n">
        <f aca="false">A127+1</f>
        <v>41701</v>
      </c>
      <c r="B128" s="0" t="n">
        <f aca="false">B127+1</f>
        <v>235</v>
      </c>
      <c r="C128" s="23"/>
      <c r="D128" s="18" t="n">
        <f aca="false">D127-F127-G127</f>
        <v>51433</v>
      </c>
      <c r="E128" s="17"/>
      <c r="F128" s="18" t="n">
        <v>19</v>
      </c>
      <c r="G128" s="18"/>
      <c r="H128" s="17"/>
      <c r="I128" s="17"/>
      <c r="J128" s="18" t="n">
        <v>6250</v>
      </c>
      <c r="K128" s="17"/>
      <c r="L128" s="19" t="n">
        <f aca="false">IF(D128&gt;0,J128/D128*1000,0)</f>
        <v>121.517313786868</v>
      </c>
      <c r="M128" s="28"/>
      <c r="N128" s="17"/>
      <c r="O128" s="18" t="n">
        <v>47975</v>
      </c>
      <c r="P128" s="17"/>
      <c r="Q128" s="28"/>
      <c r="R128" s="28"/>
      <c r="T128" s="29" t="n">
        <f aca="false">R128-S128</f>
        <v>0</v>
      </c>
    </row>
    <row r="129" customFormat="false" ht="14.4" hidden="true" customHeight="false" outlineLevel="1" collapsed="false">
      <c r="A129" s="16" t="n">
        <f aca="false">A128+1</f>
        <v>41702</v>
      </c>
      <c r="B129" s="0" t="n">
        <f aca="false">B128+1</f>
        <v>236</v>
      </c>
      <c r="C129" s="23"/>
      <c r="D129" s="18" t="n">
        <f aca="false">D128-F128-G128</f>
        <v>51414</v>
      </c>
      <c r="E129" s="17"/>
      <c r="F129" s="18" t="n">
        <v>7</v>
      </c>
      <c r="G129" s="18"/>
      <c r="H129" s="17"/>
      <c r="I129" s="17"/>
      <c r="J129" s="18" t="n">
        <v>6260</v>
      </c>
      <c r="K129" s="17"/>
      <c r="L129" s="19" t="n">
        <f aca="false">IF(D129&gt;0,J129/D129*1000,0)</f>
        <v>121.756719959544</v>
      </c>
      <c r="M129" s="28"/>
      <c r="N129" s="17"/>
      <c r="O129" s="18" t="n">
        <v>48096</v>
      </c>
      <c r="P129" s="17"/>
      <c r="Q129" s="28"/>
      <c r="R129" s="28"/>
      <c r="T129" s="29" t="n">
        <f aca="false">R129-S129</f>
        <v>0</v>
      </c>
    </row>
    <row r="130" customFormat="false" ht="14.4" hidden="true" customHeight="false" outlineLevel="1" collapsed="false">
      <c r="A130" s="16" t="n">
        <f aca="false">A129+1</f>
        <v>41703</v>
      </c>
      <c r="B130" s="0" t="n">
        <f aca="false">B129+1</f>
        <v>237</v>
      </c>
      <c r="C130" s="23"/>
      <c r="D130" s="18" t="n">
        <f aca="false">D129-F129-G129</f>
        <v>51407</v>
      </c>
      <c r="E130" s="17"/>
      <c r="F130" s="18" t="n">
        <v>13</v>
      </c>
      <c r="G130" s="18" t="n">
        <v>48</v>
      </c>
      <c r="H130" s="17"/>
      <c r="I130" s="17"/>
      <c r="J130" s="18" t="n">
        <v>6390</v>
      </c>
      <c r="K130" s="17"/>
      <c r="L130" s="19" t="n">
        <f aca="false">IF(D130&gt;0,J130/D130*1000,0)</f>
        <v>124.30213784115</v>
      </c>
      <c r="M130" s="28"/>
      <c r="N130" s="17"/>
      <c r="O130" s="18" t="n">
        <v>48062</v>
      </c>
      <c r="P130" s="17"/>
      <c r="Q130" s="28"/>
      <c r="R130" s="28"/>
      <c r="T130" s="29" t="n">
        <f aca="false">R130-S130</f>
        <v>0</v>
      </c>
    </row>
    <row r="131" customFormat="false" ht="14.4" hidden="true" customHeight="false" outlineLevel="1" collapsed="false">
      <c r="A131" s="16" t="n">
        <f aca="false">A130+1</f>
        <v>41704</v>
      </c>
      <c r="B131" s="0" t="n">
        <f aca="false">B130+1</f>
        <v>238</v>
      </c>
      <c r="C131" s="23"/>
      <c r="D131" s="18" t="n">
        <f aca="false">D130-F130-G130</f>
        <v>51346</v>
      </c>
      <c r="E131" s="17"/>
      <c r="F131" s="18" t="n">
        <v>12</v>
      </c>
      <c r="G131" s="18"/>
      <c r="H131" s="17"/>
      <c r="I131" s="17"/>
      <c r="J131" s="18" t="n">
        <v>6470</v>
      </c>
      <c r="K131" s="17"/>
      <c r="L131" s="19" t="n">
        <f aca="false">IF(D131&gt;0,J131/D131*1000,0)</f>
        <v>126.007868188369</v>
      </c>
      <c r="M131" s="28"/>
      <c r="N131" s="17"/>
      <c r="O131" s="18" t="n">
        <v>47916</v>
      </c>
      <c r="P131" s="17"/>
      <c r="Q131" s="28"/>
      <c r="R131" s="28"/>
      <c r="T131" s="29" t="n">
        <f aca="false">R131-S131</f>
        <v>0</v>
      </c>
    </row>
    <row r="132" s="22" customFormat="true" ht="14.4" hidden="false" customHeight="false" outlineLevel="0" collapsed="false">
      <c r="A132" s="21"/>
      <c r="C132" s="23" t="n">
        <f aca="false">C124+1</f>
        <v>34</v>
      </c>
      <c r="D132" s="13" t="n">
        <f aca="false">A131</f>
        <v>41704</v>
      </c>
      <c r="E132" s="24" t="n">
        <f aca="false">IF(SUM(D125:D131)&gt;0,AVERAGE(D125:D131),0)</f>
        <v>51417.5714285714</v>
      </c>
      <c r="F132" s="23" t="n">
        <f aca="false">SUM(F125:F131)</f>
        <v>67</v>
      </c>
      <c r="G132" s="23" t="n">
        <f aca="false">SUM(G125:G131)</f>
        <v>48</v>
      </c>
      <c r="H132" s="25" t="n">
        <f aca="false">IF(E132&gt;0,F132/E132*100,0)</f>
        <v>0.130305648708196</v>
      </c>
      <c r="I132" s="25" t="n">
        <f aca="false">IF(E132&gt;0,G132/E132*100,0)</f>
        <v>0.0933533005670657</v>
      </c>
      <c r="J132" s="23" t="n">
        <f aca="false">SUM(J125:J131)</f>
        <v>43810</v>
      </c>
      <c r="K132" s="23" t="n">
        <f aca="false">IF(J132&gt;0,J132+K124,0)</f>
        <v>621860</v>
      </c>
      <c r="L132" s="24" t="n">
        <f aca="false">IF(E132&gt;0,J132/E132/7*1000,0)</f>
        <v>121.720479102475</v>
      </c>
      <c r="M132" s="24" t="n">
        <f aca="false">IF(E132&gt;0,J132/E132*1000,0)</f>
        <v>852.043353717323</v>
      </c>
      <c r="N132" s="26" t="n">
        <f aca="false">IF(O132&gt;0,J132/(O132/10),0)</f>
        <v>1.30403593317002</v>
      </c>
      <c r="O132" s="23" t="n">
        <f aca="false">SUM(O125:O131)</f>
        <v>335957</v>
      </c>
      <c r="P132" s="23" t="n">
        <f aca="false">IF(O132&gt;0,O132+P124,0)</f>
        <v>4079094</v>
      </c>
      <c r="Q132" s="27" t="n">
        <f aca="false">IF(E132&gt;0,O132/E132,0)</f>
        <v>6.53389474971036</v>
      </c>
      <c r="R132" s="28" t="n">
        <f aca="false">IF(O132&gt;0,(O132/7/E132)*100,0)</f>
        <v>93.3413535672908</v>
      </c>
      <c r="S132" s="22" t="n">
        <v>94.8</v>
      </c>
      <c r="T132" s="29" t="n">
        <f aca="false">R132-S132</f>
        <v>-1.45864643270922</v>
      </c>
    </row>
    <row r="133" customFormat="false" ht="14.4" hidden="true" customHeight="false" outlineLevel="1" collapsed="false">
      <c r="A133" s="16" t="n">
        <f aca="false">A131+1</f>
        <v>41705</v>
      </c>
      <c r="B133" s="0" t="n">
        <f aca="false">B131+1</f>
        <v>239</v>
      </c>
      <c r="C133" s="23"/>
      <c r="D133" s="18" t="n">
        <f aca="false">D131-F131-G131</f>
        <v>51334</v>
      </c>
      <c r="E133" s="17"/>
      <c r="F133" s="18" t="n">
        <v>10</v>
      </c>
      <c r="G133" s="18"/>
      <c r="H133" s="17"/>
      <c r="I133" s="17"/>
      <c r="J133" s="18" t="n">
        <v>6220</v>
      </c>
      <c r="K133" s="17"/>
      <c r="L133" s="19" t="n">
        <f aca="false">IF(D133&gt;0,J133/D133*1000,0)</f>
        <v>121.167257568084</v>
      </c>
      <c r="M133" s="28"/>
      <c r="N133" s="17"/>
      <c r="O133" s="18" t="n">
        <v>48266</v>
      </c>
      <c r="P133" s="17"/>
      <c r="Q133" s="28"/>
      <c r="R133" s="28"/>
      <c r="T133" s="29" t="n">
        <f aca="false">R133-S133</f>
        <v>0</v>
      </c>
    </row>
    <row r="134" customFormat="false" ht="14.4" hidden="true" customHeight="false" outlineLevel="1" collapsed="false">
      <c r="A134" s="16" t="n">
        <f aca="false">A133+1</f>
        <v>41706</v>
      </c>
      <c r="B134" s="0" t="n">
        <f aca="false">B133+1</f>
        <v>240</v>
      </c>
      <c r="C134" s="23"/>
      <c r="D134" s="18" t="n">
        <f aca="false">D133-F133-G133</f>
        <v>51324</v>
      </c>
      <c r="E134" s="17"/>
      <c r="F134" s="18"/>
      <c r="G134" s="18"/>
      <c r="H134" s="17"/>
      <c r="I134" s="17"/>
      <c r="J134" s="18" t="n">
        <v>6150</v>
      </c>
      <c r="K134" s="17"/>
      <c r="L134" s="19" t="n">
        <f aca="false">IF(D134&gt;0,J134/D134*1000,0)</f>
        <v>119.826981529109</v>
      </c>
      <c r="M134" s="28"/>
      <c r="N134" s="17"/>
      <c r="O134" s="18" t="n">
        <v>49034</v>
      </c>
      <c r="P134" s="17"/>
      <c r="Q134" s="28"/>
      <c r="R134" s="28"/>
      <c r="T134" s="29" t="n">
        <f aca="false">R134-S134</f>
        <v>0</v>
      </c>
    </row>
    <row r="135" customFormat="false" ht="14.4" hidden="true" customHeight="false" outlineLevel="1" collapsed="false">
      <c r="A135" s="16" t="n">
        <f aca="false">A134+1</f>
        <v>41707</v>
      </c>
      <c r="B135" s="0" t="n">
        <f aca="false">B134+1</f>
        <v>241</v>
      </c>
      <c r="C135" s="23"/>
      <c r="D135" s="18" t="n">
        <f aca="false">D134-F134-G134</f>
        <v>51324</v>
      </c>
      <c r="E135" s="17"/>
      <c r="F135" s="18"/>
      <c r="G135" s="18"/>
      <c r="H135" s="17"/>
      <c r="I135" s="17"/>
      <c r="J135" s="18" t="n">
        <v>6220</v>
      </c>
      <c r="K135" s="17"/>
      <c r="L135" s="19" t="n">
        <f aca="false">IF(D135&gt;0,J135/D135*1000,0)</f>
        <v>121.190865871717</v>
      </c>
      <c r="M135" s="28"/>
      <c r="N135" s="17"/>
      <c r="O135" s="18" t="n">
        <v>48437</v>
      </c>
      <c r="P135" s="17"/>
      <c r="Q135" s="28"/>
      <c r="R135" s="28"/>
      <c r="T135" s="29" t="n">
        <f aca="false">R135-S135</f>
        <v>0</v>
      </c>
    </row>
    <row r="136" customFormat="false" ht="14.4" hidden="true" customHeight="false" outlineLevel="1" collapsed="false">
      <c r="A136" s="16" t="n">
        <f aca="false">A135+1</f>
        <v>41708</v>
      </c>
      <c r="B136" s="0" t="n">
        <f aca="false">B135+1</f>
        <v>242</v>
      </c>
      <c r="C136" s="23"/>
      <c r="D136" s="18" t="n">
        <f aca="false">D135-F135-G135</f>
        <v>51324</v>
      </c>
      <c r="E136" s="17"/>
      <c r="F136" s="18" t="n">
        <v>25</v>
      </c>
      <c r="G136" s="18"/>
      <c r="H136" s="17"/>
      <c r="I136" s="17"/>
      <c r="J136" s="18" t="n">
        <v>6330</v>
      </c>
      <c r="K136" s="17"/>
      <c r="L136" s="19" t="n">
        <f aca="false">IF(D136&gt;0,J136/D136*1000,0)</f>
        <v>123.334112695815</v>
      </c>
      <c r="M136" s="28"/>
      <c r="N136" s="17"/>
      <c r="O136" s="18" t="n">
        <v>49040</v>
      </c>
      <c r="P136" s="17"/>
      <c r="Q136" s="28"/>
      <c r="R136" s="28"/>
      <c r="T136" s="29" t="n">
        <f aca="false">R136-S136</f>
        <v>0</v>
      </c>
    </row>
    <row r="137" customFormat="false" ht="14.4" hidden="true" customHeight="false" outlineLevel="1" collapsed="false">
      <c r="A137" s="16" t="n">
        <f aca="false">A136+1</f>
        <v>41709</v>
      </c>
      <c r="B137" s="0" t="n">
        <f aca="false">B136+1</f>
        <v>243</v>
      </c>
      <c r="C137" s="23"/>
      <c r="D137" s="18" t="n">
        <f aca="false">D136-F136-G136</f>
        <v>51299</v>
      </c>
      <c r="E137" s="17"/>
      <c r="F137" s="18" t="n">
        <v>7</v>
      </c>
      <c r="G137" s="18"/>
      <c r="H137" s="17"/>
      <c r="I137" s="17"/>
      <c r="J137" s="18" t="n">
        <v>6160</v>
      </c>
      <c r="K137" s="17"/>
      <c r="L137" s="19" t="n">
        <f aca="false">IF(D137&gt;0,J137/D137*1000,0)</f>
        <v>120.080313456403</v>
      </c>
      <c r="M137" s="28"/>
      <c r="N137" s="17"/>
      <c r="O137" s="18" t="n">
        <v>48531</v>
      </c>
      <c r="P137" s="17"/>
      <c r="Q137" s="28"/>
      <c r="R137" s="28"/>
      <c r="T137" s="29" t="n">
        <f aca="false">R137-S137</f>
        <v>0</v>
      </c>
    </row>
    <row r="138" customFormat="false" ht="14.4" hidden="true" customHeight="false" outlineLevel="1" collapsed="false">
      <c r="A138" s="16" t="n">
        <f aca="false">A137+1</f>
        <v>41710</v>
      </c>
      <c r="B138" s="0" t="n">
        <f aca="false">B137+1</f>
        <v>244</v>
      </c>
      <c r="C138" s="23"/>
      <c r="D138" s="18" t="n">
        <f aca="false">D137-F137-G137</f>
        <v>51292</v>
      </c>
      <c r="E138" s="17"/>
      <c r="F138" s="18" t="n">
        <v>7</v>
      </c>
      <c r="G138" s="18"/>
      <c r="H138" s="17"/>
      <c r="I138" s="17"/>
      <c r="J138" s="18" t="n">
        <v>6390</v>
      </c>
      <c r="K138" s="17"/>
      <c r="L138" s="19" t="n">
        <f aca="false">IF(D138&gt;0,J138/D138*1000,0)</f>
        <v>124.580831318724</v>
      </c>
      <c r="M138" s="28"/>
      <c r="N138" s="17"/>
      <c r="O138" s="18" t="n">
        <v>48695</v>
      </c>
      <c r="P138" s="17"/>
      <c r="Q138" s="28"/>
      <c r="R138" s="28"/>
      <c r="T138" s="29" t="n">
        <f aca="false">R138-S138</f>
        <v>0</v>
      </c>
    </row>
    <row r="139" customFormat="false" ht="14.4" hidden="true" customHeight="false" outlineLevel="1" collapsed="false">
      <c r="A139" s="16" t="n">
        <f aca="false">A138+1</f>
        <v>41711</v>
      </c>
      <c r="B139" s="0" t="n">
        <f aca="false">B138+1</f>
        <v>245</v>
      </c>
      <c r="C139" s="23"/>
      <c r="D139" s="18" t="n">
        <f aca="false">D138-F138-G138</f>
        <v>51285</v>
      </c>
      <c r="E139" s="17"/>
      <c r="F139" s="18" t="n">
        <v>6</v>
      </c>
      <c r="G139" s="18"/>
      <c r="H139" s="17"/>
      <c r="I139" s="17"/>
      <c r="J139" s="18" t="n">
        <v>6010</v>
      </c>
      <c r="K139" s="17"/>
      <c r="L139" s="19" t="n">
        <f aca="false">IF(D139&gt;0,J139/D139*1000,0)</f>
        <v>117.188261674954</v>
      </c>
      <c r="M139" s="28"/>
      <c r="N139" s="17"/>
      <c r="O139" s="18" t="n">
        <v>48677</v>
      </c>
      <c r="P139" s="17"/>
      <c r="Q139" s="28"/>
      <c r="R139" s="28"/>
      <c r="T139" s="29" t="n">
        <f aca="false">R139-S139</f>
        <v>0</v>
      </c>
    </row>
    <row r="140" customFormat="false" ht="14.4" hidden="false" customHeight="false" outlineLevel="0" collapsed="false">
      <c r="A140" s="16"/>
      <c r="C140" s="23" t="n">
        <f aca="false">C132+1</f>
        <v>35</v>
      </c>
      <c r="D140" s="13" t="n">
        <f aca="false">A139</f>
        <v>41711</v>
      </c>
      <c r="E140" s="24" t="n">
        <f aca="false">IF(SUM(D133:D139)&gt;0,AVERAGE(D133:D139),0)</f>
        <v>51311.7142857143</v>
      </c>
      <c r="F140" s="23" t="n">
        <f aca="false">SUM(F133:F139)</f>
        <v>55</v>
      </c>
      <c r="G140" s="23" t="n">
        <f aca="false">SUM(G133:G139)</f>
        <v>0</v>
      </c>
      <c r="H140" s="25" t="n">
        <f aca="false">IF(E140&gt;0,F140/E140*100,0)</f>
        <v>0.107187999398634</v>
      </c>
      <c r="I140" s="25" t="n">
        <f aca="false">IF(E140&gt;0,G140/E140*100,0)</f>
        <v>0</v>
      </c>
      <c r="J140" s="23" t="n">
        <f aca="false">SUM(J133:J139)</f>
        <v>43480</v>
      </c>
      <c r="K140" s="23" t="n">
        <f aca="false">IF(J140&gt;0,J140+K132,0)</f>
        <v>665340</v>
      </c>
      <c r="L140" s="24" t="n">
        <f aca="false">IF(E140&gt;0,J140/E140/7*1000,0)</f>
        <v>121.052836723444</v>
      </c>
      <c r="M140" s="24" t="n">
        <f aca="false">IF(E140&gt;0,J140/E140*1000,0)</f>
        <v>847.369857064107</v>
      </c>
      <c r="N140" s="26" t="n">
        <f aca="false">IF(O140&gt;0,J140/(O140/10),0)</f>
        <v>1.27627098743689</v>
      </c>
      <c r="O140" s="23" t="n">
        <f aca="false">SUM(O133:O139)</f>
        <v>340680</v>
      </c>
      <c r="P140" s="23" t="n">
        <f aca="false">IF(O140&gt;0,O140+P132,0)</f>
        <v>4419774</v>
      </c>
      <c r="Q140" s="27" t="n">
        <f aca="false">IF(E140&gt;0,O140/E140,0)</f>
        <v>6.639419570023</v>
      </c>
      <c r="R140" s="28" t="n">
        <f aca="false">IF(O140&gt;0,(O140/7/E140)*100,0)</f>
        <v>94.8488510003285</v>
      </c>
      <c r="S140" s="0" t="n">
        <v>94.4</v>
      </c>
      <c r="T140" s="29" t="n">
        <f aca="false">R140-S140</f>
        <v>0.448851000328517</v>
      </c>
    </row>
    <row r="141" customFormat="false" ht="14.4" hidden="true" customHeight="false" outlineLevel="1" collapsed="false">
      <c r="A141" s="16" t="n">
        <f aca="false">A139+1</f>
        <v>41712</v>
      </c>
      <c r="B141" s="0" t="n">
        <f aca="false">B139+1</f>
        <v>246</v>
      </c>
      <c r="C141" s="17"/>
      <c r="D141" s="18" t="n">
        <f aca="false">D139-F139-G139</f>
        <v>51279</v>
      </c>
      <c r="E141" s="17"/>
      <c r="F141" s="18" t="n">
        <v>10</v>
      </c>
      <c r="G141" s="18" t="n">
        <v>37</v>
      </c>
      <c r="H141" s="17"/>
      <c r="I141" s="17"/>
      <c r="J141" s="18" t="n">
        <v>5800</v>
      </c>
      <c r="K141" s="17"/>
      <c r="L141" s="19" t="n">
        <f aca="false">IF(D141&gt;0,J141/D141*1000,0)</f>
        <v>113.106729850426</v>
      </c>
      <c r="M141" s="28"/>
      <c r="N141" s="17"/>
      <c r="O141" s="18" t="n">
        <v>51104</v>
      </c>
      <c r="P141" s="17"/>
      <c r="Q141" s="28"/>
      <c r="R141" s="28"/>
      <c r="T141" s="29" t="n">
        <f aca="false">R141-S141</f>
        <v>0</v>
      </c>
    </row>
    <row r="142" customFormat="false" ht="14.4" hidden="true" customHeight="false" outlineLevel="1" collapsed="false">
      <c r="A142" s="16" t="n">
        <f aca="false">A141+1</f>
        <v>41713</v>
      </c>
      <c r="B142" s="0" t="n">
        <f aca="false">B141+1</f>
        <v>247</v>
      </c>
      <c r="C142" s="17"/>
      <c r="D142" s="18" t="n">
        <f aca="false">D141-F141-G141</f>
        <v>51232</v>
      </c>
      <c r="E142" s="17"/>
      <c r="F142" s="18" t="n">
        <v>10</v>
      </c>
      <c r="G142" s="18"/>
      <c r="H142" s="17"/>
      <c r="I142" s="17"/>
      <c r="J142" s="18" t="n">
        <v>6430</v>
      </c>
      <c r="K142" s="17"/>
      <c r="L142" s="19" t="n">
        <f aca="false">IF(D142&gt;0,J142/D142*1000,0)</f>
        <v>125.507495315428</v>
      </c>
      <c r="M142" s="28"/>
      <c r="N142" s="17"/>
      <c r="O142" s="18" t="n">
        <v>47135</v>
      </c>
      <c r="P142" s="17"/>
      <c r="Q142" s="28"/>
      <c r="R142" s="28"/>
      <c r="T142" s="29" t="n">
        <f aca="false">R142-S142</f>
        <v>0</v>
      </c>
    </row>
    <row r="143" customFormat="false" ht="14.4" hidden="true" customHeight="false" outlineLevel="1" collapsed="false">
      <c r="A143" s="16" t="n">
        <f aca="false">A142+1</f>
        <v>41714</v>
      </c>
      <c r="B143" s="0" t="n">
        <f aca="false">B142+1</f>
        <v>248</v>
      </c>
      <c r="C143" s="17"/>
      <c r="D143" s="18" t="n">
        <f aca="false">D142-F142-G142</f>
        <v>51222</v>
      </c>
      <c r="E143" s="17"/>
      <c r="F143" s="18"/>
      <c r="G143" s="18"/>
      <c r="H143" s="17"/>
      <c r="I143" s="17"/>
      <c r="J143" s="18" t="n">
        <v>6120</v>
      </c>
      <c r="K143" s="17"/>
      <c r="L143" s="19" t="n">
        <f aca="false">IF(D143&gt;0,J143/D143*1000,0)</f>
        <v>119.479910975753</v>
      </c>
      <c r="M143" s="28"/>
      <c r="N143" s="17"/>
      <c r="O143" s="18" t="n">
        <v>48290</v>
      </c>
      <c r="P143" s="17"/>
      <c r="Q143" s="28"/>
      <c r="R143" s="28"/>
      <c r="T143" s="29" t="n">
        <f aca="false">R143-S143</f>
        <v>0</v>
      </c>
    </row>
    <row r="144" customFormat="false" ht="14.4" hidden="true" customHeight="false" outlineLevel="1" collapsed="false">
      <c r="A144" s="16" t="n">
        <f aca="false">A143+1</f>
        <v>41715</v>
      </c>
      <c r="B144" s="0" t="n">
        <f aca="false">B143+1</f>
        <v>249</v>
      </c>
      <c r="C144" s="17"/>
      <c r="D144" s="18" t="n">
        <f aca="false">D143-F143-G143</f>
        <v>51222</v>
      </c>
      <c r="E144" s="17"/>
      <c r="F144" s="18" t="n">
        <v>20</v>
      </c>
      <c r="G144" s="18"/>
      <c r="H144" s="17"/>
      <c r="I144" s="17"/>
      <c r="J144" s="18" t="n">
        <v>6320</v>
      </c>
      <c r="K144" s="17"/>
      <c r="L144" s="19" t="n">
        <f aca="false">IF(D144&gt;0,J144/D144*1000,0)</f>
        <v>123.384483229862</v>
      </c>
      <c r="M144" s="28"/>
      <c r="N144" s="17"/>
      <c r="O144" s="18" t="n">
        <v>48704</v>
      </c>
      <c r="P144" s="17"/>
      <c r="Q144" s="28"/>
      <c r="R144" s="28"/>
      <c r="T144" s="29" t="n">
        <f aca="false">R144-S144</f>
        <v>0</v>
      </c>
    </row>
    <row r="145" customFormat="false" ht="14.4" hidden="true" customHeight="false" outlineLevel="1" collapsed="false">
      <c r="A145" s="16" t="n">
        <f aca="false">A144+1</f>
        <v>41716</v>
      </c>
      <c r="B145" s="0" t="n">
        <f aca="false">B144+1</f>
        <v>250</v>
      </c>
      <c r="C145" s="17"/>
      <c r="D145" s="18" t="n">
        <f aca="false">D144-F144-G144</f>
        <v>51202</v>
      </c>
      <c r="E145" s="17"/>
      <c r="F145" s="18" t="n">
        <v>10</v>
      </c>
      <c r="G145" s="18"/>
      <c r="H145" s="17"/>
      <c r="I145" s="17"/>
      <c r="J145" s="18" t="n">
        <v>6390</v>
      </c>
      <c r="K145" s="17"/>
      <c r="L145" s="19" t="n">
        <f aca="false">IF(D145&gt;0,J145/D145*1000,0)</f>
        <v>124.799812507324</v>
      </c>
      <c r="M145" s="28"/>
      <c r="N145" s="17"/>
      <c r="O145" s="18" t="n">
        <v>49231</v>
      </c>
      <c r="P145" s="17"/>
      <c r="Q145" s="28"/>
      <c r="R145" s="28"/>
      <c r="T145" s="29" t="n">
        <f aca="false">R145-S145</f>
        <v>0</v>
      </c>
    </row>
    <row r="146" customFormat="false" ht="14.4" hidden="true" customHeight="false" outlineLevel="1" collapsed="false">
      <c r="A146" s="16" t="n">
        <f aca="false">A145+1</f>
        <v>41717</v>
      </c>
      <c r="B146" s="0" t="n">
        <f aca="false">B145+1</f>
        <v>251</v>
      </c>
      <c r="C146" s="17"/>
      <c r="D146" s="18" t="n">
        <f aca="false">D145-F145-G145</f>
        <v>51192</v>
      </c>
      <c r="E146" s="17"/>
      <c r="F146" s="18" t="n">
        <v>8</v>
      </c>
      <c r="G146" s="18" t="n">
        <v>41</v>
      </c>
      <c r="H146" s="17"/>
      <c r="I146" s="17"/>
      <c r="J146" s="18" t="n">
        <v>6080</v>
      </c>
      <c r="K146" s="17"/>
      <c r="L146" s="19" t="n">
        <f aca="false">IF(D146&gt;0,J146/D146*1000,0)</f>
        <v>118.768557587123</v>
      </c>
      <c r="M146" s="28"/>
      <c r="N146" s="17"/>
      <c r="O146" s="18" t="n">
        <v>49182</v>
      </c>
      <c r="P146" s="17"/>
      <c r="Q146" s="28"/>
      <c r="R146" s="28"/>
      <c r="T146" s="29" t="n">
        <f aca="false">R146-S146</f>
        <v>0</v>
      </c>
    </row>
    <row r="147" customFormat="false" ht="14.4" hidden="true" customHeight="false" outlineLevel="1" collapsed="false">
      <c r="A147" s="16" t="n">
        <f aca="false">A146+1</f>
        <v>41718</v>
      </c>
      <c r="B147" s="0" t="n">
        <f aca="false">B146+1</f>
        <v>252</v>
      </c>
      <c r="C147" s="17"/>
      <c r="D147" s="18" t="n">
        <f aca="false">D146-F146-G146</f>
        <v>51143</v>
      </c>
      <c r="E147" s="17"/>
      <c r="F147" s="18" t="n">
        <v>8</v>
      </c>
      <c r="G147" s="18"/>
      <c r="H147" s="17"/>
      <c r="I147" s="17"/>
      <c r="J147" s="18" t="n">
        <v>6450</v>
      </c>
      <c r="K147" s="17"/>
      <c r="L147" s="19" t="n">
        <f aca="false">IF(D147&gt;0,J147/D147*1000,0)</f>
        <v>126.116966153726</v>
      </c>
      <c r="M147" s="28"/>
      <c r="N147" s="17"/>
      <c r="O147" s="18" t="n">
        <v>49035</v>
      </c>
      <c r="P147" s="17"/>
      <c r="Q147" s="28"/>
      <c r="R147" s="28"/>
      <c r="T147" s="29" t="n">
        <f aca="false">R147-S147</f>
        <v>0</v>
      </c>
    </row>
    <row r="148" customFormat="false" ht="14.4" hidden="false" customHeight="false" outlineLevel="0" collapsed="false">
      <c r="A148" s="16"/>
      <c r="C148" s="23" t="n">
        <f aca="false">C140+1</f>
        <v>36</v>
      </c>
      <c r="D148" s="13" t="n">
        <f aca="false">A147</f>
        <v>41718</v>
      </c>
      <c r="E148" s="24" t="n">
        <f aca="false">IF(SUM(D141:D147)&gt;0,AVERAGE(D141:D147),0)</f>
        <v>51213.1428571429</v>
      </c>
      <c r="F148" s="23" t="n">
        <f aca="false">SUM(F141:F147)</f>
        <v>66</v>
      </c>
      <c r="G148" s="23" t="n">
        <f aca="false">SUM(G141:G147)</f>
        <v>78</v>
      </c>
      <c r="H148" s="25" t="n">
        <f aca="false">IF(E148&gt;0,F148/E148*100,0)</f>
        <v>0.128873168717851</v>
      </c>
      <c r="I148" s="25" t="n">
        <f aca="false">IF(E148&gt;0,G148/E148*100,0)</f>
        <v>0.152304653939279</v>
      </c>
      <c r="J148" s="23" t="n">
        <f aca="false">SUM(J141:J147)</f>
        <v>43590</v>
      </c>
      <c r="K148" s="23" t="n">
        <f aca="false">IF(J148&gt;0,J148+K140,0)</f>
        <v>708930</v>
      </c>
      <c r="L148" s="24" t="n">
        <f aca="false">IF(E148&gt;0,J148/E148/7*1000,0)</f>
        <v>121.592671524051</v>
      </c>
      <c r="M148" s="24" t="n">
        <f aca="false">IF(E148&gt;0,J148/E148*1000,0)</f>
        <v>851.148700668355</v>
      </c>
      <c r="N148" s="26" t="n">
        <f aca="false">IF(O148&gt;0,J148/(O148/10),0)</f>
        <v>1.27202850464426</v>
      </c>
      <c r="O148" s="23" t="n">
        <f aca="false">SUM(O141:O147)</f>
        <v>342681</v>
      </c>
      <c r="P148" s="23" t="n">
        <f aca="false">IF(O148&gt;0,O148+P140,0)</f>
        <v>4762455</v>
      </c>
      <c r="Q148" s="27" t="n">
        <f aca="false">IF(E148&gt;0,O148/E148,0)</f>
        <v>6.69127065597001</v>
      </c>
      <c r="R148" s="28" t="n">
        <f aca="false">IF(O148&gt;0,(O148/7/E148)*100,0)</f>
        <v>95.5895807995715</v>
      </c>
      <c r="S148" s="0" t="n">
        <v>94.1</v>
      </c>
      <c r="T148" s="29" t="n">
        <f aca="false">R148-S148</f>
        <v>1.48958079957156</v>
      </c>
    </row>
    <row r="149" customFormat="false" ht="14.4" hidden="true" customHeight="false" outlineLevel="1" collapsed="false">
      <c r="A149" s="16" t="n">
        <f aca="false">A147+1</f>
        <v>41719</v>
      </c>
      <c r="B149" s="0" t="n">
        <f aca="false">B147+1</f>
        <v>253</v>
      </c>
      <c r="C149" s="23"/>
      <c r="D149" s="18" t="n">
        <f aca="false">D147-F147-G147</f>
        <v>51135</v>
      </c>
      <c r="E149" s="17"/>
      <c r="F149" s="18" t="n">
        <v>10</v>
      </c>
      <c r="G149" s="18"/>
      <c r="H149" s="17"/>
      <c r="I149" s="17"/>
      <c r="J149" s="18" t="n">
        <v>6360</v>
      </c>
      <c r="K149" s="17"/>
      <c r="L149" s="19" t="n">
        <f aca="false">IF(D149&gt;0,J149/D149*1000,0)</f>
        <v>124.376650044001</v>
      </c>
      <c r="M149" s="28"/>
      <c r="N149" s="17"/>
      <c r="O149" s="18" t="n">
        <v>49221</v>
      </c>
      <c r="P149" s="17"/>
      <c r="Q149" s="28"/>
      <c r="R149" s="28"/>
      <c r="T149" s="29" t="n">
        <f aca="false">R149-S149</f>
        <v>0</v>
      </c>
    </row>
    <row r="150" customFormat="false" ht="14.4" hidden="true" customHeight="false" outlineLevel="1" collapsed="false">
      <c r="A150" s="16" t="n">
        <f aca="false">A149+1</f>
        <v>41720</v>
      </c>
      <c r="B150" s="0" t="n">
        <f aca="false">B149+1</f>
        <v>254</v>
      </c>
      <c r="C150" s="23"/>
      <c r="D150" s="18" t="n">
        <f aca="false">D149-F149-G149</f>
        <v>51125</v>
      </c>
      <c r="E150" s="17"/>
      <c r="F150" s="18"/>
      <c r="G150" s="18"/>
      <c r="H150" s="17"/>
      <c r="I150" s="17"/>
      <c r="J150" s="18" t="n">
        <v>6290</v>
      </c>
      <c r="K150" s="17"/>
      <c r="L150" s="19" t="n">
        <f aca="false">IF(D150&gt;0,J150/D150*1000,0)</f>
        <v>123.031784841076</v>
      </c>
      <c r="M150" s="28"/>
      <c r="N150" s="17"/>
      <c r="O150" s="18" t="n">
        <v>48593</v>
      </c>
      <c r="P150" s="17"/>
      <c r="Q150" s="28"/>
      <c r="R150" s="28"/>
      <c r="T150" s="29" t="n">
        <f aca="false">R150-S150</f>
        <v>0</v>
      </c>
    </row>
    <row r="151" customFormat="false" ht="14.4" hidden="true" customHeight="false" outlineLevel="1" collapsed="false">
      <c r="A151" s="16" t="n">
        <f aca="false">A150+1</f>
        <v>41721</v>
      </c>
      <c r="B151" s="0" t="n">
        <f aca="false">B150+1</f>
        <v>255</v>
      </c>
      <c r="C151" s="23"/>
      <c r="D151" s="18" t="n">
        <f aca="false">D150-F150-G150</f>
        <v>51125</v>
      </c>
      <c r="E151" s="17"/>
      <c r="F151" s="18"/>
      <c r="G151" s="18"/>
      <c r="H151" s="17"/>
      <c r="I151" s="17"/>
      <c r="J151" s="18" t="n">
        <v>6060</v>
      </c>
      <c r="K151" s="17"/>
      <c r="L151" s="19" t="n">
        <f aca="false">IF(D151&gt;0,J151/D151*1000,0)</f>
        <v>118.533007334963</v>
      </c>
      <c r="M151" s="28"/>
      <c r="N151" s="17"/>
      <c r="O151" s="18" t="n">
        <v>49218</v>
      </c>
      <c r="P151" s="17"/>
      <c r="Q151" s="28"/>
      <c r="R151" s="28"/>
      <c r="T151" s="29" t="n">
        <f aca="false">R151-S151</f>
        <v>0</v>
      </c>
    </row>
    <row r="152" customFormat="false" ht="14.4" hidden="true" customHeight="false" outlineLevel="1" collapsed="false">
      <c r="A152" s="16" t="n">
        <f aca="false">A151+1</f>
        <v>41722</v>
      </c>
      <c r="B152" s="0" t="n">
        <f aca="false">B151+1</f>
        <v>256</v>
      </c>
      <c r="C152" s="23"/>
      <c r="D152" s="18" t="n">
        <f aca="false">D151-F151-G151</f>
        <v>51125</v>
      </c>
      <c r="E152" s="17"/>
      <c r="F152" s="18"/>
      <c r="G152" s="18"/>
      <c r="H152" s="17"/>
      <c r="I152" s="17"/>
      <c r="J152" s="18" t="n">
        <v>6110</v>
      </c>
      <c r="K152" s="17"/>
      <c r="L152" s="19" t="n">
        <f aca="false">IF(D152&gt;0,J152/D152*1000,0)</f>
        <v>119.511002444988</v>
      </c>
      <c r="M152" s="28"/>
      <c r="N152" s="17"/>
      <c r="O152" s="18" t="n">
        <v>49230</v>
      </c>
      <c r="P152" s="17"/>
      <c r="Q152" s="28"/>
      <c r="R152" s="28"/>
      <c r="T152" s="29" t="n">
        <f aca="false">R152-S152</f>
        <v>0</v>
      </c>
    </row>
    <row r="153" customFormat="false" ht="14.4" hidden="true" customHeight="false" outlineLevel="1" collapsed="false">
      <c r="A153" s="16" t="n">
        <f aca="false">A152+1</f>
        <v>41723</v>
      </c>
      <c r="B153" s="0" t="n">
        <f aca="false">B152+1</f>
        <v>257</v>
      </c>
      <c r="C153" s="23"/>
      <c r="D153" s="18" t="n">
        <f aca="false">D152-F152-G152</f>
        <v>51125</v>
      </c>
      <c r="E153" s="17"/>
      <c r="F153" s="18"/>
      <c r="G153" s="18"/>
      <c r="H153" s="17"/>
      <c r="I153" s="17"/>
      <c r="J153" s="18" t="n">
        <v>6600</v>
      </c>
      <c r="K153" s="17"/>
      <c r="L153" s="19" t="n">
        <f aca="false">IF(D153&gt;0,J153/D153*1000,0)</f>
        <v>129.095354523227</v>
      </c>
      <c r="M153" s="28"/>
      <c r="N153" s="17"/>
      <c r="O153" s="18" t="n">
        <v>49031</v>
      </c>
      <c r="P153" s="17"/>
      <c r="Q153" s="28"/>
      <c r="R153" s="28"/>
      <c r="T153" s="29" t="n">
        <f aca="false">R153-S153</f>
        <v>0</v>
      </c>
    </row>
    <row r="154" customFormat="false" ht="14.4" hidden="true" customHeight="false" outlineLevel="1" collapsed="false">
      <c r="A154" s="16" t="n">
        <f aca="false">A153+1</f>
        <v>41724</v>
      </c>
      <c r="B154" s="0" t="n">
        <f aca="false">B153+1</f>
        <v>258</v>
      </c>
      <c r="C154" s="23"/>
      <c r="D154" s="18" t="n">
        <f aca="false">D153-F153-G153</f>
        <v>51125</v>
      </c>
      <c r="E154" s="17"/>
      <c r="F154" s="18"/>
      <c r="G154" s="18"/>
      <c r="H154" s="17"/>
      <c r="I154" s="17"/>
      <c r="J154" s="18" t="n">
        <v>6300</v>
      </c>
      <c r="K154" s="17"/>
      <c r="L154" s="19" t="n">
        <f aca="false">IF(D154&gt;0,J154/D154*1000,0)</f>
        <v>123.227383863081</v>
      </c>
      <c r="M154" s="28"/>
      <c r="N154" s="17"/>
      <c r="O154" s="18" t="n">
        <v>48683</v>
      </c>
      <c r="P154" s="17"/>
      <c r="Q154" s="28"/>
      <c r="R154" s="28"/>
      <c r="T154" s="29" t="n">
        <f aca="false">R154-S154</f>
        <v>0</v>
      </c>
    </row>
    <row r="155" customFormat="false" ht="14.4" hidden="true" customHeight="false" outlineLevel="1" collapsed="false">
      <c r="A155" s="16" t="n">
        <f aca="false">A154+1</f>
        <v>41725</v>
      </c>
      <c r="B155" s="0" t="n">
        <f aca="false">B154+1</f>
        <v>259</v>
      </c>
      <c r="C155" s="23"/>
      <c r="D155" s="18" t="n">
        <f aca="false">D154-F154-G154</f>
        <v>51125</v>
      </c>
      <c r="E155" s="17"/>
      <c r="F155" s="18" t="n">
        <v>52</v>
      </c>
      <c r="G155" s="18"/>
      <c r="H155" s="17"/>
      <c r="I155" s="17"/>
      <c r="J155" s="18" t="n">
        <v>6110</v>
      </c>
      <c r="K155" s="17"/>
      <c r="L155" s="19" t="n">
        <f aca="false">IF(D155&gt;0,J155/D155*1000,0)</f>
        <v>119.511002444988</v>
      </c>
      <c r="M155" s="28"/>
      <c r="N155" s="17"/>
      <c r="O155" s="18" t="n">
        <v>48931</v>
      </c>
      <c r="P155" s="17"/>
      <c r="Q155" s="28"/>
      <c r="R155" s="28"/>
      <c r="T155" s="29" t="n">
        <f aca="false">R155-S155</f>
        <v>0</v>
      </c>
    </row>
    <row r="156" customFormat="false" ht="14.4" hidden="false" customHeight="false" outlineLevel="0" collapsed="false">
      <c r="A156" s="16"/>
      <c r="C156" s="23" t="n">
        <f aca="false">C148+1</f>
        <v>37</v>
      </c>
      <c r="D156" s="13" t="n">
        <f aca="false">A155</f>
        <v>41725</v>
      </c>
      <c r="E156" s="24" t="n">
        <f aca="false">IF(SUM(D149:D155)&gt;0,AVERAGE(D149:D155),0)</f>
        <v>51126.4285714286</v>
      </c>
      <c r="F156" s="23" t="n">
        <f aca="false">SUM(F149:F155)</f>
        <v>62</v>
      </c>
      <c r="G156" s="23" t="n">
        <f aca="false">SUM(G149:G155)</f>
        <v>0</v>
      </c>
      <c r="H156" s="25" t="n">
        <f aca="false">IF(E156&gt;0,F156/E156*100,0)</f>
        <v>0.121268005085432</v>
      </c>
      <c r="I156" s="25" t="n">
        <f aca="false">IF(E156&gt;0,G156/E156*100,0)</f>
        <v>0</v>
      </c>
      <c r="J156" s="23" t="n">
        <f aca="false">SUM(J149:J155)</f>
        <v>43830</v>
      </c>
      <c r="K156" s="23" t="n">
        <f aca="false">IF(J156&gt;0,J156+K148,0)</f>
        <v>752760</v>
      </c>
      <c r="L156" s="24" t="n">
        <f aca="false">IF(E156&gt;0,J156/E156/7*1000,0)</f>
        <v>122.469508361625</v>
      </c>
      <c r="M156" s="24" t="n">
        <f aca="false">IF(E156&gt;0,J156/E156*1000,0)</f>
        <v>857.286558531372</v>
      </c>
      <c r="N156" s="26" t="n">
        <f aca="false">IF(O156&gt;0,J156/(O156/10),0)</f>
        <v>1.27818912999735</v>
      </c>
      <c r="O156" s="23" t="n">
        <f aca="false">SUM(O149:O155)</f>
        <v>342907</v>
      </c>
      <c r="P156" s="23" t="n">
        <f aca="false">IF(O156&gt;0,O156+P148,0)</f>
        <v>5105362</v>
      </c>
      <c r="Q156" s="27" t="n">
        <f aca="false">IF(E156&gt;0,O156/E156,0)</f>
        <v>6.70703997094039</v>
      </c>
      <c r="R156" s="28" t="n">
        <f aca="false">IF(O156&gt;0,(O156/7/E156)*100,0)</f>
        <v>95.8148567277198</v>
      </c>
      <c r="S156" s="0" t="n">
        <v>93.6</v>
      </c>
      <c r="T156" s="29" t="n">
        <f aca="false">R156-S156</f>
        <v>2.21485672771979</v>
      </c>
    </row>
    <row r="157" customFormat="false" ht="14.4" hidden="true" customHeight="false" outlineLevel="1" collapsed="false">
      <c r="A157" s="16" t="n">
        <f aca="false">A155+1</f>
        <v>41726</v>
      </c>
      <c r="B157" s="0" t="n">
        <f aca="false">B155+1</f>
        <v>260</v>
      </c>
      <c r="C157" s="23"/>
      <c r="D157" s="18" t="n">
        <f aca="false">D155-F155-G155</f>
        <v>51073</v>
      </c>
      <c r="E157" s="17"/>
      <c r="F157" s="18"/>
      <c r="G157" s="18"/>
      <c r="H157" s="17"/>
      <c r="I157" s="17"/>
      <c r="J157" s="18" t="n">
        <v>6360</v>
      </c>
      <c r="K157" s="17"/>
      <c r="L157" s="19" t="n">
        <f aca="false">IF(D157&gt;0,J157/D157*1000,0)</f>
        <v>124.527636911871</v>
      </c>
      <c r="M157" s="28"/>
      <c r="N157" s="17"/>
      <c r="O157" s="18" t="n">
        <v>52231</v>
      </c>
      <c r="P157" s="17"/>
      <c r="Q157" s="28"/>
      <c r="R157" s="28"/>
      <c r="T157" s="29" t="n">
        <f aca="false">R157-S157</f>
        <v>0</v>
      </c>
    </row>
    <row r="158" customFormat="false" ht="14.4" hidden="true" customHeight="false" outlineLevel="1" collapsed="false">
      <c r="A158" s="16" t="n">
        <f aca="false">A157+1</f>
        <v>41727</v>
      </c>
      <c r="B158" s="0" t="n">
        <f aca="false">B157+1</f>
        <v>261</v>
      </c>
      <c r="C158" s="23"/>
      <c r="D158" s="18" t="n">
        <f aca="false">D157-F157-G157</f>
        <v>51073</v>
      </c>
      <c r="E158" s="17"/>
      <c r="F158" s="18"/>
      <c r="G158" s="18"/>
      <c r="H158" s="17"/>
      <c r="I158" s="17"/>
      <c r="J158" s="18" t="n">
        <v>6120</v>
      </c>
      <c r="K158" s="17"/>
      <c r="L158" s="19" t="n">
        <f aca="false">IF(D158&gt;0,J158/D158*1000,0)</f>
        <v>119.828480801989</v>
      </c>
      <c r="M158" s="28"/>
      <c r="N158" s="17"/>
      <c r="O158" s="18" t="n">
        <v>45231</v>
      </c>
      <c r="P158" s="17"/>
      <c r="Q158" s="28"/>
      <c r="R158" s="28"/>
      <c r="T158" s="29" t="n">
        <f aca="false">R158-S158</f>
        <v>0</v>
      </c>
    </row>
    <row r="159" customFormat="false" ht="14.4" hidden="true" customHeight="false" outlineLevel="1" collapsed="false">
      <c r="A159" s="16" t="n">
        <f aca="false">A158+1</f>
        <v>41728</v>
      </c>
      <c r="B159" s="0" t="n">
        <f aca="false">B158+1</f>
        <v>262</v>
      </c>
      <c r="C159" s="23"/>
      <c r="D159" s="18" t="n">
        <f aca="false">D158-F158-G158</f>
        <v>51073</v>
      </c>
      <c r="E159" s="17"/>
      <c r="F159" s="18"/>
      <c r="G159" s="18"/>
      <c r="H159" s="17"/>
      <c r="I159" s="17"/>
      <c r="J159" s="18" t="n">
        <v>6480</v>
      </c>
      <c r="K159" s="17"/>
      <c r="L159" s="19" t="n">
        <f aca="false">IF(D159&gt;0,J159/D159*1000,0)</f>
        <v>126.877214966812</v>
      </c>
      <c r="M159" s="28"/>
      <c r="N159" s="17"/>
      <c r="O159" s="18" t="n">
        <v>49060</v>
      </c>
      <c r="P159" s="17"/>
      <c r="Q159" s="28"/>
      <c r="R159" s="28"/>
      <c r="T159" s="29" t="n">
        <f aca="false">R159-S159</f>
        <v>0</v>
      </c>
    </row>
    <row r="160" customFormat="false" ht="14.4" hidden="true" customHeight="false" outlineLevel="1" collapsed="false">
      <c r="A160" s="16" t="n">
        <f aca="false">A159+1</f>
        <v>41729</v>
      </c>
      <c r="B160" s="0" t="n">
        <f aca="false">B159+1</f>
        <v>263</v>
      </c>
      <c r="C160" s="23"/>
      <c r="D160" s="18" t="n">
        <f aca="false">D159-F159-G159</f>
        <v>51073</v>
      </c>
      <c r="E160" s="17"/>
      <c r="F160" s="18"/>
      <c r="G160" s="18"/>
      <c r="H160" s="17"/>
      <c r="I160" s="17"/>
      <c r="J160" s="18" t="n">
        <v>6290</v>
      </c>
      <c r="K160" s="17"/>
      <c r="L160" s="19" t="n">
        <f aca="false">IF(D160&gt;0,J160/D160*1000,0)</f>
        <v>123.157049713156</v>
      </c>
      <c r="M160" s="28"/>
      <c r="N160" s="17"/>
      <c r="O160" s="18" t="n">
        <v>49093</v>
      </c>
      <c r="P160" s="17"/>
      <c r="Q160" s="28"/>
      <c r="R160" s="28"/>
      <c r="T160" s="29" t="n">
        <f aca="false">R160-S160</f>
        <v>0</v>
      </c>
    </row>
    <row r="161" customFormat="false" ht="14.4" hidden="true" customHeight="false" outlineLevel="1" collapsed="false">
      <c r="A161" s="16" t="n">
        <f aca="false">A160+1</f>
        <v>41730</v>
      </c>
      <c r="B161" s="0" t="n">
        <f aca="false">B160+1</f>
        <v>264</v>
      </c>
      <c r="C161" s="23"/>
      <c r="D161" s="18" t="n">
        <f aca="false">D160-F160-G160</f>
        <v>51073</v>
      </c>
      <c r="E161" s="17"/>
      <c r="F161" s="18" t="n">
        <v>34</v>
      </c>
      <c r="G161" s="18" t="n">
        <v>33</v>
      </c>
      <c r="H161" s="17"/>
      <c r="I161" s="17"/>
      <c r="J161" s="18" t="n">
        <v>6390</v>
      </c>
      <c r="K161" s="17"/>
      <c r="L161" s="19" t="n">
        <f aca="false">IF(D161&gt;0,J161/D161*1000,0)</f>
        <v>125.115031425607</v>
      </c>
      <c r="M161" s="28"/>
      <c r="N161" s="17"/>
      <c r="O161" s="18" t="n">
        <v>49107</v>
      </c>
      <c r="P161" s="17"/>
      <c r="Q161" s="28"/>
      <c r="R161" s="28"/>
      <c r="T161" s="29" t="n">
        <f aca="false">R161-S161</f>
        <v>0</v>
      </c>
    </row>
    <row r="162" customFormat="false" ht="14.4" hidden="true" customHeight="false" outlineLevel="1" collapsed="false">
      <c r="A162" s="16" t="n">
        <f aca="false">A161+1</f>
        <v>41731</v>
      </c>
      <c r="B162" s="0" t="n">
        <f aca="false">B161+1</f>
        <v>265</v>
      </c>
      <c r="C162" s="23"/>
      <c r="D162" s="18" t="n">
        <f aca="false">D161-F161-G161</f>
        <v>51006</v>
      </c>
      <c r="E162" s="17"/>
      <c r="F162" s="18"/>
      <c r="G162" s="18"/>
      <c r="H162" s="17"/>
      <c r="I162" s="17"/>
      <c r="J162" s="18" t="n">
        <v>6400</v>
      </c>
      <c r="K162" s="17"/>
      <c r="L162" s="19" t="n">
        <f aca="false">IF(D162&gt;0,J162/D162*1000,0)</f>
        <v>125.475434262636</v>
      </c>
      <c r="M162" s="28"/>
      <c r="N162" s="17"/>
      <c r="O162" s="18" t="n">
        <v>48787</v>
      </c>
      <c r="P162" s="17"/>
      <c r="Q162" s="28"/>
      <c r="R162" s="28"/>
      <c r="T162" s="29" t="n">
        <f aca="false">R162-S162</f>
        <v>0</v>
      </c>
    </row>
    <row r="163" customFormat="false" ht="14.4" hidden="true" customHeight="false" outlineLevel="1" collapsed="false">
      <c r="A163" s="16" t="n">
        <f aca="false">A162+1</f>
        <v>41732</v>
      </c>
      <c r="B163" s="0" t="n">
        <f aca="false">B162+1</f>
        <v>266</v>
      </c>
      <c r="C163" s="23"/>
      <c r="D163" s="18" t="n">
        <f aca="false">D162-F162-G162</f>
        <v>51006</v>
      </c>
      <c r="E163" s="17"/>
      <c r="F163" s="18" t="n">
        <v>19</v>
      </c>
      <c r="G163" s="18"/>
      <c r="H163" s="17"/>
      <c r="I163" s="17"/>
      <c r="J163" s="18" t="n">
        <v>6200</v>
      </c>
      <c r="K163" s="17"/>
      <c r="L163" s="19" t="n">
        <f aca="false">IF(D163&gt;0,J163/D163*1000,0)</f>
        <v>121.554326941928</v>
      </c>
      <c r="M163" s="28"/>
      <c r="N163" s="17"/>
      <c r="O163" s="18" t="n">
        <v>49048</v>
      </c>
      <c r="P163" s="17"/>
      <c r="Q163" s="28"/>
      <c r="R163" s="28"/>
      <c r="T163" s="29" t="n">
        <f aca="false">R163-S163</f>
        <v>0</v>
      </c>
    </row>
    <row r="164" customFormat="false" ht="14.4" hidden="false" customHeight="false" outlineLevel="0" collapsed="false">
      <c r="A164" s="16"/>
      <c r="C164" s="23" t="n">
        <f aca="false">C156+1</f>
        <v>38</v>
      </c>
      <c r="D164" s="13" t="n">
        <f aca="false">A163</f>
        <v>41732</v>
      </c>
      <c r="E164" s="24" t="n">
        <f aca="false">IF(SUM(D157:D163)&gt;0,AVERAGE(D157:D163),0)</f>
        <v>51053.8571428571</v>
      </c>
      <c r="F164" s="23" t="n">
        <f aca="false">SUM(F157:F163)</f>
        <v>53</v>
      </c>
      <c r="G164" s="23" t="n">
        <f aca="false">SUM(G157:G163)</f>
        <v>33</v>
      </c>
      <c r="H164" s="25" t="n">
        <f aca="false">IF(E164&gt;0,F164/E164*100,0)</f>
        <v>0.103811940891551</v>
      </c>
      <c r="I164" s="25" t="n">
        <f aca="false">IF(E164&gt;0,G164/E164*100,0)</f>
        <v>0.0646376235739849</v>
      </c>
      <c r="J164" s="23" t="n">
        <f aca="false">SUM(J157:J163)</f>
        <v>44240</v>
      </c>
      <c r="K164" s="23" t="n">
        <f aca="false">IF(J164&gt;0,J164+K156,0)</f>
        <v>797000</v>
      </c>
      <c r="L164" s="24" t="n">
        <f aca="false">IF(E164&gt;0,J164/E164/7*1000,0)</f>
        <v>123.79084272351</v>
      </c>
      <c r="M164" s="24" t="n">
        <f aca="false">IF(E164&gt;0,J164/E164*1000,0)</f>
        <v>866.535899064573</v>
      </c>
      <c r="N164" s="26" t="n">
        <f aca="false">IF(O164&gt;0,J164/(O164/10),0)</f>
        <v>1.29146390235786</v>
      </c>
      <c r="O164" s="23" t="n">
        <f aca="false">SUM(O157:O163)</f>
        <v>342557</v>
      </c>
      <c r="P164" s="23" t="n">
        <f aca="false">IF(O164&gt;0,O164+P156,0)</f>
        <v>5447919</v>
      </c>
      <c r="Q164" s="27" t="n">
        <f aca="false">IF(E164&gt;0,O164/E164,0)</f>
        <v>6.70971830867683</v>
      </c>
      <c r="R164" s="28" t="n">
        <f aca="false">IF(O164&gt;0,(O164/7/E164)*100,0)</f>
        <v>95.8531186953833</v>
      </c>
      <c r="S164" s="0" t="n">
        <v>93</v>
      </c>
      <c r="T164" s="29" t="n">
        <f aca="false">R164-S164</f>
        <v>2.8531186953833</v>
      </c>
    </row>
    <row r="165" customFormat="false" ht="14.4" hidden="true" customHeight="false" outlineLevel="1" collapsed="false">
      <c r="A165" s="16" t="n">
        <f aca="false">A163+1</f>
        <v>41733</v>
      </c>
      <c r="B165" s="0" t="n">
        <f aca="false">B163+1</f>
        <v>267</v>
      </c>
      <c r="C165" s="23"/>
      <c r="D165" s="18" t="n">
        <f aca="false">D163-F163-G163</f>
        <v>50987</v>
      </c>
      <c r="E165" s="17"/>
      <c r="F165" s="18"/>
      <c r="G165" s="18" t="n">
        <v>41</v>
      </c>
      <c r="H165" s="17"/>
      <c r="I165" s="17"/>
      <c r="J165" s="18" t="n">
        <v>6330</v>
      </c>
      <c r="K165" s="17"/>
      <c r="L165" s="34" t="n">
        <f aca="false">IF(D165&gt;0,J165/D165,0)</f>
        <v>0.124149292957028</v>
      </c>
      <c r="M165" s="28"/>
      <c r="N165" s="17"/>
      <c r="O165" s="18" t="n">
        <v>48927</v>
      </c>
      <c r="P165" s="17"/>
      <c r="Q165" s="28"/>
      <c r="R165" s="28"/>
      <c r="T165" s="29" t="n">
        <f aca="false">R165-S165</f>
        <v>0</v>
      </c>
    </row>
    <row r="166" customFormat="false" ht="14.4" hidden="true" customHeight="false" outlineLevel="1" collapsed="false">
      <c r="A166" s="16" t="n">
        <f aca="false">A165+1</f>
        <v>41734</v>
      </c>
      <c r="B166" s="0" t="n">
        <f aca="false">B165+1</f>
        <v>268</v>
      </c>
      <c r="C166" s="23"/>
      <c r="D166" s="18" t="n">
        <f aca="false">D165-F165-G165</f>
        <v>50946</v>
      </c>
      <c r="E166" s="17"/>
      <c r="F166" s="18"/>
      <c r="G166" s="18"/>
      <c r="H166" s="17"/>
      <c r="I166" s="17"/>
      <c r="J166" s="18" t="n">
        <v>6420</v>
      </c>
      <c r="K166" s="17"/>
      <c r="L166" s="34" t="n">
        <f aca="false">IF(D166&gt;0,J166/D166,0)</f>
        <v>0.126015781415617</v>
      </c>
      <c r="M166" s="28"/>
      <c r="N166" s="17"/>
      <c r="O166" s="18" t="n">
        <v>49053</v>
      </c>
      <c r="P166" s="17"/>
      <c r="Q166" s="28"/>
      <c r="R166" s="28"/>
      <c r="T166" s="29" t="n">
        <f aca="false">R166-S166</f>
        <v>0</v>
      </c>
    </row>
    <row r="167" customFormat="false" ht="14.4" hidden="true" customHeight="false" outlineLevel="1" collapsed="false">
      <c r="A167" s="16" t="n">
        <f aca="false">A166+1</f>
        <v>41735</v>
      </c>
      <c r="B167" s="0" t="n">
        <f aca="false">B166+1</f>
        <v>269</v>
      </c>
      <c r="C167" s="23"/>
      <c r="D167" s="18" t="n">
        <f aca="false">D166-F166-G166</f>
        <v>50946</v>
      </c>
      <c r="E167" s="17"/>
      <c r="F167" s="18"/>
      <c r="G167" s="18"/>
      <c r="H167" s="17"/>
      <c r="I167" s="17"/>
      <c r="J167" s="18" t="n">
        <v>6400</v>
      </c>
      <c r="K167" s="17"/>
      <c r="L167" s="34" t="n">
        <f aca="false">IF(D167&gt;0,J167/D167,0)</f>
        <v>0.125623208887842</v>
      </c>
      <c r="M167" s="28"/>
      <c r="N167" s="17"/>
      <c r="O167" s="18" t="n">
        <v>49696</v>
      </c>
      <c r="P167" s="17"/>
      <c r="Q167" s="28"/>
      <c r="R167" s="28"/>
      <c r="T167" s="29" t="n">
        <f aca="false">R167-S167</f>
        <v>0</v>
      </c>
    </row>
    <row r="168" customFormat="false" ht="14.4" hidden="true" customHeight="false" outlineLevel="1" collapsed="false">
      <c r="A168" s="16" t="n">
        <f aca="false">A167+1</f>
        <v>41736</v>
      </c>
      <c r="B168" s="0" t="n">
        <f aca="false">B167+1</f>
        <v>270</v>
      </c>
      <c r="C168" s="23"/>
      <c r="D168" s="18" t="n">
        <f aca="false">D167-F167-G167</f>
        <v>50946</v>
      </c>
      <c r="E168" s="17"/>
      <c r="F168" s="18" t="n">
        <v>19</v>
      </c>
      <c r="G168" s="18"/>
      <c r="H168" s="17"/>
      <c r="I168" s="17"/>
      <c r="J168" s="18" t="n">
        <v>6480</v>
      </c>
      <c r="K168" s="17"/>
      <c r="L168" s="34" t="n">
        <f aca="false">IF(D168&gt;0,J168/D168,0)</f>
        <v>0.12719349899894</v>
      </c>
      <c r="M168" s="28"/>
      <c r="N168" s="17"/>
      <c r="O168" s="18" t="n">
        <v>48914</v>
      </c>
      <c r="P168" s="17"/>
      <c r="Q168" s="28"/>
      <c r="R168" s="28"/>
      <c r="T168" s="29" t="n">
        <f aca="false">R168-S168</f>
        <v>0</v>
      </c>
    </row>
    <row r="169" customFormat="false" ht="14.4" hidden="true" customHeight="false" outlineLevel="1" collapsed="false">
      <c r="A169" s="16" t="n">
        <f aca="false">A168+1</f>
        <v>41737</v>
      </c>
      <c r="B169" s="0" t="n">
        <f aca="false">B168+1</f>
        <v>271</v>
      </c>
      <c r="C169" s="23"/>
      <c r="D169" s="18" t="n">
        <f aca="false">D168-F168-G168</f>
        <v>50927</v>
      </c>
      <c r="E169" s="17"/>
      <c r="F169" s="18"/>
      <c r="G169" s="18"/>
      <c r="H169" s="17"/>
      <c r="I169" s="17"/>
      <c r="J169" s="18" t="n">
        <v>5910</v>
      </c>
      <c r="K169" s="17"/>
      <c r="L169" s="34" t="n">
        <f aca="false">IF(D169&gt;0,J169/D169,0)</f>
        <v>0.116048461523357</v>
      </c>
      <c r="M169" s="28"/>
      <c r="N169" s="17"/>
      <c r="O169" s="18" t="n">
        <v>49054</v>
      </c>
      <c r="P169" s="17"/>
      <c r="Q169" s="28"/>
      <c r="R169" s="28"/>
      <c r="T169" s="29" t="n">
        <f aca="false">R169-S169</f>
        <v>0</v>
      </c>
    </row>
    <row r="170" customFormat="false" ht="14.4" hidden="true" customHeight="false" outlineLevel="1" collapsed="false">
      <c r="A170" s="16" t="n">
        <f aca="false">A169+1</f>
        <v>41738</v>
      </c>
      <c r="B170" s="0" t="n">
        <f aca="false">B169+1</f>
        <v>272</v>
      </c>
      <c r="C170" s="23"/>
      <c r="D170" s="18" t="n">
        <f aca="false">D169-F169-G169</f>
        <v>50927</v>
      </c>
      <c r="E170" s="17"/>
      <c r="F170" s="18"/>
      <c r="G170" s="18"/>
      <c r="H170" s="17"/>
      <c r="I170" s="17"/>
      <c r="J170" s="18" t="n">
        <v>6420</v>
      </c>
      <c r="K170" s="17"/>
      <c r="L170" s="34" t="n">
        <f aca="false">IF(D170&gt;0,J170/D170,0)</f>
        <v>0.126062795766489</v>
      </c>
      <c r="M170" s="28"/>
      <c r="N170" s="17"/>
      <c r="O170" s="18" t="n">
        <v>45073</v>
      </c>
      <c r="P170" s="17"/>
      <c r="Q170" s="28"/>
      <c r="R170" s="28"/>
      <c r="T170" s="29" t="n">
        <f aca="false">R170-S170</f>
        <v>0</v>
      </c>
    </row>
    <row r="171" customFormat="false" ht="14.4" hidden="true" customHeight="false" outlineLevel="1" collapsed="false">
      <c r="A171" s="16" t="n">
        <f aca="false">A170+1</f>
        <v>41739</v>
      </c>
      <c r="B171" s="0" t="n">
        <f aca="false">B170+1</f>
        <v>273</v>
      </c>
      <c r="C171" s="23"/>
      <c r="D171" s="18" t="n">
        <f aca="false">D170-F170-G170</f>
        <v>50927</v>
      </c>
      <c r="E171" s="17"/>
      <c r="F171" s="18" t="n">
        <v>17</v>
      </c>
      <c r="G171" s="18"/>
      <c r="H171" s="17"/>
      <c r="I171" s="17"/>
      <c r="J171" s="18" t="n">
        <v>5830</v>
      </c>
      <c r="K171" s="17"/>
      <c r="L171" s="34" t="n">
        <f aca="false">IF(D171&gt;0,J171/D171,0)</f>
        <v>0.11447758556365</v>
      </c>
      <c r="M171" s="28"/>
      <c r="N171" s="17"/>
      <c r="O171" s="18" t="n">
        <v>48981</v>
      </c>
      <c r="P171" s="17"/>
      <c r="Q171" s="28"/>
      <c r="R171" s="28"/>
      <c r="T171" s="29" t="n">
        <f aca="false">R171-S171</f>
        <v>0</v>
      </c>
    </row>
    <row r="172" customFormat="false" ht="14.4" hidden="false" customHeight="false" outlineLevel="0" collapsed="false">
      <c r="A172" s="16"/>
      <c r="C172" s="23" t="n">
        <f aca="false">C164+1</f>
        <v>39</v>
      </c>
      <c r="D172" s="13" t="n">
        <f aca="false">A171</f>
        <v>41739</v>
      </c>
      <c r="E172" s="24" t="n">
        <f aca="false">IF(SUM(D165:D171)&gt;0,AVERAGE(D165:D171),0)</f>
        <v>50943.7142857143</v>
      </c>
      <c r="F172" s="23" t="n">
        <f aca="false">SUM(F165:F171)</f>
        <v>36</v>
      </c>
      <c r="G172" s="23" t="n">
        <f aca="false">SUM(G165:G171)</f>
        <v>41</v>
      </c>
      <c r="H172" s="25" t="n">
        <f aca="false">IF(E172&gt;0,F172/E172*100,0)</f>
        <v>0.0706662254701267</v>
      </c>
      <c r="I172" s="25" t="n">
        <f aca="false">IF(E172&gt;0,G172/E172*100,0)</f>
        <v>0.0804809790076443</v>
      </c>
      <c r="J172" s="23" t="n">
        <f aca="false">SUM(J165:J171)</f>
        <v>43790</v>
      </c>
      <c r="K172" s="23" t="n">
        <f aca="false">IF(J172&gt;0,J172+K164,0)</f>
        <v>840790</v>
      </c>
      <c r="L172" s="24" t="n">
        <f aca="false">IF(E172&gt;0,J172/E172/7*1000,0)</f>
        <v>122.796587830827</v>
      </c>
      <c r="M172" s="24" t="n">
        <f aca="false">IF(E172&gt;0,J172/E172*1000,0)</f>
        <v>859.576114815791</v>
      </c>
      <c r="N172" s="26" t="n">
        <f aca="false">IF(O172&gt;0,J172/(O172/10),0)</f>
        <v>1.28908618832021</v>
      </c>
      <c r="O172" s="23" t="n">
        <f aca="false">SUM(O165:O171)</f>
        <v>339698</v>
      </c>
      <c r="P172" s="23" t="n">
        <f aca="false">IF(O172&gt;0,O172+P164,0)</f>
        <v>5787617</v>
      </c>
      <c r="Q172" s="27" t="n">
        <f aca="false">IF(E172&gt;0,O172/E172,0)</f>
        <v>6.66810429437531</v>
      </c>
      <c r="R172" s="28" t="n">
        <f aca="false">IF(O172&gt;0,(O172/7/E172)*100,0)</f>
        <v>95.2586327767901</v>
      </c>
      <c r="S172" s="0" t="n">
        <v>92.9</v>
      </c>
      <c r="T172" s="29" t="n">
        <f aca="false">R172-S172</f>
        <v>2.35863277679007</v>
      </c>
    </row>
    <row r="173" customFormat="false" ht="14.4" hidden="true" customHeight="false" outlineLevel="1" collapsed="false">
      <c r="A173" s="16" t="n">
        <f aca="false">A171+1</f>
        <v>41740</v>
      </c>
      <c r="B173" s="0" t="n">
        <f aca="false">B171+1</f>
        <v>274</v>
      </c>
      <c r="C173" s="23"/>
      <c r="D173" s="18" t="n">
        <f aca="false">D171-F171-G171</f>
        <v>50910</v>
      </c>
      <c r="E173" s="17"/>
      <c r="F173" s="18"/>
      <c r="G173" s="18" t="n">
        <v>33</v>
      </c>
      <c r="H173" s="17"/>
      <c r="I173" s="17"/>
      <c r="J173" s="18" t="n">
        <v>5850</v>
      </c>
      <c r="K173" s="17"/>
      <c r="L173" s="34" t="n">
        <f aca="false">IF(D173&gt;0,J173/D173,0)</f>
        <v>0.114908662345315</v>
      </c>
      <c r="M173" s="28"/>
      <c r="N173" s="17"/>
      <c r="O173" s="18" t="n">
        <v>52915</v>
      </c>
      <c r="P173" s="17"/>
      <c r="Q173" s="28"/>
      <c r="R173" s="35" t="n">
        <f aca="false">O173/D173</f>
        <v>1.03938322529955</v>
      </c>
      <c r="T173" s="29" t="n">
        <f aca="false">R173-S173</f>
        <v>1.03938322529955</v>
      </c>
    </row>
    <row r="174" customFormat="false" ht="14.4" hidden="true" customHeight="false" outlineLevel="1" collapsed="false">
      <c r="A174" s="16" t="n">
        <f aca="false">A173+1</f>
        <v>41741</v>
      </c>
      <c r="B174" s="0" t="n">
        <f aca="false">B173+1</f>
        <v>275</v>
      </c>
      <c r="C174" s="23"/>
      <c r="D174" s="18" t="n">
        <f aca="false">D173-F173-G173</f>
        <v>50877</v>
      </c>
      <c r="E174" s="17"/>
      <c r="F174" s="18"/>
      <c r="G174" s="18"/>
      <c r="H174" s="17"/>
      <c r="I174" s="17"/>
      <c r="J174" s="18" t="n">
        <v>6160</v>
      </c>
      <c r="K174" s="17"/>
      <c r="L174" s="34" t="n">
        <f aca="false">IF(D174&gt;0,J174/D174,0)</f>
        <v>0.121076321323977</v>
      </c>
      <c r="M174" s="28"/>
      <c r="N174" s="17"/>
      <c r="O174" s="18" t="n">
        <v>48954</v>
      </c>
      <c r="P174" s="17"/>
      <c r="Q174" s="28"/>
      <c r="R174" s="35" t="n">
        <f aca="false">O174/D174</f>
        <v>0.962202960080193</v>
      </c>
      <c r="T174" s="29" t="n">
        <f aca="false">R174-S174</f>
        <v>0.962202960080193</v>
      </c>
    </row>
    <row r="175" customFormat="false" ht="14.4" hidden="true" customHeight="false" outlineLevel="1" collapsed="false">
      <c r="A175" s="16" t="n">
        <f aca="false">A174+1</f>
        <v>41742</v>
      </c>
      <c r="B175" s="0" t="n">
        <f aca="false">B174+1</f>
        <v>276</v>
      </c>
      <c r="C175" s="23"/>
      <c r="D175" s="18" t="n">
        <f aca="false">D174-F174-G174</f>
        <v>50877</v>
      </c>
      <c r="E175" s="17"/>
      <c r="F175" s="18"/>
      <c r="G175" s="18"/>
      <c r="H175" s="17"/>
      <c r="I175" s="17"/>
      <c r="J175" s="18" t="n">
        <v>5960</v>
      </c>
      <c r="K175" s="17"/>
      <c r="L175" s="34" t="n">
        <f aca="false">IF(D175&gt;0,J175/D175,0)</f>
        <v>0.117145271930342</v>
      </c>
      <c r="M175" s="28"/>
      <c r="N175" s="17"/>
      <c r="O175" s="18" t="n">
        <v>49173</v>
      </c>
      <c r="P175" s="17"/>
      <c r="Q175" s="28"/>
      <c r="R175" s="35" t="n">
        <f aca="false">O175/D175</f>
        <v>0.966507459166224</v>
      </c>
      <c r="T175" s="29" t="n">
        <f aca="false">R175-S175</f>
        <v>0.966507459166224</v>
      </c>
    </row>
    <row r="176" customFormat="false" ht="14.4" hidden="true" customHeight="false" outlineLevel="1" collapsed="false">
      <c r="A176" s="16" t="n">
        <f aca="false">A175+1</f>
        <v>41743</v>
      </c>
      <c r="B176" s="0" t="n">
        <f aca="false">B175+1</f>
        <v>277</v>
      </c>
      <c r="C176" s="23"/>
      <c r="D176" s="18" t="n">
        <f aca="false">D175-F175-G175</f>
        <v>50877</v>
      </c>
      <c r="E176" s="17"/>
      <c r="F176" s="18" t="n">
        <v>36</v>
      </c>
      <c r="G176" s="18"/>
      <c r="H176" s="17"/>
      <c r="I176" s="17"/>
      <c r="J176" s="18" t="n">
        <v>5960</v>
      </c>
      <c r="K176" s="17"/>
      <c r="L176" s="34" t="n">
        <f aca="false">IF(D176&gt;0,J176/D176,0)</f>
        <v>0.117145271930342</v>
      </c>
      <c r="M176" s="28"/>
      <c r="N176" s="17"/>
      <c r="O176" s="18" t="n">
        <v>49043</v>
      </c>
      <c r="P176" s="17"/>
      <c r="Q176" s="28"/>
      <c r="R176" s="35" t="n">
        <f aca="false">O176/D176</f>
        <v>0.963952277060361</v>
      </c>
      <c r="T176" s="29" t="n">
        <f aca="false">R176-S176</f>
        <v>0.963952277060361</v>
      </c>
    </row>
    <row r="177" customFormat="false" ht="14.4" hidden="true" customHeight="false" outlineLevel="1" collapsed="false">
      <c r="A177" s="16" t="n">
        <f aca="false">A176+1</f>
        <v>41744</v>
      </c>
      <c r="B177" s="0" t="n">
        <f aca="false">B176+1</f>
        <v>278</v>
      </c>
      <c r="C177" s="23"/>
      <c r="D177" s="18" t="n">
        <f aca="false">D176-F176-G176</f>
        <v>50841</v>
      </c>
      <c r="E177" s="17"/>
      <c r="F177" s="18"/>
      <c r="G177" s="18"/>
      <c r="H177" s="17"/>
      <c r="I177" s="17"/>
      <c r="J177" s="18" t="n">
        <v>6260</v>
      </c>
      <c r="K177" s="17"/>
      <c r="L177" s="34" t="n">
        <f aca="false">IF(D177&gt;0,J177/D177,0)</f>
        <v>0.123128970712614</v>
      </c>
      <c r="M177" s="28"/>
      <c r="N177" s="17"/>
      <c r="O177" s="18" t="n">
        <v>48743</v>
      </c>
      <c r="P177" s="17"/>
      <c r="Q177" s="28"/>
      <c r="R177" s="35" t="n">
        <f aca="false">O177/D177</f>
        <v>0.958734092563089</v>
      </c>
      <c r="T177" s="29" t="n">
        <f aca="false">R177-S177</f>
        <v>0.958734092563089</v>
      </c>
    </row>
    <row r="178" customFormat="false" ht="14.4" hidden="true" customHeight="false" outlineLevel="1" collapsed="false">
      <c r="A178" s="16" t="n">
        <f aca="false">A177+1</f>
        <v>41745</v>
      </c>
      <c r="B178" s="0" t="n">
        <f aca="false">B177+1</f>
        <v>279</v>
      </c>
      <c r="C178" s="23"/>
      <c r="D178" s="18" t="n">
        <f aca="false">D177-F177-G177</f>
        <v>50841</v>
      </c>
      <c r="E178" s="17"/>
      <c r="F178" s="18"/>
      <c r="G178" s="18"/>
      <c r="H178" s="17"/>
      <c r="I178" s="17"/>
      <c r="J178" s="18" t="n">
        <v>5950</v>
      </c>
      <c r="K178" s="17"/>
      <c r="L178" s="34" t="n">
        <f aca="false">IF(D178&gt;0,J178/D178,0)</f>
        <v>0.117031529670935</v>
      </c>
      <c r="M178" s="28"/>
      <c r="N178" s="17"/>
      <c r="O178" s="18" t="n">
        <v>49758</v>
      </c>
      <c r="P178" s="17"/>
      <c r="Q178" s="28"/>
      <c r="R178" s="35" t="n">
        <f aca="false">O178/D178</f>
        <v>0.978698294683425</v>
      </c>
      <c r="T178" s="29" t="n">
        <f aca="false">R178-S178</f>
        <v>0.978698294683425</v>
      </c>
    </row>
    <row r="179" customFormat="false" ht="14.4" hidden="true" customHeight="false" outlineLevel="1" collapsed="false">
      <c r="A179" s="16" t="n">
        <f aca="false">A178+1</f>
        <v>41746</v>
      </c>
      <c r="B179" s="0" t="n">
        <f aca="false">B178+1</f>
        <v>280</v>
      </c>
      <c r="C179" s="23"/>
      <c r="D179" s="18" t="n">
        <f aca="false">D178-F178-G178</f>
        <v>50841</v>
      </c>
      <c r="E179" s="17"/>
      <c r="F179" s="18" t="n">
        <v>32</v>
      </c>
      <c r="G179" s="18"/>
      <c r="H179" s="17"/>
      <c r="I179" s="17"/>
      <c r="J179" s="18" t="n">
        <v>5930</v>
      </c>
      <c r="K179" s="17"/>
      <c r="L179" s="34" t="n">
        <f aca="false">IF(D179&gt;0,J179/D179,0)</f>
        <v>0.116638146377923</v>
      </c>
      <c r="M179" s="28"/>
      <c r="N179" s="17"/>
      <c r="O179" s="18" t="n">
        <v>48602</v>
      </c>
      <c r="P179" s="17"/>
      <c r="Q179" s="28"/>
      <c r="R179" s="35" t="n">
        <f aca="false">O179/D179</f>
        <v>0.955960740347357</v>
      </c>
      <c r="T179" s="29" t="n">
        <f aca="false">R179-S179</f>
        <v>0.955960740347357</v>
      </c>
    </row>
    <row r="180" customFormat="false" ht="14.4" hidden="false" customHeight="false" outlineLevel="0" collapsed="false">
      <c r="A180" s="16"/>
      <c r="C180" s="23" t="n">
        <f aca="false">C172+1</f>
        <v>40</v>
      </c>
      <c r="D180" s="13" t="n">
        <f aca="false">A179</f>
        <v>41746</v>
      </c>
      <c r="E180" s="24" t="n">
        <f aca="false">IF(SUM(D173:D179)&gt;0,AVERAGE(D173:D179),0)</f>
        <v>50866.2857142857</v>
      </c>
      <c r="F180" s="23" t="n">
        <f aca="false">SUM(F173:F179)</f>
        <v>68</v>
      </c>
      <c r="G180" s="23" t="n">
        <f aca="false">SUM(G173:G179)</f>
        <v>33</v>
      </c>
      <c r="H180" s="25" t="n">
        <f aca="false">IF(E180&gt;0,F180/E180*100,0)</f>
        <v>0.133683832120068</v>
      </c>
      <c r="I180" s="25" t="n">
        <f aca="false">IF(E180&gt;0,G180/E180*100,0)</f>
        <v>0.0648759773523861</v>
      </c>
      <c r="J180" s="23" t="n">
        <f aca="false">SUM(J173:J179)</f>
        <v>42070</v>
      </c>
      <c r="K180" s="23" t="n">
        <f aca="false">IF(J180&gt;0,J180+K172,0)</f>
        <v>882860</v>
      </c>
      <c r="L180" s="24" t="n">
        <f aca="false">IF(E180&gt;0,J180/E180/7*1000,0)</f>
        <v>118.152916329649</v>
      </c>
      <c r="M180" s="24" t="n">
        <f aca="false">IF(E180&gt;0,J180/E180*1000,0)</f>
        <v>827.07041430754</v>
      </c>
      <c r="N180" s="26" t="n">
        <f aca="false">IF(O180&gt;0,J180/(O180/10),0)</f>
        <v>1.21173542864385</v>
      </c>
      <c r="O180" s="23" t="n">
        <f aca="false">SUM(O173:O179)</f>
        <v>347188</v>
      </c>
      <c r="P180" s="23" t="n">
        <f aca="false">IF(O180&gt;0,O180+P172,0)</f>
        <v>6134805</v>
      </c>
      <c r="Q180" s="27" t="n">
        <f aca="false">IF(E180&gt;0,O180/E180,0)</f>
        <v>6.82550328030916</v>
      </c>
      <c r="R180" s="28" t="n">
        <f aca="false">IF(O180&gt;0,(O180/7/E180)*100,0)</f>
        <v>97.5071897187023</v>
      </c>
      <c r="S180" s="0" t="n">
        <v>91.9</v>
      </c>
      <c r="T180" s="29" t="n">
        <f aca="false">R180-S180</f>
        <v>5.60718971870226</v>
      </c>
    </row>
    <row r="181" customFormat="false" ht="14.4" hidden="true" customHeight="false" outlineLevel="1" collapsed="false">
      <c r="A181" s="16" t="n">
        <f aca="false">A179+1</f>
        <v>41747</v>
      </c>
      <c r="B181" s="0" t="n">
        <f aca="false">B179+1</f>
        <v>281</v>
      </c>
      <c r="C181" s="23"/>
      <c r="D181" s="18" t="n">
        <f aca="false">D179-F179-G179</f>
        <v>50809</v>
      </c>
      <c r="E181" s="17"/>
      <c r="F181" s="18"/>
      <c r="G181" s="18"/>
      <c r="H181" s="17"/>
      <c r="I181" s="17"/>
      <c r="J181" s="18" t="n">
        <v>5940</v>
      </c>
      <c r="K181" s="17"/>
      <c r="L181" s="34" t="n">
        <f aca="false">IF(D181&gt;0,J181/D181,0)</f>
        <v>0.116908421736307</v>
      </c>
      <c r="M181" s="28"/>
      <c r="N181" s="17"/>
      <c r="O181" s="18" t="n">
        <v>49046</v>
      </c>
      <c r="P181" s="17"/>
      <c r="Q181" s="28"/>
      <c r="R181" s="28"/>
      <c r="T181" s="29" t="n">
        <f aca="false">R181-S181</f>
        <v>0</v>
      </c>
    </row>
    <row r="182" customFormat="false" ht="14.4" hidden="true" customHeight="false" outlineLevel="1" collapsed="false">
      <c r="A182" s="16" t="n">
        <f aca="false">A181+1</f>
        <v>41748</v>
      </c>
      <c r="B182" s="0" t="n">
        <f aca="false">B181+1</f>
        <v>282</v>
      </c>
      <c r="C182" s="23"/>
      <c r="D182" s="18" t="n">
        <f aca="false">D181-F181-G181</f>
        <v>50809</v>
      </c>
      <c r="E182" s="17"/>
      <c r="F182" s="18"/>
      <c r="G182" s="18"/>
      <c r="H182" s="17"/>
      <c r="I182" s="17"/>
      <c r="J182" s="18" t="n">
        <v>6140</v>
      </c>
      <c r="K182" s="17"/>
      <c r="L182" s="34" t="n">
        <f aca="false">IF(D182&gt;0,J182/D182,0)</f>
        <v>0.120844732232479</v>
      </c>
      <c r="M182" s="28"/>
      <c r="N182" s="17"/>
      <c r="O182" s="18" t="n">
        <v>48451</v>
      </c>
      <c r="P182" s="17"/>
      <c r="Q182" s="28"/>
      <c r="R182" s="28"/>
      <c r="T182" s="29" t="n">
        <f aca="false">R182-S182</f>
        <v>0</v>
      </c>
    </row>
    <row r="183" customFormat="false" ht="14.4" hidden="true" customHeight="false" outlineLevel="1" collapsed="false">
      <c r="A183" s="16" t="n">
        <f aca="false">A182+1</f>
        <v>41749</v>
      </c>
      <c r="B183" s="0" t="n">
        <f aca="false">B182+1</f>
        <v>283</v>
      </c>
      <c r="C183" s="23"/>
      <c r="D183" s="18" t="n">
        <f aca="false">D182-F182-G182</f>
        <v>50809</v>
      </c>
      <c r="E183" s="17"/>
      <c r="F183" s="18"/>
      <c r="G183" s="18"/>
      <c r="H183" s="17"/>
      <c r="I183" s="17"/>
      <c r="J183" s="18" t="n">
        <v>6130</v>
      </c>
      <c r="K183" s="17"/>
      <c r="L183" s="34" t="n">
        <f aca="false">IF(D183&gt;0,J183/D183,0)</f>
        <v>0.12064791670767</v>
      </c>
      <c r="M183" s="28"/>
      <c r="N183" s="17"/>
      <c r="O183" s="18" t="n">
        <v>46425</v>
      </c>
      <c r="P183" s="17"/>
      <c r="Q183" s="28"/>
      <c r="R183" s="28"/>
      <c r="T183" s="29" t="n">
        <f aca="false">R183-S183</f>
        <v>0</v>
      </c>
    </row>
    <row r="184" customFormat="false" ht="14.4" hidden="true" customHeight="false" outlineLevel="1" collapsed="false">
      <c r="A184" s="16" t="n">
        <f aca="false">A183+1</f>
        <v>41750</v>
      </c>
      <c r="B184" s="0" t="n">
        <f aca="false">B183+1</f>
        <v>284</v>
      </c>
      <c r="C184" s="23"/>
      <c r="D184" s="18" t="n">
        <f aca="false">D183-F183-G183</f>
        <v>50809</v>
      </c>
      <c r="E184" s="17"/>
      <c r="F184" s="18" t="n">
        <v>38</v>
      </c>
      <c r="G184" s="18"/>
      <c r="H184" s="17"/>
      <c r="I184" s="17"/>
      <c r="J184" s="18" t="n">
        <v>5960</v>
      </c>
      <c r="K184" s="17"/>
      <c r="L184" s="34" t="n">
        <f aca="false">IF(D184&gt;0,J184/D184,0)</f>
        <v>0.117302052785924</v>
      </c>
      <c r="M184" s="28"/>
      <c r="N184" s="17"/>
      <c r="O184" s="18" t="n">
        <v>51792</v>
      </c>
      <c r="P184" s="17"/>
      <c r="Q184" s="28"/>
      <c r="R184" s="28"/>
      <c r="T184" s="29" t="n">
        <f aca="false">R184-S184</f>
        <v>0</v>
      </c>
    </row>
    <row r="185" customFormat="false" ht="14.4" hidden="true" customHeight="false" outlineLevel="1" collapsed="false">
      <c r="A185" s="16" t="n">
        <f aca="false">A184+1</f>
        <v>41751</v>
      </c>
      <c r="B185" s="0" t="n">
        <f aca="false">B184+1</f>
        <v>285</v>
      </c>
      <c r="C185" s="23"/>
      <c r="D185" s="18" t="n">
        <f aca="false">D184-F184-G184</f>
        <v>50771</v>
      </c>
      <c r="E185" s="17"/>
      <c r="F185" s="18"/>
      <c r="G185" s="18" t="n">
        <v>42</v>
      </c>
      <c r="H185" s="17"/>
      <c r="I185" s="17"/>
      <c r="J185" s="18" t="n">
        <v>5490</v>
      </c>
      <c r="K185" s="17"/>
      <c r="L185" s="34" t="n">
        <f aca="false">IF(D185&gt;0,J185/D185,0)</f>
        <v>0.108132595379252</v>
      </c>
      <c r="M185" s="28"/>
      <c r="N185" s="17"/>
      <c r="O185" s="18" t="n">
        <v>47539</v>
      </c>
      <c r="P185" s="17"/>
      <c r="Q185" s="28"/>
      <c r="R185" s="28"/>
      <c r="T185" s="29" t="n">
        <f aca="false">R185-S185</f>
        <v>0</v>
      </c>
    </row>
    <row r="186" customFormat="false" ht="14.4" hidden="true" customHeight="false" outlineLevel="1" collapsed="false">
      <c r="A186" s="16" t="n">
        <f aca="false">A185+1</f>
        <v>41752</v>
      </c>
      <c r="B186" s="0" t="n">
        <f aca="false">B185+1</f>
        <v>286</v>
      </c>
      <c r="C186" s="23"/>
      <c r="D186" s="18" t="n">
        <f aca="false">D185-F185-G185</f>
        <v>50729</v>
      </c>
      <c r="E186" s="17"/>
      <c r="F186" s="18"/>
      <c r="G186" s="18"/>
      <c r="H186" s="17"/>
      <c r="I186" s="17"/>
      <c r="J186" s="18" t="n">
        <v>5990</v>
      </c>
      <c r="K186" s="17"/>
      <c r="L186" s="34" t="n">
        <f aca="false">IF(D186&gt;0,J186/D186,0)</f>
        <v>0.118078416684737</v>
      </c>
      <c r="M186" s="28"/>
      <c r="N186" s="17"/>
      <c r="O186" s="18" t="n">
        <v>47615</v>
      </c>
      <c r="P186" s="17"/>
      <c r="Q186" s="28"/>
      <c r="R186" s="28"/>
      <c r="T186" s="29" t="n">
        <f aca="false">R186-S186</f>
        <v>0</v>
      </c>
    </row>
    <row r="187" customFormat="false" ht="14.4" hidden="true" customHeight="false" outlineLevel="1" collapsed="false">
      <c r="A187" s="16" t="n">
        <f aca="false">A186+1</f>
        <v>41753</v>
      </c>
      <c r="B187" s="0" t="n">
        <f aca="false">B186+1</f>
        <v>287</v>
      </c>
      <c r="C187" s="23"/>
      <c r="D187" s="18" t="n">
        <f aca="false">D186-F186-G186</f>
        <v>50729</v>
      </c>
      <c r="E187" s="17"/>
      <c r="F187" s="18" t="n">
        <v>19</v>
      </c>
      <c r="G187" s="18"/>
      <c r="H187" s="17"/>
      <c r="I187" s="17"/>
      <c r="J187" s="18" t="n">
        <v>5890</v>
      </c>
      <c r="K187" s="17"/>
      <c r="L187" s="34" t="n">
        <f aca="false">IF(D187&gt;0,J187/D187,0)</f>
        <v>0.116107157641586</v>
      </c>
      <c r="M187" s="28"/>
      <c r="N187" s="17"/>
      <c r="O187" s="18" t="n">
        <v>48863</v>
      </c>
      <c r="P187" s="17"/>
      <c r="Q187" s="28"/>
      <c r="R187" s="28"/>
      <c r="T187" s="29" t="n">
        <f aca="false">R187-S187</f>
        <v>0</v>
      </c>
    </row>
    <row r="188" customFormat="false" ht="14.4" hidden="false" customHeight="false" outlineLevel="0" collapsed="false">
      <c r="A188" s="16"/>
      <c r="C188" s="23" t="n">
        <f aca="false">C180+1</f>
        <v>41</v>
      </c>
      <c r="D188" s="13" t="n">
        <f aca="false">A187</f>
        <v>41753</v>
      </c>
      <c r="E188" s="24" t="n">
        <f aca="false">IF(SUM(D181:D187)&gt;0,AVERAGE(D181:D187),0)</f>
        <v>50780.7142857143</v>
      </c>
      <c r="F188" s="23" t="n">
        <f aca="false">SUM(F181:F187)</f>
        <v>57</v>
      </c>
      <c r="G188" s="23" t="n">
        <f aca="false">SUM(G181:G187)</f>
        <v>42</v>
      </c>
      <c r="H188" s="25" t="n">
        <f aca="false">IF(E188&gt;0,F188/E188*100,0)</f>
        <v>0.112247337993895</v>
      </c>
      <c r="I188" s="25" t="n">
        <f aca="false">IF(E188&gt;0,G188/E188*100,0)</f>
        <v>0.0827085648376071</v>
      </c>
      <c r="J188" s="23" t="n">
        <f aca="false">SUM(J181:J187)</f>
        <v>41540</v>
      </c>
      <c r="K188" s="23" t="n">
        <f aca="false">IF(J188&gt;0,J188+K180,0)</f>
        <v>924400</v>
      </c>
      <c r="L188" s="24" t="n">
        <f aca="false">IF(E188&gt;0,J188/E188/7*1000,0)</f>
        <v>116.861013039258</v>
      </c>
      <c r="M188" s="24" t="n">
        <f aca="false">IF(E188&gt;0,J188/E188*1000,0)</f>
        <v>818.027091274809</v>
      </c>
      <c r="N188" s="26" t="n">
        <f aca="false">IF(O188&gt;0,J188/(O188/10),0)</f>
        <v>1.22273210275188</v>
      </c>
      <c r="O188" s="23" t="n">
        <f aca="false">SUM(O181:O187)</f>
        <v>339731</v>
      </c>
      <c r="P188" s="23" t="n">
        <f aca="false">IF(O188&gt;0,O188+P180,0)</f>
        <v>6474536</v>
      </c>
      <c r="Q188" s="27" t="n">
        <f aca="false">IF(E188&gt;0,O188/E188,0)</f>
        <v>6.69015796210597</v>
      </c>
      <c r="R188" s="28" t="n">
        <f aca="false">IF(O188&gt;0,(O188/7/E188)*100,0)</f>
        <v>95.5736851729425</v>
      </c>
      <c r="S188" s="0" t="n">
        <v>91.6</v>
      </c>
      <c r="T188" s="29" t="n">
        <f aca="false">R188-S188</f>
        <v>3.9736851729425</v>
      </c>
    </row>
    <row r="189" customFormat="false" ht="14.4" hidden="true" customHeight="false" outlineLevel="1" collapsed="false">
      <c r="A189" s="16" t="n">
        <f aca="false">A187+1</f>
        <v>41754</v>
      </c>
      <c r="B189" s="0" t="n">
        <f aca="false">B187+1</f>
        <v>288</v>
      </c>
      <c r="C189" s="23"/>
      <c r="D189" s="18" t="n">
        <f aca="false">D187-F187-G187</f>
        <v>50710</v>
      </c>
      <c r="E189" s="17"/>
      <c r="F189" s="18"/>
      <c r="G189" s="18"/>
      <c r="H189" s="17"/>
      <c r="I189" s="17"/>
      <c r="J189" s="18" t="n">
        <v>6270</v>
      </c>
      <c r="K189" s="17"/>
      <c r="L189" s="34" t="n">
        <f aca="false">IF(D189&gt;0,J189/D189,0)</f>
        <v>0.123644251626898</v>
      </c>
      <c r="M189" s="28"/>
      <c r="N189" s="17"/>
      <c r="O189" s="18" t="n">
        <v>48513</v>
      </c>
      <c r="P189" s="17"/>
      <c r="Q189" s="28"/>
      <c r="R189" s="28"/>
      <c r="T189" s="29" t="n">
        <f aca="false">R189-S189</f>
        <v>0</v>
      </c>
    </row>
    <row r="190" customFormat="false" ht="14.4" hidden="true" customHeight="false" outlineLevel="1" collapsed="false">
      <c r="A190" s="16" t="n">
        <f aca="false">A189+1</f>
        <v>41755</v>
      </c>
      <c r="B190" s="0" t="n">
        <f aca="false">B189+1</f>
        <v>289</v>
      </c>
      <c r="C190" s="23"/>
      <c r="D190" s="18" t="n">
        <f aca="false">D189-F189-G189</f>
        <v>50710</v>
      </c>
      <c r="E190" s="17"/>
      <c r="F190" s="18"/>
      <c r="G190" s="18"/>
      <c r="H190" s="17"/>
      <c r="I190" s="17"/>
      <c r="J190" s="18" t="n">
        <v>5890</v>
      </c>
      <c r="K190" s="17"/>
      <c r="L190" s="34" t="n">
        <f aca="false">IF(D190&gt;0,J190/D190,0)</f>
        <v>0.116150660619207</v>
      </c>
      <c r="M190" s="28"/>
      <c r="N190" s="17"/>
      <c r="O190" s="18" t="n">
        <v>48716</v>
      </c>
      <c r="P190" s="17"/>
      <c r="Q190" s="28"/>
      <c r="R190" s="28"/>
      <c r="T190" s="29" t="n">
        <f aca="false">R190-S190</f>
        <v>0</v>
      </c>
    </row>
    <row r="191" customFormat="false" ht="14.4" hidden="true" customHeight="false" outlineLevel="1" collapsed="false">
      <c r="A191" s="16" t="n">
        <f aca="false">A190+1</f>
        <v>41756</v>
      </c>
      <c r="B191" s="0" t="n">
        <f aca="false">B190+1</f>
        <v>290</v>
      </c>
      <c r="C191" s="23"/>
      <c r="D191" s="18" t="n">
        <f aca="false">D190-F190-G190</f>
        <v>50710</v>
      </c>
      <c r="E191" s="17"/>
      <c r="F191" s="18"/>
      <c r="G191" s="18"/>
      <c r="H191" s="17"/>
      <c r="I191" s="17"/>
      <c r="J191" s="18" t="n">
        <v>5950</v>
      </c>
      <c r="K191" s="17"/>
      <c r="L191" s="34" t="n">
        <f aca="false">IF(D191&gt;0,J191/D191,0)</f>
        <v>0.117333859199369</v>
      </c>
      <c r="M191" s="28"/>
      <c r="N191" s="17"/>
      <c r="O191" s="18" t="n">
        <v>48209</v>
      </c>
      <c r="P191" s="17"/>
      <c r="Q191" s="28"/>
      <c r="R191" s="28"/>
      <c r="T191" s="29" t="n">
        <f aca="false">R191-S191</f>
        <v>0</v>
      </c>
    </row>
    <row r="192" customFormat="false" ht="14.4" hidden="true" customHeight="false" outlineLevel="1" collapsed="false">
      <c r="A192" s="16" t="n">
        <f aca="false">A191+1</f>
        <v>41757</v>
      </c>
      <c r="B192" s="0" t="n">
        <f aca="false">B191+1</f>
        <v>291</v>
      </c>
      <c r="C192" s="23"/>
      <c r="D192" s="18" t="n">
        <f aca="false">D191-F191-G191</f>
        <v>50710</v>
      </c>
      <c r="E192" s="17"/>
      <c r="F192" s="18" t="n">
        <v>34</v>
      </c>
      <c r="G192" s="18"/>
      <c r="H192" s="17"/>
      <c r="I192" s="17"/>
      <c r="J192" s="18" t="n">
        <v>5940</v>
      </c>
      <c r="K192" s="17"/>
      <c r="L192" s="34" t="n">
        <f aca="false">IF(D192&gt;0,J192/D192,0)</f>
        <v>0.117136659436009</v>
      </c>
      <c r="M192" s="28"/>
      <c r="N192" s="17"/>
      <c r="O192" s="18"/>
      <c r="P192" s="17"/>
      <c r="Q192" s="28"/>
      <c r="R192" s="28"/>
      <c r="T192" s="29" t="n">
        <f aca="false">R192-S192</f>
        <v>0</v>
      </c>
    </row>
    <row r="193" customFormat="false" ht="14.4" hidden="true" customHeight="false" outlineLevel="1" collapsed="false">
      <c r="A193" s="16" t="n">
        <f aca="false">A192+1</f>
        <v>41758</v>
      </c>
      <c r="B193" s="0" t="n">
        <f aca="false">B192+1</f>
        <v>292</v>
      </c>
      <c r="C193" s="23"/>
      <c r="D193" s="18" t="n">
        <f aca="false">D192-F192-G192</f>
        <v>50676</v>
      </c>
      <c r="E193" s="17"/>
      <c r="F193" s="18"/>
      <c r="G193" s="18"/>
      <c r="H193" s="17"/>
      <c r="I193" s="17"/>
      <c r="J193" s="18" t="n">
        <v>6020</v>
      </c>
      <c r="K193" s="17"/>
      <c r="L193" s="34" t="n">
        <f aca="false">IF(D193&gt;0,J193/D193,0)</f>
        <v>0.118793906385666</v>
      </c>
      <c r="M193" s="28"/>
      <c r="N193" s="17"/>
      <c r="O193" s="18" t="n">
        <v>94011</v>
      </c>
      <c r="P193" s="17"/>
      <c r="Q193" s="28"/>
      <c r="R193" s="28"/>
      <c r="T193" s="29" t="n">
        <f aca="false">R193-S193</f>
        <v>0</v>
      </c>
    </row>
    <row r="194" customFormat="false" ht="14.4" hidden="true" customHeight="false" outlineLevel="1" collapsed="false">
      <c r="A194" s="16" t="n">
        <f aca="false">A193+1</f>
        <v>41759</v>
      </c>
      <c r="B194" s="0" t="n">
        <f aca="false">B193+1</f>
        <v>293</v>
      </c>
      <c r="C194" s="23"/>
      <c r="D194" s="18" t="n">
        <f aca="false">D193-F193-G193</f>
        <v>50676</v>
      </c>
      <c r="E194" s="17"/>
      <c r="F194" s="18" t="n">
        <v>21</v>
      </c>
      <c r="G194" s="18" t="n">
        <v>3</v>
      </c>
      <c r="H194" s="17"/>
      <c r="I194" s="17"/>
      <c r="J194" s="18" t="n">
        <v>5850</v>
      </c>
      <c r="K194" s="17"/>
      <c r="L194" s="34" t="n">
        <f aca="false">IF(D194&gt;0,J194/D194,0)</f>
        <v>0.115439261188728</v>
      </c>
      <c r="M194" s="28"/>
      <c r="N194" s="17"/>
      <c r="O194" s="18" t="n">
        <v>53633</v>
      </c>
      <c r="P194" s="17"/>
      <c r="Q194" s="28"/>
      <c r="R194" s="28"/>
      <c r="T194" s="29" t="n">
        <f aca="false">R194-S194</f>
        <v>0</v>
      </c>
    </row>
    <row r="195" customFormat="false" ht="14.4" hidden="true" customHeight="false" outlineLevel="1" collapsed="false">
      <c r="A195" s="16" t="n">
        <f aca="false">A194+1</f>
        <v>41760</v>
      </c>
      <c r="B195" s="0" t="n">
        <f aca="false">B194+1</f>
        <v>294</v>
      </c>
      <c r="C195" s="23"/>
      <c r="D195" s="18" t="n">
        <f aca="false">D194-F194-G194</f>
        <v>50652</v>
      </c>
      <c r="E195" s="17"/>
      <c r="F195" s="18"/>
      <c r="G195" s="18"/>
      <c r="H195" s="17"/>
      <c r="I195" s="17"/>
      <c r="J195" s="18" t="n">
        <v>6120</v>
      </c>
      <c r="K195" s="17"/>
      <c r="L195" s="34" t="n">
        <f aca="false">IF(D195&gt;0,J195/D195,0)</f>
        <v>0.120824449182658</v>
      </c>
      <c r="M195" s="28"/>
      <c r="N195" s="17"/>
      <c r="O195" s="18" t="n">
        <v>46837</v>
      </c>
      <c r="P195" s="17"/>
      <c r="Q195" s="28"/>
      <c r="R195" s="28"/>
      <c r="T195" s="29" t="n">
        <f aca="false">R195-S195</f>
        <v>0</v>
      </c>
    </row>
    <row r="196" customFormat="false" ht="14.4" hidden="false" customHeight="false" outlineLevel="0" collapsed="false">
      <c r="A196" s="16"/>
      <c r="C196" s="23" t="n">
        <f aca="false">C188+1</f>
        <v>42</v>
      </c>
      <c r="D196" s="13" t="n">
        <f aca="false">A195</f>
        <v>41760</v>
      </c>
      <c r="E196" s="24" t="n">
        <f aca="false">IF(SUM(D189:D195)&gt;0,AVERAGE(D189:D195),0)</f>
        <v>50692</v>
      </c>
      <c r="F196" s="23" t="n">
        <f aca="false">SUM(F189:F195)</f>
        <v>55</v>
      </c>
      <c r="G196" s="23" t="n">
        <f aca="false">SUM(G189:G195)</f>
        <v>3</v>
      </c>
      <c r="H196" s="25" t="n">
        <f aca="false">IF(E196&gt;0,F196/E196*100,0)</f>
        <v>0.108498382387753</v>
      </c>
      <c r="I196" s="25" t="n">
        <f aca="false">IF(E196&gt;0,G196/E196*100,0)</f>
        <v>0.00591809358478655</v>
      </c>
      <c r="J196" s="23" t="n">
        <f aca="false">SUM(J189:J195)</f>
        <v>42040</v>
      </c>
      <c r="K196" s="23" t="n">
        <f aca="false">IF(J196&gt;0,J196+K188,0)</f>
        <v>966440</v>
      </c>
      <c r="L196" s="24" t="n">
        <f aca="false">IF(E196&gt;0,J196/E196/7*1000,0)</f>
        <v>118.474597287822</v>
      </c>
      <c r="M196" s="24" t="n">
        <f aca="false">IF(E196&gt;0,J196/E196*1000,0)</f>
        <v>829.322181014756</v>
      </c>
      <c r="N196" s="26" t="n">
        <f aca="false">IF(O196&gt;0,J196/(O196/10),0)</f>
        <v>1.23676522936347</v>
      </c>
      <c r="O196" s="23" t="n">
        <f aca="false">SUM(O189:O195)</f>
        <v>339919</v>
      </c>
      <c r="P196" s="23" t="n">
        <f aca="false">IF(O196&gt;0,O196+P188,0)</f>
        <v>6814455</v>
      </c>
      <c r="Q196" s="27" t="n">
        <f aca="false">IF(E196&gt;0,O196/E196,0)</f>
        <v>6.70557484415687</v>
      </c>
      <c r="R196" s="28" t="n">
        <f aca="false">IF(O196&gt;0,(O196/7/E196)*100,0)</f>
        <v>95.7939263450981</v>
      </c>
      <c r="S196" s="0" t="n">
        <v>91.4</v>
      </c>
      <c r="T196" s="29" t="n">
        <f aca="false">R196-S196</f>
        <v>4.39392634509812</v>
      </c>
    </row>
    <row r="197" customFormat="false" ht="14.4" hidden="true" customHeight="false" outlineLevel="1" collapsed="false">
      <c r="A197" s="16" t="n">
        <f aca="false">A195+1</f>
        <v>41761</v>
      </c>
      <c r="B197" s="0" t="n">
        <f aca="false">B195+1</f>
        <v>295</v>
      </c>
      <c r="C197" s="23"/>
      <c r="D197" s="18" t="n">
        <f aca="false">D195-F195-G195</f>
        <v>50652</v>
      </c>
      <c r="E197" s="17"/>
      <c r="F197" s="18"/>
      <c r="G197" s="18"/>
      <c r="H197" s="17"/>
      <c r="I197" s="17"/>
      <c r="J197" s="18" t="n">
        <v>5900</v>
      </c>
      <c r="K197" s="17"/>
      <c r="L197" s="34" t="n">
        <f aca="false">IF(D197&gt;0,J197/D197,0)</f>
        <v>0.11648108663034</v>
      </c>
      <c r="M197" s="28"/>
      <c r="N197" s="17"/>
      <c r="O197" s="18" t="n">
        <v>48618</v>
      </c>
      <c r="P197" s="17"/>
      <c r="Q197" s="28"/>
      <c r="R197" s="28"/>
      <c r="T197" s="29" t="n">
        <f aca="false">R197-S197</f>
        <v>0</v>
      </c>
    </row>
    <row r="198" customFormat="false" ht="14.4" hidden="true" customHeight="false" outlineLevel="1" collapsed="false">
      <c r="A198" s="16" t="n">
        <f aca="false">A197+1</f>
        <v>41762</v>
      </c>
      <c r="B198" s="0" t="n">
        <f aca="false">B197+1</f>
        <v>296</v>
      </c>
      <c r="C198" s="23"/>
      <c r="D198" s="18" t="n">
        <f aca="false">D197-F197-G197</f>
        <v>50652</v>
      </c>
      <c r="E198" s="17"/>
      <c r="F198" s="18"/>
      <c r="G198" s="18"/>
      <c r="H198" s="17"/>
      <c r="I198" s="17"/>
      <c r="J198" s="18" t="n">
        <v>5950</v>
      </c>
      <c r="K198" s="17"/>
      <c r="L198" s="34" t="n">
        <f aca="false">IF(D198&gt;0,J198/D198,0)</f>
        <v>0.11746821448314</v>
      </c>
      <c r="M198" s="28"/>
      <c r="N198" s="17"/>
      <c r="O198" s="18" t="n">
        <v>48298</v>
      </c>
      <c r="P198" s="17"/>
      <c r="Q198" s="28"/>
      <c r="R198" s="28"/>
      <c r="T198" s="29" t="n">
        <f aca="false">R198-S198</f>
        <v>0</v>
      </c>
    </row>
    <row r="199" customFormat="false" ht="14.4" hidden="true" customHeight="false" outlineLevel="1" collapsed="false">
      <c r="A199" s="16" t="n">
        <f aca="false">A198+1</f>
        <v>41763</v>
      </c>
      <c r="B199" s="0" t="n">
        <f aca="false">B198+1</f>
        <v>297</v>
      </c>
      <c r="C199" s="23"/>
      <c r="D199" s="18" t="n">
        <f aca="false">D198-F198-G198</f>
        <v>50652</v>
      </c>
      <c r="E199" s="17"/>
      <c r="F199" s="18"/>
      <c r="G199" s="18"/>
      <c r="H199" s="17"/>
      <c r="I199" s="17"/>
      <c r="J199" s="18" t="n">
        <v>6050</v>
      </c>
      <c r="K199" s="17"/>
      <c r="L199" s="34" t="n">
        <f aca="false">IF(D199&gt;0,J199/D199,0)</f>
        <v>0.119442470188739</v>
      </c>
      <c r="M199" s="28"/>
      <c r="N199" s="17"/>
      <c r="O199" s="18" t="n">
        <v>49348</v>
      </c>
      <c r="P199" s="17"/>
      <c r="Q199" s="28"/>
      <c r="R199" s="28"/>
      <c r="T199" s="29" t="n">
        <f aca="false">R199-S199</f>
        <v>0</v>
      </c>
    </row>
    <row r="200" customFormat="false" ht="14.4" hidden="true" customHeight="false" outlineLevel="1" collapsed="false">
      <c r="A200" s="16" t="n">
        <f aca="false">A199+1</f>
        <v>41764</v>
      </c>
      <c r="B200" s="0" t="n">
        <f aca="false">B199+1</f>
        <v>298</v>
      </c>
      <c r="C200" s="23"/>
      <c r="D200" s="18" t="n">
        <f aca="false">D199-F199-G199</f>
        <v>50652</v>
      </c>
      <c r="E200" s="17"/>
      <c r="F200" s="18" t="n">
        <v>40</v>
      </c>
      <c r="G200" s="18"/>
      <c r="H200" s="17"/>
      <c r="I200" s="17"/>
      <c r="J200" s="18" t="n">
        <v>5920</v>
      </c>
      <c r="K200" s="17"/>
      <c r="L200" s="34" t="n">
        <f aca="false">IF(D200&gt;0,J200/D200,0)</f>
        <v>0.11687593777146</v>
      </c>
      <c r="M200" s="28"/>
      <c r="N200" s="17"/>
      <c r="O200" s="18" t="n">
        <v>48472</v>
      </c>
      <c r="P200" s="17"/>
      <c r="Q200" s="28"/>
      <c r="R200" s="28"/>
      <c r="T200" s="29" t="n">
        <f aca="false">R200-S200</f>
        <v>0</v>
      </c>
    </row>
    <row r="201" customFormat="false" ht="14.4" hidden="true" customHeight="false" outlineLevel="1" collapsed="false">
      <c r="A201" s="16" t="n">
        <f aca="false">A200+1</f>
        <v>41765</v>
      </c>
      <c r="B201" s="0" t="n">
        <f aca="false">B200+1</f>
        <v>299</v>
      </c>
      <c r="C201" s="23"/>
      <c r="D201" s="18" t="n">
        <f aca="false">D200-F200-G200</f>
        <v>50612</v>
      </c>
      <c r="E201" s="17"/>
      <c r="F201" s="18"/>
      <c r="G201" s="18"/>
      <c r="H201" s="17"/>
      <c r="I201" s="17"/>
      <c r="J201" s="18" t="n">
        <v>6140</v>
      </c>
      <c r="K201" s="17"/>
      <c r="L201" s="34" t="n">
        <f aca="false">IF(D201&gt;0,J201/D201,0)</f>
        <v>0.121315103137596</v>
      </c>
      <c r="M201" s="28"/>
      <c r="N201" s="17"/>
      <c r="O201" s="18" t="n">
        <v>48041</v>
      </c>
      <c r="P201" s="17"/>
      <c r="Q201" s="28"/>
      <c r="R201" s="28"/>
      <c r="T201" s="29" t="n">
        <f aca="false">R201-S201</f>
        <v>0</v>
      </c>
    </row>
    <row r="202" customFormat="false" ht="14.4" hidden="true" customHeight="false" outlineLevel="1" collapsed="false">
      <c r="A202" s="16" t="n">
        <f aca="false">A201+1</f>
        <v>41766</v>
      </c>
      <c r="B202" s="0" t="n">
        <f aca="false">B201+1</f>
        <v>300</v>
      </c>
      <c r="C202" s="23"/>
      <c r="D202" s="18" t="n">
        <f aca="false">D201-F201-G201</f>
        <v>50612</v>
      </c>
      <c r="E202" s="17"/>
      <c r="F202" s="18"/>
      <c r="G202" s="18"/>
      <c r="H202" s="17"/>
      <c r="I202" s="17"/>
      <c r="J202" s="18" t="n">
        <v>6090</v>
      </c>
      <c r="K202" s="17"/>
      <c r="L202" s="34" t="n">
        <f aca="false">IF(D202&gt;0,J202/D202,0)</f>
        <v>0.120327195131589</v>
      </c>
      <c r="M202" s="28"/>
      <c r="N202" s="17"/>
      <c r="O202" s="18" t="n">
        <v>48029</v>
      </c>
      <c r="P202" s="17"/>
      <c r="Q202" s="28"/>
      <c r="R202" s="28"/>
      <c r="T202" s="29" t="n">
        <f aca="false">R202-S202</f>
        <v>0</v>
      </c>
    </row>
    <row r="203" customFormat="false" ht="14.4" hidden="true" customHeight="false" outlineLevel="1" collapsed="false">
      <c r="A203" s="16" t="n">
        <f aca="false">A202+1</f>
        <v>41767</v>
      </c>
      <c r="B203" s="0" t="n">
        <f aca="false">B202+1</f>
        <v>301</v>
      </c>
      <c r="C203" s="23"/>
      <c r="D203" s="18" t="n">
        <f aca="false">D202-F202-G202</f>
        <v>50612</v>
      </c>
      <c r="E203" s="17"/>
      <c r="F203" s="18" t="n">
        <v>37</v>
      </c>
      <c r="G203" s="18"/>
      <c r="H203" s="17"/>
      <c r="I203" s="17"/>
      <c r="J203" s="18" t="n">
        <v>6000</v>
      </c>
      <c r="K203" s="17"/>
      <c r="L203" s="34" t="n">
        <f aca="false">IF(D203&gt;0,J203/D203,0)</f>
        <v>0.118548960720778</v>
      </c>
      <c r="M203" s="28"/>
      <c r="N203" s="17"/>
      <c r="O203" s="18" t="n">
        <v>50345</v>
      </c>
      <c r="P203" s="17"/>
      <c r="Q203" s="28"/>
      <c r="R203" s="28"/>
      <c r="T203" s="29" t="n">
        <f aca="false">R203-S203</f>
        <v>0</v>
      </c>
    </row>
    <row r="204" customFormat="false" ht="14.4" hidden="false" customHeight="false" outlineLevel="0" collapsed="false">
      <c r="A204" s="16"/>
      <c r="C204" s="23" t="n">
        <f aca="false">C196+1</f>
        <v>43</v>
      </c>
      <c r="D204" s="13" t="n">
        <f aca="false">A203</f>
        <v>41767</v>
      </c>
      <c r="E204" s="24" t="n">
        <f aca="false">IF(SUM(D197:D203)&gt;0,AVERAGE(D197:D203),0)</f>
        <v>50634.8571428571</v>
      </c>
      <c r="F204" s="23" t="n">
        <f aca="false">SUM(F197:F203)</f>
        <v>77</v>
      </c>
      <c r="G204" s="23" t="n">
        <f aca="false">SUM(G197:G203)</f>
        <v>0</v>
      </c>
      <c r="H204" s="25" t="n">
        <f aca="false">IF(E204&gt;0,F204/E204*100,0)</f>
        <v>0.152069156199569</v>
      </c>
      <c r="I204" s="25" t="n">
        <f aca="false">IF(E204&gt;0,G204/E204*100,0)</f>
        <v>0</v>
      </c>
      <c r="J204" s="23" t="n">
        <f aca="false">SUM(J197:J203)</f>
        <v>42050</v>
      </c>
      <c r="K204" s="23" t="n">
        <f aca="false">IF(J204&gt;0,J204+K196,0)</f>
        <v>1008490</v>
      </c>
      <c r="L204" s="24" t="n">
        <f aca="false">IF(E204&gt;0,J204/E204/7*1000,0)</f>
        <v>118.636512396881</v>
      </c>
      <c r="M204" s="24" t="n">
        <f aca="false">IF(E204&gt;0,J204/E204*1000,0)</f>
        <v>830.455586778165</v>
      </c>
      <c r="N204" s="26" t="n">
        <f aca="false">IF(O204&gt;0,J204/(O204/10),0)</f>
        <v>1.23259201936972</v>
      </c>
      <c r="O204" s="23" t="n">
        <f aca="false">SUM(O197:O203)</f>
        <v>341151</v>
      </c>
      <c r="P204" s="23" t="n">
        <f aca="false">IF(O204&gt;0,O204+P196,0)</f>
        <v>7155606</v>
      </c>
      <c r="Q204" s="27" t="n">
        <f aca="false">IF(E204&gt;0,O204/E204,0)</f>
        <v>6.73747333852456</v>
      </c>
      <c r="R204" s="28" t="n">
        <f aca="false">IF(O204&gt;0,(O204/7/E204)*100,0)</f>
        <v>96.2496191217795</v>
      </c>
      <c r="S204" s="0" t="n">
        <v>91.2</v>
      </c>
      <c r="T204" s="29" t="n">
        <f aca="false">R204-S204</f>
        <v>5.04961912177946</v>
      </c>
    </row>
    <row r="205" customFormat="false" ht="14.4" hidden="true" customHeight="false" outlineLevel="1" collapsed="false">
      <c r="A205" s="16" t="n">
        <f aca="false">A203+1</f>
        <v>41768</v>
      </c>
      <c r="B205" s="0" t="n">
        <f aca="false">B203+1</f>
        <v>302</v>
      </c>
      <c r="C205" s="23"/>
      <c r="D205" s="18" t="n">
        <f aca="false">D203-F203-G203</f>
        <v>50575</v>
      </c>
      <c r="E205" s="17"/>
      <c r="F205" s="18"/>
      <c r="G205" s="18"/>
      <c r="H205" s="17"/>
      <c r="I205" s="17"/>
      <c r="J205" s="18" t="n">
        <v>6240</v>
      </c>
      <c r="K205" s="17"/>
      <c r="L205" s="34" t="n">
        <f aca="false">IF(D205&gt;0,J205/D205,0)</f>
        <v>0.123381117152743</v>
      </c>
      <c r="M205" s="28"/>
      <c r="N205" s="17"/>
      <c r="O205" s="18" t="n">
        <v>48230</v>
      </c>
      <c r="P205" s="17"/>
      <c r="Q205" s="28"/>
      <c r="R205" s="28"/>
      <c r="T205" s="29" t="n">
        <f aca="false">R205-S205</f>
        <v>0</v>
      </c>
    </row>
    <row r="206" customFormat="false" ht="14.4" hidden="true" customHeight="false" outlineLevel="1" collapsed="false">
      <c r="A206" s="16" t="n">
        <f aca="false">A205+1</f>
        <v>41769</v>
      </c>
      <c r="B206" s="0" t="n">
        <f aca="false">B205+1</f>
        <v>303</v>
      </c>
      <c r="C206" s="23"/>
      <c r="D206" s="18" t="n">
        <f aca="false">D205-F205-G205</f>
        <v>50575</v>
      </c>
      <c r="E206" s="17"/>
      <c r="F206" s="18"/>
      <c r="G206" s="18"/>
      <c r="H206" s="17"/>
      <c r="I206" s="17"/>
      <c r="J206" s="18" t="n">
        <v>6230</v>
      </c>
      <c r="K206" s="17"/>
      <c r="L206" s="34" t="n">
        <f aca="false">IF(D206&gt;0,J206/D206,0)</f>
        <v>0.12318339100346</v>
      </c>
      <c r="M206" s="28"/>
      <c r="N206" s="17"/>
      <c r="O206" s="18" t="n">
        <v>47852</v>
      </c>
      <c r="P206" s="17"/>
      <c r="Q206" s="28"/>
      <c r="R206" s="28"/>
      <c r="T206" s="29" t="n">
        <f aca="false">R206-S206</f>
        <v>0</v>
      </c>
    </row>
    <row r="207" customFormat="false" ht="14.4" hidden="true" customHeight="false" outlineLevel="1" collapsed="false">
      <c r="A207" s="16" t="n">
        <f aca="false">A206+1</f>
        <v>41770</v>
      </c>
      <c r="B207" s="0" t="n">
        <f aca="false">B206+1</f>
        <v>304</v>
      </c>
      <c r="C207" s="23"/>
      <c r="D207" s="18" t="n">
        <f aca="false">D206-F206-G206</f>
        <v>50575</v>
      </c>
      <c r="E207" s="17"/>
      <c r="F207" s="18"/>
      <c r="G207" s="18"/>
      <c r="H207" s="17"/>
      <c r="I207" s="17"/>
      <c r="J207" s="18" t="n">
        <v>6140</v>
      </c>
      <c r="K207" s="17"/>
      <c r="L207" s="34" t="n">
        <f aca="false">IF(D207&gt;0,J207/D207,0)</f>
        <v>0.121403855659911</v>
      </c>
      <c r="M207" s="28"/>
      <c r="N207" s="17"/>
      <c r="O207" s="18" t="n">
        <v>47597</v>
      </c>
      <c r="P207" s="17"/>
      <c r="Q207" s="28"/>
      <c r="R207" s="28"/>
      <c r="T207" s="29" t="n">
        <f aca="false">R207-S207</f>
        <v>0</v>
      </c>
    </row>
    <row r="208" customFormat="false" ht="14.4" hidden="true" customHeight="false" outlineLevel="1" collapsed="false">
      <c r="A208" s="16" t="n">
        <f aca="false">A207+1</f>
        <v>41771</v>
      </c>
      <c r="B208" s="0" t="n">
        <f aca="false">B207+1</f>
        <v>305</v>
      </c>
      <c r="C208" s="23"/>
      <c r="D208" s="18" t="n">
        <f aca="false">D207-F207-G207</f>
        <v>50575</v>
      </c>
      <c r="E208" s="17"/>
      <c r="F208" s="18"/>
      <c r="G208" s="18" t="n">
        <v>54</v>
      </c>
      <c r="H208" s="17"/>
      <c r="I208" s="17"/>
      <c r="J208" s="18" t="n">
        <v>6030</v>
      </c>
      <c r="K208" s="17"/>
      <c r="L208" s="34" t="n">
        <f aca="false">IF(D208&gt;0,J208/D208,0)</f>
        <v>0.119228868017795</v>
      </c>
      <c r="M208" s="28"/>
      <c r="N208" s="17"/>
      <c r="O208" s="18" t="n">
        <v>48231</v>
      </c>
      <c r="P208" s="17"/>
      <c r="Q208" s="28"/>
      <c r="R208" s="28"/>
      <c r="T208" s="29" t="n">
        <f aca="false">R208-S208</f>
        <v>0</v>
      </c>
    </row>
    <row r="209" customFormat="false" ht="14.4" hidden="true" customHeight="false" outlineLevel="1" collapsed="false">
      <c r="A209" s="16" t="n">
        <f aca="false">A208+1</f>
        <v>41772</v>
      </c>
      <c r="B209" s="0" t="n">
        <f aca="false">B208+1</f>
        <v>306</v>
      </c>
      <c r="C209" s="23"/>
      <c r="D209" s="18" t="n">
        <f aca="false">D208-F208-G208</f>
        <v>50521</v>
      </c>
      <c r="E209" s="17"/>
      <c r="F209" s="18" t="n">
        <v>50</v>
      </c>
      <c r="G209" s="18" t="n">
        <v>15</v>
      </c>
      <c r="H209" s="17"/>
      <c r="I209" s="17"/>
      <c r="J209" s="18" t="n">
        <v>5980</v>
      </c>
      <c r="K209" s="17"/>
      <c r="L209" s="34" t="n">
        <f aca="false">IF(D209&gt;0,J209/D209,0)</f>
        <v>0.11836661982146</v>
      </c>
      <c r="M209" s="28"/>
      <c r="N209" s="17"/>
      <c r="O209" s="18" t="n">
        <v>48941</v>
      </c>
      <c r="P209" s="17"/>
      <c r="Q209" s="28"/>
      <c r="R209" s="28"/>
      <c r="T209" s="29" t="n">
        <f aca="false">R209-S209</f>
        <v>0</v>
      </c>
    </row>
    <row r="210" customFormat="false" ht="14.4" hidden="true" customHeight="false" outlineLevel="1" collapsed="false">
      <c r="A210" s="16" t="n">
        <f aca="false">A209+1</f>
        <v>41773</v>
      </c>
      <c r="B210" s="0" t="n">
        <f aca="false">B209+1</f>
        <v>307</v>
      </c>
      <c r="C210" s="23"/>
      <c r="D210" s="18" t="n">
        <f aca="false">D209-F209-G209</f>
        <v>50456</v>
      </c>
      <c r="E210" s="17"/>
      <c r="F210" s="18"/>
      <c r="G210" s="18"/>
      <c r="H210" s="17"/>
      <c r="I210" s="17"/>
      <c r="J210" s="18" t="n">
        <v>6000</v>
      </c>
      <c r="K210" s="17"/>
      <c r="L210" s="34" t="n">
        <f aca="false">IF(D210&gt;0,J210/D210,0)</f>
        <v>0.118915490724592</v>
      </c>
      <c r="M210" s="28"/>
      <c r="N210" s="17"/>
      <c r="O210" s="18" t="n">
        <v>47792</v>
      </c>
      <c r="P210" s="17"/>
      <c r="Q210" s="28"/>
      <c r="R210" s="28"/>
      <c r="T210" s="29" t="n">
        <f aca="false">R210-S210</f>
        <v>0</v>
      </c>
    </row>
    <row r="211" customFormat="false" ht="14.4" hidden="true" customHeight="false" outlineLevel="1" collapsed="false">
      <c r="A211" s="16" t="n">
        <f aca="false">A210+1</f>
        <v>41774</v>
      </c>
      <c r="B211" s="0" t="n">
        <f aca="false">B210+1</f>
        <v>308</v>
      </c>
      <c r="C211" s="23"/>
      <c r="D211" s="18" t="n">
        <f aca="false">D210-F210-G210</f>
        <v>50456</v>
      </c>
      <c r="E211" s="17"/>
      <c r="F211" s="18" t="n">
        <v>62</v>
      </c>
      <c r="G211" s="18" t="n">
        <v>24</v>
      </c>
      <c r="H211" s="17"/>
      <c r="I211" s="17"/>
      <c r="J211" s="18" t="n">
        <v>5970</v>
      </c>
      <c r="K211" s="17"/>
      <c r="L211" s="34" t="n">
        <f aca="false">IF(D211&gt;0,J211/D211,0)</f>
        <v>0.118320913270969</v>
      </c>
      <c r="M211" s="28"/>
      <c r="N211" s="17"/>
      <c r="O211" s="18" t="n">
        <v>47877</v>
      </c>
      <c r="P211" s="17"/>
      <c r="Q211" s="28"/>
      <c r="R211" s="28"/>
      <c r="T211" s="29" t="n">
        <f aca="false">R211-S211</f>
        <v>0</v>
      </c>
    </row>
    <row r="212" s="32" customFormat="true" ht="14.4" hidden="false" customHeight="false" outlineLevel="0" collapsed="false">
      <c r="A212" s="31"/>
      <c r="C212" s="33" t="n">
        <f aca="false">C204+1</f>
        <v>44</v>
      </c>
      <c r="D212" s="13" t="n">
        <f aca="false">A211</f>
        <v>41774</v>
      </c>
      <c r="E212" s="24" t="n">
        <f aca="false">IF(SUM(D205:D211)&gt;0,AVERAGE(D205:D211),0)</f>
        <v>50533.2857142857</v>
      </c>
      <c r="F212" s="23" t="n">
        <f aca="false">SUM(F205:F211)</f>
        <v>112</v>
      </c>
      <c r="G212" s="23" t="n">
        <f aca="false">SUM(G205:G211)</f>
        <v>93</v>
      </c>
      <c r="H212" s="25" t="n">
        <f aca="false">IF(E212&gt;0,F212/E212*100,0)</f>
        <v>0.221636092759228</v>
      </c>
      <c r="I212" s="25" t="n">
        <f aca="false">IF(E212&gt;0,G212/E212*100,0)</f>
        <v>0.184037112737573</v>
      </c>
      <c r="J212" s="23" t="n">
        <f aca="false">SUM(J205:J211)</f>
        <v>42590</v>
      </c>
      <c r="K212" s="23" t="n">
        <f aca="false">IF(J212&gt;0,J212+K204,0)</f>
        <v>1051080</v>
      </c>
      <c r="L212" s="24" t="n">
        <f aca="false">IF(E212&gt;0,J212/E212/7*1000,0)</f>
        <v>120.401545798667</v>
      </c>
      <c r="M212" s="24" t="n">
        <f aca="false">IF(E212&gt;0,J212/E212*1000,0)</f>
        <v>842.810820590672</v>
      </c>
      <c r="N212" s="26" t="n">
        <f aca="false">IF(O212&gt;0,J212/(O212/10),0)</f>
        <v>1.26560085581838</v>
      </c>
      <c r="O212" s="23" t="n">
        <f aca="false">SUM(O205:O211)</f>
        <v>336520</v>
      </c>
      <c r="P212" s="23" t="n">
        <f aca="false">IF(O212&gt;0,O212+P204,0)</f>
        <v>7492126</v>
      </c>
      <c r="Q212" s="27" t="n">
        <f aca="false">IF(E212&gt;0,O212/E212,0)</f>
        <v>6.65937302994066</v>
      </c>
      <c r="R212" s="28" t="n">
        <f aca="false">IF(O212&gt;0,(O212/7/E212)*100,0)</f>
        <v>95.1339004277238</v>
      </c>
      <c r="S212" s="32" t="n">
        <v>90.8</v>
      </c>
      <c r="T212" s="29" t="n">
        <f aca="false">R212-S212</f>
        <v>4.33390042772375</v>
      </c>
    </row>
    <row r="213" customFormat="false" ht="14.4" hidden="true" customHeight="false" outlineLevel="1" collapsed="false">
      <c r="A213" s="16" t="n">
        <f aca="false">A211+1</f>
        <v>41775</v>
      </c>
      <c r="B213" s="0" t="n">
        <f aca="false">B211+1</f>
        <v>309</v>
      </c>
      <c r="C213" s="23"/>
      <c r="D213" s="18" t="n">
        <f aca="false">D211-F211-G211</f>
        <v>50370</v>
      </c>
      <c r="E213" s="17"/>
      <c r="F213" s="18" t="n">
        <v>40</v>
      </c>
      <c r="G213" s="18" t="n">
        <v>35</v>
      </c>
      <c r="H213" s="17"/>
      <c r="I213" s="17"/>
      <c r="J213" s="18" t="n">
        <v>6070</v>
      </c>
      <c r="K213" s="17"/>
      <c r="L213" s="34" t="n">
        <f aca="false">IF(D213&gt;0,J213/D213,0)</f>
        <v>0.120508239031169</v>
      </c>
      <c r="M213" s="28"/>
      <c r="N213" s="17"/>
      <c r="O213" s="18" t="n">
        <v>47639</v>
      </c>
      <c r="P213" s="17"/>
      <c r="Q213" s="28"/>
      <c r="R213" s="28"/>
      <c r="T213" s="29" t="n">
        <f aca="false">R213-S213</f>
        <v>0</v>
      </c>
    </row>
    <row r="214" customFormat="false" ht="14.4" hidden="true" customHeight="false" outlineLevel="1" collapsed="false">
      <c r="A214" s="16" t="n">
        <f aca="false">A213+1</f>
        <v>41776</v>
      </c>
      <c r="B214" s="0" t="n">
        <f aca="false">B213+1</f>
        <v>310</v>
      </c>
      <c r="C214" s="23"/>
      <c r="D214" s="18" t="n">
        <f aca="false">D213-F213-G213</f>
        <v>50295</v>
      </c>
      <c r="E214" s="17"/>
      <c r="F214" s="18" t="n">
        <v>25</v>
      </c>
      <c r="G214" s="18"/>
      <c r="H214" s="17"/>
      <c r="I214" s="17"/>
      <c r="J214" s="18" t="n">
        <v>6100</v>
      </c>
      <c r="K214" s="17"/>
      <c r="L214" s="34" t="n">
        <f aca="false">IF(D214&gt;0,J214/D214,0)</f>
        <v>0.121284421910727</v>
      </c>
      <c r="M214" s="28"/>
      <c r="N214" s="17"/>
      <c r="O214" s="18" t="n">
        <v>47582</v>
      </c>
      <c r="P214" s="17"/>
      <c r="Q214" s="28"/>
      <c r="R214" s="28"/>
      <c r="T214" s="29" t="n">
        <f aca="false">R214-S214</f>
        <v>0</v>
      </c>
    </row>
    <row r="215" customFormat="false" ht="14.4" hidden="true" customHeight="false" outlineLevel="1" collapsed="false">
      <c r="A215" s="16" t="n">
        <f aca="false">A214+1</f>
        <v>41777</v>
      </c>
      <c r="B215" s="0" t="n">
        <f aca="false">B214+1</f>
        <v>311</v>
      </c>
      <c r="C215" s="23"/>
      <c r="D215" s="18" t="n">
        <f aca="false">D214-F214-G214</f>
        <v>50270</v>
      </c>
      <c r="E215" s="17"/>
      <c r="F215" s="18"/>
      <c r="G215" s="18"/>
      <c r="H215" s="17"/>
      <c r="I215" s="17"/>
      <c r="J215" s="18" t="n">
        <v>6350</v>
      </c>
      <c r="K215" s="17"/>
      <c r="L215" s="34" t="n">
        <f aca="false">IF(D215&gt;0,J215/D215,0)</f>
        <v>0.126317883429481</v>
      </c>
      <c r="M215" s="28"/>
      <c r="N215" s="17"/>
      <c r="O215" s="18" t="n">
        <v>47458</v>
      </c>
      <c r="P215" s="17"/>
      <c r="Q215" s="28"/>
      <c r="R215" s="28"/>
      <c r="T215" s="29" t="n">
        <f aca="false">R215-S215</f>
        <v>0</v>
      </c>
    </row>
    <row r="216" customFormat="false" ht="14.4" hidden="true" customHeight="false" outlineLevel="1" collapsed="false">
      <c r="A216" s="16" t="n">
        <f aca="false">A215+1</f>
        <v>41778</v>
      </c>
      <c r="B216" s="0" t="n">
        <f aca="false">B215+1</f>
        <v>312</v>
      </c>
      <c r="C216" s="23"/>
      <c r="D216" s="18" t="n">
        <f aca="false">D215-F215-G215</f>
        <v>50270</v>
      </c>
      <c r="E216" s="17"/>
      <c r="F216" s="18" t="n">
        <v>49</v>
      </c>
      <c r="G216" s="18"/>
      <c r="H216" s="17"/>
      <c r="I216" s="17"/>
      <c r="J216" s="18" t="n">
        <v>6100</v>
      </c>
      <c r="K216" s="17"/>
      <c r="L216" s="34" t="n">
        <f aca="false">IF(D216&gt;0,J216/D216,0)</f>
        <v>0.121344738412572</v>
      </c>
      <c r="M216" s="28"/>
      <c r="N216" s="17"/>
      <c r="O216" s="18" t="n">
        <v>46605</v>
      </c>
      <c r="P216" s="17"/>
      <c r="Q216" s="28"/>
      <c r="R216" s="28"/>
      <c r="T216" s="29" t="n">
        <f aca="false">R216-S216</f>
        <v>0</v>
      </c>
    </row>
    <row r="217" customFormat="false" ht="14.4" hidden="true" customHeight="false" outlineLevel="1" collapsed="false">
      <c r="A217" s="16" t="n">
        <f aca="false">A216+1</f>
        <v>41779</v>
      </c>
      <c r="B217" s="0" t="n">
        <f aca="false">B216+1</f>
        <v>313</v>
      </c>
      <c r="C217" s="23"/>
      <c r="D217" s="18" t="n">
        <f aca="false">D216-F216-G216</f>
        <v>50221</v>
      </c>
      <c r="E217" s="17"/>
      <c r="F217" s="18" t="n">
        <v>17</v>
      </c>
      <c r="G217" s="18"/>
      <c r="H217" s="17"/>
      <c r="I217" s="17"/>
      <c r="J217" s="18" t="n">
        <v>5930</v>
      </c>
      <c r="K217" s="17"/>
      <c r="L217" s="34" t="n">
        <f aca="false">IF(D217&gt;0,J217/D217,0)</f>
        <v>0.118078094820892</v>
      </c>
      <c r="M217" s="28"/>
      <c r="N217" s="17"/>
      <c r="O217" s="18" t="n">
        <v>46614</v>
      </c>
      <c r="P217" s="17"/>
      <c r="Q217" s="28"/>
      <c r="R217" s="28"/>
      <c r="T217" s="29" t="n">
        <f aca="false">R217-S217</f>
        <v>0</v>
      </c>
    </row>
    <row r="218" customFormat="false" ht="14.4" hidden="true" customHeight="false" outlineLevel="1" collapsed="false">
      <c r="A218" s="16" t="n">
        <f aca="false">A217+1</f>
        <v>41780</v>
      </c>
      <c r="B218" s="0" t="n">
        <f aca="false">B217+1</f>
        <v>314</v>
      </c>
      <c r="C218" s="23"/>
      <c r="D218" s="18" t="n">
        <f aca="false">D217-F217-G217</f>
        <v>50204</v>
      </c>
      <c r="E218" s="17"/>
      <c r="F218" s="18" t="n">
        <v>12</v>
      </c>
      <c r="G218" s="18"/>
      <c r="H218" s="17"/>
      <c r="I218" s="17"/>
      <c r="J218" s="18" t="n">
        <v>5990</v>
      </c>
      <c r="K218" s="17"/>
      <c r="L218" s="34" t="n">
        <f aca="false">IF(D218&gt;0,J218/D218,0)</f>
        <v>0.119313202135288</v>
      </c>
      <c r="M218" s="28"/>
      <c r="N218" s="17"/>
      <c r="O218" s="18" t="n">
        <v>46114</v>
      </c>
      <c r="P218" s="17"/>
      <c r="Q218" s="28"/>
      <c r="R218" s="28"/>
      <c r="T218" s="29" t="n">
        <f aca="false">R218-S218</f>
        <v>0</v>
      </c>
    </row>
    <row r="219" customFormat="false" ht="14.4" hidden="true" customHeight="false" outlineLevel="1" collapsed="false">
      <c r="A219" s="16" t="n">
        <f aca="false">A218+1</f>
        <v>41781</v>
      </c>
      <c r="B219" s="0" t="n">
        <f aca="false">B218+1</f>
        <v>315</v>
      </c>
      <c r="C219" s="23"/>
      <c r="D219" s="18" t="n">
        <f aca="false">D218-F218-G218</f>
        <v>50192</v>
      </c>
      <c r="E219" s="17"/>
      <c r="F219" s="18" t="n">
        <v>26</v>
      </c>
      <c r="G219" s="18" t="n">
        <v>55</v>
      </c>
      <c r="H219" s="17"/>
      <c r="I219" s="17"/>
      <c r="J219" s="18" t="n">
        <v>6000</v>
      </c>
      <c r="K219" s="17"/>
      <c r="L219" s="34" t="n">
        <f aca="false">IF(D219&gt;0,J219/D219,0)</f>
        <v>0.11954096270322</v>
      </c>
      <c r="M219" s="28"/>
      <c r="N219" s="17"/>
      <c r="O219" s="18" t="n">
        <v>46177</v>
      </c>
      <c r="P219" s="17"/>
      <c r="Q219" s="28"/>
      <c r="R219" s="28"/>
      <c r="T219" s="29" t="n">
        <f aca="false">R219-S219</f>
        <v>0</v>
      </c>
    </row>
    <row r="220" customFormat="false" ht="14.4" hidden="false" customHeight="false" outlineLevel="0" collapsed="false">
      <c r="A220" s="16"/>
      <c r="C220" s="23" t="n">
        <f aca="false">C212+1</f>
        <v>45</v>
      </c>
      <c r="D220" s="13" t="n">
        <f aca="false">A219</f>
        <v>41781</v>
      </c>
      <c r="E220" s="24" t="n">
        <f aca="false">IF(SUM(D213:D219)&gt;0,AVERAGE(D213:D219),0)</f>
        <v>50260.2857142857</v>
      </c>
      <c r="F220" s="23" t="n">
        <f aca="false">SUM(F213:F219)</f>
        <v>169</v>
      </c>
      <c r="G220" s="23" t="n">
        <f aca="false">SUM(G213:G219)</f>
        <v>90</v>
      </c>
      <c r="H220" s="25" t="n">
        <f aca="false">IF(E220&gt;0,F220/E220*100,0)</f>
        <v>0.336249580753904</v>
      </c>
      <c r="I220" s="25" t="n">
        <f aca="false">IF(E220&gt;0,G220/E220*100,0)</f>
        <v>0.179067824070126</v>
      </c>
      <c r="J220" s="23" t="n">
        <f aca="false">SUM(J213:J219)</f>
        <v>42540</v>
      </c>
      <c r="K220" s="23" t="n">
        <f aca="false">IF(J220&gt;0,J220+K212,0)</f>
        <v>1093620</v>
      </c>
      <c r="L220" s="24" t="n">
        <f aca="false">IF(E220&gt;0,J220/E220/7*1000,0)</f>
        <v>120.913416443542</v>
      </c>
      <c r="M220" s="24" t="n">
        <f aca="false">IF(E220&gt;0,J220/E220*1000,0)</f>
        <v>846.393915104797</v>
      </c>
      <c r="N220" s="26" t="n">
        <f aca="false">IF(O220&gt;0,J220/(O220/10),0)</f>
        <v>1.29620432129048</v>
      </c>
      <c r="O220" s="23" t="n">
        <f aca="false">SUM(O213:O219)</f>
        <v>328189</v>
      </c>
      <c r="P220" s="23" t="n">
        <f aca="false">IF(O220&gt;0,O220+P212,0)</f>
        <v>7820315</v>
      </c>
      <c r="Q220" s="27" t="n">
        <f aca="false">IF(E220&gt;0,O220/E220,0)</f>
        <v>6.52978779041674</v>
      </c>
      <c r="R220" s="28" t="n">
        <f aca="false">IF(O220&gt;0,(O220/7/E220)*100,0)</f>
        <v>93.2826827202392</v>
      </c>
      <c r="S220" s="0" t="n">
        <v>89.9</v>
      </c>
      <c r="T220" s="29"/>
    </row>
    <row r="221" customFormat="false" ht="14.4" hidden="true" customHeight="false" outlineLevel="1" collapsed="false">
      <c r="A221" s="16" t="n">
        <f aca="false">A219+1</f>
        <v>41782</v>
      </c>
      <c r="B221" s="0" t="n">
        <f aca="false">B219+1</f>
        <v>316</v>
      </c>
      <c r="C221" s="23"/>
      <c r="D221" s="18" t="n">
        <f aca="false">D219-F219-G219</f>
        <v>50111</v>
      </c>
      <c r="E221" s="17"/>
      <c r="F221" s="18" t="n">
        <v>36</v>
      </c>
      <c r="G221" s="18"/>
      <c r="H221" s="17"/>
      <c r="I221" s="17"/>
      <c r="J221" s="18" t="n">
        <v>5990</v>
      </c>
      <c r="K221" s="17"/>
      <c r="L221" s="34" t="n">
        <f aca="false">IF(D221&gt;0,J221/D221,0)</f>
        <v>0.119534633114486</v>
      </c>
      <c r="M221" s="28"/>
      <c r="N221" s="17"/>
      <c r="O221" s="18" t="n">
        <v>46248</v>
      </c>
      <c r="P221" s="17"/>
      <c r="Q221" s="28"/>
      <c r="R221" s="28"/>
    </row>
    <row r="222" customFormat="false" ht="14.4" hidden="true" customHeight="false" outlineLevel="1" collapsed="false">
      <c r="A222" s="16" t="n">
        <f aca="false">A221+1</f>
        <v>41783</v>
      </c>
      <c r="B222" s="0" t="n">
        <f aca="false">B221+1</f>
        <v>317</v>
      </c>
      <c r="C222" s="23"/>
      <c r="D222" s="18" t="n">
        <f aca="false">D221-F221-G221</f>
        <v>50075</v>
      </c>
      <c r="E222" s="17"/>
      <c r="F222" s="18" t="n">
        <v>36</v>
      </c>
      <c r="G222" s="18"/>
      <c r="H222" s="17"/>
      <c r="I222" s="17"/>
      <c r="J222" s="18" t="n">
        <v>6020</v>
      </c>
      <c r="K222" s="17"/>
      <c r="L222" s="34" t="n">
        <f aca="false">IF(D222&gt;0,J222/D222,0)</f>
        <v>0.120219670494259</v>
      </c>
      <c r="M222" s="28"/>
      <c r="N222" s="17"/>
      <c r="O222" s="18" t="n">
        <v>46138</v>
      </c>
      <c r="P222" s="17"/>
      <c r="Q222" s="28"/>
      <c r="R222" s="28"/>
    </row>
    <row r="223" customFormat="false" ht="14.4" hidden="true" customHeight="false" outlineLevel="1" collapsed="false">
      <c r="A223" s="16" t="n">
        <f aca="false">A222+1</f>
        <v>41784</v>
      </c>
      <c r="B223" s="0" t="n">
        <f aca="false">B222+1</f>
        <v>318</v>
      </c>
      <c r="C223" s="23"/>
      <c r="D223" s="18" t="n">
        <f aca="false">D222-F222-G222</f>
        <v>50039</v>
      </c>
      <c r="E223" s="17"/>
      <c r="F223" s="18"/>
      <c r="G223" s="18"/>
      <c r="H223" s="17"/>
      <c r="I223" s="17"/>
      <c r="J223" s="18" t="n">
        <v>5910</v>
      </c>
      <c r="K223" s="17"/>
      <c r="L223" s="34" t="n">
        <f aca="false">IF(D223&gt;0,J223/D223,0)</f>
        <v>0.118107875856832</v>
      </c>
      <c r="M223" s="28"/>
      <c r="N223" s="17"/>
      <c r="O223" s="18" t="n">
        <v>46207</v>
      </c>
      <c r="P223" s="17"/>
      <c r="Q223" s="28"/>
      <c r="R223" s="28"/>
    </row>
    <row r="224" customFormat="false" ht="14.4" hidden="true" customHeight="false" outlineLevel="1" collapsed="false">
      <c r="A224" s="16" t="n">
        <f aca="false">A223+1</f>
        <v>41785</v>
      </c>
      <c r="B224" s="0" t="n">
        <f aca="false">B223+1</f>
        <v>319</v>
      </c>
      <c r="C224" s="23"/>
      <c r="D224" s="18" t="n">
        <f aca="false">D223-F223-G223</f>
        <v>50039</v>
      </c>
      <c r="E224" s="17"/>
      <c r="F224" s="18" t="n">
        <v>50</v>
      </c>
      <c r="G224" s="18"/>
      <c r="H224" s="17"/>
      <c r="I224" s="17"/>
      <c r="J224" s="18" t="n">
        <v>6020</v>
      </c>
      <c r="K224" s="17"/>
      <c r="L224" s="34" t="n">
        <f aca="false">IF(D224&gt;0,J224/D224,0)</f>
        <v>0.120306161194268</v>
      </c>
      <c r="M224" s="28"/>
      <c r="N224" s="17"/>
      <c r="O224" s="18" t="n">
        <v>44970</v>
      </c>
      <c r="P224" s="17"/>
      <c r="Q224" s="28"/>
      <c r="R224" s="28"/>
    </row>
    <row r="225" customFormat="false" ht="14.4" hidden="true" customHeight="false" outlineLevel="1" collapsed="false">
      <c r="A225" s="16" t="n">
        <f aca="false">A224+1</f>
        <v>41786</v>
      </c>
      <c r="B225" s="0" t="n">
        <f aca="false">B224+1</f>
        <v>320</v>
      </c>
      <c r="C225" s="23"/>
      <c r="D225" s="18" t="n">
        <f aca="false">D224-F224-G224</f>
        <v>49989</v>
      </c>
      <c r="E225" s="17"/>
      <c r="F225" s="18" t="n">
        <v>35</v>
      </c>
      <c r="G225" s="18"/>
      <c r="H225" s="17"/>
      <c r="I225" s="17"/>
      <c r="J225" s="18" t="n">
        <v>6040</v>
      </c>
      <c r="K225" s="17"/>
      <c r="L225" s="34" t="n">
        <f aca="false">IF(D225&gt;0,J225/D225,0)</f>
        <v>0.120826581848007</v>
      </c>
      <c r="M225" s="28"/>
      <c r="N225" s="17"/>
      <c r="O225" s="18" t="n">
        <v>46499</v>
      </c>
      <c r="P225" s="17"/>
      <c r="Q225" s="28"/>
      <c r="R225" s="28"/>
    </row>
    <row r="226" customFormat="false" ht="14.4" hidden="true" customHeight="false" outlineLevel="1" collapsed="false">
      <c r="A226" s="16" t="n">
        <f aca="false">A225+1</f>
        <v>41787</v>
      </c>
      <c r="B226" s="0" t="n">
        <f aca="false">B225+1</f>
        <v>321</v>
      </c>
      <c r="C226" s="23"/>
      <c r="D226" s="18" t="n">
        <f aca="false">D225-F225-G225</f>
        <v>49954</v>
      </c>
      <c r="E226" s="17"/>
      <c r="F226" s="18" t="n">
        <v>32</v>
      </c>
      <c r="G226" s="18"/>
      <c r="H226" s="17"/>
      <c r="I226" s="17"/>
      <c r="J226" s="18"/>
      <c r="K226" s="17"/>
      <c r="L226" s="34" t="n">
        <f aca="false">IF(D226&gt;0,J226/D226,0)</f>
        <v>0</v>
      </c>
      <c r="M226" s="28"/>
      <c r="N226" s="17"/>
      <c r="O226" s="18" t="n">
        <v>45131</v>
      </c>
      <c r="P226" s="17"/>
      <c r="Q226" s="28"/>
      <c r="R226" s="28"/>
    </row>
    <row r="227" customFormat="false" ht="14.4" hidden="true" customHeight="false" outlineLevel="1" collapsed="false">
      <c r="A227" s="16" t="n">
        <f aca="false">A226+1</f>
        <v>41788</v>
      </c>
      <c r="B227" s="0" t="n">
        <f aca="false">B226+1</f>
        <v>322</v>
      </c>
      <c r="C227" s="23"/>
      <c r="D227" s="18" t="n">
        <f aca="false">D226-F226-G226</f>
        <v>49922</v>
      </c>
      <c r="E227" s="17"/>
      <c r="F227" s="18" t="n">
        <v>36</v>
      </c>
      <c r="G227" s="18" t="n">
        <v>51</v>
      </c>
      <c r="H227" s="17"/>
      <c r="I227" s="17"/>
      <c r="J227" s="18" t="n">
        <v>5980</v>
      </c>
      <c r="K227" s="17"/>
      <c r="L227" s="34" t="n">
        <f aca="false">IF(D227&gt;0,J227/D227,0)</f>
        <v>0.119786867513321</v>
      </c>
      <c r="M227" s="28"/>
      <c r="N227" s="17"/>
      <c r="O227" s="18" t="n">
        <v>43325</v>
      </c>
      <c r="P227" s="17"/>
      <c r="Q227" s="28"/>
      <c r="R227" s="28"/>
    </row>
    <row r="228" customFormat="false" ht="14.4" hidden="false" customHeight="false" outlineLevel="0" collapsed="false">
      <c r="A228" s="16"/>
      <c r="C228" s="23" t="n">
        <f aca="false">C220+1</f>
        <v>46</v>
      </c>
      <c r="D228" s="13" t="n">
        <f aca="false">A227</f>
        <v>41788</v>
      </c>
      <c r="E228" s="24" t="n">
        <f aca="false">IF(SUM(D221:D227)&gt;0,AVERAGE(D221:D227),0)</f>
        <v>50018.4285714286</v>
      </c>
      <c r="F228" s="23" t="n">
        <f aca="false">SUM(F221:F227)</f>
        <v>225</v>
      </c>
      <c r="G228" s="23" t="n">
        <f aca="false">SUM(G221:G227)</f>
        <v>51</v>
      </c>
      <c r="H228" s="25" t="n">
        <f aca="false">IF(E228&gt;0,F228/E228*100,0)</f>
        <v>0.449834203964824</v>
      </c>
      <c r="I228" s="25" t="n">
        <f aca="false">IF(E228&gt;0,G228/E228*100,0)</f>
        <v>0.10196241956536</v>
      </c>
      <c r="J228" s="23" t="n">
        <f aca="false">SUM(J221:J227)</f>
        <v>35960</v>
      </c>
      <c r="K228" s="23" t="n">
        <f aca="false">IF(J228&gt;0,J228+K220,0)</f>
        <v>1129580</v>
      </c>
      <c r="L228" s="24" t="n">
        <f aca="false">IF(E228&gt;0,J228/E228/7*1000,0)</f>
        <v>102.705003013175</v>
      </c>
      <c r="M228" s="24" t="n">
        <f aca="false">IF(E228&gt;0,J228/E228*1000,0)</f>
        <v>718.935021092226</v>
      </c>
      <c r="N228" s="26" t="n">
        <f aca="false">IF(O228&gt;0,J228/(O228/10),0)</f>
        <v>1.12897858205816</v>
      </c>
      <c r="O228" s="23" t="n">
        <f aca="false">SUM(O221:O227)</f>
        <v>318518</v>
      </c>
      <c r="P228" s="23" t="n">
        <f aca="false">IF(O228&gt;0,O228+P220,0)</f>
        <v>8138833</v>
      </c>
      <c r="Q228" s="27" t="n">
        <f aca="false">IF(E228&gt;0,O228/E228,0)</f>
        <v>6.36801293237635</v>
      </c>
      <c r="R228" s="28" t="n">
        <f aca="false">IF(O228&gt;0,(O228/7/E228)*100,0)</f>
        <v>90.9716133196622</v>
      </c>
      <c r="S228" s="0" t="n">
        <v>89.7</v>
      </c>
    </row>
    <row r="229" customFormat="false" ht="14.4" hidden="true" customHeight="false" outlineLevel="1" collapsed="false">
      <c r="A229" s="16" t="n">
        <f aca="false">A227+1</f>
        <v>41789</v>
      </c>
      <c r="B229" s="0" t="n">
        <f aca="false">B227+1</f>
        <v>323</v>
      </c>
      <c r="C229" s="23"/>
      <c r="D229" s="18" t="n">
        <f aca="false">D227-F227-G227</f>
        <v>49835</v>
      </c>
      <c r="E229" s="17"/>
      <c r="F229" s="18" t="n">
        <v>37</v>
      </c>
      <c r="G229" s="18"/>
      <c r="H229" s="17"/>
      <c r="I229" s="17"/>
      <c r="J229" s="18" t="n">
        <v>6110</v>
      </c>
      <c r="K229" s="17"/>
      <c r="L229" s="34" t="n">
        <f aca="false">IF(D229&gt;0,J229/D229,0)</f>
        <v>0.122604595164041</v>
      </c>
      <c r="M229" s="28"/>
      <c r="N229" s="17"/>
      <c r="O229" s="18" t="n">
        <v>50936</v>
      </c>
      <c r="P229" s="17"/>
      <c r="Q229" s="28"/>
      <c r="R229" s="28"/>
    </row>
    <row r="230" customFormat="false" ht="14.4" hidden="true" customHeight="false" outlineLevel="1" collapsed="false">
      <c r="A230" s="16" t="n">
        <f aca="false">A229+1</f>
        <v>41790</v>
      </c>
      <c r="B230" s="0" t="n">
        <f aca="false">B229+1</f>
        <v>324</v>
      </c>
      <c r="C230" s="23"/>
      <c r="D230" s="18" t="n">
        <f aca="false">D229-F229-G229</f>
        <v>49798</v>
      </c>
      <c r="E230" s="17"/>
      <c r="F230" s="18" t="n">
        <v>39</v>
      </c>
      <c r="G230" s="18"/>
      <c r="H230" s="17"/>
      <c r="I230" s="17"/>
      <c r="J230" s="18" t="n">
        <v>5960</v>
      </c>
      <c r="K230" s="17"/>
      <c r="L230" s="34" t="n">
        <f aca="false">IF(D230&gt;0,J230/D230,0)</f>
        <v>0.119683521426563</v>
      </c>
      <c r="M230" s="28"/>
      <c r="N230" s="17"/>
      <c r="O230" s="18" t="n">
        <v>44533</v>
      </c>
      <c r="P230" s="17"/>
      <c r="Q230" s="28"/>
      <c r="R230" s="28"/>
    </row>
    <row r="231" customFormat="false" ht="14.4" hidden="true" customHeight="false" outlineLevel="1" collapsed="false">
      <c r="A231" s="16" t="n">
        <f aca="false">A230+1</f>
        <v>41791</v>
      </c>
      <c r="B231" s="0" t="n">
        <f aca="false">B230+1</f>
        <v>325</v>
      </c>
      <c r="C231" s="23"/>
      <c r="D231" s="18" t="n">
        <f aca="false">D230-F230-G230</f>
        <v>49759</v>
      </c>
      <c r="E231" s="17"/>
      <c r="F231" s="18"/>
      <c r="G231" s="18"/>
      <c r="H231" s="17"/>
      <c r="I231" s="17"/>
      <c r="J231" s="18" t="n">
        <v>5970</v>
      </c>
      <c r="K231" s="17"/>
      <c r="L231" s="34" t="n">
        <f aca="false">IF(D231&gt;0,J231/D231,0)</f>
        <v>0.11997829538375</v>
      </c>
      <c r="M231" s="28"/>
      <c r="N231" s="17"/>
      <c r="O231" s="18" t="n">
        <v>46008</v>
      </c>
      <c r="P231" s="17"/>
      <c r="Q231" s="28"/>
      <c r="R231" s="28"/>
    </row>
    <row r="232" customFormat="false" ht="14.4" hidden="true" customHeight="false" outlineLevel="1" collapsed="false">
      <c r="A232" s="16" t="n">
        <f aca="false">A231+1</f>
        <v>41792</v>
      </c>
      <c r="B232" s="0" t="n">
        <f aca="false">B231+1</f>
        <v>326</v>
      </c>
      <c r="C232" s="23"/>
      <c r="D232" s="18" t="n">
        <f aca="false">D231-F231-G231</f>
        <v>49759</v>
      </c>
      <c r="E232" s="17"/>
      <c r="F232" s="18" t="n">
        <v>67</v>
      </c>
      <c r="G232" s="18"/>
      <c r="H232" s="17"/>
      <c r="I232" s="17"/>
      <c r="J232" s="18" t="n">
        <v>6000</v>
      </c>
      <c r="K232" s="17"/>
      <c r="L232" s="34" t="n">
        <f aca="false">IF(D232&gt;0,J232/D232,0)</f>
        <v>0.120581201390703</v>
      </c>
      <c r="M232" s="28"/>
      <c r="N232" s="17"/>
      <c r="O232" s="18" t="n">
        <v>45896</v>
      </c>
      <c r="P232" s="17"/>
      <c r="Q232" s="28"/>
      <c r="R232" s="28"/>
    </row>
    <row r="233" customFormat="false" ht="14.4" hidden="true" customHeight="false" outlineLevel="1" collapsed="false">
      <c r="A233" s="16" t="n">
        <f aca="false">A232+1</f>
        <v>41793</v>
      </c>
      <c r="B233" s="0" t="n">
        <f aca="false">B232+1</f>
        <v>327</v>
      </c>
      <c r="C233" s="23"/>
      <c r="D233" s="18" t="n">
        <f aca="false">D232-F232-G232</f>
        <v>49692</v>
      </c>
      <c r="E233" s="17"/>
      <c r="F233" s="18" t="n">
        <v>30</v>
      </c>
      <c r="G233" s="18"/>
      <c r="H233" s="17"/>
      <c r="I233" s="17"/>
      <c r="J233" s="18" t="n">
        <v>6000</v>
      </c>
      <c r="K233" s="17"/>
      <c r="L233" s="34" t="n">
        <f aca="false">IF(D233&gt;0,J233/D233,0)</f>
        <v>0.120743781695243</v>
      </c>
      <c r="M233" s="28"/>
      <c r="N233" s="17"/>
      <c r="O233" s="18" t="n">
        <v>45972</v>
      </c>
      <c r="P233" s="17"/>
      <c r="Q233" s="28"/>
      <c r="R233" s="28"/>
    </row>
    <row r="234" customFormat="false" ht="14.4" hidden="true" customHeight="false" outlineLevel="1" collapsed="false">
      <c r="A234" s="16" t="n">
        <f aca="false">A233+1</f>
        <v>41794</v>
      </c>
      <c r="B234" s="0" t="n">
        <f aca="false">B233+1</f>
        <v>328</v>
      </c>
      <c r="C234" s="23"/>
      <c r="D234" s="18" t="n">
        <f aca="false">D233-F233-G233</f>
        <v>49662</v>
      </c>
      <c r="E234" s="17"/>
      <c r="F234" s="18" t="n">
        <v>36</v>
      </c>
      <c r="G234" s="18"/>
      <c r="H234" s="17"/>
      <c r="I234" s="17"/>
      <c r="J234" s="18" t="n">
        <v>5910</v>
      </c>
      <c r="K234" s="17"/>
      <c r="L234" s="34" t="n">
        <f aca="false">IF(D234&gt;0,J234/D234,0)</f>
        <v>0.119004470218678</v>
      </c>
      <c r="M234" s="28"/>
      <c r="N234" s="17"/>
      <c r="O234" s="18" t="n">
        <v>45866</v>
      </c>
      <c r="P234" s="17"/>
      <c r="Q234" s="28"/>
      <c r="R234" s="28"/>
    </row>
    <row r="235" customFormat="false" ht="14.4" hidden="true" customHeight="false" outlineLevel="1" collapsed="false">
      <c r="A235" s="16" t="n">
        <f aca="false">A234+1</f>
        <v>41795</v>
      </c>
      <c r="B235" s="0" t="n">
        <f aca="false">B234+1</f>
        <v>329</v>
      </c>
      <c r="C235" s="23"/>
      <c r="D235" s="18" t="n">
        <f aca="false">D234-F234-G234</f>
        <v>49626</v>
      </c>
      <c r="E235" s="17"/>
      <c r="F235" s="18" t="n">
        <v>15</v>
      </c>
      <c r="G235" s="18"/>
      <c r="H235" s="17"/>
      <c r="I235" s="17"/>
      <c r="J235" s="18" t="n">
        <v>5990</v>
      </c>
      <c r="K235" s="17"/>
      <c r="L235" s="34" t="n">
        <f aca="false">IF(D235&gt;0,J235/D235,0)</f>
        <v>0.120702857373151</v>
      </c>
      <c r="M235" s="28"/>
      <c r="N235" s="17"/>
      <c r="O235" s="18" t="n">
        <v>45436</v>
      </c>
      <c r="P235" s="17"/>
      <c r="Q235" s="28"/>
      <c r="R235" s="28"/>
    </row>
    <row r="236" customFormat="false" ht="14.4" hidden="false" customHeight="false" outlineLevel="0" collapsed="false">
      <c r="A236" s="16"/>
      <c r="C236" s="23" t="n">
        <f aca="false">C228+1</f>
        <v>47</v>
      </c>
      <c r="D236" s="13" t="n">
        <f aca="false">A235</f>
        <v>41795</v>
      </c>
      <c r="E236" s="24" t="n">
        <f aca="false">IF(SUM(D229:D235)&gt;0,AVERAGE(D229:D235),0)</f>
        <v>49733</v>
      </c>
      <c r="F236" s="23" t="n">
        <f aca="false">SUM(F229:F235)</f>
        <v>224</v>
      </c>
      <c r="G236" s="23" t="n">
        <f aca="false">SUM(G229:G235)</f>
        <v>0</v>
      </c>
      <c r="H236" s="25" t="n">
        <f aca="false">IF(E236&gt;0,F236/E236*100,0)</f>
        <v>0.450405163573482</v>
      </c>
      <c r="I236" s="25" t="n">
        <f aca="false">IF(E236&gt;0,G236/E236*100,0)</f>
        <v>0</v>
      </c>
      <c r="J236" s="23" t="n">
        <f aca="false">SUM(J229:J235)</f>
        <v>41940</v>
      </c>
      <c r="K236" s="23" t="n">
        <f aca="false">IF(J236&gt;0,J236+K228,0)</f>
        <v>1171520</v>
      </c>
      <c r="L236" s="24" t="n">
        <f aca="false">IF(E236&gt;0,J236/E236/7*1000,0)</f>
        <v>120.471891328264</v>
      </c>
      <c r="M236" s="24" t="n">
        <f aca="false">IF(E236&gt;0,J236/E236*1000,0)</f>
        <v>843.303239297851</v>
      </c>
      <c r="N236" s="26" t="n">
        <f aca="false">IF(O236&gt;0,J236/(O236/10),0)</f>
        <v>1.29186470227663</v>
      </c>
      <c r="O236" s="23" t="n">
        <f aca="false">SUM(O229:O235)</f>
        <v>324647</v>
      </c>
      <c r="P236" s="23" t="n">
        <f aca="false">IF(O236&gt;0,O236+P228,0)</f>
        <v>8463480</v>
      </c>
      <c r="Q236" s="27" t="n">
        <f aca="false">IF(E236&gt;0,O236/E236,0)</f>
        <v>6.5277984436893</v>
      </c>
      <c r="R236" s="28" t="n">
        <f aca="false">IF(O236&gt;0,(O236/7/E236)*100,0)</f>
        <v>93.2542634812757</v>
      </c>
      <c r="S236" s="0" t="n">
        <v>89.5</v>
      </c>
    </row>
    <row r="237" customFormat="false" ht="14.4" hidden="true" customHeight="false" outlineLevel="1" collapsed="false">
      <c r="A237" s="16" t="n">
        <f aca="false">A235+1</f>
        <v>41796</v>
      </c>
      <c r="B237" s="0" t="n">
        <f aca="false">B235+1</f>
        <v>330</v>
      </c>
      <c r="C237" s="23"/>
      <c r="D237" s="18" t="n">
        <f aca="false">D235-F235-G235</f>
        <v>49611</v>
      </c>
      <c r="E237" s="17"/>
      <c r="F237" s="18" t="n">
        <v>14</v>
      </c>
      <c r="G237" s="18"/>
      <c r="H237" s="17"/>
      <c r="I237" s="17"/>
      <c r="J237" s="18" t="n">
        <v>5930</v>
      </c>
      <c r="K237" s="17"/>
      <c r="L237" s="34" t="n">
        <f aca="false">IF(D237&gt;0,J237/D237,0)</f>
        <v>0.119529942956199</v>
      </c>
      <c r="M237" s="28"/>
      <c r="N237" s="17"/>
      <c r="O237" s="18" t="n">
        <v>40409</v>
      </c>
      <c r="P237" s="17"/>
      <c r="Q237" s="28"/>
      <c r="R237" s="28"/>
    </row>
    <row r="238" customFormat="false" ht="14.4" hidden="true" customHeight="false" outlineLevel="1" collapsed="false">
      <c r="A238" s="16" t="n">
        <f aca="false">A237+1</f>
        <v>41797</v>
      </c>
      <c r="B238" s="0" t="n">
        <f aca="false">B237+1</f>
        <v>331</v>
      </c>
      <c r="C238" s="23"/>
      <c r="D238" s="18" t="n">
        <f aca="false">D237-F237-G237</f>
        <v>49597</v>
      </c>
      <c r="E238" s="17"/>
      <c r="F238" s="18" t="n">
        <v>13</v>
      </c>
      <c r="G238" s="18"/>
      <c r="H238" s="17"/>
      <c r="I238" s="17"/>
      <c r="J238" s="18" t="n">
        <v>5870</v>
      </c>
      <c r="K238" s="17"/>
      <c r="L238" s="34" t="n">
        <f aca="false">IF(D238&gt;0,J238/D238,0)</f>
        <v>0.118353932697542</v>
      </c>
      <c r="M238" s="28"/>
      <c r="N238" s="17"/>
      <c r="O238" s="18" t="n">
        <v>45885</v>
      </c>
      <c r="P238" s="17"/>
      <c r="Q238" s="28"/>
      <c r="R238" s="28"/>
    </row>
    <row r="239" customFormat="false" ht="14.4" hidden="true" customHeight="false" outlineLevel="1" collapsed="false">
      <c r="A239" s="16" t="n">
        <f aca="false">A238+1</f>
        <v>41798</v>
      </c>
      <c r="B239" s="0" t="n">
        <f aca="false">B238+1</f>
        <v>332</v>
      </c>
      <c r="C239" s="23"/>
      <c r="D239" s="18" t="n">
        <f aca="false">D238-F238-G238</f>
        <v>49584</v>
      </c>
      <c r="E239" s="17"/>
      <c r="F239" s="18"/>
      <c r="G239" s="18"/>
      <c r="H239" s="17"/>
      <c r="I239" s="17"/>
      <c r="J239" s="18" t="n">
        <v>3040</v>
      </c>
      <c r="K239" s="17"/>
      <c r="L239" s="34" t="n">
        <f aca="false">IF(D239&gt;0,J239/D239,0)</f>
        <v>0.0613101000322685</v>
      </c>
      <c r="M239" s="28"/>
      <c r="N239" s="17"/>
      <c r="O239" s="18" t="n">
        <v>50176</v>
      </c>
      <c r="P239" s="17"/>
      <c r="Q239" s="28"/>
      <c r="R239" s="28"/>
    </row>
    <row r="240" customFormat="false" ht="14.4" hidden="true" customHeight="false" outlineLevel="1" collapsed="false">
      <c r="A240" s="16" t="n">
        <f aca="false">A239+1</f>
        <v>41799</v>
      </c>
      <c r="B240" s="0" t="n">
        <f aca="false">B239+1</f>
        <v>333</v>
      </c>
      <c r="C240" s="23"/>
      <c r="D240" s="18" t="n">
        <f aca="false">D239-F239-G239</f>
        <v>49584</v>
      </c>
      <c r="E240" s="17"/>
      <c r="F240" s="18"/>
      <c r="G240" s="18"/>
      <c r="H240" s="17"/>
      <c r="I240" s="17"/>
      <c r="J240" s="18"/>
      <c r="K240" s="17"/>
      <c r="L240" s="34" t="n">
        <f aca="false">IF(D240&gt;0,J240/D240,0)</f>
        <v>0</v>
      </c>
      <c r="M240" s="28"/>
      <c r="N240" s="17"/>
      <c r="O240" s="18"/>
      <c r="P240" s="17"/>
      <c r="Q240" s="28"/>
      <c r="R240" s="28"/>
    </row>
    <row r="241" customFormat="false" ht="14.4" hidden="true" customHeight="false" outlineLevel="1" collapsed="false">
      <c r="A241" s="16" t="n">
        <f aca="false">A240+1</f>
        <v>41800</v>
      </c>
      <c r="B241" s="0" t="n">
        <f aca="false">B240+1</f>
        <v>334</v>
      </c>
      <c r="C241" s="23"/>
      <c r="D241" s="18" t="n">
        <f aca="false">D240-F240-G240</f>
        <v>49584</v>
      </c>
      <c r="E241" s="17"/>
      <c r="F241" s="18"/>
      <c r="G241" s="18"/>
      <c r="H241" s="17"/>
      <c r="I241" s="17"/>
      <c r="J241" s="18"/>
      <c r="K241" s="17"/>
      <c r="L241" s="34" t="n">
        <f aca="false">IF(D241&gt;0,J241/D241,0)</f>
        <v>0</v>
      </c>
      <c r="M241" s="28"/>
      <c r="N241" s="17"/>
      <c r="O241" s="18"/>
      <c r="P241" s="17"/>
      <c r="Q241" s="28"/>
      <c r="R241" s="28"/>
    </row>
    <row r="242" customFormat="false" ht="14.4" hidden="true" customHeight="false" outlineLevel="1" collapsed="false">
      <c r="A242" s="16" t="n">
        <f aca="false">A241+1</f>
        <v>41801</v>
      </c>
      <c r="B242" s="0" t="n">
        <f aca="false">B241+1</f>
        <v>335</v>
      </c>
      <c r="C242" s="23"/>
      <c r="D242" s="18" t="n">
        <f aca="false">D241-F241-G241</f>
        <v>49584</v>
      </c>
      <c r="E242" s="17"/>
      <c r="F242" s="18"/>
      <c r="G242" s="18"/>
      <c r="H242" s="17"/>
      <c r="I242" s="17"/>
      <c r="J242" s="18"/>
      <c r="K242" s="17"/>
      <c r="L242" s="34" t="n">
        <f aca="false">IF(D242&gt;0,J242/D242,0)</f>
        <v>0</v>
      </c>
      <c r="M242" s="28"/>
      <c r="N242" s="17"/>
      <c r="O242" s="18"/>
      <c r="P242" s="17"/>
      <c r="Q242" s="28"/>
      <c r="R242" s="28"/>
    </row>
    <row r="243" customFormat="false" ht="14.4" hidden="true" customHeight="false" outlineLevel="1" collapsed="false">
      <c r="A243" s="16" t="n">
        <f aca="false">A242+1</f>
        <v>41802</v>
      </c>
      <c r="B243" s="0" t="n">
        <f aca="false">B242+1</f>
        <v>336</v>
      </c>
      <c r="C243" s="23"/>
      <c r="D243" s="18" t="n">
        <f aca="false">D242-F242-G242</f>
        <v>49584</v>
      </c>
      <c r="E243" s="17"/>
      <c r="F243" s="18"/>
      <c r="G243" s="18"/>
      <c r="H243" s="17"/>
      <c r="I243" s="17"/>
      <c r="J243" s="18"/>
      <c r="K243" s="17"/>
      <c r="L243" s="34" t="n">
        <f aca="false">IF(D243&gt;0,J243/D243,0)</f>
        <v>0</v>
      </c>
      <c r="M243" s="28"/>
      <c r="N243" s="17"/>
      <c r="O243" s="18"/>
      <c r="P243" s="17"/>
      <c r="Q243" s="28"/>
      <c r="R243" s="28"/>
    </row>
    <row r="244" customFormat="false" ht="14.4" hidden="false" customHeight="false" outlineLevel="0" collapsed="false">
      <c r="A244" s="16"/>
      <c r="C244" s="23" t="n">
        <f aca="false">C236+1</f>
        <v>48</v>
      </c>
      <c r="D244" s="13" t="n">
        <f aca="false">A243</f>
        <v>41802</v>
      </c>
      <c r="E244" s="24" t="n">
        <f aca="false">IF(SUM(D237:D243)&gt;0,AVERAGE(D237:D243),0)</f>
        <v>49589.7142857143</v>
      </c>
      <c r="F244" s="23" t="n">
        <f aca="false">SUM(F237:F243)</f>
        <v>27</v>
      </c>
      <c r="G244" s="23" t="n">
        <f aca="false">SUM(G237:G243)</f>
        <v>0</v>
      </c>
      <c r="H244" s="25" t="n">
        <f aca="false">IF(E244&gt;0,F244/E244*100,0)</f>
        <v>0.0544467746767763</v>
      </c>
      <c r="I244" s="25" t="n">
        <f aca="false">IF(E244&gt;0,G244/E244*100,0)</f>
        <v>0</v>
      </c>
      <c r="J244" s="23" t="n">
        <f aca="false">SUM(J237:J243)</f>
        <v>14840</v>
      </c>
      <c r="K244" s="23" t="n">
        <f aca="false">IF(J244&gt;0,J244+K236,0)</f>
        <v>1186360</v>
      </c>
      <c r="L244" s="24" t="n">
        <f aca="false">IF(E244&gt;0,J244/E244/7*1000,0)</f>
        <v>42.7508008573206</v>
      </c>
      <c r="M244" s="24" t="n">
        <f aca="false">IF(E244&gt;0,J244/E244*1000,0)</f>
        <v>299.255606001245</v>
      </c>
      <c r="N244" s="26" t="n">
        <f aca="false">IF(O244&gt;0,J244/(O244/10),0)</f>
        <v>1.08741848025207</v>
      </c>
      <c r="O244" s="23" t="n">
        <f aca="false">SUM(O237:O243)</f>
        <v>136470</v>
      </c>
      <c r="P244" s="23" t="n">
        <f aca="false">IF(O244&gt;0,O244+P236,0)</f>
        <v>8599950</v>
      </c>
      <c r="Q244" s="27" t="n">
        <f aca="false">IF(E244&gt;0,O244/E244,0)</f>
        <v>2.7519819778295</v>
      </c>
      <c r="R244" s="28" t="n">
        <f aca="false">IF(O244&gt;0,(O244/7/E244)*100,0)</f>
        <v>39.3140282547072</v>
      </c>
      <c r="S244" s="0" t="n">
        <v>89.3</v>
      </c>
    </row>
    <row r="245" customFormat="false" ht="14.4" hidden="true" customHeight="false" outlineLevel="1" collapsed="false">
      <c r="A245" s="16" t="n">
        <f aca="false">A243+1</f>
        <v>41803</v>
      </c>
      <c r="B245" s="0" t="n">
        <f aca="false">B243+1</f>
        <v>337</v>
      </c>
      <c r="C245" s="23"/>
      <c r="D245" s="18"/>
      <c r="E245" s="17"/>
      <c r="F245" s="18"/>
      <c r="G245" s="18"/>
      <c r="H245" s="17"/>
      <c r="I245" s="17"/>
      <c r="J245" s="18"/>
      <c r="K245" s="17"/>
      <c r="L245" s="34" t="n">
        <f aca="false">IF(D245&gt;0,J245/D245,0)</f>
        <v>0</v>
      </c>
      <c r="M245" s="28" t="e">
        <f aca="false">K245/$E$5</f>
        <v>#DIV/0!</v>
      </c>
      <c r="N245" s="17"/>
      <c r="O245" s="18"/>
      <c r="P245" s="17"/>
      <c r="Q245" s="28" t="e">
        <f aca="false">P245/$E$5</f>
        <v>#DIV/0!</v>
      </c>
      <c r="R245" s="28"/>
    </row>
    <row r="246" customFormat="false" ht="14.4" hidden="true" customHeight="false" outlineLevel="1" collapsed="false">
      <c r="A246" s="16" t="n">
        <f aca="false">A245+1</f>
        <v>41804</v>
      </c>
      <c r="B246" s="0" t="n">
        <f aca="false">B245+1</f>
        <v>338</v>
      </c>
      <c r="C246" s="23"/>
      <c r="D246" s="18"/>
      <c r="E246" s="17"/>
      <c r="F246" s="18"/>
      <c r="G246" s="18"/>
      <c r="H246" s="17"/>
      <c r="I246" s="17"/>
      <c r="J246" s="18"/>
      <c r="K246" s="17"/>
      <c r="L246" s="34" t="n">
        <f aca="false">IF(D246&gt;0,J246/D246,0)</f>
        <v>0</v>
      </c>
      <c r="M246" s="28" t="e">
        <f aca="false">K246/$E$5</f>
        <v>#DIV/0!</v>
      </c>
      <c r="N246" s="17"/>
      <c r="O246" s="18"/>
      <c r="P246" s="17"/>
      <c r="Q246" s="28" t="e">
        <f aca="false">P246/$E$5</f>
        <v>#DIV/0!</v>
      </c>
      <c r="R246" s="28"/>
    </row>
    <row r="247" customFormat="false" ht="14.4" hidden="true" customHeight="false" outlineLevel="1" collapsed="false">
      <c r="A247" s="16" t="n">
        <f aca="false">A246+1</f>
        <v>41805</v>
      </c>
      <c r="B247" s="0" t="n">
        <f aca="false">B246+1</f>
        <v>339</v>
      </c>
      <c r="C247" s="23"/>
      <c r="D247" s="18"/>
      <c r="E247" s="17"/>
      <c r="F247" s="18"/>
      <c r="G247" s="18"/>
      <c r="H247" s="17"/>
      <c r="I247" s="17"/>
      <c r="J247" s="18"/>
      <c r="K247" s="17"/>
      <c r="L247" s="34" t="n">
        <f aca="false">IF(D247&gt;0,J247/D247,0)</f>
        <v>0</v>
      </c>
      <c r="M247" s="28" t="e">
        <f aca="false">K247/$E$5</f>
        <v>#DIV/0!</v>
      </c>
      <c r="N247" s="17"/>
      <c r="O247" s="18"/>
      <c r="P247" s="17"/>
      <c r="Q247" s="28" t="e">
        <f aca="false">P247/$E$5</f>
        <v>#DIV/0!</v>
      </c>
      <c r="R247" s="28"/>
    </row>
    <row r="248" customFormat="false" ht="14.4" hidden="true" customHeight="false" outlineLevel="1" collapsed="false">
      <c r="A248" s="16" t="n">
        <f aca="false">A247+1</f>
        <v>41806</v>
      </c>
      <c r="B248" s="0" t="n">
        <f aca="false">B247+1</f>
        <v>340</v>
      </c>
      <c r="C248" s="23"/>
      <c r="D248" s="18"/>
      <c r="E248" s="17"/>
      <c r="F248" s="18"/>
      <c r="G248" s="18"/>
      <c r="H248" s="17"/>
      <c r="I248" s="17"/>
      <c r="J248" s="18"/>
      <c r="K248" s="17"/>
      <c r="L248" s="34" t="n">
        <f aca="false">IF(D248&gt;0,J248/D248,0)</f>
        <v>0</v>
      </c>
      <c r="M248" s="28" t="e">
        <f aca="false">K248/$E$5</f>
        <v>#DIV/0!</v>
      </c>
      <c r="N248" s="17"/>
      <c r="O248" s="18"/>
      <c r="P248" s="17"/>
      <c r="Q248" s="28" t="e">
        <f aca="false">P248/$E$5</f>
        <v>#DIV/0!</v>
      </c>
      <c r="R248" s="28"/>
    </row>
    <row r="249" customFormat="false" ht="14.4" hidden="true" customHeight="false" outlineLevel="1" collapsed="false">
      <c r="A249" s="16" t="n">
        <f aca="false">A248+1</f>
        <v>41807</v>
      </c>
      <c r="B249" s="0" t="n">
        <f aca="false">B248+1</f>
        <v>341</v>
      </c>
      <c r="C249" s="23"/>
      <c r="D249" s="18"/>
      <c r="E249" s="17"/>
      <c r="F249" s="18"/>
      <c r="G249" s="18"/>
      <c r="H249" s="17"/>
      <c r="I249" s="17"/>
      <c r="J249" s="18"/>
      <c r="K249" s="17"/>
      <c r="L249" s="34" t="n">
        <f aca="false">IF(D249&gt;0,J249/D249,0)</f>
        <v>0</v>
      </c>
      <c r="M249" s="28" t="e">
        <f aca="false">K249/$E$5</f>
        <v>#DIV/0!</v>
      </c>
      <c r="N249" s="17"/>
      <c r="O249" s="18"/>
      <c r="P249" s="17"/>
      <c r="Q249" s="28" t="e">
        <f aca="false">P249/$E$5</f>
        <v>#DIV/0!</v>
      </c>
      <c r="R249" s="28"/>
    </row>
    <row r="250" customFormat="false" ht="14.4" hidden="true" customHeight="false" outlineLevel="1" collapsed="false">
      <c r="A250" s="16" t="n">
        <f aca="false">A249+1</f>
        <v>41808</v>
      </c>
      <c r="B250" s="0" t="n">
        <f aca="false">B249+1</f>
        <v>342</v>
      </c>
      <c r="C250" s="23"/>
      <c r="D250" s="18"/>
      <c r="E250" s="17"/>
      <c r="F250" s="18"/>
      <c r="G250" s="18"/>
      <c r="H250" s="17"/>
      <c r="I250" s="17"/>
      <c r="J250" s="18"/>
      <c r="K250" s="17"/>
      <c r="L250" s="34" t="n">
        <f aca="false">IF(D250&gt;0,J250/D250,0)</f>
        <v>0</v>
      </c>
      <c r="M250" s="28" t="e">
        <f aca="false">K250/$E$5</f>
        <v>#DIV/0!</v>
      </c>
      <c r="N250" s="17"/>
      <c r="O250" s="18"/>
      <c r="P250" s="17"/>
      <c r="Q250" s="28" t="e">
        <f aca="false">P250/$E$5</f>
        <v>#DIV/0!</v>
      </c>
      <c r="R250" s="28"/>
    </row>
    <row r="251" customFormat="false" ht="14.4" hidden="true" customHeight="false" outlineLevel="1" collapsed="false">
      <c r="A251" s="16" t="n">
        <f aca="false">A250+1</f>
        <v>41809</v>
      </c>
      <c r="B251" s="0" t="n">
        <f aca="false">B250+1</f>
        <v>343</v>
      </c>
      <c r="C251" s="23"/>
      <c r="D251" s="18"/>
      <c r="E251" s="17"/>
      <c r="F251" s="18"/>
      <c r="G251" s="18"/>
      <c r="H251" s="17"/>
      <c r="I251" s="17"/>
      <c r="J251" s="18"/>
      <c r="K251" s="17"/>
      <c r="L251" s="34" t="n">
        <f aca="false">IF(D251&gt;0,J251/D251,0)</f>
        <v>0</v>
      </c>
      <c r="M251" s="28" t="e">
        <f aca="false">K251/$E$5</f>
        <v>#DIV/0!</v>
      </c>
      <c r="N251" s="17"/>
      <c r="O251" s="18"/>
      <c r="P251" s="17"/>
      <c r="Q251" s="28" t="e">
        <f aca="false">P251/$E$5</f>
        <v>#DIV/0!</v>
      </c>
      <c r="R251" s="28"/>
    </row>
    <row r="252" customFormat="false" ht="14.4" hidden="false" customHeight="false" outlineLevel="0" collapsed="false">
      <c r="A252" s="16"/>
      <c r="C252" s="23" t="n">
        <f aca="false">C244+1</f>
        <v>49</v>
      </c>
      <c r="D252" s="13" t="n">
        <f aca="false">A251</f>
        <v>41809</v>
      </c>
      <c r="E252" s="24" t="n">
        <f aca="false">IF(SUM(D245:D251)&gt;0,AVERAGE(D245:D251),0)</f>
        <v>0</v>
      </c>
      <c r="F252" s="23" t="n">
        <f aca="false">SUM(F245:F251)</f>
        <v>0</v>
      </c>
      <c r="G252" s="23" t="n">
        <f aca="false">SUM(G245:G251)</f>
        <v>0</v>
      </c>
      <c r="H252" s="25" t="n">
        <f aca="false">IF(E252&gt;0,F252/E252*100,0)</f>
        <v>0</v>
      </c>
      <c r="I252" s="25" t="n">
        <f aca="false">IF(E252&gt;0,G252/E252*100,0)</f>
        <v>0</v>
      </c>
      <c r="J252" s="23" t="n">
        <f aca="false">SUM(J245:J251)</f>
        <v>0</v>
      </c>
      <c r="K252" s="23" t="n">
        <f aca="false">IF(J252&gt;0,J252+K244,0)</f>
        <v>0</v>
      </c>
      <c r="L252" s="24" t="n">
        <f aca="false">IF(E252&gt;0,J252/E252/7*1000,0)</f>
        <v>0</v>
      </c>
      <c r="M252" s="24" t="n">
        <f aca="false">IF(E252&gt;0,J252/E252*1000,0)</f>
        <v>0</v>
      </c>
      <c r="N252" s="26" t="n">
        <f aca="false">IF(O252&gt;0,J252/(O252/10),0)</f>
        <v>0</v>
      </c>
      <c r="O252" s="23" t="n">
        <f aca="false">SUM(O245:O251)</f>
        <v>0</v>
      </c>
      <c r="P252" s="23" t="n">
        <f aca="false">IF(O252&gt;0,O252+P244,0)</f>
        <v>0</v>
      </c>
      <c r="Q252" s="27" t="n">
        <f aca="false">IF(E252&gt;0,O252/E252,0)</f>
        <v>0</v>
      </c>
      <c r="R252" s="28" t="n">
        <f aca="false">IF(O252&gt;0,(O252/7/E252)*100,0)</f>
        <v>0</v>
      </c>
      <c r="S252" s="0" t="n">
        <v>89.1</v>
      </c>
    </row>
    <row r="253" customFormat="false" ht="14.4" hidden="true" customHeight="false" outlineLevel="1" collapsed="false">
      <c r="A253" s="16" t="n">
        <f aca="false">A251+1</f>
        <v>41810</v>
      </c>
      <c r="B253" s="0" t="n">
        <f aca="false">B251+1</f>
        <v>344</v>
      </c>
      <c r="C253" s="23"/>
      <c r="D253" s="18"/>
      <c r="E253" s="17"/>
      <c r="F253" s="18"/>
      <c r="G253" s="18"/>
      <c r="H253" s="17"/>
      <c r="I253" s="17"/>
      <c r="J253" s="18"/>
      <c r="K253" s="17"/>
      <c r="L253" s="34" t="n">
        <f aca="false">IF(D253&gt;0,J253/D253,0)</f>
        <v>0</v>
      </c>
      <c r="M253" s="28" t="e">
        <f aca="false">K253/$E$5</f>
        <v>#DIV/0!</v>
      </c>
      <c r="N253" s="17"/>
      <c r="O253" s="18"/>
      <c r="P253" s="17"/>
      <c r="Q253" s="28" t="e">
        <f aca="false">P253/$E$5</f>
        <v>#DIV/0!</v>
      </c>
      <c r="R253" s="28"/>
    </row>
    <row r="254" customFormat="false" ht="14.4" hidden="true" customHeight="false" outlineLevel="1" collapsed="false">
      <c r="A254" s="16" t="n">
        <f aca="false">A253+1</f>
        <v>41811</v>
      </c>
      <c r="B254" s="0" t="n">
        <f aca="false">B253+1</f>
        <v>345</v>
      </c>
      <c r="C254" s="23"/>
      <c r="D254" s="18"/>
      <c r="E254" s="17"/>
      <c r="F254" s="18"/>
      <c r="G254" s="18"/>
      <c r="H254" s="17"/>
      <c r="I254" s="17"/>
      <c r="J254" s="18"/>
      <c r="K254" s="17"/>
      <c r="L254" s="34" t="n">
        <f aca="false">IF(D254&gt;0,J254/D254,0)</f>
        <v>0</v>
      </c>
      <c r="M254" s="28" t="e">
        <f aca="false">K254/$E$5</f>
        <v>#DIV/0!</v>
      </c>
      <c r="N254" s="17"/>
      <c r="O254" s="18"/>
      <c r="P254" s="17"/>
      <c r="Q254" s="28" t="e">
        <f aca="false">P254/$E$5</f>
        <v>#DIV/0!</v>
      </c>
      <c r="R254" s="28"/>
    </row>
    <row r="255" customFormat="false" ht="14.4" hidden="true" customHeight="false" outlineLevel="1" collapsed="false">
      <c r="A255" s="16" t="n">
        <f aca="false">A254+1</f>
        <v>41812</v>
      </c>
      <c r="B255" s="0" t="n">
        <f aca="false">B254+1</f>
        <v>346</v>
      </c>
      <c r="C255" s="23"/>
      <c r="D255" s="18"/>
      <c r="E255" s="17"/>
      <c r="F255" s="18"/>
      <c r="G255" s="18"/>
      <c r="H255" s="17"/>
      <c r="I255" s="17"/>
      <c r="J255" s="18"/>
      <c r="K255" s="17"/>
      <c r="L255" s="34" t="n">
        <f aca="false">IF(D255&gt;0,J255/D255,0)</f>
        <v>0</v>
      </c>
      <c r="M255" s="28" t="e">
        <f aca="false">K255/$E$5</f>
        <v>#DIV/0!</v>
      </c>
      <c r="N255" s="17"/>
      <c r="O255" s="18"/>
      <c r="P255" s="17"/>
      <c r="Q255" s="28" t="e">
        <f aca="false">P255/$E$5</f>
        <v>#DIV/0!</v>
      </c>
      <c r="R255" s="28"/>
    </row>
    <row r="256" customFormat="false" ht="14.4" hidden="true" customHeight="false" outlineLevel="1" collapsed="false">
      <c r="A256" s="16" t="n">
        <f aca="false">A255+1</f>
        <v>41813</v>
      </c>
      <c r="B256" s="0" t="n">
        <f aca="false">B255+1</f>
        <v>347</v>
      </c>
      <c r="C256" s="23"/>
      <c r="D256" s="18"/>
      <c r="E256" s="17"/>
      <c r="F256" s="18"/>
      <c r="G256" s="18"/>
      <c r="H256" s="17"/>
      <c r="I256" s="17"/>
      <c r="J256" s="18"/>
      <c r="K256" s="17"/>
      <c r="L256" s="34" t="n">
        <f aca="false">IF(D256&gt;0,J256/D256,0)</f>
        <v>0</v>
      </c>
      <c r="M256" s="28" t="e">
        <f aca="false">K256/$E$5</f>
        <v>#DIV/0!</v>
      </c>
      <c r="N256" s="17"/>
      <c r="O256" s="18"/>
      <c r="P256" s="17"/>
      <c r="Q256" s="28" t="e">
        <f aca="false">P256/$E$5</f>
        <v>#DIV/0!</v>
      </c>
      <c r="R256" s="28"/>
    </row>
    <row r="257" customFormat="false" ht="14.4" hidden="true" customHeight="false" outlineLevel="1" collapsed="false">
      <c r="A257" s="16" t="n">
        <f aca="false">A256+1</f>
        <v>41814</v>
      </c>
      <c r="B257" s="0" t="n">
        <f aca="false">B256+1</f>
        <v>348</v>
      </c>
      <c r="C257" s="23"/>
      <c r="D257" s="18"/>
      <c r="E257" s="17"/>
      <c r="F257" s="18"/>
      <c r="G257" s="18"/>
      <c r="H257" s="17"/>
      <c r="I257" s="17"/>
      <c r="J257" s="18"/>
      <c r="K257" s="17"/>
      <c r="L257" s="34" t="n">
        <f aca="false">IF(D257&gt;0,J257/D257,0)</f>
        <v>0</v>
      </c>
      <c r="M257" s="28" t="e">
        <f aca="false">K257/$E$5</f>
        <v>#DIV/0!</v>
      </c>
      <c r="N257" s="17"/>
      <c r="O257" s="18"/>
      <c r="P257" s="17"/>
      <c r="Q257" s="28" t="e">
        <f aca="false">P257/$E$5</f>
        <v>#DIV/0!</v>
      </c>
      <c r="R257" s="28"/>
    </row>
    <row r="258" customFormat="false" ht="14.4" hidden="true" customHeight="false" outlineLevel="1" collapsed="false">
      <c r="A258" s="16" t="n">
        <f aca="false">A257+1</f>
        <v>41815</v>
      </c>
      <c r="B258" s="0" t="n">
        <f aca="false">B257+1</f>
        <v>349</v>
      </c>
      <c r="C258" s="23"/>
      <c r="D258" s="18"/>
      <c r="E258" s="17"/>
      <c r="F258" s="18"/>
      <c r="G258" s="18"/>
      <c r="H258" s="17"/>
      <c r="I258" s="17"/>
      <c r="J258" s="18"/>
      <c r="K258" s="17"/>
      <c r="L258" s="34" t="n">
        <f aca="false">IF(D258&gt;0,J258/D258,0)</f>
        <v>0</v>
      </c>
      <c r="M258" s="28" t="e">
        <f aca="false">K258/$E$5</f>
        <v>#DIV/0!</v>
      </c>
      <c r="N258" s="17"/>
      <c r="O258" s="18"/>
      <c r="P258" s="17"/>
      <c r="Q258" s="28" t="e">
        <f aca="false">P258/$E$5</f>
        <v>#DIV/0!</v>
      </c>
      <c r="R258" s="28"/>
    </row>
    <row r="259" customFormat="false" ht="14.4" hidden="true" customHeight="false" outlineLevel="1" collapsed="false">
      <c r="A259" s="16" t="n">
        <f aca="false">A258+1</f>
        <v>41816</v>
      </c>
      <c r="B259" s="0" t="n">
        <f aca="false">B258+1</f>
        <v>350</v>
      </c>
      <c r="C259" s="23"/>
      <c r="D259" s="18"/>
      <c r="E259" s="17"/>
      <c r="F259" s="18"/>
      <c r="G259" s="18"/>
      <c r="H259" s="17"/>
      <c r="I259" s="17"/>
      <c r="J259" s="18"/>
      <c r="K259" s="17"/>
      <c r="L259" s="34" t="n">
        <f aca="false">IF(D259&gt;0,J259/D259,0)</f>
        <v>0</v>
      </c>
      <c r="M259" s="28" t="e">
        <f aca="false">K259/$E$5</f>
        <v>#DIV/0!</v>
      </c>
      <c r="N259" s="17"/>
      <c r="O259" s="18"/>
      <c r="P259" s="17"/>
      <c r="Q259" s="28" t="e">
        <f aca="false">P259/$E$5</f>
        <v>#DIV/0!</v>
      </c>
      <c r="R259" s="28"/>
    </row>
    <row r="260" customFormat="false" ht="14.4" hidden="false" customHeight="false" outlineLevel="0" collapsed="false">
      <c r="A260" s="16"/>
      <c r="C260" s="23" t="n">
        <f aca="false">C252+1</f>
        <v>50</v>
      </c>
      <c r="D260" s="13" t="n">
        <f aca="false">A259</f>
        <v>41816</v>
      </c>
      <c r="E260" s="19" t="n">
        <f aca="false">IF(SUM(D253:D259)&gt;0,AVERAGE(D253:D259),0)</f>
        <v>0</v>
      </c>
      <c r="F260" s="18" t="n">
        <f aca="false">SUM(F253:F259)</f>
        <v>0</v>
      </c>
      <c r="G260" s="18"/>
      <c r="H260" s="17" t="n">
        <f aca="false">IF(F260&gt;0,F260+H252,0)</f>
        <v>0</v>
      </c>
      <c r="I260" s="17"/>
      <c r="J260" s="18" t="n">
        <f aca="false">SUM(J253:J259)</f>
        <v>0</v>
      </c>
      <c r="K260" s="17" t="n">
        <f aca="false">IF(J260&gt;0,J260+K252,0)</f>
        <v>0</v>
      </c>
      <c r="L260" s="34" t="n">
        <f aca="false">IF(E260&gt;0,J260/E260/7,0)</f>
        <v>0</v>
      </c>
      <c r="M260" s="24" t="n">
        <f aca="false">IF(E260&gt;0,J260/E260*1000,0)</f>
        <v>0</v>
      </c>
      <c r="N260" s="20" t="n">
        <f aca="false">IF(P260&gt;0,K260/(P260/1000),0)</f>
        <v>0</v>
      </c>
      <c r="O260" s="18" t="n">
        <f aca="false">SUM(O253:O259)</f>
        <v>0</v>
      </c>
      <c r="P260" s="17" t="n">
        <f aca="false">IF(O260&gt;0,O260+P252,0)</f>
        <v>0</v>
      </c>
      <c r="Q260" s="27" t="n">
        <f aca="false">IF(E260&gt;0,O260/E260,0)</f>
        <v>0</v>
      </c>
      <c r="R260" s="28"/>
      <c r="S260" s="0" t="n">
        <v>88</v>
      </c>
    </row>
    <row r="261" customFormat="false" ht="14.4" hidden="true" customHeight="false" outlineLevel="1" collapsed="false">
      <c r="A261" s="16" t="n">
        <f aca="false">A259+1</f>
        <v>41817</v>
      </c>
      <c r="B261" s="0" t="n">
        <f aca="false">B259+1</f>
        <v>351</v>
      </c>
      <c r="C261" s="23"/>
      <c r="D261" s="18"/>
      <c r="E261" s="17"/>
      <c r="F261" s="18"/>
      <c r="G261" s="18"/>
      <c r="H261" s="17"/>
      <c r="I261" s="17"/>
      <c r="J261" s="18"/>
      <c r="K261" s="17"/>
      <c r="L261" s="34" t="n">
        <f aca="false">IF(D261&gt;0,J261/D261,0)</f>
        <v>0</v>
      </c>
      <c r="M261" s="28" t="e">
        <f aca="false">K261/$E$5</f>
        <v>#DIV/0!</v>
      </c>
      <c r="N261" s="17"/>
      <c r="O261" s="18"/>
      <c r="P261" s="17"/>
      <c r="Q261" s="28" t="e">
        <f aca="false">P261/$E$5</f>
        <v>#DIV/0!</v>
      </c>
      <c r="R261" s="28"/>
    </row>
    <row r="262" customFormat="false" ht="14.4" hidden="true" customHeight="false" outlineLevel="1" collapsed="false">
      <c r="A262" s="16" t="n">
        <f aca="false">A261+1</f>
        <v>41818</v>
      </c>
      <c r="B262" s="0" t="n">
        <f aca="false">B261+1</f>
        <v>352</v>
      </c>
      <c r="C262" s="23"/>
      <c r="D262" s="18"/>
      <c r="E262" s="17"/>
      <c r="F262" s="18"/>
      <c r="G262" s="18"/>
      <c r="H262" s="17"/>
      <c r="I262" s="17"/>
      <c r="J262" s="18"/>
      <c r="K262" s="17"/>
      <c r="L262" s="34" t="n">
        <f aca="false">IF(D262&gt;0,J262/D262,0)</f>
        <v>0</v>
      </c>
      <c r="M262" s="28" t="e">
        <f aca="false">K262/$E$5</f>
        <v>#DIV/0!</v>
      </c>
      <c r="N262" s="17"/>
      <c r="O262" s="18"/>
      <c r="P262" s="17"/>
      <c r="Q262" s="28" t="e">
        <f aca="false">P262/$E$5</f>
        <v>#DIV/0!</v>
      </c>
      <c r="R262" s="28"/>
    </row>
    <row r="263" customFormat="false" ht="14.4" hidden="true" customHeight="false" outlineLevel="1" collapsed="false">
      <c r="A263" s="16" t="n">
        <f aca="false">A262+1</f>
        <v>41819</v>
      </c>
      <c r="B263" s="0" t="n">
        <f aca="false">B262+1</f>
        <v>353</v>
      </c>
      <c r="C263" s="23"/>
      <c r="D263" s="18"/>
      <c r="E263" s="17"/>
      <c r="F263" s="18"/>
      <c r="G263" s="18"/>
      <c r="H263" s="17"/>
      <c r="I263" s="17"/>
      <c r="J263" s="18"/>
      <c r="K263" s="17"/>
      <c r="L263" s="34" t="n">
        <f aca="false">IF(D263&gt;0,J263/D263,0)</f>
        <v>0</v>
      </c>
      <c r="M263" s="28" t="e">
        <f aca="false">K263/$E$5</f>
        <v>#DIV/0!</v>
      </c>
      <c r="N263" s="17"/>
      <c r="O263" s="18"/>
      <c r="P263" s="17"/>
      <c r="Q263" s="28" t="e">
        <f aca="false">P263/$E$5</f>
        <v>#DIV/0!</v>
      </c>
      <c r="R263" s="28"/>
    </row>
    <row r="264" customFormat="false" ht="14.4" hidden="true" customHeight="false" outlineLevel="1" collapsed="false">
      <c r="A264" s="16" t="n">
        <f aca="false">A263+1</f>
        <v>41820</v>
      </c>
      <c r="B264" s="0" t="n">
        <f aca="false">B263+1</f>
        <v>354</v>
      </c>
      <c r="C264" s="23"/>
      <c r="D264" s="18"/>
      <c r="E264" s="17"/>
      <c r="F264" s="18"/>
      <c r="G264" s="18"/>
      <c r="H264" s="17"/>
      <c r="I264" s="17"/>
      <c r="J264" s="18"/>
      <c r="K264" s="17"/>
      <c r="L264" s="34" t="n">
        <f aca="false">IF(D264&gt;0,J264/D264,0)</f>
        <v>0</v>
      </c>
      <c r="M264" s="28" t="e">
        <f aca="false">K264/$E$5</f>
        <v>#DIV/0!</v>
      </c>
      <c r="N264" s="17"/>
      <c r="O264" s="18"/>
      <c r="P264" s="17"/>
      <c r="Q264" s="28" t="e">
        <f aca="false">P264/$E$5</f>
        <v>#DIV/0!</v>
      </c>
      <c r="R264" s="28"/>
    </row>
    <row r="265" customFormat="false" ht="14.4" hidden="true" customHeight="false" outlineLevel="1" collapsed="false">
      <c r="A265" s="16" t="n">
        <f aca="false">A264+1</f>
        <v>41821</v>
      </c>
      <c r="B265" s="0" t="n">
        <f aca="false">B264+1</f>
        <v>355</v>
      </c>
      <c r="C265" s="23"/>
      <c r="D265" s="18"/>
      <c r="E265" s="17"/>
      <c r="F265" s="18"/>
      <c r="G265" s="18"/>
      <c r="H265" s="17"/>
      <c r="I265" s="17"/>
      <c r="J265" s="18"/>
      <c r="K265" s="17"/>
      <c r="L265" s="34" t="n">
        <f aca="false">IF(D265&gt;0,J265/D265,0)</f>
        <v>0</v>
      </c>
      <c r="M265" s="28" t="e">
        <f aca="false">K265/$E$5</f>
        <v>#DIV/0!</v>
      </c>
      <c r="N265" s="17"/>
      <c r="O265" s="18"/>
      <c r="P265" s="17"/>
      <c r="Q265" s="28" t="e">
        <f aca="false">P265/$E$5</f>
        <v>#DIV/0!</v>
      </c>
      <c r="R265" s="28"/>
    </row>
    <row r="266" customFormat="false" ht="14.4" hidden="true" customHeight="false" outlineLevel="1" collapsed="false">
      <c r="A266" s="16" t="n">
        <f aca="false">A265+1</f>
        <v>41822</v>
      </c>
      <c r="B266" s="0" t="n">
        <f aca="false">B265+1</f>
        <v>356</v>
      </c>
      <c r="C266" s="23"/>
      <c r="D266" s="18"/>
      <c r="E266" s="17"/>
      <c r="F266" s="18"/>
      <c r="G266" s="18"/>
      <c r="H266" s="17"/>
      <c r="I266" s="17"/>
      <c r="J266" s="18"/>
      <c r="K266" s="17"/>
      <c r="L266" s="34" t="n">
        <f aca="false">IF(D266&gt;0,J266/D266,0)</f>
        <v>0</v>
      </c>
      <c r="M266" s="28" t="e">
        <f aca="false">K266/$E$5</f>
        <v>#DIV/0!</v>
      </c>
      <c r="N266" s="17"/>
      <c r="O266" s="18"/>
      <c r="P266" s="17"/>
      <c r="Q266" s="28" t="e">
        <f aca="false">P266/$E$5</f>
        <v>#DIV/0!</v>
      </c>
      <c r="R266" s="28"/>
    </row>
    <row r="267" customFormat="false" ht="14.4" hidden="true" customHeight="false" outlineLevel="1" collapsed="false">
      <c r="A267" s="16" t="n">
        <f aca="false">A266+1</f>
        <v>41823</v>
      </c>
      <c r="B267" s="0" t="n">
        <f aca="false">B266+1</f>
        <v>357</v>
      </c>
      <c r="C267" s="23"/>
      <c r="D267" s="18"/>
      <c r="E267" s="17"/>
      <c r="F267" s="18"/>
      <c r="G267" s="18"/>
      <c r="H267" s="17"/>
      <c r="I267" s="17"/>
      <c r="J267" s="18"/>
      <c r="K267" s="17"/>
      <c r="L267" s="34" t="n">
        <f aca="false">IF(D267&gt;0,J267/D267,0)</f>
        <v>0</v>
      </c>
      <c r="M267" s="28" t="e">
        <f aca="false">K267/$E$5</f>
        <v>#DIV/0!</v>
      </c>
      <c r="N267" s="17"/>
      <c r="O267" s="18"/>
      <c r="P267" s="17"/>
      <c r="Q267" s="28" t="e">
        <f aca="false">P267/$E$5</f>
        <v>#DIV/0!</v>
      </c>
      <c r="R267" s="28"/>
    </row>
    <row r="268" customFormat="false" ht="14.4" hidden="false" customHeight="false" outlineLevel="0" collapsed="false">
      <c r="A268" s="16"/>
      <c r="C268" s="23" t="n">
        <f aca="false">C260+1</f>
        <v>51</v>
      </c>
      <c r="D268" s="13" t="n">
        <f aca="false">A267</f>
        <v>41823</v>
      </c>
      <c r="E268" s="19" t="n">
        <f aca="false">IF(SUM(D261:D267)&gt;0,AVERAGE(D261:D267),0)</f>
        <v>0</v>
      </c>
      <c r="F268" s="18" t="n">
        <f aca="false">SUM(F261:F267)</f>
        <v>0</v>
      </c>
      <c r="G268" s="18"/>
      <c r="H268" s="17" t="n">
        <f aca="false">IF(F268&gt;0,F268+H260,0)</f>
        <v>0</v>
      </c>
      <c r="I268" s="17"/>
      <c r="J268" s="18" t="n">
        <f aca="false">SUM(J261:J267)</f>
        <v>0</v>
      </c>
      <c r="K268" s="17" t="n">
        <f aca="false">IF(J268&gt;0,J268+K260,0)</f>
        <v>0</v>
      </c>
      <c r="L268" s="34" t="n">
        <f aca="false">IF(E268&gt;0,J268/E268/7,0)</f>
        <v>0</v>
      </c>
      <c r="M268" s="24" t="n">
        <f aca="false">IF(E268&gt;0,J268/E268*1000,0)</f>
        <v>0</v>
      </c>
      <c r="N268" s="20" t="n">
        <f aca="false">IF(P268&gt;0,K268/(P268/1000),0)</f>
        <v>0</v>
      </c>
      <c r="O268" s="18" t="n">
        <f aca="false">SUM(O261:O267)</f>
        <v>0</v>
      </c>
      <c r="P268" s="17" t="n">
        <f aca="false">IF(O268&gt;0,O268+P260,0)</f>
        <v>0</v>
      </c>
      <c r="Q268" s="27" t="n">
        <f aca="false">IF(E268&gt;0,O268/E268,0)</f>
        <v>0</v>
      </c>
      <c r="R268" s="28"/>
      <c r="S268" s="0" t="n">
        <v>87.9</v>
      </c>
    </row>
    <row r="269" customFormat="false" ht="14.4" hidden="true" customHeight="false" outlineLevel="1" collapsed="false">
      <c r="A269" s="16" t="n">
        <f aca="false">A267+1</f>
        <v>41824</v>
      </c>
      <c r="B269" s="0" t="n">
        <f aca="false">B267+1</f>
        <v>358</v>
      </c>
      <c r="C269" s="23"/>
      <c r="D269" s="18"/>
      <c r="E269" s="17"/>
      <c r="F269" s="18"/>
      <c r="G269" s="18"/>
      <c r="H269" s="17"/>
      <c r="I269" s="17"/>
      <c r="J269" s="18"/>
      <c r="K269" s="17"/>
      <c r="L269" s="34" t="n">
        <f aca="false">IF(D269&gt;0,J269/D269,0)</f>
        <v>0</v>
      </c>
      <c r="M269" s="28" t="e">
        <f aca="false">K269/$E$5</f>
        <v>#DIV/0!</v>
      </c>
      <c r="N269" s="17"/>
      <c r="O269" s="18"/>
      <c r="P269" s="17"/>
      <c r="Q269" s="28" t="e">
        <f aca="false">P269/$E$5</f>
        <v>#DIV/0!</v>
      </c>
      <c r="R269" s="28"/>
    </row>
    <row r="270" customFormat="false" ht="14.4" hidden="true" customHeight="false" outlineLevel="1" collapsed="false">
      <c r="A270" s="16" t="n">
        <f aca="false">A269+1</f>
        <v>41825</v>
      </c>
      <c r="B270" s="0" t="n">
        <f aca="false">B269+1</f>
        <v>359</v>
      </c>
      <c r="C270" s="23"/>
      <c r="D270" s="18"/>
      <c r="E270" s="17"/>
      <c r="F270" s="18"/>
      <c r="G270" s="18"/>
      <c r="H270" s="17"/>
      <c r="I270" s="17"/>
      <c r="J270" s="18"/>
      <c r="K270" s="17"/>
      <c r="L270" s="34" t="n">
        <f aca="false">IF(D270&gt;0,J270/D270,0)</f>
        <v>0</v>
      </c>
      <c r="M270" s="28" t="e">
        <f aca="false">K270/$E$5</f>
        <v>#DIV/0!</v>
      </c>
      <c r="N270" s="17"/>
      <c r="O270" s="18"/>
      <c r="P270" s="17"/>
      <c r="Q270" s="28" t="e">
        <f aca="false">P270/$E$5</f>
        <v>#DIV/0!</v>
      </c>
      <c r="R270" s="28"/>
    </row>
    <row r="271" customFormat="false" ht="14.4" hidden="true" customHeight="false" outlineLevel="1" collapsed="false">
      <c r="A271" s="16" t="n">
        <f aca="false">A270+1</f>
        <v>41826</v>
      </c>
      <c r="B271" s="0" t="n">
        <f aca="false">B270+1</f>
        <v>360</v>
      </c>
      <c r="C271" s="23"/>
      <c r="D271" s="18"/>
      <c r="E271" s="17"/>
      <c r="F271" s="18"/>
      <c r="G271" s="18"/>
      <c r="H271" s="17"/>
      <c r="I271" s="17"/>
      <c r="J271" s="18"/>
      <c r="K271" s="17"/>
      <c r="L271" s="34" t="n">
        <f aca="false">IF(D271&gt;0,J271/D271,0)</f>
        <v>0</v>
      </c>
      <c r="M271" s="28" t="e">
        <f aca="false">K271/$E$5</f>
        <v>#DIV/0!</v>
      </c>
      <c r="N271" s="17"/>
      <c r="O271" s="18"/>
      <c r="P271" s="17"/>
      <c r="Q271" s="28" t="e">
        <f aca="false">P271/$E$5</f>
        <v>#DIV/0!</v>
      </c>
      <c r="R271" s="28"/>
    </row>
    <row r="272" customFormat="false" ht="14.4" hidden="true" customHeight="false" outlineLevel="1" collapsed="false">
      <c r="A272" s="16" t="n">
        <f aca="false">A271+1</f>
        <v>41827</v>
      </c>
      <c r="B272" s="0" t="n">
        <f aca="false">B271+1</f>
        <v>361</v>
      </c>
      <c r="C272" s="23"/>
      <c r="D272" s="18"/>
      <c r="E272" s="17"/>
      <c r="F272" s="18"/>
      <c r="G272" s="18"/>
      <c r="H272" s="17"/>
      <c r="I272" s="17"/>
      <c r="J272" s="18"/>
      <c r="K272" s="17"/>
      <c r="L272" s="34" t="n">
        <f aca="false">IF(D272&gt;0,J272/D272,0)</f>
        <v>0</v>
      </c>
      <c r="M272" s="28" t="e">
        <f aca="false">K272/$E$5</f>
        <v>#DIV/0!</v>
      </c>
      <c r="N272" s="17"/>
      <c r="O272" s="18"/>
      <c r="P272" s="17"/>
      <c r="Q272" s="28" t="e">
        <f aca="false">P272/$E$5</f>
        <v>#DIV/0!</v>
      </c>
      <c r="R272" s="28"/>
    </row>
    <row r="273" customFormat="false" ht="14.4" hidden="true" customHeight="false" outlineLevel="1" collapsed="false">
      <c r="A273" s="16" t="n">
        <f aca="false">A272+1</f>
        <v>41828</v>
      </c>
      <c r="B273" s="0" t="n">
        <f aca="false">B272+1</f>
        <v>362</v>
      </c>
      <c r="C273" s="23"/>
      <c r="D273" s="18"/>
      <c r="E273" s="17"/>
      <c r="F273" s="18"/>
      <c r="G273" s="18"/>
      <c r="H273" s="17"/>
      <c r="I273" s="17"/>
      <c r="J273" s="18"/>
      <c r="K273" s="17"/>
      <c r="L273" s="34" t="n">
        <f aca="false">IF(D273&gt;0,J273/D273,0)</f>
        <v>0</v>
      </c>
      <c r="M273" s="28" t="e">
        <f aca="false">K273/$E$5</f>
        <v>#DIV/0!</v>
      </c>
      <c r="N273" s="17"/>
      <c r="O273" s="18"/>
      <c r="P273" s="17"/>
      <c r="Q273" s="28" t="e">
        <f aca="false">P273/$E$5</f>
        <v>#DIV/0!</v>
      </c>
      <c r="R273" s="28"/>
    </row>
    <row r="274" customFormat="false" ht="14.4" hidden="true" customHeight="false" outlineLevel="1" collapsed="false">
      <c r="A274" s="16" t="n">
        <f aca="false">A273+1</f>
        <v>41829</v>
      </c>
      <c r="B274" s="0" t="n">
        <f aca="false">B273+1</f>
        <v>363</v>
      </c>
      <c r="C274" s="23"/>
      <c r="D274" s="18"/>
      <c r="E274" s="17"/>
      <c r="F274" s="18"/>
      <c r="G274" s="18"/>
      <c r="H274" s="17"/>
      <c r="I274" s="17"/>
      <c r="J274" s="18"/>
      <c r="K274" s="17"/>
      <c r="L274" s="34" t="n">
        <f aca="false">IF(D274&gt;0,J274/D274,0)</f>
        <v>0</v>
      </c>
      <c r="M274" s="28" t="e">
        <f aca="false">K274/$E$5</f>
        <v>#DIV/0!</v>
      </c>
      <c r="N274" s="17"/>
      <c r="O274" s="18"/>
      <c r="P274" s="17"/>
      <c r="Q274" s="28" t="e">
        <f aca="false">P274/$E$5</f>
        <v>#DIV/0!</v>
      </c>
      <c r="R274" s="28"/>
    </row>
    <row r="275" customFormat="false" ht="14.4" hidden="true" customHeight="false" outlineLevel="1" collapsed="false">
      <c r="A275" s="16" t="n">
        <f aca="false">A274+1</f>
        <v>41830</v>
      </c>
      <c r="B275" s="0" t="n">
        <f aca="false">B274+1</f>
        <v>364</v>
      </c>
      <c r="C275" s="23"/>
      <c r="D275" s="18"/>
      <c r="E275" s="17"/>
      <c r="F275" s="18"/>
      <c r="G275" s="18"/>
      <c r="H275" s="17"/>
      <c r="I275" s="17"/>
      <c r="J275" s="18"/>
      <c r="K275" s="17"/>
      <c r="L275" s="34" t="n">
        <f aca="false">IF(D275&gt;0,J275/D275,0)</f>
        <v>0</v>
      </c>
      <c r="M275" s="28" t="e">
        <f aca="false">K275/$E$5</f>
        <v>#DIV/0!</v>
      </c>
      <c r="N275" s="17"/>
      <c r="O275" s="18"/>
      <c r="P275" s="17"/>
      <c r="Q275" s="28" t="e">
        <f aca="false">P275/$E$5</f>
        <v>#DIV/0!</v>
      </c>
      <c r="R275" s="28"/>
    </row>
    <row r="276" customFormat="false" ht="14.4" hidden="false" customHeight="false" outlineLevel="0" collapsed="false">
      <c r="A276" s="16"/>
      <c r="C276" s="23" t="n">
        <f aca="false">C268+1</f>
        <v>52</v>
      </c>
      <c r="D276" s="13" t="n">
        <f aca="false">A275</f>
        <v>41830</v>
      </c>
      <c r="E276" s="19" t="n">
        <f aca="false">IF(SUM(D269:D275)&gt;0,AVERAGE(D269:D275),0)</f>
        <v>0</v>
      </c>
      <c r="F276" s="18" t="n">
        <f aca="false">SUM(F269:F275)</f>
        <v>0</v>
      </c>
      <c r="G276" s="18"/>
      <c r="H276" s="17" t="n">
        <f aca="false">IF(F276&gt;0,F276+H268,0)</f>
        <v>0</v>
      </c>
      <c r="I276" s="17"/>
      <c r="J276" s="18" t="n">
        <f aca="false">SUM(J269:J275)</f>
        <v>0</v>
      </c>
      <c r="K276" s="17" t="n">
        <f aca="false">IF(J276&gt;0,J276+K268,0)</f>
        <v>0</v>
      </c>
      <c r="L276" s="34" t="n">
        <f aca="false">IF(E276&gt;0,J276/E276/7,0)</f>
        <v>0</v>
      </c>
      <c r="M276" s="24" t="n">
        <f aca="false">IF(E276&gt;0,J276/E276*1000,0)</f>
        <v>0</v>
      </c>
      <c r="N276" s="20" t="n">
        <f aca="false">IF(P276&gt;0,K276/(P276/1000),0)</f>
        <v>0</v>
      </c>
      <c r="O276" s="18" t="n">
        <f aca="false">SUM(O269:O275)</f>
        <v>0</v>
      </c>
      <c r="P276" s="17" t="n">
        <f aca="false">IF(O276&gt;0,O276+P268,0)</f>
        <v>0</v>
      </c>
      <c r="Q276" s="27" t="n">
        <f aca="false">IF(E276&gt;0,O276/E276,0)</f>
        <v>0</v>
      </c>
      <c r="R276" s="28"/>
      <c r="S276" s="0" t="n">
        <v>87.4</v>
      </c>
    </row>
    <row r="277" customFormat="false" ht="14.4" hidden="true" customHeight="false" outlineLevel="1" collapsed="false">
      <c r="A277" s="16" t="n">
        <f aca="false">A275+1</f>
        <v>41831</v>
      </c>
      <c r="B277" s="0" t="n">
        <f aca="false">B275+1</f>
        <v>365</v>
      </c>
      <c r="C277" s="23"/>
      <c r="D277" s="18"/>
      <c r="E277" s="17"/>
      <c r="F277" s="18"/>
      <c r="G277" s="18"/>
      <c r="H277" s="17"/>
      <c r="I277" s="17"/>
      <c r="J277" s="18"/>
      <c r="K277" s="17"/>
      <c r="L277" s="34" t="n">
        <f aca="false">IF(D277&gt;0,J277/D277,0)</f>
        <v>0</v>
      </c>
      <c r="M277" s="28" t="e">
        <f aca="false">K277/$E$5</f>
        <v>#DIV/0!</v>
      </c>
      <c r="N277" s="17"/>
      <c r="O277" s="18"/>
      <c r="P277" s="17"/>
      <c r="Q277" s="28" t="e">
        <f aca="false">P277/$E$5</f>
        <v>#DIV/0!</v>
      </c>
      <c r="R277" s="28"/>
    </row>
    <row r="278" customFormat="false" ht="14.4" hidden="true" customHeight="false" outlineLevel="1" collapsed="false">
      <c r="A278" s="16" t="n">
        <f aca="false">A277+1</f>
        <v>41832</v>
      </c>
      <c r="B278" s="0" t="n">
        <f aca="false">B277+1</f>
        <v>366</v>
      </c>
      <c r="C278" s="23"/>
      <c r="D278" s="18"/>
      <c r="E278" s="17"/>
      <c r="F278" s="18"/>
      <c r="G278" s="18"/>
      <c r="H278" s="17"/>
      <c r="I278" s="17"/>
      <c r="J278" s="18"/>
      <c r="K278" s="17"/>
      <c r="L278" s="34" t="n">
        <f aca="false">IF(D278&gt;0,J278/D278,0)</f>
        <v>0</v>
      </c>
      <c r="M278" s="28" t="e">
        <f aca="false">K278/$E$5</f>
        <v>#DIV/0!</v>
      </c>
      <c r="N278" s="17"/>
      <c r="O278" s="18"/>
      <c r="P278" s="17"/>
      <c r="Q278" s="28" t="e">
        <f aca="false">P278/$E$5</f>
        <v>#DIV/0!</v>
      </c>
      <c r="R278" s="28"/>
    </row>
    <row r="279" customFormat="false" ht="14.4" hidden="true" customHeight="false" outlineLevel="1" collapsed="false">
      <c r="A279" s="16" t="n">
        <f aca="false">A278+1</f>
        <v>41833</v>
      </c>
      <c r="B279" s="0" t="n">
        <f aca="false">B278+1</f>
        <v>367</v>
      </c>
      <c r="C279" s="23"/>
      <c r="D279" s="18"/>
      <c r="E279" s="17"/>
      <c r="F279" s="18"/>
      <c r="G279" s="18"/>
      <c r="H279" s="17"/>
      <c r="I279" s="17"/>
      <c r="J279" s="18"/>
      <c r="K279" s="17"/>
      <c r="L279" s="34" t="n">
        <f aca="false">IF(D279&gt;0,J279/D279,0)</f>
        <v>0</v>
      </c>
      <c r="M279" s="28" t="e">
        <f aca="false">K279/$E$5</f>
        <v>#DIV/0!</v>
      </c>
      <c r="N279" s="17"/>
      <c r="O279" s="18"/>
      <c r="P279" s="17"/>
      <c r="Q279" s="28" t="e">
        <f aca="false">P279/$E$5</f>
        <v>#DIV/0!</v>
      </c>
      <c r="R279" s="28"/>
    </row>
    <row r="280" customFormat="false" ht="14.4" hidden="true" customHeight="false" outlineLevel="1" collapsed="false">
      <c r="A280" s="16" t="n">
        <f aca="false">A279+1</f>
        <v>41834</v>
      </c>
      <c r="B280" s="0" t="n">
        <f aca="false">B279+1</f>
        <v>368</v>
      </c>
      <c r="C280" s="23"/>
      <c r="D280" s="18"/>
      <c r="E280" s="17"/>
      <c r="F280" s="18"/>
      <c r="G280" s="18"/>
      <c r="H280" s="17"/>
      <c r="I280" s="17"/>
      <c r="J280" s="18"/>
      <c r="K280" s="17"/>
      <c r="L280" s="34" t="n">
        <f aca="false">IF(D280&gt;0,J280/D280,0)</f>
        <v>0</v>
      </c>
      <c r="M280" s="28" t="e">
        <f aca="false">K280/$E$5</f>
        <v>#DIV/0!</v>
      </c>
      <c r="N280" s="17"/>
      <c r="O280" s="18"/>
      <c r="P280" s="17"/>
      <c r="Q280" s="28" t="e">
        <f aca="false">P280/$E$5</f>
        <v>#DIV/0!</v>
      </c>
      <c r="R280" s="28"/>
    </row>
    <row r="281" customFormat="false" ht="14.4" hidden="true" customHeight="false" outlineLevel="1" collapsed="false">
      <c r="A281" s="16" t="n">
        <f aca="false">A280+1</f>
        <v>41835</v>
      </c>
      <c r="B281" s="0" t="n">
        <f aca="false">B280+1</f>
        <v>369</v>
      </c>
      <c r="C281" s="23"/>
      <c r="D281" s="18"/>
      <c r="E281" s="17"/>
      <c r="F281" s="18"/>
      <c r="G281" s="18"/>
      <c r="H281" s="17"/>
      <c r="I281" s="17"/>
      <c r="J281" s="18"/>
      <c r="K281" s="17"/>
      <c r="L281" s="34" t="n">
        <f aca="false">IF(D281&gt;0,J281/D281,0)</f>
        <v>0</v>
      </c>
      <c r="M281" s="28" t="e">
        <f aca="false">K281/$E$5</f>
        <v>#DIV/0!</v>
      </c>
      <c r="N281" s="17"/>
      <c r="O281" s="18"/>
      <c r="P281" s="17"/>
      <c r="Q281" s="28" t="e">
        <f aca="false">P281/$E$5</f>
        <v>#DIV/0!</v>
      </c>
      <c r="R281" s="28"/>
    </row>
    <row r="282" customFormat="false" ht="14.4" hidden="true" customHeight="false" outlineLevel="1" collapsed="false">
      <c r="A282" s="16" t="n">
        <f aca="false">A281+1</f>
        <v>41836</v>
      </c>
      <c r="B282" s="0" t="n">
        <f aca="false">B281+1</f>
        <v>370</v>
      </c>
      <c r="C282" s="23"/>
      <c r="D282" s="18"/>
      <c r="E282" s="17"/>
      <c r="F282" s="18"/>
      <c r="G282" s="18"/>
      <c r="H282" s="17"/>
      <c r="I282" s="17"/>
      <c r="J282" s="18"/>
      <c r="K282" s="17"/>
      <c r="L282" s="34" t="n">
        <f aca="false">IF(D282&gt;0,J282/D282,0)</f>
        <v>0</v>
      </c>
      <c r="M282" s="28" t="e">
        <f aca="false">K282/$E$5</f>
        <v>#DIV/0!</v>
      </c>
      <c r="N282" s="17"/>
      <c r="O282" s="18"/>
      <c r="P282" s="17"/>
      <c r="Q282" s="28" t="e">
        <f aca="false">P282/$E$5</f>
        <v>#DIV/0!</v>
      </c>
      <c r="R282" s="28"/>
    </row>
    <row r="283" customFormat="false" ht="14.4" hidden="true" customHeight="false" outlineLevel="1" collapsed="false">
      <c r="A283" s="16" t="n">
        <f aca="false">A282+1</f>
        <v>41837</v>
      </c>
      <c r="B283" s="0" t="n">
        <f aca="false">B282+1</f>
        <v>371</v>
      </c>
      <c r="C283" s="23"/>
      <c r="D283" s="18"/>
      <c r="E283" s="17"/>
      <c r="F283" s="18"/>
      <c r="G283" s="18"/>
      <c r="H283" s="17"/>
      <c r="I283" s="17"/>
      <c r="J283" s="18"/>
      <c r="K283" s="17"/>
      <c r="L283" s="34" t="n">
        <f aca="false">IF(D283&gt;0,J283/D283,0)</f>
        <v>0</v>
      </c>
      <c r="M283" s="28" t="e">
        <f aca="false">K283/$E$5</f>
        <v>#DIV/0!</v>
      </c>
      <c r="N283" s="17"/>
      <c r="O283" s="18"/>
      <c r="P283" s="17"/>
      <c r="Q283" s="28" t="e">
        <f aca="false">P283/$E$5</f>
        <v>#DIV/0!</v>
      </c>
      <c r="R283" s="28"/>
    </row>
    <row r="284" customFormat="false" ht="14.4" hidden="false" customHeight="false" outlineLevel="0" collapsed="false">
      <c r="A284" s="16"/>
      <c r="C284" s="23" t="n">
        <f aca="false">C276+1</f>
        <v>53</v>
      </c>
      <c r="D284" s="13" t="n">
        <f aca="false">A283</f>
        <v>41837</v>
      </c>
      <c r="E284" s="19" t="n">
        <f aca="false">IF(SUM(D277:D283)&gt;0,AVERAGE(D277:D283),0)</f>
        <v>0</v>
      </c>
      <c r="F284" s="18" t="n">
        <f aca="false">SUM(F277:F283)</f>
        <v>0</v>
      </c>
      <c r="G284" s="18"/>
      <c r="H284" s="17" t="n">
        <f aca="false">IF(F284&gt;0,F284+H276,0)</f>
        <v>0</v>
      </c>
      <c r="I284" s="17"/>
      <c r="J284" s="18" t="n">
        <f aca="false">SUM(J277:J283)</f>
        <v>0</v>
      </c>
      <c r="K284" s="17" t="n">
        <f aca="false">IF(J284&gt;0,J284+K276,0)</f>
        <v>0</v>
      </c>
      <c r="L284" s="34" t="n">
        <f aca="false">IF(E284&gt;0,J284/E284/7,0)</f>
        <v>0</v>
      </c>
      <c r="M284" s="24" t="n">
        <f aca="false">IF(E284&gt;0,J284/E284*1000,0)</f>
        <v>0</v>
      </c>
      <c r="N284" s="20" t="n">
        <f aca="false">IF(P284&gt;0,K284/(P284/1000),0)</f>
        <v>0</v>
      </c>
      <c r="O284" s="18" t="n">
        <f aca="false">SUM(O277:O283)</f>
        <v>0</v>
      </c>
      <c r="P284" s="17" t="n">
        <f aca="false">IF(O284&gt;0,O284+P276,0)</f>
        <v>0</v>
      </c>
      <c r="Q284" s="27" t="n">
        <f aca="false">IF(E284&gt;0,O284/E284,0)</f>
        <v>0</v>
      </c>
      <c r="R284" s="28"/>
      <c r="S284" s="0" t="n">
        <v>87.3</v>
      </c>
    </row>
    <row r="285" customFormat="false" ht="14.4" hidden="true" customHeight="false" outlineLevel="1" collapsed="false">
      <c r="A285" s="16" t="n">
        <f aca="false">A283+1</f>
        <v>41838</v>
      </c>
      <c r="B285" s="0" t="n">
        <f aca="false">B283+1</f>
        <v>372</v>
      </c>
      <c r="C285" s="23"/>
      <c r="D285" s="18"/>
      <c r="E285" s="17"/>
      <c r="F285" s="18"/>
      <c r="G285" s="18"/>
      <c r="H285" s="17"/>
      <c r="I285" s="17"/>
      <c r="J285" s="18"/>
      <c r="K285" s="17"/>
      <c r="L285" s="34" t="n">
        <f aca="false">IF(D285&gt;0,J285/D285,0)</f>
        <v>0</v>
      </c>
      <c r="M285" s="28" t="e">
        <f aca="false">K285/$E$5</f>
        <v>#DIV/0!</v>
      </c>
      <c r="N285" s="17"/>
      <c r="O285" s="18"/>
      <c r="P285" s="17"/>
      <c r="Q285" s="28" t="e">
        <f aca="false">P285/$E$5</f>
        <v>#DIV/0!</v>
      </c>
      <c r="R285" s="28"/>
    </row>
    <row r="286" customFormat="false" ht="14.4" hidden="true" customHeight="false" outlineLevel="1" collapsed="false">
      <c r="A286" s="16" t="n">
        <f aca="false">A285+1</f>
        <v>41839</v>
      </c>
      <c r="B286" s="0" t="n">
        <f aca="false">B285+1</f>
        <v>373</v>
      </c>
      <c r="C286" s="23"/>
      <c r="D286" s="18"/>
      <c r="E286" s="17"/>
      <c r="F286" s="18"/>
      <c r="G286" s="18"/>
      <c r="H286" s="17"/>
      <c r="I286" s="17"/>
      <c r="J286" s="18"/>
      <c r="K286" s="17"/>
      <c r="L286" s="34" t="n">
        <f aca="false">IF(D286&gt;0,J286/D286,0)</f>
        <v>0</v>
      </c>
      <c r="M286" s="28" t="e">
        <f aca="false">K286/$E$5</f>
        <v>#DIV/0!</v>
      </c>
      <c r="N286" s="17"/>
      <c r="O286" s="18"/>
      <c r="P286" s="17"/>
      <c r="Q286" s="28" t="e">
        <f aca="false">P286/$E$5</f>
        <v>#DIV/0!</v>
      </c>
      <c r="R286" s="28"/>
    </row>
    <row r="287" customFormat="false" ht="14.4" hidden="true" customHeight="false" outlineLevel="1" collapsed="false">
      <c r="A287" s="16" t="n">
        <f aca="false">A286+1</f>
        <v>41840</v>
      </c>
      <c r="B287" s="0" t="n">
        <f aca="false">B286+1</f>
        <v>374</v>
      </c>
      <c r="C287" s="23"/>
      <c r="D287" s="18"/>
      <c r="E287" s="17"/>
      <c r="F287" s="18"/>
      <c r="G287" s="18"/>
      <c r="H287" s="17"/>
      <c r="I287" s="17"/>
      <c r="J287" s="18"/>
      <c r="K287" s="17"/>
      <c r="L287" s="34" t="n">
        <f aca="false">IF(D287&gt;0,J287/D287,0)</f>
        <v>0</v>
      </c>
      <c r="M287" s="28" t="e">
        <f aca="false">K287/$E$5</f>
        <v>#DIV/0!</v>
      </c>
      <c r="N287" s="17"/>
      <c r="O287" s="18"/>
      <c r="P287" s="17"/>
      <c r="Q287" s="28" t="e">
        <f aca="false">P287/$E$5</f>
        <v>#DIV/0!</v>
      </c>
      <c r="R287" s="28"/>
    </row>
    <row r="288" customFormat="false" ht="14.4" hidden="true" customHeight="false" outlineLevel="1" collapsed="false">
      <c r="A288" s="16" t="n">
        <f aca="false">A287+1</f>
        <v>41841</v>
      </c>
      <c r="B288" s="0" t="n">
        <f aca="false">B287+1</f>
        <v>375</v>
      </c>
      <c r="C288" s="23"/>
      <c r="D288" s="18"/>
      <c r="E288" s="17"/>
      <c r="F288" s="18"/>
      <c r="G288" s="18"/>
      <c r="H288" s="17"/>
      <c r="I288" s="17"/>
      <c r="J288" s="18"/>
      <c r="K288" s="17"/>
      <c r="L288" s="34" t="n">
        <f aca="false">IF(D288&gt;0,J288/D288,0)</f>
        <v>0</v>
      </c>
      <c r="M288" s="28" t="e">
        <f aca="false">K288/$E$5</f>
        <v>#DIV/0!</v>
      </c>
      <c r="N288" s="17"/>
      <c r="O288" s="18"/>
      <c r="P288" s="17"/>
      <c r="Q288" s="28" t="e">
        <f aca="false">P288/$E$5</f>
        <v>#DIV/0!</v>
      </c>
      <c r="R288" s="28"/>
    </row>
    <row r="289" customFormat="false" ht="14.4" hidden="true" customHeight="false" outlineLevel="1" collapsed="false">
      <c r="A289" s="16" t="n">
        <f aca="false">A288+1</f>
        <v>41842</v>
      </c>
      <c r="B289" s="0" t="n">
        <f aca="false">B288+1</f>
        <v>376</v>
      </c>
      <c r="C289" s="23"/>
      <c r="D289" s="18"/>
      <c r="E289" s="17"/>
      <c r="F289" s="18"/>
      <c r="G289" s="18"/>
      <c r="H289" s="17"/>
      <c r="I289" s="17"/>
      <c r="J289" s="18"/>
      <c r="K289" s="17"/>
      <c r="L289" s="34" t="n">
        <f aca="false">IF(D289&gt;0,J289/D289,0)</f>
        <v>0</v>
      </c>
      <c r="M289" s="28" t="e">
        <f aca="false">K289/$E$5</f>
        <v>#DIV/0!</v>
      </c>
      <c r="N289" s="17"/>
      <c r="O289" s="18"/>
      <c r="P289" s="17"/>
      <c r="Q289" s="28" t="e">
        <f aca="false">P289/$E$5</f>
        <v>#DIV/0!</v>
      </c>
      <c r="R289" s="28"/>
    </row>
    <row r="290" customFormat="false" ht="14.4" hidden="true" customHeight="false" outlineLevel="1" collapsed="false">
      <c r="A290" s="16" t="n">
        <f aca="false">A289+1</f>
        <v>41843</v>
      </c>
      <c r="B290" s="0" t="n">
        <f aca="false">B289+1</f>
        <v>377</v>
      </c>
      <c r="C290" s="23"/>
      <c r="D290" s="18"/>
      <c r="E290" s="17"/>
      <c r="F290" s="18"/>
      <c r="G290" s="18"/>
      <c r="H290" s="17"/>
      <c r="I290" s="17"/>
      <c r="J290" s="18"/>
      <c r="K290" s="17"/>
      <c r="L290" s="34" t="n">
        <f aca="false">IF(D290&gt;0,J290/D290,0)</f>
        <v>0</v>
      </c>
      <c r="M290" s="28" t="e">
        <f aca="false">K290/$E$5</f>
        <v>#DIV/0!</v>
      </c>
      <c r="N290" s="17"/>
      <c r="O290" s="18"/>
      <c r="P290" s="17"/>
      <c r="Q290" s="28" t="e">
        <f aca="false">P290/$E$5</f>
        <v>#DIV/0!</v>
      </c>
      <c r="R290" s="28"/>
    </row>
    <row r="291" customFormat="false" ht="14.4" hidden="true" customHeight="false" outlineLevel="1" collapsed="false">
      <c r="A291" s="16" t="n">
        <f aca="false">A290+1</f>
        <v>41844</v>
      </c>
      <c r="B291" s="0" t="n">
        <f aca="false">B290+1</f>
        <v>378</v>
      </c>
      <c r="C291" s="23"/>
      <c r="D291" s="18"/>
      <c r="E291" s="17"/>
      <c r="F291" s="18"/>
      <c r="G291" s="18"/>
      <c r="H291" s="17"/>
      <c r="I291" s="17"/>
      <c r="J291" s="18"/>
      <c r="K291" s="17"/>
      <c r="L291" s="34" t="n">
        <f aca="false">IF(D291&gt;0,J291/D291,0)</f>
        <v>0</v>
      </c>
      <c r="M291" s="28" t="e">
        <f aca="false">K291/$E$5</f>
        <v>#DIV/0!</v>
      </c>
      <c r="N291" s="17"/>
      <c r="O291" s="18"/>
      <c r="P291" s="17"/>
      <c r="Q291" s="28" t="e">
        <f aca="false">P291/$E$5</f>
        <v>#DIV/0!</v>
      </c>
      <c r="R291" s="28"/>
    </row>
    <row r="292" customFormat="false" ht="14.4" hidden="false" customHeight="false" outlineLevel="0" collapsed="false">
      <c r="A292" s="16"/>
      <c r="C292" s="23" t="n">
        <f aca="false">C284+1</f>
        <v>54</v>
      </c>
      <c r="D292" s="13" t="n">
        <f aca="false">A291</f>
        <v>41844</v>
      </c>
      <c r="E292" s="19" t="n">
        <f aca="false">IF(SUM(D285:D291)&gt;0,AVERAGE(D285:D291),0)</f>
        <v>0</v>
      </c>
      <c r="F292" s="18" t="n">
        <f aca="false">SUM(F285:F291)</f>
        <v>0</v>
      </c>
      <c r="G292" s="18"/>
      <c r="H292" s="17" t="n">
        <f aca="false">IF(F292&gt;0,F292+H284,0)</f>
        <v>0</v>
      </c>
      <c r="I292" s="17"/>
      <c r="J292" s="18" t="n">
        <f aca="false">SUM(J285:J291)</f>
        <v>0</v>
      </c>
      <c r="K292" s="17" t="n">
        <f aca="false">IF(J292&gt;0,J292+K284,0)</f>
        <v>0</v>
      </c>
      <c r="L292" s="34" t="n">
        <f aca="false">IF(E292&gt;0,J292/E292/7,0)</f>
        <v>0</v>
      </c>
      <c r="M292" s="24" t="n">
        <f aca="false">IF(E292&gt;0,J292/E292*1000,0)</f>
        <v>0</v>
      </c>
      <c r="N292" s="20" t="n">
        <f aca="false">IF(P292&gt;0,K292/(P292/1000),0)</f>
        <v>0</v>
      </c>
      <c r="O292" s="18" t="n">
        <f aca="false">SUM(O285:O291)</f>
        <v>0</v>
      </c>
      <c r="P292" s="17" t="n">
        <f aca="false">IF(O292&gt;0,O292+P284,0)</f>
        <v>0</v>
      </c>
      <c r="Q292" s="27" t="n">
        <f aca="false">IF(E292&gt;0,O292/E292,0)</f>
        <v>0</v>
      </c>
      <c r="R292" s="28"/>
      <c r="S292" s="0" t="n">
        <v>86.8</v>
      </c>
    </row>
    <row r="293" customFormat="false" ht="14.4" hidden="true" customHeight="false" outlineLevel="1" collapsed="false">
      <c r="A293" s="16" t="n">
        <f aca="false">A291+1</f>
        <v>41845</v>
      </c>
      <c r="B293" s="0" t="n">
        <f aca="false">B291+1</f>
        <v>379</v>
      </c>
      <c r="C293" s="23"/>
      <c r="D293" s="18"/>
      <c r="E293" s="17"/>
      <c r="F293" s="18"/>
      <c r="G293" s="18"/>
      <c r="H293" s="17"/>
      <c r="I293" s="17"/>
      <c r="J293" s="18"/>
      <c r="K293" s="17"/>
      <c r="L293" s="34" t="n">
        <f aca="false">IF(D293&gt;0,J293/D293,0)</f>
        <v>0</v>
      </c>
      <c r="M293" s="28" t="e">
        <f aca="false">K293/$E$5</f>
        <v>#DIV/0!</v>
      </c>
      <c r="N293" s="17"/>
      <c r="O293" s="18"/>
      <c r="P293" s="17"/>
      <c r="Q293" s="28" t="e">
        <f aca="false">P293/$E$5</f>
        <v>#DIV/0!</v>
      </c>
      <c r="R293" s="28"/>
    </row>
    <row r="294" customFormat="false" ht="14.4" hidden="true" customHeight="false" outlineLevel="1" collapsed="false">
      <c r="A294" s="16" t="n">
        <f aca="false">A293+1</f>
        <v>41846</v>
      </c>
      <c r="B294" s="0" t="n">
        <f aca="false">B293+1</f>
        <v>380</v>
      </c>
      <c r="C294" s="23"/>
      <c r="D294" s="18"/>
      <c r="E294" s="17"/>
      <c r="F294" s="18"/>
      <c r="G294" s="18"/>
      <c r="H294" s="17"/>
      <c r="I294" s="17"/>
      <c r="J294" s="18"/>
      <c r="K294" s="17"/>
      <c r="L294" s="34" t="n">
        <f aca="false">IF(D294&gt;0,J294/D294,0)</f>
        <v>0</v>
      </c>
      <c r="M294" s="28" t="e">
        <f aca="false">K294/$E$5</f>
        <v>#DIV/0!</v>
      </c>
      <c r="N294" s="17"/>
      <c r="O294" s="18"/>
      <c r="P294" s="17"/>
      <c r="Q294" s="28" t="e">
        <f aca="false">P294/$E$5</f>
        <v>#DIV/0!</v>
      </c>
      <c r="R294" s="28"/>
    </row>
    <row r="295" customFormat="false" ht="14.4" hidden="true" customHeight="false" outlineLevel="1" collapsed="false">
      <c r="A295" s="16" t="n">
        <f aca="false">A294+1</f>
        <v>41847</v>
      </c>
      <c r="B295" s="0" t="n">
        <f aca="false">B294+1</f>
        <v>381</v>
      </c>
      <c r="C295" s="23"/>
      <c r="D295" s="18"/>
      <c r="E295" s="17"/>
      <c r="F295" s="18"/>
      <c r="G295" s="18"/>
      <c r="H295" s="17"/>
      <c r="I295" s="17"/>
      <c r="J295" s="18"/>
      <c r="K295" s="17"/>
      <c r="L295" s="34" t="n">
        <f aca="false">IF(D295&gt;0,J295/D295,0)</f>
        <v>0</v>
      </c>
      <c r="M295" s="28" t="e">
        <f aca="false">K295/$E$5</f>
        <v>#DIV/0!</v>
      </c>
      <c r="N295" s="17"/>
      <c r="O295" s="18"/>
      <c r="P295" s="17"/>
      <c r="Q295" s="28" t="e">
        <f aca="false">P295/$E$5</f>
        <v>#DIV/0!</v>
      </c>
      <c r="R295" s="28"/>
    </row>
    <row r="296" customFormat="false" ht="14.4" hidden="true" customHeight="false" outlineLevel="1" collapsed="false">
      <c r="A296" s="16" t="n">
        <f aca="false">A295+1</f>
        <v>41848</v>
      </c>
      <c r="B296" s="0" t="n">
        <f aca="false">B295+1</f>
        <v>382</v>
      </c>
      <c r="C296" s="23"/>
      <c r="D296" s="18"/>
      <c r="E296" s="17"/>
      <c r="F296" s="18"/>
      <c r="G296" s="18"/>
      <c r="H296" s="17"/>
      <c r="I296" s="17"/>
      <c r="J296" s="18"/>
      <c r="K296" s="17"/>
      <c r="L296" s="34" t="n">
        <f aca="false">IF(D296&gt;0,J296/D296,0)</f>
        <v>0</v>
      </c>
      <c r="M296" s="28" t="e">
        <f aca="false">K296/$E$5</f>
        <v>#DIV/0!</v>
      </c>
      <c r="N296" s="17"/>
      <c r="O296" s="18"/>
      <c r="P296" s="17"/>
      <c r="Q296" s="28" t="e">
        <f aca="false">P296/$E$5</f>
        <v>#DIV/0!</v>
      </c>
      <c r="R296" s="28"/>
    </row>
    <row r="297" customFormat="false" ht="14.4" hidden="true" customHeight="false" outlineLevel="1" collapsed="false">
      <c r="A297" s="16" t="n">
        <f aca="false">A296+1</f>
        <v>41849</v>
      </c>
      <c r="B297" s="0" t="n">
        <f aca="false">B296+1</f>
        <v>383</v>
      </c>
      <c r="C297" s="23"/>
      <c r="D297" s="18"/>
      <c r="E297" s="17"/>
      <c r="F297" s="18"/>
      <c r="G297" s="18"/>
      <c r="H297" s="17"/>
      <c r="I297" s="17"/>
      <c r="J297" s="18"/>
      <c r="K297" s="17"/>
      <c r="L297" s="34" t="n">
        <f aca="false">IF(D297&gt;0,J297/D297,0)</f>
        <v>0</v>
      </c>
      <c r="M297" s="28" t="e">
        <f aca="false">K297/$E$5</f>
        <v>#DIV/0!</v>
      </c>
      <c r="N297" s="17"/>
      <c r="O297" s="18"/>
      <c r="P297" s="17"/>
      <c r="Q297" s="28" t="e">
        <f aca="false">P297/$E$5</f>
        <v>#DIV/0!</v>
      </c>
      <c r="R297" s="28"/>
    </row>
    <row r="298" customFormat="false" ht="14.4" hidden="true" customHeight="false" outlineLevel="1" collapsed="false">
      <c r="A298" s="16" t="n">
        <f aca="false">A297+1</f>
        <v>41850</v>
      </c>
      <c r="B298" s="0" t="n">
        <f aca="false">B297+1</f>
        <v>384</v>
      </c>
      <c r="C298" s="23"/>
      <c r="D298" s="18"/>
      <c r="E298" s="17"/>
      <c r="F298" s="18"/>
      <c r="G298" s="18"/>
      <c r="H298" s="17"/>
      <c r="I298" s="17"/>
      <c r="J298" s="18"/>
      <c r="K298" s="17"/>
      <c r="L298" s="34" t="n">
        <f aca="false">IF(D298&gt;0,J298/D298,0)</f>
        <v>0</v>
      </c>
      <c r="M298" s="28" t="e">
        <f aca="false">K298/$E$5</f>
        <v>#DIV/0!</v>
      </c>
      <c r="N298" s="17"/>
      <c r="O298" s="18"/>
      <c r="P298" s="17"/>
      <c r="Q298" s="28" t="e">
        <f aca="false">P298/$E$5</f>
        <v>#DIV/0!</v>
      </c>
      <c r="R298" s="28"/>
    </row>
    <row r="299" customFormat="false" ht="14.4" hidden="true" customHeight="false" outlineLevel="1" collapsed="false">
      <c r="A299" s="16" t="n">
        <f aca="false">A298+1</f>
        <v>41851</v>
      </c>
      <c r="B299" s="0" t="n">
        <f aca="false">B298+1</f>
        <v>385</v>
      </c>
      <c r="C299" s="23"/>
      <c r="D299" s="18"/>
      <c r="E299" s="17"/>
      <c r="F299" s="18"/>
      <c r="G299" s="18"/>
      <c r="H299" s="17"/>
      <c r="I299" s="17"/>
      <c r="J299" s="18"/>
      <c r="K299" s="17"/>
      <c r="L299" s="34" t="n">
        <f aca="false">IF(D299&gt;0,J299/D299,0)</f>
        <v>0</v>
      </c>
      <c r="M299" s="28" t="e">
        <f aca="false">K299/$E$5</f>
        <v>#DIV/0!</v>
      </c>
      <c r="N299" s="17"/>
      <c r="O299" s="18"/>
      <c r="P299" s="17"/>
      <c r="Q299" s="28" t="e">
        <f aca="false">P299/$E$5</f>
        <v>#DIV/0!</v>
      </c>
      <c r="R299" s="28"/>
    </row>
    <row r="300" customFormat="false" ht="14.4" hidden="false" customHeight="false" outlineLevel="0" collapsed="false">
      <c r="A300" s="16"/>
      <c r="C300" s="23" t="n">
        <f aca="false">C292+1</f>
        <v>55</v>
      </c>
      <c r="D300" s="13" t="n">
        <f aca="false">A299</f>
        <v>41851</v>
      </c>
      <c r="E300" s="19" t="n">
        <f aca="false">IF(SUM(D293:D299)&gt;0,AVERAGE(D293:D299),0)</f>
        <v>0</v>
      </c>
      <c r="F300" s="18" t="n">
        <f aca="false">SUM(F293:F299)</f>
        <v>0</v>
      </c>
      <c r="G300" s="18"/>
      <c r="H300" s="17" t="n">
        <f aca="false">IF(F300&gt;0,F300+H292,0)</f>
        <v>0</v>
      </c>
      <c r="I300" s="17"/>
      <c r="J300" s="18" t="n">
        <f aca="false">SUM(J293:J299)</f>
        <v>0</v>
      </c>
      <c r="K300" s="17" t="n">
        <f aca="false">IF(J300&gt;0,J300+K292,0)</f>
        <v>0</v>
      </c>
      <c r="L300" s="34" t="n">
        <f aca="false">IF(E300&gt;0,J300/E300/7,0)</f>
        <v>0</v>
      </c>
      <c r="M300" s="24" t="n">
        <f aca="false">IF(E300&gt;0,J300/E300*1000,0)</f>
        <v>0</v>
      </c>
      <c r="N300" s="20" t="n">
        <f aca="false">IF(P300&gt;0,K300/(P300/1000),0)</f>
        <v>0</v>
      </c>
      <c r="O300" s="18" t="n">
        <f aca="false">SUM(O293:O299)</f>
        <v>0</v>
      </c>
      <c r="P300" s="17" t="n">
        <f aca="false">IF(O300&gt;0,O300+P292,0)</f>
        <v>0</v>
      </c>
      <c r="Q300" s="27" t="n">
        <f aca="false">IF(E300&gt;0,O300/E300,0)</f>
        <v>0</v>
      </c>
      <c r="R300" s="28"/>
      <c r="S300" s="0" t="n">
        <v>85.6</v>
      </c>
    </row>
    <row r="301" customFormat="false" ht="14.4" hidden="true" customHeight="false" outlineLevel="1" collapsed="false">
      <c r="A301" s="16" t="n">
        <f aca="false">A299+1</f>
        <v>41852</v>
      </c>
      <c r="B301" s="0" t="n">
        <f aca="false">B299+1</f>
        <v>386</v>
      </c>
      <c r="C301" s="23"/>
      <c r="D301" s="18"/>
      <c r="E301" s="17"/>
      <c r="F301" s="18"/>
      <c r="G301" s="18"/>
      <c r="H301" s="17"/>
      <c r="I301" s="17"/>
      <c r="J301" s="18"/>
      <c r="K301" s="17"/>
      <c r="L301" s="34" t="n">
        <f aca="false">IF(D301&gt;0,J301/D301,0)</f>
        <v>0</v>
      </c>
      <c r="M301" s="28" t="e">
        <f aca="false">K301/$E$5</f>
        <v>#DIV/0!</v>
      </c>
      <c r="N301" s="17"/>
      <c r="O301" s="18"/>
      <c r="P301" s="17"/>
      <c r="Q301" s="28" t="e">
        <f aca="false">P301/$E$5</f>
        <v>#DIV/0!</v>
      </c>
      <c r="R301" s="28"/>
    </row>
    <row r="302" customFormat="false" ht="14.4" hidden="true" customHeight="false" outlineLevel="1" collapsed="false">
      <c r="A302" s="16" t="n">
        <f aca="false">A301+1</f>
        <v>41853</v>
      </c>
      <c r="B302" s="0" t="n">
        <f aca="false">B301+1</f>
        <v>387</v>
      </c>
      <c r="C302" s="23"/>
      <c r="D302" s="18"/>
      <c r="E302" s="17"/>
      <c r="F302" s="18"/>
      <c r="G302" s="18"/>
      <c r="H302" s="17"/>
      <c r="I302" s="17"/>
      <c r="J302" s="18"/>
      <c r="K302" s="17"/>
      <c r="L302" s="34" t="n">
        <f aca="false">IF(D302&gt;0,J302/D302,0)</f>
        <v>0</v>
      </c>
      <c r="M302" s="28" t="e">
        <f aca="false">K302/$E$5</f>
        <v>#DIV/0!</v>
      </c>
      <c r="N302" s="17"/>
      <c r="O302" s="18"/>
      <c r="P302" s="17"/>
      <c r="Q302" s="28" t="e">
        <f aca="false">P302/$E$5</f>
        <v>#DIV/0!</v>
      </c>
      <c r="R302" s="28"/>
    </row>
    <row r="303" customFormat="false" ht="14.4" hidden="true" customHeight="false" outlineLevel="1" collapsed="false">
      <c r="A303" s="16" t="n">
        <f aca="false">A302+1</f>
        <v>41854</v>
      </c>
      <c r="B303" s="0" t="n">
        <f aca="false">B302+1</f>
        <v>388</v>
      </c>
      <c r="C303" s="23"/>
      <c r="D303" s="18"/>
      <c r="E303" s="17"/>
      <c r="F303" s="18"/>
      <c r="G303" s="18"/>
      <c r="H303" s="17"/>
      <c r="I303" s="17"/>
      <c r="J303" s="18"/>
      <c r="K303" s="17"/>
      <c r="L303" s="34" t="n">
        <f aca="false">IF(D303&gt;0,J303/D303,0)</f>
        <v>0</v>
      </c>
      <c r="M303" s="28" t="e">
        <f aca="false">K303/$E$5</f>
        <v>#DIV/0!</v>
      </c>
      <c r="N303" s="17"/>
      <c r="O303" s="18"/>
      <c r="P303" s="17"/>
      <c r="Q303" s="28" t="e">
        <f aca="false">P303/$E$5</f>
        <v>#DIV/0!</v>
      </c>
      <c r="R303" s="28"/>
    </row>
    <row r="304" customFormat="false" ht="14.4" hidden="true" customHeight="false" outlineLevel="1" collapsed="false">
      <c r="A304" s="16" t="n">
        <f aca="false">A303+1</f>
        <v>41855</v>
      </c>
      <c r="B304" s="0" t="n">
        <f aca="false">B303+1</f>
        <v>389</v>
      </c>
      <c r="C304" s="23"/>
      <c r="D304" s="18"/>
      <c r="E304" s="17"/>
      <c r="F304" s="18"/>
      <c r="G304" s="18"/>
      <c r="H304" s="17"/>
      <c r="I304" s="17"/>
      <c r="J304" s="18"/>
      <c r="K304" s="17"/>
      <c r="L304" s="34" t="n">
        <f aca="false">IF(D304&gt;0,J304/D304,0)</f>
        <v>0</v>
      </c>
      <c r="M304" s="28" t="e">
        <f aca="false">K304/$E$5</f>
        <v>#DIV/0!</v>
      </c>
      <c r="N304" s="17"/>
      <c r="O304" s="18"/>
      <c r="P304" s="17"/>
      <c r="Q304" s="28" t="e">
        <f aca="false">P304/$E$5</f>
        <v>#DIV/0!</v>
      </c>
      <c r="R304" s="28"/>
    </row>
    <row r="305" customFormat="false" ht="14.4" hidden="true" customHeight="false" outlineLevel="1" collapsed="false">
      <c r="A305" s="16" t="n">
        <f aca="false">A304+1</f>
        <v>41856</v>
      </c>
      <c r="B305" s="0" t="n">
        <f aca="false">B304+1</f>
        <v>390</v>
      </c>
      <c r="C305" s="23"/>
      <c r="D305" s="18"/>
      <c r="E305" s="17"/>
      <c r="F305" s="18"/>
      <c r="G305" s="18"/>
      <c r="H305" s="17"/>
      <c r="I305" s="17"/>
      <c r="J305" s="18"/>
      <c r="K305" s="17"/>
      <c r="L305" s="34" t="n">
        <f aca="false">IF(D305&gt;0,J305/D305,0)</f>
        <v>0</v>
      </c>
      <c r="M305" s="28" t="e">
        <f aca="false">K305/$E$5</f>
        <v>#DIV/0!</v>
      </c>
      <c r="N305" s="17"/>
      <c r="O305" s="18"/>
      <c r="P305" s="17"/>
      <c r="Q305" s="28" t="e">
        <f aca="false">P305/$E$5</f>
        <v>#DIV/0!</v>
      </c>
      <c r="R305" s="28"/>
    </row>
    <row r="306" customFormat="false" ht="14.4" hidden="true" customHeight="false" outlineLevel="1" collapsed="false">
      <c r="A306" s="16" t="n">
        <f aca="false">A305+1</f>
        <v>41857</v>
      </c>
      <c r="B306" s="0" t="n">
        <f aca="false">B305+1</f>
        <v>391</v>
      </c>
      <c r="C306" s="23"/>
      <c r="D306" s="18"/>
      <c r="E306" s="17"/>
      <c r="F306" s="18"/>
      <c r="G306" s="18"/>
      <c r="H306" s="17"/>
      <c r="I306" s="17"/>
      <c r="J306" s="18"/>
      <c r="K306" s="17"/>
      <c r="L306" s="34" t="n">
        <f aca="false">IF(D306&gt;0,J306/D306,0)</f>
        <v>0</v>
      </c>
      <c r="M306" s="28" t="e">
        <f aca="false">K306/$E$5</f>
        <v>#DIV/0!</v>
      </c>
      <c r="N306" s="17"/>
      <c r="O306" s="18"/>
      <c r="P306" s="17"/>
      <c r="Q306" s="28" t="e">
        <f aca="false">P306/$E$5</f>
        <v>#DIV/0!</v>
      </c>
      <c r="R306" s="28"/>
    </row>
    <row r="307" customFormat="false" ht="14.4" hidden="true" customHeight="false" outlineLevel="1" collapsed="false">
      <c r="A307" s="16" t="n">
        <f aca="false">A306+1</f>
        <v>41858</v>
      </c>
      <c r="B307" s="0" t="n">
        <f aca="false">B306+1</f>
        <v>392</v>
      </c>
      <c r="C307" s="23"/>
      <c r="D307" s="18"/>
      <c r="E307" s="17"/>
      <c r="F307" s="18"/>
      <c r="G307" s="18"/>
      <c r="H307" s="17"/>
      <c r="I307" s="17"/>
      <c r="J307" s="18"/>
      <c r="K307" s="17"/>
      <c r="L307" s="34" t="n">
        <f aca="false">IF(D307&gt;0,J307/D307,0)</f>
        <v>0</v>
      </c>
      <c r="M307" s="28" t="e">
        <f aca="false">K307/$E$5</f>
        <v>#DIV/0!</v>
      </c>
      <c r="N307" s="17"/>
      <c r="O307" s="18"/>
      <c r="P307" s="17"/>
      <c r="Q307" s="28" t="e">
        <f aca="false">P307/$E$5</f>
        <v>#DIV/0!</v>
      </c>
      <c r="R307" s="28"/>
    </row>
    <row r="308" customFormat="false" ht="14.4" hidden="false" customHeight="false" outlineLevel="0" collapsed="false">
      <c r="A308" s="16"/>
      <c r="C308" s="23" t="n">
        <f aca="false">C300+1</f>
        <v>56</v>
      </c>
      <c r="D308" s="18"/>
      <c r="E308" s="19" t="n">
        <f aca="false">IF(SUM(D301:D307)&gt;0,AVERAGE(D301:D307),0)</f>
        <v>0</v>
      </c>
      <c r="F308" s="18" t="n">
        <f aca="false">SUM(F301:F307)</f>
        <v>0</v>
      </c>
      <c r="G308" s="18"/>
      <c r="H308" s="17" t="n">
        <f aca="false">IF(F308&gt;0,F308+H300,0)</f>
        <v>0</v>
      </c>
      <c r="I308" s="17"/>
      <c r="J308" s="18" t="n">
        <f aca="false">SUM(J301:J307)</f>
        <v>0</v>
      </c>
      <c r="K308" s="17" t="n">
        <f aca="false">IF(J308&gt;0,J308+K300,0)</f>
        <v>0</v>
      </c>
      <c r="L308" s="34" t="n">
        <f aca="false">IF(E308&gt;0,J308/E308/7,0)</f>
        <v>0</v>
      </c>
      <c r="M308" s="24" t="n">
        <f aca="false">IF(E308&gt;0,J308/E308*1000,0)</f>
        <v>0</v>
      </c>
      <c r="N308" s="20" t="n">
        <f aca="false">IF(P308&gt;0,K308/(P308/1000),0)</f>
        <v>0</v>
      </c>
      <c r="O308" s="18" t="n">
        <f aca="false">SUM(O301:O307)</f>
        <v>0</v>
      </c>
      <c r="P308" s="17" t="n">
        <f aca="false">IF(O308&gt;0,O308+P300,0)</f>
        <v>0</v>
      </c>
      <c r="Q308" s="27" t="n">
        <f aca="false">IF(E308&gt;0,O308/E308,0)</f>
        <v>0</v>
      </c>
      <c r="R308" s="28"/>
      <c r="S308" s="0" t="n">
        <v>85.3</v>
      </c>
    </row>
    <row r="309" customFormat="false" ht="14.4" hidden="true" customHeight="false" outlineLevel="1" collapsed="false">
      <c r="A309" s="16" t="n">
        <f aca="false">A307+1</f>
        <v>41859</v>
      </c>
      <c r="B309" s="0" t="n">
        <f aca="false">B307+1</f>
        <v>393</v>
      </c>
      <c r="C309" s="23"/>
      <c r="D309" s="18"/>
      <c r="E309" s="17"/>
      <c r="F309" s="18"/>
      <c r="G309" s="18"/>
      <c r="H309" s="17"/>
      <c r="I309" s="17"/>
      <c r="J309" s="18"/>
      <c r="K309" s="17"/>
      <c r="L309" s="34" t="n">
        <f aca="false">IF(D309&gt;0,J309/D309,0)</f>
        <v>0</v>
      </c>
      <c r="M309" s="28" t="e">
        <f aca="false">K309/$E$5</f>
        <v>#DIV/0!</v>
      </c>
      <c r="N309" s="17"/>
      <c r="O309" s="18"/>
      <c r="P309" s="17"/>
      <c r="Q309" s="28" t="e">
        <f aca="false">P309/$E$5</f>
        <v>#DIV/0!</v>
      </c>
      <c r="R309" s="28"/>
    </row>
    <row r="310" customFormat="false" ht="14.4" hidden="true" customHeight="false" outlineLevel="1" collapsed="false">
      <c r="A310" s="16" t="n">
        <f aca="false">A309+1</f>
        <v>41860</v>
      </c>
      <c r="B310" s="0" t="n">
        <f aca="false">B309+1</f>
        <v>394</v>
      </c>
      <c r="C310" s="23"/>
      <c r="D310" s="18"/>
      <c r="E310" s="17"/>
      <c r="F310" s="18"/>
      <c r="G310" s="18"/>
      <c r="H310" s="17"/>
      <c r="I310" s="17"/>
      <c r="J310" s="18"/>
      <c r="K310" s="17"/>
      <c r="L310" s="34" t="n">
        <f aca="false">IF(D310&gt;0,J310/D310,0)</f>
        <v>0</v>
      </c>
      <c r="M310" s="28" t="e">
        <f aca="false">K310/$E$5</f>
        <v>#DIV/0!</v>
      </c>
      <c r="N310" s="17"/>
      <c r="O310" s="18"/>
      <c r="P310" s="17"/>
      <c r="Q310" s="28" t="e">
        <f aca="false">P310/$E$5</f>
        <v>#DIV/0!</v>
      </c>
      <c r="R310" s="28"/>
    </row>
    <row r="311" customFormat="false" ht="14.4" hidden="true" customHeight="false" outlineLevel="1" collapsed="false">
      <c r="A311" s="16" t="n">
        <f aca="false">A310+1</f>
        <v>41861</v>
      </c>
      <c r="B311" s="0" t="n">
        <f aca="false">B310+1</f>
        <v>395</v>
      </c>
      <c r="C311" s="23"/>
      <c r="D311" s="18"/>
      <c r="E311" s="17"/>
      <c r="F311" s="18"/>
      <c r="G311" s="18"/>
      <c r="H311" s="17"/>
      <c r="I311" s="17"/>
      <c r="J311" s="18"/>
      <c r="K311" s="17"/>
      <c r="L311" s="34" t="n">
        <f aca="false">IF(D311&gt;0,J311/D311,0)</f>
        <v>0</v>
      </c>
      <c r="M311" s="28" t="e">
        <f aca="false">K311/$E$5</f>
        <v>#DIV/0!</v>
      </c>
      <c r="N311" s="17"/>
      <c r="O311" s="18"/>
      <c r="P311" s="17"/>
      <c r="Q311" s="28" t="e">
        <f aca="false">P311/$E$5</f>
        <v>#DIV/0!</v>
      </c>
      <c r="R311" s="28"/>
    </row>
    <row r="312" customFormat="false" ht="14.4" hidden="true" customHeight="false" outlineLevel="1" collapsed="false">
      <c r="A312" s="16" t="n">
        <f aca="false">A311+1</f>
        <v>41862</v>
      </c>
      <c r="B312" s="0" t="n">
        <f aca="false">B311+1</f>
        <v>396</v>
      </c>
      <c r="C312" s="23"/>
      <c r="D312" s="18"/>
      <c r="E312" s="17"/>
      <c r="F312" s="18"/>
      <c r="G312" s="18"/>
      <c r="H312" s="17"/>
      <c r="I312" s="17"/>
      <c r="J312" s="18"/>
      <c r="K312" s="17"/>
      <c r="L312" s="34" t="n">
        <f aca="false">IF(D312&gt;0,J312/D312,0)</f>
        <v>0</v>
      </c>
      <c r="M312" s="28" t="e">
        <f aca="false">K312/$E$5</f>
        <v>#DIV/0!</v>
      </c>
      <c r="N312" s="17"/>
      <c r="O312" s="18"/>
      <c r="P312" s="17"/>
      <c r="Q312" s="28" t="e">
        <f aca="false">P312/$E$5</f>
        <v>#DIV/0!</v>
      </c>
      <c r="R312" s="28"/>
    </row>
    <row r="313" customFormat="false" ht="14.4" hidden="true" customHeight="false" outlineLevel="1" collapsed="false">
      <c r="A313" s="16" t="n">
        <f aca="false">A312+1</f>
        <v>41863</v>
      </c>
      <c r="B313" s="0" t="n">
        <f aca="false">B312+1</f>
        <v>397</v>
      </c>
      <c r="C313" s="23"/>
      <c r="D313" s="18"/>
      <c r="E313" s="17"/>
      <c r="F313" s="18"/>
      <c r="G313" s="18"/>
      <c r="H313" s="17"/>
      <c r="I313" s="17"/>
      <c r="J313" s="18"/>
      <c r="K313" s="17"/>
      <c r="L313" s="34" t="n">
        <f aca="false">IF(D313&gt;0,J313/D313,0)</f>
        <v>0</v>
      </c>
      <c r="M313" s="28" t="e">
        <f aca="false">K313/$E$5</f>
        <v>#DIV/0!</v>
      </c>
      <c r="N313" s="17"/>
      <c r="O313" s="18"/>
      <c r="P313" s="17"/>
      <c r="Q313" s="28" t="e">
        <f aca="false">P313/$E$5</f>
        <v>#DIV/0!</v>
      </c>
      <c r="R313" s="28"/>
    </row>
    <row r="314" customFormat="false" ht="14.4" hidden="true" customHeight="false" outlineLevel="1" collapsed="false">
      <c r="A314" s="16" t="n">
        <f aca="false">A313+1</f>
        <v>41864</v>
      </c>
      <c r="B314" s="0" t="n">
        <f aca="false">B313+1</f>
        <v>398</v>
      </c>
      <c r="C314" s="23"/>
      <c r="D314" s="18"/>
      <c r="E314" s="17"/>
      <c r="F314" s="18"/>
      <c r="G314" s="18"/>
      <c r="H314" s="17"/>
      <c r="I314" s="17"/>
      <c r="J314" s="18"/>
      <c r="K314" s="17"/>
      <c r="L314" s="34" t="n">
        <f aca="false">IF(D314&gt;0,J314/D314,0)</f>
        <v>0</v>
      </c>
      <c r="M314" s="28" t="e">
        <f aca="false">K314/$E$5</f>
        <v>#DIV/0!</v>
      </c>
      <c r="N314" s="17"/>
      <c r="O314" s="18"/>
      <c r="P314" s="17"/>
      <c r="Q314" s="28" t="e">
        <f aca="false">P314/$E$5</f>
        <v>#DIV/0!</v>
      </c>
      <c r="R314" s="28"/>
    </row>
    <row r="315" customFormat="false" ht="14.4" hidden="true" customHeight="false" outlineLevel="1" collapsed="false">
      <c r="A315" s="16" t="n">
        <f aca="false">A314+1</f>
        <v>41865</v>
      </c>
      <c r="B315" s="0" t="n">
        <f aca="false">B314+1</f>
        <v>399</v>
      </c>
      <c r="C315" s="23"/>
      <c r="D315" s="18"/>
      <c r="E315" s="17"/>
      <c r="F315" s="18"/>
      <c r="G315" s="18"/>
      <c r="H315" s="17"/>
      <c r="I315" s="17"/>
      <c r="J315" s="18"/>
      <c r="K315" s="17"/>
      <c r="L315" s="34" t="n">
        <f aca="false">IF(D315&gt;0,J315/D315,0)</f>
        <v>0</v>
      </c>
      <c r="M315" s="28" t="e">
        <f aca="false">K315/$E$5</f>
        <v>#DIV/0!</v>
      </c>
      <c r="N315" s="17"/>
      <c r="O315" s="18"/>
      <c r="P315" s="17"/>
      <c r="Q315" s="28" t="e">
        <f aca="false">P315/$E$5</f>
        <v>#DIV/0!</v>
      </c>
      <c r="R315" s="28"/>
    </row>
    <row r="316" customFormat="false" ht="14.4" hidden="false" customHeight="false" outlineLevel="0" collapsed="false">
      <c r="A316" s="16"/>
      <c r="C316" s="23" t="n">
        <f aca="false">C308+1</f>
        <v>57</v>
      </c>
      <c r="D316" s="18"/>
      <c r="E316" s="19" t="n">
        <f aca="false">IF(SUM(D309:D315)&gt;0,AVERAGE(D309:D315),0)</f>
        <v>0</v>
      </c>
      <c r="F316" s="18" t="n">
        <f aca="false">SUM(F309:F315)</f>
        <v>0</v>
      </c>
      <c r="G316" s="18"/>
      <c r="H316" s="17" t="n">
        <f aca="false">IF(F316&gt;0,F316+H308,0)</f>
        <v>0</v>
      </c>
      <c r="I316" s="17"/>
      <c r="J316" s="18" t="n">
        <f aca="false">SUM(J309:J315)</f>
        <v>0</v>
      </c>
      <c r="K316" s="17" t="n">
        <f aca="false">IF(J316&gt;0,J316+K308,0)</f>
        <v>0</v>
      </c>
      <c r="L316" s="34" t="n">
        <f aca="false">IF(E316&gt;0,J316/E316/7,0)</f>
        <v>0</v>
      </c>
      <c r="M316" s="24" t="n">
        <f aca="false">IF(E316&gt;0,J316/E316*1000,0)</f>
        <v>0</v>
      </c>
      <c r="N316" s="20" t="n">
        <f aca="false">IF(P316&gt;0,K316/(P316/1000),0)</f>
        <v>0</v>
      </c>
      <c r="O316" s="18" t="n">
        <f aca="false">SUM(O309:O315)</f>
        <v>0</v>
      </c>
      <c r="P316" s="17" t="n">
        <f aca="false">IF(O316&gt;0,O316+P308,0)</f>
        <v>0</v>
      </c>
      <c r="Q316" s="27" t="n">
        <f aca="false">IF(E316&gt;0,O316/E316,0)</f>
        <v>0</v>
      </c>
      <c r="R316" s="28"/>
      <c r="S316" s="0" t="n">
        <v>85.1</v>
      </c>
    </row>
    <row r="317" customFormat="false" ht="14.4" hidden="true" customHeight="false" outlineLevel="1" collapsed="false">
      <c r="A317" s="16" t="n">
        <f aca="false">A315+1</f>
        <v>41866</v>
      </c>
      <c r="B317" s="0" t="n">
        <f aca="false">B315+1</f>
        <v>400</v>
      </c>
      <c r="C317" s="23"/>
      <c r="D317" s="18"/>
      <c r="E317" s="17"/>
      <c r="F317" s="18"/>
      <c r="G317" s="18"/>
      <c r="H317" s="17"/>
      <c r="I317" s="17"/>
      <c r="J317" s="18"/>
      <c r="K317" s="17"/>
      <c r="L317" s="34" t="n">
        <f aca="false">IF(D317&gt;0,J317/D317,0)</f>
        <v>0</v>
      </c>
      <c r="M317" s="28" t="e">
        <f aca="false">K317/$E$5</f>
        <v>#DIV/0!</v>
      </c>
      <c r="N317" s="17"/>
      <c r="O317" s="18"/>
      <c r="P317" s="17"/>
      <c r="Q317" s="28" t="e">
        <f aca="false">P317/$E$5</f>
        <v>#DIV/0!</v>
      </c>
      <c r="R317" s="28"/>
    </row>
    <row r="318" customFormat="false" ht="14.4" hidden="true" customHeight="false" outlineLevel="1" collapsed="false">
      <c r="A318" s="16" t="n">
        <f aca="false">A317+1</f>
        <v>41867</v>
      </c>
      <c r="B318" s="0" t="n">
        <f aca="false">B317+1</f>
        <v>401</v>
      </c>
      <c r="C318" s="23"/>
      <c r="D318" s="18"/>
      <c r="E318" s="17"/>
      <c r="F318" s="18"/>
      <c r="G318" s="18"/>
      <c r="H318" s="17"/>
      <c r="I318" s="17"/>
      <c r="J318" s="18"/>
      <c r="K318" s="17"/>
      <c r="L318" s="34" t="n">
        <f aca="false">IF(D318&gt;0,J318/D318,0)</f>
        <v>0</v>
      </c>
      <c r="M318" s="28" t="e">
        <f aca="false">K318/$E$5</f>
        <v>#DIV/0!</v>
      </c>
      <c r="N318" s="17"/>
      <c r="O318" s="18"/>
      <c r="P318" s="17"/>
      <c r="Q318" s="28" t="e">
        <f aca="false">P318/$E$5</f>
        <v>#DIV/0!</v>
      </c>
      <c r="R318" s="28"/>
    </row>
    <row r="319" customFormat="false" ht="14.4" hidden="true" customHeight="false" outlineLevel="1" collapsed="false">
      <c r="A319" s="16" t="n">
        <f aca="false">A318+1</f>
        <v>41868</v>
      </c>
      <c r="B319" s="0" t="n">
        <f aca="false">B318+1</f>
        <v>402</v>
      </c>
      <c r="C319" s="23"/>
      <c r="D319" s="18"/>
      <c r="E319" s="17"/>
      <c r="F319" s="18"/>
      <c r="G319" s="18"/>
      <c r="H319" s="17"/>
      <c r="I319" s="17"/>
      <c r="J319" s="18"/>
      <c r="K319" s="17"/>
      <c r="L319" s="34" t="n">
        <f aca="false">IF(D319&gt;0,J319/D319,0)</f>
        <v>0</v>
      </c>
      <c r="M319" s="28" t="e">
        <f aca="false">K319/$E$5</f>
        <v>#DIV/0!</v>
      </c>
      <c r="N319" s="17"/>
      <c r="O319" s="18"/>
      <c r="P319" s="17"/>
      <c r="Q319" s="28" t="e">
        <f aca="false">P319/$E$5</f>
        <v>#DIV/0!</v>
      </c>
      <c r="R319" s="28"/>
    </row>
    <row r="320" customFormat="false" ht="14.4" hidden="true" customHeight="false" outlineLevel="1" collapsed="false">
      <c r="A320" s="16" t="n">
        <f aca="false">A319+1</f>
        <v>41869</v>
      </c>
      <c r="B320" s="0" t="n">
        <f aca="false">B319+1</f>
        <v>403</v>
      </c>
      <c r="C320" s="23"/>
      <c r="D320" s="18"/>
      <c r="E320" s="17"/>
      <c r="F320" s="18"/>
      <c r="G320" s="18"/>
      <c r="H320" s="17"/>
      <c r="I320" s="17"/>
      <c r="J320" s="18"/>
      <c r="K320" s="17"/>
      <c r="L320" s="34" t="n">
        <f aca="false">IF(D320&gt;0,J320/D320,0)</f>
        <v>0</v>
      </c>
      <c r="M320" s="28" t="e">
        <f aca="false">K320/$E$5</f>
        <v>#DIV/0!</v>
      </c>
      <c r="N320" s="17"/>
      <c r="O320" s="18"/>
      <c r="P320" s="17"/>
      <c r="Q320" s="28" t="e">
        <f aca="false">P320/$E$5</f>
        <v>#DIV/0!</v>
      </c>
      <c r="R320" s="28"/>
    </row>
    <row r="321" customFormat="false" ht="14.4" hidden="true" customHeight="false" outlineLevel="1" collapsed="false">
      <c r="A321" s="16" t="n">
        <f aca="false">A320+1</f>
        <v>41870</v>
      </c>
      <c r="B321" s="0" t="n">
        <f aca="false">B320+1</f>
        <v>404</v>
      </c>
      <c r="C321" s="23"/>
      <c r="D321" s="18"/>
      <c r="E321" s="17"/>
      <c r="F321" s="18"/>
      <c r="G321" s="18"/>
      <c r="H321" s="17"/>
      <c r="I321" s="17"/>
      <c r="J321" s="18"/>
      <c r="K321" s="17"/>
      <c r="L321" s="34" t="n">
        <f aca="false">IF(D321&gt;0,J321/D321,0)</f>
        <v>0</v>
      </c>
      <c r="M321" s="28" t="e">
        <f aca="false">K321/$E$5</f>
        <v>#DIV/0!</v>
      </c>
      <c r="N321" s="17"/>
      <c r="O321" s="18"/>
      <c r="P321" s="17"/>
      <c r="Q321" s="28" t="e">
        <f aca="false">P321/$E$5</f>
        <v>#DIV/0!</v>
      </c>
      <c r="R321" s="28"/>
    </row>
    <row r="322" customFormat="false" ht="14.4" hidden="true" customHeight="false" outlineLevel="1" collapsed="false">
      <c r="A322" s="16" t="n">
        <f aca="false">A321+1</f>
        <v>41871</v>
      </c>
      <c r="B322" s="0" t="n">
        <f aca="false">B321+1</f>
        <v>405</v>
      </c>
      <c r="C322" s="23"/>
      <c r="D322" s="18"/>
      <c r="E322" s="17"/>
      <c r="F322" s="18"/>
      <c r="G322" s="18"/>
      <c r="H322" s="17"/>
      <c r="I322" s="17"/>
      <c r="J322" s="18"/>
      <c r="K322" s="17"/>
      <c r="L322" s="34" t="n">
        <f aca="false">IF(D322&gt;0,J322/D322,0)</f>
        <v>0</v>
      </c>
      <c r="M322" s="28" t="e">
        <f aca="false">K322/$E$5</f>
        <v>#DIV/0!</v>
      </c>
      <c r="N322" s="17"/>
      <c r="O322" s="18"/>
      <c r="P322" s="17"/>
      <c r="Q322" s="28" t="e">
        <f aca="false">P322/$E$5</f>
        <v>#DIV/0!</v>
      </c>
      <c r="R322" s="28"/>
    </row>
    <row r="323" customFormat="false" ht="14.4" hidden="true" customHeight="false" outlineLevel="1" collapsed="false">
      <c r="A323" s="16" t="n">
        <f aca="false">A322+1</f>
        <v>41872</v>
      </c>
      <c r="B323" s="0" t="n">
        <f aca="false">B322+1</f>
        <v>406</v>
      </c>
      <c r="C323" s="23"/>
      <c r="D323" s="18"/>
      <c r="E323" s="17"/>
      <c r="F323" s="18"/>
      <c r="G323" s="18"/>
      <c r="H323" s="17"/>
      <c r="I323" s="17"/>
      <c r="J323" s="18"/>
      <c r="K323" s="17"/>
      <c r="L323" s="34" t="n">
        <f aca="false">IF(D323&gt;0,J323/D323,0)</f>
        <v>0</v>
      </c>
      <c r="M323" s="28" t="e">
        <f aca="false">K323/$E$5</f>
        <v>#DIV/0!</v>
      </c>
      <c r="N323" s="17"/>
      <c r="O323" s="18"/>
      <c r="P323" s="17"/>
      <c r="Q323" s="28" t="e">
        <f aca="false">P323/$E$5</f>
        <v>#DIV/0!</v>
      </c>
      <c r="R323" s="28"/>
    </row>
    <row r="324" customFormat="false" ht="14.4" hidden="false" customHeight="false" outlineLevel="0" collapsed="false">
      <c r="A324" s="16"/>
      <c r="C324" s="23" t="n">
        <f aca="false">C316+1</f>
        <v>58</v>
      </c>
      <c r="D324" s="18"/>
      <c r="E324" s="19" t="n">
        <f aca="false">IF(SUM(D317:D323)&gt;0,AVERAGE(D317:D323),0)</f>
        <v>0</v>
      </c>
      <c r="F324" s="18" t="n">
        <f aca="false">SUM(F317:F323)</f>
        <v>0</v>
      </c>
      <c r="G324" s="18"/>
      <c r="H324" s="17" t="n">
        <f aca="false">IF(F324&gt;0,F324+H316,0)</f>
        <v>0</v>
      </c>
      <c r="I324" s="17"/>
      <c r="J324" s="18" t="n">
        <f aca="false">SUM(J317:J323)</f>
        <v>0</v>
      </c>
      <c r="K324" s="17" t="n">
        <f aca="false">IF(J324&gt;0,J324+K316,0)</f>
        <v>0</v>
      </c>
      <c r="L324" s="34" t="n">
        <f aca="false">IF(E324&gt;0,J324/E324/7,0)</f>
        <v>0</v>
      </c>
      <c r="M324" s="24" t="n">
        <f aca="false">IF(E324&gt;0,J324/E324*1000,0)</f>
        <v>0</v>
      </c>
      <c r="N324" s="20" t="n">
        <f aca="false">IF(P324&gt;0,K324/(P324/1000),0)</f>
        <v>0</v>
      </c>
      <c r="O324" s="18" t="n">
        <f aca="false">SUM(O317:O323)</f>
        <v>0</v>
      </c>
      <c r="P324" s="17" t="n">
        <f aca="false">IF(O324&gt;0,O324+P316,0)</f>
        <v>0</v>
      </c>
      <c r="Q324" s="27" t="n">
        <f aca="false">IF(E324&gt;0,O324/E324,0)</f>
        <v>0</v>
      </c>
      <c r="R324" s="28"/>
      <c r="S324" s="0" t="n">
        <v>84.9</v>
      </c>
    </row>
    <row r="325" customFormat="false" ht="14.4" hidden="true" customHeight="false" outlineLevel="1" collapsed="false">
      <c r="A325" s="16" t="n">
        <f aca="false">A323+1</f>
        <v>41873</v>
      </c>
      <c r="B325" s="0" t="n">
        <f aca="false">B323+1</f>
        <v>407</v>
      </c>
      <c r="C325" s="23"/>
      <c r="D325" s="18"/>
      <c r="E325" s="17"/>
      <c r="F325" s="18"/>
      <c r="G325" s="18"/>
      <c r="H325" s="17"/>
      <c r="I325" s="17"/>
      <c r="J325" s="18"/>
      <c r="K325" s="17"/>
      <c r="L325" s="34" t="n">
        <f aca="false">IF(D325&gt;0,J325/D325,0)</f>
        <v>0</v>
      </c>
      <c r="M325" s="28" t="e">
        <f aca="false">K325/$E$5</f>
        <v>#DIV/0!</v>
      </c>
      <c r="N325" s="17"/>
      <c r="O325" s="18"/>
      <c r="P325" s="17"/>
      <c r="Q325" s="28" t="e">
        <f aca="false">P325/$E$5</f>
        <v>#DIV/0!</v>
      </c>
      <c r="R325" s="28"/>
    </row>
    <row r="326" customFormat="false" ht="14.4" hidden="true" customHeight="false" outlineLevel="1" collapsed="false">
      <c r="A326" s="16" t="n">
        <f aca="false">A325+1</f>
        <v>41874</v>
      </c>
      <c r="B326" s="0" t="n">
        <f aca="false">B325+1</f>
        <v>408</v>
      </c>
      <c r="C326" s="23"/>
      <c r="D326" s="18"/>
      <c r="E326" s="17"/>
      <c r="F326" s="18"/>
      <c r="G326" s="18"/>
      <c r="H326" s="17"/>
      <c r="I326" s="17"/>
      <c r="J326" s="18"/>
      <c r="K326" s="17"/>
      <c r="L326" s="34" t="n">
        <f aca="false">IF(D326&gt;0,J326/D326,0)</f>
        <v>0</v>
      </c>
      <c r="M326" s="28" t="e">
        <f aca="false">K326/$E$5</f>
        <v>#DIV/0!</v>
      </c>
      <c r="N326" s="17"/>
      <c r="O326" s="18"/>
      <c r="P326" s="17"/>
      <c r="Q326" s="28" t="e">
        <f aca="false">P326/$E$5</f>
        <v>#DIV/0!</v>
      </c>
      <c r="R326" s="28"/>
    </row>
    <row r="327" customFormat="false" ht="14.4" hidden="true" customHeight="false" outlineLevel="1" collapsed="false">
      <c r="A327" s="16" t="n">
        <f aca="false">A326+1</f>
        <v>41875</v>
      </c>
      <c r="B327" s="0" t="n">
        <f aca="false">B326+1</f>
        <v>409</v>
      </c>
      <c r="C327" s="23"/>
      <c r="D327" s="18"/>
      <c r="E327" s="17"/>
      <c r="F327" s="18"/>
      <c r="G327" s="18"/>
      <c r="H327" s="17"/>
      <c r="I327" s="17"/>
      <c r="J327" s="18"/>
      <c r="K327" s="17"/>
      <c r="L327" s="34" t="n">
        <f aca="false">IF(D327&gt;0,J327/D327,0)</f>
        <v>0</v>
      </c>
      <c r="M327" s="28" t="e">
        <f aca="false">K327/$E$5</f>
        <v>#DIV/0!</v>
      </c>
      <c r="N327" s="17"/>
      <c r="O327" s="18"/>
      <c r="P327" s="17"/>
      <c r="Q327" s="28" t="e">
        <f aca="false">P327/$E$5</f>
        <v>#DIV/0!</v>
      </c>
      <c r="R327" s="28"/>
    </row>
    <row r="328" customFormat="false" ht="14.4" hidden="true" customHeight="false" outlineLevel="1" collapsed="false">
      <c r="A328" s="16" t="n">
        <f aca="false">A327+1</f>
        <v>41876</v>
      </c>
      <c r="B328" s="0" t="n">
        <f aca="false">B327+1</f>
        <v>410</v>
      </c>
      <c r="C328" s="23"/>
      <c r="D328" s="18"/>
      <c r="E328" s="17"/>
      <c r="F328" s="18"/>
      <c r="G328" s="18"/>
      <c r="H328" s="17"/>
      <c r="I328" s="17"/>
      <c r="J328" s="18"/>
      <c r="K328" s="17"/>
      <c r="L328" s="34" t="n">
        <f aca="false">IF(D328&gt;0,J328/D328,0)</f>
        <v>0</v>
      </c>
      <c r="M328" s="28" t="e">
        <f aca="false">K328/$E$5</f>
        <v>#DIV/0!</v>
      </c>
      <c r="N328" s="17"/>
      <c r="O328" s="18"/>
      <c r="P328" s="17"/>
      <c r="Q328" s="28" t="e">
        <f aca="false">P328/$E$5</f>
        <v>#DIV/0!</v>
      </c>
      <c r="R328" s="28"/>
    </row>
    <row r="329" customFormat="false" ht="14.4" hidden="true" customHeight="false" outlineLevel="1" collapsed="false">
      <c r="A329" s="16" t="n">
        <f aca="false">A328+1</f>
        <v>41877</v>
      </c>
      <c r="B329" s="0" t="n">
        <f aca="false">B328+1</f>
        <v>411</v>
      </c>
      <c r="C329" s="23"/>
      <c r="D329" s="18"/>
      <c r="E329" s="17"/>
      <c r="F329" s="18"/>
      <c r="G329" s="18"/>
      <c r="H329" s="17"/>
      <c r="I329" s="17"/>
      <c r="J329" s="18"/>
      <c r="K329" s="17"/>
      <c r="L329" s="34" t="n">
        <f aca="false">IF(D329&gt;0,J329/D329,0)</f>
        <v>0</v>
      </c>
      <c r="M329" s="28" t="e">
        <f aca="false">K329/$E$5</f>
        <v>#DIV/0!</v>
      </c>
      <c r="N329" s="17"/>
      <c r="O329" s="18"/>
      <c r="P329" s="17"/>
      <c r="Q329" s="28" t="e">
        <f aca="false">P329/$E$5</f>
        <v>#DIV/0!</v>
      </c>
      <c r="R329" s="28"/>
    </row>
    <row r="330" customFormat="false" ht="14.4" hidden="true" customHeight="false" outlineLevel="1" collapsed="false">
      <c r="A330" s="16" t="n">
        <f aca="false">A329+1</f>
        <v>41878</v>
      </c>
      <c r="B330" s="0" t="n">
        <f aca="false">B329+1</f>
        <v>412</v>
      </c>
      <c r="C330" s="23"/>
      <c r="D330" s="18"/>
      <c r="E330" s="17"/>
      <c r="F330" s="18"/>
      <c r="G330" s="18"/>
      <c r="H330" s="17"/>
      <c r="I330" s="17"/>
      <c r="J330" s="18"/>
      <c r="K330" s="17"/>
      <c r="L330" s="34" t="n">
        <f aca="false">IF(D330&gt;0,J330/D330,0)</f>
        <v>0</v>
      </c>
      <c r="M330" s="28" t="e">
        <f aca="false">K330/$E$5</f>
        <v>#DIV/0!</v>
      </c>
      <c r="N330" s="17"/>
      <c r="O330" s="18"/>
      <c r="P330" s="17"/>
      <c r="Q330" s="28" t="e">
        <f aca="false">P330/$E$5</f>
        <v>#DIV/0!</v>
      </c>
      <c r="R330" s="28"/>
    </row>
    <row r="331" customFormat="false" ht="14.4" hidden="true" customHeight="false" outlineLevel="1" collapsed="false">
      <c r="A331" s="16" t="n">
        <f aca="false">A330+1</f>
        <v>41879</v>
      </c>
      <c r="B331" s="0" t="n">
        <f aca="false">B330+1</f>
        <v>413</v>
      </c>
      <c r="C331" s="23"/>
      <c r="D331" s="18"/>
      <c r="E331" s="17"/>
      <c r="F331" s="18"/>
      <c r="G331" s="18"/>
      <c r="H331" s="17"/>
      <c r="I331" s="17"/>
      <c r="J331" s="18"/>
      <c r="K331" s="17"/>
      <c r="L331" s="34" t="n">
        <f aca="false">IF(D331&gt;0,J331/D331,0)</f>
        <v>0</v>
      </c>
      <c r="M331" s="28" t="e">
        <f aca="false">K331/$E$5</f>
        <v>#DIV/0!</v>
      </c>
      <c r="N331" s="17"/>
      <c r="O331" s="18"/>
      <c r="P331" s="17"/>
      <c r="Q331" s="28" t="e">
        <f aca="false">P331/$E$5</f>
        <v>#DIV/0!</v>
      </c>
      <c r="R331" s="28"/>
    </row>
    <row r="332" customFormat="false" ht="14.4" hidden="false" customHeight="false" outlineLevel="0" collapsed="false">
      <c r="A332" s="16"/>
      <c r="C332" s="23" t="n">
        <f aca="false">C324+1</f>
        <v>59</v>
      </c>
      <c r="D332" s="18"/>
      <c r="E332" s="19" t="n">
        <f aca="false">IF(SUM(D325:D331)&gt;0,AVERAGE(D325:D331),0)</f>
        <v>0</v>
      </c>
      <c r="F332" s="18" t="n">
        <f aca="false">SUM(F325:F331)</f>
        <v>0</v>
      </c>
      <c r="G332" s="18"/>
      <c r="H332" s="17" t="n">
        <f aca="false">IF(F332&gt;0,F332+H324,0)</f>
        <v>0</v>
      </c>
      <c r="I332" s="17"/>
      <c r="J332" s="18" t="n">
        <f aca="false">SUM(J325:J331)</f>
        <v>0</v>
      </c>
      <c r="K332" s="17" t="n">
        <f aca="false">IF(J332&gt;0,J332+K324,0)</f>
        <v>0</v>
      </c>
      <c r="L332" s="34" t="n">
        <f aca="false">IF(E332&gt;0,J332/E332/7,0)</f>
        <v>0</v>
      </c>
      <c r="M332" s="24" t="n">
        <f aca="false">IF(E332&gt;0,J332/E332*1000,0)</f>
        <v>0</v>
      </c>
      <c r="N332" s="20" t="n">
        <f aca="false">IF(P332&gt;0,K332/(P332/1000),0)</f>
        <v>0</v>
      </c>
      <c r="O332" s="18" t="n">
        <f aca="false">SUM(O325:O331)</f>
        <v>0</v>
      </c>
      <c r="P332" s="17" t="n">
        <f aca="false">IF(O332&gt;0,O332+P324,0)</f>
        <v>0</v>
      </c>
      <c r="Q332" s="27" t="n">
        <f aca="false">IF(E332&gt;0,O332/E332,0)</f>
        <v>0</v>
      </c>
      <c r="R332" s="28"/>
      <c r="S332" s="0" t="n">
        <v>84.6</v>
      </c>
    </row>
    <row r="333" customFormat="false" ht="14.4" hidden="true" customHeight="false" outlineLevel="1" collapsed="false">
      <c r="A333" s="16" t="n">
        <f aca="false">A331+1</f>
        <v>41880</v>
      </c>
      <c r="B333" s="0" t="n">
        <f aca="false">B331+1</f>
        <v>414</v>
      </c>
      <c r="C333" s="23"/>
      <c r="D333" s="18"/>
      <c r="E333" s="17"/>
      <c r="F333" s="18"/>
      <c r="G333" s="18"/>
      <c r="H333" s="17"/>
      <c r="I333" s="17"/>
      <c r="J333" s="18"/>
      <c r="K333" s="17"/>
      <c r="L333" s="34" t="n">
        <f aca="false">IF(D333&gt;0,J333/D333,0)</f>
        <v>0</v>
      </c>
      <c r="M333" s="28" t="e">
        <f aca="false">K333/$E$5</f>
        <v>#DIV/0!</v>
      </c>
      <c r="N333" s="17"/>
      <c r="O333" s="18"/>
      <c r="P333" s="17"/>
      <c r="Q333" s="28" t="e">
        <f aca="false">P333/$E$5</f>
        <v>#DIV/0!</v>
      </c>
      <c r="R333" s="28"/>
    </row>
    <row r="334" customFormat="false" ht="14.4" hidden="true" customHeight="false" outlineLevel="1" collapsed="false">
      <c r="A334" s="16" t="n">
        <f aca="false">A333+1</f>
        <v>41881</v>
      </c>
      <c r="B334" s="0" t="n">
        <f aca="false">B333+1</f>
        <v>415</v>
      </c>
      <c r="C334" s="23"/>
      <c r="D334" s="18"/>
      <c r="E334" s="17"/>
      <c r="F334" s="18"/>
      <c r="G334" s="18"/>
      <c r="H334" s="17"/>
      <c r="I334" s="17"/>
      <c r="J334" s="18"/>
      <c r="K334" s="17"/>
      <c r="L334" s="34" t="n">
        <f aca="false">IF(D334&gt;0,J334/D334,0)</f>
        <v>0</v>
      </c>
      <c r="M334" s="28" t="e">
        <f aca="false">K334/$E$5</f>
        <v>#DIV/0!</v>
      </c>
      <c r="N334" s="17"/>
      <c r="O334" s="18"/>
      <c r="P334" s="17"/>
      <c r="Q334" s="28" t="e">
        <f aca="false">P334/$E$5</f>
        <v>#DIV/0!</v>
      </c>
      <c r="R334" s="28"/>
    </row>
    <row r="335" customFormat="false" ht="14.4" hidden="true" customHeight="false" outlineLevel="1" collapsed="false">
      <c r="A335" s="16" t="n">
        <f aca="false">A334+1</f>
        <v>41882</v>
      </c>
      <c r="B335" s="0" t="n">
        <f aca="false">B334+1</f>
        <v>416</v>
      </c>
      <c r="C335" s="23"/>
      <c r="D335" s="18"/>
      <c r="E335" s="17"/>
      <c r="F335" s="18"/>
      <c r="G335" s="18"/>
      <c r="H335" s="17"/>
      <c r="I335" s="17"/>
      <c r="J335" s="18"/>
      <c r="K335" s="17"/>
      <c r="L335" s="34" t="n">
        <f aca="false">IF(D335&gt;0,J335/D335,0)</f>
        <v>0</v>
      </c>
      <c r="M335" s="28" t="e">
        <f aca="false">K335/$E$5</f>
        <v>#DIV/0!</v>
      </c>
      <c r="N335" s="17"/>
      <c r="O335" s="18"/>
      <c r="P335" s="17"/>
      <c r="Q335" s="28" t="e">
        <f aca="false">P335/$E$5</f>
        <v>#DIV/0!</v>
      </c>
      <c r="R335" s="28"/>
    </row>
    <row r="336" customFormat="false" ht="14.4" hidden="true" customHeight="false" outlineLevel="1" collapsed="false">
      <c r="A336" s="16" t="n">
        <f aca="false">A335+1</f>
        <v>41883</v>
      </c>
      <c r="B336" s="0" t="n">
        <f aca="false">B335+1</f>
        <v>417</v>
      </c>
      <c r="C336" s="23"/>
      <c r="D336" s="18"/>
      <c r="E336" s="17"/>
      <c r="F336" s="18"/>
      <c r="G336" s="18"/>
      <c r="H336" s="17"/>
      <c r="I336" s="17"/>
      <c r="J336" s="18"/>
      <c r="K336" s="17"/>
      <c r="L336" s="34" t="n">
        <f aca="false">IF(D336&gt;0,J336/D336,0)</f>
        <v>0</v>
      </c>
      <c r="M336" s="28" t="e">
        <f aca="false">K336/$E$5</f>
        <v>#DIV/0!</v>
      </c>
      <c r="N336" s="17"/>
      <c r="O336" s="18"/>
      <c r="P336" s="17"/>
      <c r="Q336" s="28" t="e">
        <f aca="false">P336/$E$5</f>
        <v>#DIV/0!</v>
      </c>
      <c r="R336" s="28"/>
    </row>
    <row r="337" customFormat="false" ht="14.4" hidden="true" customHeight="false" outlineLevel="1" collapsed="false">
      <c r="A337" s="16" t="n">
        <f aca="false">A336+1</f>
        <v>41884</v>
      </c>
      <c r="B337" s="0" t="n">
        <f aca="false">B336+1</f>
        <v>418</v>
      </c>
      <c r="C337" s="23"/>
      <c r="D337" s="18"/>
      <c r="E337" s="17"/>
      <c r="F337" s="18"/>
      <c r="G337" s="18"/>
      <c r="H337" s="17"/>
      <c r="I337" s="17"/>
      <c r="J337" s="18"/>
      <c r="K337" s="17"/>
      <c r="L337" s="34" t="n">
        <f aca="false">IF(D337&gt;0,J337/D337,0)</f>
        <v>0</v>
      </c>
      <c r="M337" s="28" t="e">
        <f aca="false">K337/$E$5</f>
        <v>#DIV/0!</v>
      </c>
      <c r="N337" s="17"/>
      <c r="O337" s="18"/>
      <c r="P337" s="17"/>
      <c r="Q337" s="28" t="e">
        <f aca="false">P337/$E$5</f>
        <v>#DIV/0!</v>
      </c>
      <c r="R337" s="28"/>
    </row>
    <row r="338" customFormat="false" ht="14.4" hidden="true" customHeight="false" outlineLevel="1" collapsed="false">
      <c r="A338" s="16" t="n">
        <f aca="false">A337+1</f>
        <v>41885</v>
      </c>
      <c r="B338" s="0" t="n">
        <f aca="false">B337+1</f>
        <v>419</v>
      </c>
      <c r="C338" s="23"/>
      <c r="D338" s="18"/>
      <c r="E338" s="17"/>
      <c r="F338" s="18"/>
      <c r="G338" s="18"/>
      <c r="H338" s="17"/>
      <c r="I338" s="17"/>
      <c r="J338" s="18"/>
      <c r="K338" s="17"/>
      <c r="L338" s="34" t="n">
        <f aca="false">IF(D338&gt;0,J338/D338,0)</f>
        <v>0</v>
      </c>
      <c r="M338" s="28" t="e">
        <f aca="false">K338/$E$5</f>
        <v>#DIV/0!</v>
      </c>
      <c r="N338" s="17"/>
      <c r="O338" s="18"/>
      <c r="P338" s="17"/>
      <c r="Q338" s="28" t="e">
        <f aca="false">P338/$E$5</f>
        <v>#DIV/0!</v>
      </c>
      <c r="R338" s="28"/>
    </row>
    <row r="339" customFormat="false" ht="14.4" hidden="true" customHeight="false" outlineLevel="1" collapsed="false">
      <c r="A339" s="16" t="n">
        <f aca="false">A338+1</f>
        <v>41886</v>
      </c>
      <c r="B339" s="0" t="n">
        <f aca="false">B338+1</f>
        <v>420</v>
      </c>
      <c r="C339" s="23"/>
      <c r="D339" s="18"/>
      <c r="E339" s="17"/>
      <c r="F339" s="18"/>
      <c r="G339" s="18"/>
      <c r="H339" s="17"/>
      <c r="I339" s="17"/>
      <c r="J339" s="18"/>
      <c r="K339" s="17"/>
      <c r="L339" s="34" t="n">
        <f aca="false">IF(D339&gt;0,J339/D339,0)</f>
        <v>0</v>
      </c>
      <c r="M339" s="28" t="e">
        <f aca="false">K339/$E$5</f>
        <v>#DIV/0!</v>
      </c>
      <c r="N339" s="17"/>
      <c r="O339" s="18"/>
      <c r="P339" s="17"/>
      <c r="Q339" s="28" t="e">
        <f aca="false">P339/$E$5</f>
        <v>#DIV/0!</v>
      </c>
      <c r="R339" s="28"/>
    </row>
    <row r="340" customFormat="false" ht="14.4" hidden="false" customHeight="false" outlineLevel="0" collapsed="false">
      <c r="A340" s="16"/>
      <c r="C340" s="23" t="n">
        <f aca="false">C332+1</f>
        <v>60</v>
      </c>
      <c r="D340" s="18"/>
      <c r="E340" s="19" t="n">
        <f aca="false">IF(SUM(D333:D339)&gt;0,AVERAGE(D333:D339),0)</f>
        <v>0</v>
      </c>
      <c r="F340" s="18" t="n">
        <f aca="false">SUM(F333:F339)</f>
        <v>0</v>
      </c>
      <c r="G340" s="18"/>
      <c r="H340" s="17" t="n">
        <f aca="false">IF(F340&gt;0,F340+H332,0)</f>
        <v>0</v>
      </c>
      <c r="I340" s="17"/>
      <c r="J340" s="18" t="n">
        <f aca="false">SUM(J333:J339)</f>
        <v>0</v>
      </c>
      <c r="K340" s="17" t="n">
        <f aca="false">IF(J340&gt;0,J340+K332,0)</f>
        <v>0</v>
      </c>
      <c r="L340" s="34" t="n">
        <f aca="false">IF(E340&gt;0,J340/E340/7,0)</f>
        <v>0</v>
      </c>
      <c r="M340" s="24" t="n">
        <f aca="false">IF(E340&gt;0,J340/E340*1000,0)</f>
        <v>0</v>
      </c>
      <c r="N340" s="20" t="n">
        <f aca="false">IF(P340&gt;0,K340/(P340/1000),0)</f>
        <v>0</v>
      </c>
      <c r="O340" s="18" t="n">
        <f aca="false">SUM(O333:O339)</f>
        <v>0</v>
      </c>
      <c r="P340" s="17" t="n">
        <f aca="false">IF(O340&gt;0,O340+P332,0)</f>
        <v>0</v>
      </c>
      <c r="Q340" s="27" t="n">
        <f aca="false">IF(E340&gt;0,O340/E340,0)</f>
        <v>0</v>
      </c>
      <c r="R340" s="28"/>
      <c r="S340" s="0" t="n">
        <v>83.8</v>
      </c>
    </row>
    <row r="341" customFormat="false" ht="14.4" hidden="true" customHeight="false" outlineLevel="1" collapsed="false">
      <c r="A341" s="16" t="n">
        <f aca="false">A339+1</f>
        <v>41887</v>
      </c>
      <c r="B341" s="0" t="n">
        <f aca="false">B339+1</f>
        <v>421</v>
      </c>
      <c r="C341" s="23"/>
      <c r="D341" s="18"/>
      <c r="E341" s="17"/>
      <c r="F341" s="18"/>
      <c r="G341" s="18"/>
      <c r="H341" s="17"/>
      <c r="I341" s="17"/>
      <c r="J341" s="18"/>
      <c r="K341" s="17"/>
      <c r="L341" s="34" t="n">
        <f aca="false">IF(D341&gt;0,J341/D341,0)</f>
        <v>0</v>
      </c>
      <c r="M341" s="28" t="e">
        <f aca="false">K341/$E$5</f>
        <v>#DIV/0!</v>
      </c>
      <c r="N341" s="17"/>
      <c r="O341" s="18"/>
      <c r="P341" s="17"/>
      <c r="Q341" s="28" t="e">
        <f aca="false">P341/$E$5</f>
        <v>#DIV/0!</v>
      </c>
      <c r="R341" s="28"/>
    </row>
    <row r="342" customFormat="false" ht="14.4" hidden="true" customHeight="false" outlineLevel="1" collapsed="false">
      <c r="A342" s="16" t="n">
        <f aca="false">A341+1</f>
        <v>41888</v>
      </c>
      <c r="B342" s="0" t="n">
        <f aca="false">B341+1</f>
        <v>422</v>
      </c>
      <c r="C342" s="23"/>
      <c r="D342" s="18"/>
      <c r="E342" s="17"/>
      <c r="F342" s="18"/>
      <c r="G342" s="18"/>
      <c r="H342" s="17"/>
      <c r="I342" s="17"/>
      <c r="J342" s="18"/>
      <c r="K342" s="17"/>
      <c r="L342" s="34" t="n">
        <f aca="false">IF(D342&gt;0,J342/D342,0)</f>
        <v>0</v>
      </c>
      <c r="M342" s="28" t="e">
        <f aca="false">K342/$E$5</f>
        <v>#DIV/0!</v>
      </c>
      <c r="N342" s="17"/>
      <c r="O342" s="18"/>
      <c r="P342" s="17"/>
      <c r="Q342" s="28" t="e">
        <f aca="false">P342/$E$5</f>
        <v>#DIV/0!</v>
      </c>
      <c r="R342" s="28"/>
    </row>
    <row r="343" customFormat="false" ht="14.4" hidden="true" customHeight="false" outlineLevel="1" collapsed="false">
      <c r="A343" s="16" t="n">
        <f aca="false">A342+1</f>
        <v>41889</v>
      </c>
      <c r="B343" s="0" t="n">
        <f aca="false">B342+1</f>
        <v>423</v>
      </c>
      <c r="C343" s="23"/>
      <c r="D343" s="18"/>
      <c r="E343" s="17"/>
      <c r="F343" s="18"/>
      <c r="G343" s="18"/>
      <c r="H343" s="17"/>
      <c r="I343" s="17"/>
      <c r="J343" s="18"/>
      <c r="K343" s="17"/>
      <c r="L343" s="34" t="n">
        <f aca="false">IF(D343&gt;0,J343/D343,0)</f>
        <v>0</v>
      </c>
      <c r="M343" s="28" t="e">
        <f aca="false">K343/$E$5</f>
        <v>#DIV/0!</v>
      </c>
      <c r="N343" s="17"/>
      <c r="O343" s="18"/>
      <c r="P343" s="17"/>
      <c r="Q343" s="28" t="e">
        <f aca="false">P343/$E$5</f>
        <v>#DIV/0!</v>
      </c>
      <c r="R343" s="28"/>
    </row>
    <row r="344" customFormat="false" ht="14.4" hidden="true" customHeight="false" outlineLevel="1" collapsed="false">
      <c r="A344" s="16" t="n">
        <f aca="false">A343+1</f>
        <v>41890</v>
      </c>
      <c r="B344" s="0" t="n">
        <f aca="false">B343+1</f>
        <v>424</v>
      </c>
      <c r="C344" s="23"/>
      <c r="D344" s="18"/>
      <c r="E344" s="17"/>
      <c r="F344" s="18"/>
      <c r="G344" s="18"/>
      <c r="H344" s="17"/>
      <c r="I344" s="17"/>
      <c r="J344" s="18"/>
      <c r="K344" s="17"/>
      <c r="L344" s="34" t="n">
        <f aca="false">IF(D344&gt;0,J344/D344,0)</f>
        <v>0</v>
      </c>
      <c r="M344" s="28" t="e">
        <f aca="false">K344/$E$5</f>
        <v>#DIV/0!</v>
      </c>
      <c r="N344" s="17"/>
      <c r="O344" s="18"/>
      <c r="P344" s="17"/>
      <c r="Q344" s="28" t="e">
        <f aca="false">P344/$E$5</f>
        <v>#DIV/0!</v>
      </c>
      <c r="R344" s="28"/>
    </row>
    <row r="345" customFormat="false" ht="14.4" hidden="true" customHeight="false" outlineLevel="1" collapsed="false">
      <c r="A345" s="16" t="n">
        <f aca="false">A344+1</f>
        <v>41891</v>
      </c>
      <c r="B345" s="0" t="n">
        <f aca="false">B344+1</f>
        <v>425</v>
      </c>
      <c r="C345" s="23"/>
      <c r="D345" s="18"/>
      <c r="E345" s="17"/>
      <c r="F345" s="18"/>
      <c r="G345" s="18"/>
      <c r="H345" s="17"/>
      <c r="I345" s="17"/>
      <c r="J345" s="18"/>
      <c r="K345" s="17"/>
      <c r="L345" s="34" t="n">
        <f aca="false">IF(D345&gt;0,J345/D345,0)</f>
        <v>0</v>
      </c>
      <c r="M345" s="28" t="e">
        <f aca="false">K345/$E$5</f>
        <v>#DIV/0!</v>
      </c>
      <c r="N345" s="17"/>
      <c r="O345" s="18"/>
      <c r="P345" s="17"/>
      <c r="Q345" s="28" t="e">
        <f aca="false">P345/$E$5</f>
        <v>#DIV/0!</v>
      </c>
      <c r="R345" s="28"/>
    </row>
    <row r="346" customFormat="false" ht="14.4" hidden="true" customHeight="false" outlineLevel="1" collapsed="false">
      <c r="A346" s="16" t="n">
        <f aca="false">A345+1</f>
        <v>41892</v>
      </c>
      <c r="B346" s="0" t="n">
        <f aca="false">B345+1</f>
        <v>426</v>
      </c>
      <c r="C346" s="23"/>
      <c r="D346" s="18"/>
      <c r="E346" s="17"/>
      <c r="F346" s="18"/>
      <c r="G346" s="18"/>
      <c r="H346" s="17"/>
      <c r="I346" s="17"/>
      <c r="J346" s="18"/>
      <c r="K346" s="17"/>
      <c r="L346" s="34" t="n">
        <f aca="false">IF(D346&gt;0,J346/D346,0)</f>
        <v>0</v>
      </c>
      <c r="M346" s="28" t="e">
        <f aca="false">K346/$E$5</f>
        <v>#DIV/0!</v>
      </c>
      <c r="N346" s="17"/>
      <c r="O346" s="18"/>
      <c r="P346" s="17"/>
      <c r="Q346" s="28" t="e">
        <f aca="false">P346/$E$5</f>
        <v>#DIV/0!</v>
      </c>
      <c r="R346" s="28"/>
    </row>
    <row r="347" customFormat="false" ht="14.4" hidden="true" customHeight="false" outlineLevel="1" collapsed="false">
      <c r="A347" s="16" t="n">
        <f aca="false">A346+1</f>
        <v>41893</v>
      </c>
      <c r="B347" s="0" t="n">
        <f aca="false">B346+1</f>
        <v>427</v>
      </c>
      <c r="C347" s="23"/>
      <c r="D347" s="18"/>
      <c r="E347" s="17"/>
      <c r="F347" s="18"/>
      <c r="G347" s="18"/>
      <c r="H347" s="17"/>
      <c r="I347" s="17"/>
      <c r="J347" s="18"/>
      <c r="K347" s="17"/>
      <c r="L347" s="34" t="n">
        <f aca="false">IF(D347&gt;0,J347/D347,0)</f>
        <v>0</v>
      </c>
      <c r="M347" s="28" t="e">
        <f aca="false">K347/$E$5</f>
        <v>#DIV/0!</v>
      </c>
      <c r="N347" s="17"/>
      <c r="O347" s="18"/>
      <c r="P347" s="17"/>
      <c r="Q347" s="28" t="e">
        <f aca="false">P347/$E$5</f>
        <v>#DIV/0!</v>
      </c>
      <c r="R347" s="28"/>
    </row>
    <row r="348" customFormat="false" ht="14.4" hidden="false" customHeight="false" outlineLevel="0" collapsed="false">
      <c r="A348" s="16"/>
      <c r="C348" s="23" t="n">
        <f aca="false">C340+1</f>
        <v>61</v>
      </c>
      <c r="D348" s="18"/>
      <c r="E348" s="19" t="n">
        <f aca="false">IF(SUM(D341:D347)&gt;0,AVERAGE(D341:D347),0)</f>
        <v>0</v>
      </c>
      <c r="F348" s="18" t="n">
        <f aca="false">SUM(F341:F347)</f>
        <v>0</v>
      </c>
      <c r="G348" s="18"/>
      <c r="H348" s="17" t="n">
        <f aca="false">IF(F348&gt;0,F348+H340,0)</f>
        <v>0</v>
      </c>
      <c r="I348" s="17"/>
      <c r="J348" s="18" t="n">
        <f aca="false">SUM(J341:J347)</f>
        <v>0</v>
      </c>
      <c r="K348" s="17" t="n">
        <f aca="false">IF(J348&gt;0,J348+K340,0)</f>
        <v>0</v>
      </c>
      <c r="L348" s="34" t="n">
        <f aca="false">IF(E348&gt;0,J348/E348/7,0)</f>
        <v>0</v>
      </c>
      <c r="M348" s="24" t="n">
        <f aca="false">IF(E348&gt;0,J348/E348*1000,0)</f>
        <v>0</v>
      </c>
      <c r="N348" s="20" t="n">
        <f aca="false">IF(P348&gt;0,K348/(P348/1000),0)</f>
        <v>0</v>
      </c>
      <c r="O348" s="18" t="n">
        <f aca="false">SUM(O341:O347)</f>
        <v>0</v>
      </c>
      <c r="P348" s="17" t="n">
        <f aca="false">IF(O348&gt;0,O348+P340,0)</f>
        <v>0</v>
      </c>
      <c r="Q348" s="27" t="n">
        <f aca="false">IF(E348&gt;0,O348/E348,0)</f>
        <v>0</v>
      </c>
      <c r="R348" s="28"/>
      <c r="S348" s="0" t="n">
        <v>83.4</v>
      </c>
    </row>
    <row r="349" customFormat="false" ht="14.4" hidden="true" customHeight="false" outlineLevel="1" collapsed="false">
      <c r="A349" s="16" t="n">
        <f aca="false">A347+1</f>
        <v>41894</v>
      </c>
      <c r="B349" s="0" t="n">
        <f aca="false">B347+1</f>
        <v>428</v>
      </c>
      <c r="C349" s="23"/>
      <c r="D349" s="18"/>
      <c r="E349" s="17"/>
      <c r="F349" s="18"/>
      <c r="G349" s="18"/>
      <c r="H349" s="17"/>
      <c r="I349" s="17"/>
      <c r="J349" s="18"/>
      <c r="K349" s="17"/>
      <c r="L349" s="34" t="n">
        <f aca="false">IF(D349&gt;0,J349/D349,0)</f>
        <v>0</v>
      </c>
      <c r="M349" s="28" t="e">
        <f aca="false">K349/$E$5</f>
        <v>#DIV/0!</v>
      </c>
      <c r="N349" s="17"/>
      <c r="O349" s="18"/>
      <c r="P349" s="17"/>
      <c r="Q349" s="28" t="e">
        <f aca="false">P349/$E$5</f>
        <v>#DIV/0!</v>
      </c>
      <c r="R349" s="28"/>
    </row>
    <row r="350" customFormat="false" ht="14.4" hidden="true" customHeight="false" outlineLevel="1" collapsed="false">
      <c r="A350" s="16" t="n">
        <f aca="false">A349+1</f>
        <v>41895</v>
      </c>
      <c r="B350" s="0" t="n">
        <f aca="false">B349+1</f>
        <v>429</v>
      </c>
      <c r="C350" s="23"/>
      <c r="D350" s="18"/>
      <c r="E350" s="17"/>
      <c r="F350" s="18"/>
      <c r="G350" s="18"/>
      <c r="H350" s="17"/>
      <c r="I350" s="17"/>
      <c r="J350" s="18"/>
      <c r="K350" s="17"/>
      <c r="L350" s="34" t="n">
        <f aca="false">IF(D350&gt;0,J350/D350,0)</f>
        <v>0</v>
      </c>
      <c r="M350" s="28" t="e">
        <f aca="false">K350/$E$5</f>
        <v>#DIV/0!</v>
      </c>
      <c r="N350" s="17"/>
      <c r="O350" s="18"/>
      <c r="P350" s="17"/>
      <c r="Q350" s="28" t="e">
        <f aca="false">P350/$E$5</f>
        <v>#DIV/0!</v>
      </c>
      <c r="R350" s="28"/>
    </row>
    <row r="351" customFormat="false" ht="14.4" hidden="true" customHeight="false" outlineLevel="1" collapsed="false">
      <c r="A351" s="16" t="n">
        <f aca="false">A350+1</f>
        <v>41896</v>
      </c>
      <c r="B351" s="0" t="n">
        <f aca="false">B350+1</f>
        <v>430</v>
      </c>
      <c r="C351" s="23"/>
      <c r="D351" s="18"/>
      <c r="E351" s="17"/>
      <c r="F351" s="18"/>
      <c r="G351" s="18"/>
      <c r="H351" s="17"/>
      <c r="I351" s="17"/>
      <c r="J351" s="18"/>
      <c r="K351" s="17"/>
      <c r="L351" s="34" t="n">
        <f aca="false">IF(D351&gt;0,J351/D351,0)</f>
        <v>0</v>
      </c>
      <c r="M351" s="28" t="e">
        <f aca="false">K351/$E$5</f>
        <v>#DIV/0!</v>
      </c>
      <c r="N351" s="17"/>
      <c r="O351" s="18"/>
      <c r="P351" s="17"/>
      <c r="Q351" s="28" t="e">
        <f aca="false">P351/$E$5</f>
        <v>#DIV/0!</v>
      </c>
      <c r="R351" s="28"/>
    </row>
    <row r="352" customFormat="false" ht="14.4" hidden="true" customHeight="false" outlineLevel="1" collapsed="false">
      <c r="A352" s="16" t="n">
        <f aca="false">A351+1</f>
        <v>41897</v>
      </c>
      <c r="B352" s="0" t="n">
        <f aca="false">B351+1</f>
        <v>431</v>
      </c>
      <c r="C352" s="23"/>
      <c r="D352" s="18"/>
      <c r="E352" s="17"/>
      <c r="F352" s="18"/>
      <c r="G352" s="18"/>
      <c r="H352" s="17"/>
      <c r="I352" s="17"/>
      <c r="J352" s="18"/>
      <c r="K352" s="17"/>
      <c r="L352" s="34" t="n">
        <f aca="false">IF(D352&gt;0,J352/D352,0)</f>
        <v>0</v>
      </c>
      <c r="M352" s="28" t="e">
        <f aca="false">K352/$E$5</f>
        <v>#DIV/0!</v>
      </c>
      <c r="N352" s="17"/>
      <c r="O352" s="18"/>
      <c r="P352" s="17"/>
      <c r="Q352" s="28" t="e">
        <f aca="false">P352/$E$5</f>
        <v>#DIV/0!</v>
      </c>
      <c r="R352" s="28"/>
    </row>
    <row r="353" customFormat="false" ht="14.4" hidden="true" customHeight="false" outlineLevel="1" collapsed="false">
      <c r="A353" s="16" t="n">
        <f aca="false">A352+1</f>
        <v>41898</v>
      </c>
      <c r="B353" s="0" t="n">
        <f aca="false">B352+1</f>
        <v>432</v>
      </c>
      <c r="C353" s="23"/>
      <c r="D353" s="18"/>
      <c r="E353" s="17"/>
      <c r="F353" s="18"/>
      <c r="G353" s="18"/>
      <c r="H353" s="17"/>
      <c r="I353" s="17"/>
      <c r="J353" s="18"/>
      <c r="K353" s="17"/>
      <c r="L353" s="34" t="n">
        <f aca="false">IF(D353&gt;0,J353/D353,0)</f>
        <v>0</v>
      </c>
      <c r="M353" s="28" t="e">
        <f aca="false">K353/$E$5</f>
        <v>#DIV/0!</v>
      </c>
      <c r="N353" s="17"/>
      <c r="O353" s="18"/>
      <c r="P353" s="17"/>
      <c r="Q353" s="28" t="e">
        <f aca="false">P353/$E$5</f>
        <v>#DIV/0!</v>
      </c>
      <c r="R353" s="28"/>
    </row>
    <row r="354" customFormat="false" ht="14.4" hidden="true" customHeight="false" outlineLevel="1" collapsed="false">
      <c r="A354" s="16" t="n">
        <f aca="false">A353+1</f>
        <v>41899</v>
      </c>
      <c r="B354" s="0" t="n">
        <f aca="false">B353+1</f>
        <v>433</v>
      </c>
      <c r="C354" s="23"/>
      <c r="D354" s="18"/>
      <c r="E354" s="17"/>
      <c r="F354" s="18"/>
      <c r="G354" s="18"/>
      <c r="H354" s="17"/>
      <c r="I354" s="17"/>
      <c r="J354" s="18"/>
      <c r="K354" s="17"/>
      <c r="L354" s="34" t="n">
        <f aca="false">IF(D354&gt;0,J354/D354,0)</f>
        <v>0</v>
      </c>
      <c r="M354" s="28" t="e">
        <f aca="false">K354/$E$5</f>
        <v>#DIV/0!</v>
      </c>
      <c r="N354" s="17"/>
      <c r="O354" s="18"/>
      <c r="P354" s="17"/>
      <c r="Q354" s="28" t="e">
        <f aca="false">P354/$E$5</f>
        <v>#DIV/0!</v>
      </c>
      <c r="R354" s="28"/>
    </row>
    <row r="355" customFormat="false" ht="14.4" hidden="true" customHeight="false" outlineLevel="1" collapsed="false">
      <c r="A355" s="16" t="n">
        <f aca="false">A354+1</f>
        <v>41900</v>
      </c>
      <c r="B355" s="0" t="n">
        <f aca="false">B354+1</f>
        <v>434</v>
      </c>
      <c r="C355" s="23"/>
      <c r="D355" s="18"/>
      <c r="E355" s="17"/>
      <c r="F355" s="18"/>
      <c r="G355" s="18"/>
      <c r="H355" s="17"/>
      <c r="I355" s="17"/>
      <c r="J355" s="18"/>
      <c r="K355" s="17"/>
      <c r="L355" s="34" t="n">
        <f aca="false">IF(D355&gt;0,J355/D355,0)</f>
        <v>0</v>
      </c>
      <c r="M355" s="28" t="e">
        <f aca="false">K355/$E$5</f>
        <v>#DIV/0!</v>
      </c>
      <c r="N355" s="17"/>
      <c r="O355" s="18"/>
      <c r="P355" s="17"/>
      <c r="Q355" s="28" t="e">
        <f aca="false">P355/$E$5</f>
        <v>#DIV/0!</v>
      </c>
      <c r="R355" s="28"/>
    </row>
    <row r="356" customFormat="false" ht="14.4" hidden="false" customHeight="false" outlineLevel="0" collapsed="false">
      <c r="A356" s="16"/>
      <c r="C356" s="23" t="n">
        <f aca="false">C348+1</f>
        <v>62</v>
      </c>
      <c r="D356" s="18"/>
      <c r="E356" s="19" t="n">
        <f aca="false">IF(SUM(D349:D355)&gt;0,AVERAGE(D349:D355),0)</f>
        <v>0</v>
      </c>
      <c r="F356" s="18" t="n">
        <f aca="false">SUM(F349:F355)</f>
        <v>0</v>
      </c>
      <c r="G356" s="18"/>
      <c r="H356" s="17" t="n">
        <f aca="false">IF(F356&gt;0,F356+H348,0)</f>
        <v>0</v>
      </c>
      <c r="I356" s="17"/>
      <c r="J356" s="18" t="n">
        <f aca="false">SUM(J349:J355)</f>
        <v>0</v>
      </c>
      <c r="K356" s="17" t="n">
        <f aca="false">IF(J356&gt;0,J356+K348,0)</f>
        <v>0</v>
      </c>
      <c r="L356" s="34" t="n">
        <f aca="false">IF(E356&gt;0,J356/E356/7,0)</f>
        <v>0</v>
      </c>
      <c r="M356" s="24" t="n">
        <f aca="false">IF(E356&gt;0,J356/E356*1000,0)</f>
        <v>0</v>
      </c>
      <c r="N356" s="20" t="n">
        <f aca="false">IF(P356&gt;0,K356/(P356/1000),0)</f>
        <v>0</v>
      </c>
      <c r="O356" s="18" t="n">
        <f aca="false">SUM(O349:O355)</f>
        <v>0</v>
      </c>
      <c r="P356" s="17" t="n">
        <f aca="false">IF(O356&gt;0,O356+P348,0)</f>
        <v>0</v>
      </c>
      <c r="Q356" s="27" t="n">
        <f aca="false">IF(E356&gt;0,O356/E356,0)</f>
        <v>0</v>
      </c>
      <c r="R356" s="28"/>
      <c r="S356" s="0" t="n">
        <v>83.1</v>
      </c>
    </row>
    <row r="357" customFormat="false" ht="14.4" hidden="true" customHeight="false" outlineLevel="1" collapsed="false">
      <c r="A357" s="16" t="n">
        <f aca="false">A355+1</f>
        <v>41901</v>
      </c>
      <c r="B357" s="0" t="n">
        <f aca="false">B355+1</f>
        <v>435</v>
      </c>
      <c r="C357" s="23"/>
      <c r="D357" s="18"/>
      <c r="E357" s="17"/>
      <c r="F357" s="18"/>
      <c r="G357" s="18"/>
      <c r="H357" s="17"/>
      <c r="I357" s="17"/>
      <c r="J357" s="18"/>
      <c r="K357" s="17"/>
      <c r="L357" s="34" t="n">
        <f aca="false">IF(D357&gt;0,J357/D357,0)</f>
        <v>0</v>
      </c>
      <c r="M357" s="28" t="e">
        <f aca="false">K357/$E$5</f>
        <v>#DIV/0!</v>
      </c>
      <c r="N357" s="17"/>
      <c r="O357" s="18"/>
      <c r="P357" s="17"/>
      <c r="Q357" s="28" t="e">
        <f aca="false">P357/$E$5</f>
        <v>#DIV/0!</v>
      </c>
      <c r="R357" s="28"/>
    </row>
    <row r="358" customFormat="false" ht="14.4" hidden="true" customHeight="false" outlineLevel="1" collapsed="false">
      <c r="A358" s="16" t="n">
        <f aca="false">A357+1</f>
        <v>41902</v>
      </c>
      <c r="B358" s="0" t="n">
        <f aca="false">B357+1</f>
        <v>436</v>
      </c>
      <c r="C358" s="23"/>
      <c r="D358" s="18"/>
      <c r="E358" s="17"/>
      <c r="F358" s="18"/>
      <c r="G358" s="18"/>
      <c r="H358" s="17"/>
      <c r="I358" s="17"/>
      <c r="J358" s="18"/>
      <c r="K358" s="17"/>
      <c r="L358" s="34" t="n">
        <f aca="false">IF(D358&gt;0,J358/D358,0)</f>
        <v>0</v>
      </c>
      <c r="M358" s="28" t="e">
        <f aca="false">K358/$E$5</f>
        <v>#DIV/0!</v>
      </c>
      <c r="N358" s="17"/>
      <c r="O358" s="18"/>
      <c r="P358" s="17"/>
      <c r="Q358" s="28" t="e">
        <f aca="false">P358/$E$5</f>
        <v>#DIV/0!</v>
      </c>
      <c r="R358" s="28"/>
    </row>
    <row r="359" customFormat="false" ht="14.4" hidden="true" customHeight="false" outlineLevel="1" collapsed="false">
      <c r="A359" s="16" t="n">
        <f aca="false">A358+1</f>
        <v>41903</v>
      </c>
      <c r="B359" s="0" t="n">
        <f aca="false">B358+1</f>
        <v>437</v>
      </c>
      <c r="C359" s="23"/>
      <c r="D359" s="18"/>
      <c r="E359" s="17"/>
      <c r="F359" s="18"/>
      <c r="G359" s="18"/>
      <c r="H359" s="17"/>
      <c r="I359" s="17"/>
      <c r="J359" s="18"/>
      <c r="K359" s="17"/>
      <c r="L359" s="34" t="n">
        <f aca="false">IF(D359&gt;0,J359/D359,0)</f>
        <v>0</v>
      </c>
      <c r="M359" s="28" t="e">
        <f aca="false">K359/$E$5</f>
        <v>#DIV/0!</v>
      </c>
      <c r="N359" s="17"/>
      <c r="O359" s="18"/>
      <c r="P359" s="17"/>
      <c r="Q359" s="28" t="e">
        <f aca="false">P359/$E$5</f>
        <v>#DIV/0!</v>
      </c>
      <c r="R359" s="28"/>
    </row>
    <row r="360" customFormat="false" ht="14.4" hidden="true" customHeight="false" outlineLevel="1" collapsed="false">
      <c r="A360" s="16" t="n">
        <f aca="false">A359+1</f>
        <v>41904</v>
      </c>
      <c r="B360" s="0" t="n">
        <f aca="false">B359+1</f>
        <v>438</v>
      </c>
      <c r="C360" s="23"/>
      <c r="D360" s="18"/>
      <c r="E360" s="17"/>
      <c r="F360" s="18"/>
      <c r="G360" s="18"/>
      <c r="H360" s="17"/>
      <c r="I360" s="17"/>
      <c r="J360" s="18"/>
      <c r="K360" s="17"/>
      <c r="L360" s="34" t="n">
        <f aca="false">IF(D360&gt;0,J360/D360,0)</f>
        <v>0</v>
      </c>
      <c r="M360" s="28" t="e">
        <f aca="false">K360/$E$5</f>
        <v>#DIV/0!</v>
      </c>
      <c r="N360" s="17"/>
      <c r="O360" s="18"/>
      <c r="P360" s="17"/>
      <c r="Q360" s="28" t="e">
        <f aca="false">P360/$E$5</f>
        <v>#DIV/0!</v>
      </c>
      <c r="R360" s="28"/>
    </row>
    <row r="361" customFormat="false" ht="14.4" hidden="true" customHeight="false" outlineLevel="1" collapsed="false">
      <c r="A361" s="16" t="n">
        <f aca="false">A360+1</f>
        <v>41905</v>
      </c>
      <c r="B361" s="0" t="n">
        <f aca="false">B360+1</f>
        <v>439</v>
      </c>
      <c r="C361" s="23"/>
      <c r="D361" s="18"/>
      <c r="E361" s="17"/>
      <c r="F361" s="18"/>
      <c r="G361" s="18"/>
      <c r="H361" s="17"/>
      <c r="I361" s="17"/>
      <c r="J361" s="18"/>
      <c r="K361" s="17"/>
      <c r="L361" s="34" t="n">
        <f aca="false">IF(D361&gt;0,J361/D361,0)</f>
        <v>0</v>
      </c>
      <c r="M361" s="28" t="e">
        <f aca="false">K361/$E$5</f>
        <v>#DIV/0!</v>
      </c>
      <c r="N361" s="17"/>
      <c r="O361" s="18"/>
      <c r="P361" s="17"/>
      <c r="Q361" s="28" t="e">
        <f aca="false">P361/$E$5</f>
        <v>#DIV/0!</v>
      </c>
      <c r="R361" s="28"/>
    </row>
    <row r="362" customFormat="false" ht="14.4" hidden="true" customHeight="false" outlineLevel="1" collapsed="false">
      <c r="A362" s="16" t="n">
        <f aca="false">A361+1</f>
        <v>41906</v>
      </c>
      <c r="B362" s="0" t="n">
        <f aca="false">B361+1</f>
        <v>440</v>
      </c>
      <c r="C362" s="23"/>
      <c r="D362" s="18"/>
      <c r="E362" s="17"/>
      <c r="F362" s="18"/>
      <c r="G362" s="18"/>
      <c r="H362" s="17"/>
      <c r="I362" s="17"/>
      <c r="J362" s="18"/>
      <c r="K362" s="17"/>
      <c r="L362" s="34" t="n">
        <f aca="false">IF(D362&gt;0,J362/D362,0)</f>
        <v>0</v>
      </c>
      <c r="M362" s="28" t="e">
        <f aca="false">K362/$E$5</f>
        <v>#DIV/0!</v>
      </c>
      <c r="N362" s="17"/>
      <c r="O362" s="18"/>
      <c r="P362" s="17"/>
      <c r="Q362" s="28" t="e">
        <f aca="false">P362/$E$5</f>
        <v>#DIV/0!</v>
      </c>
      <c r="R362" s="28"/>
    </row>
    <row r="363" customFormat="false" ht="14.4" hidden="true" customHeight="false" outlineLevel="1" collapsed="false">
      <c r="A363" s="16" t="n">
        <f aca="false">A362+1</f>
        <v>41907</v>
      </c>
      <c r="B363" s="0" t="n">
        <f aca="false">B362+1</f>
        <v>441</v>
      </c>
      <c r="C363" s="23"/>
      <c r="D363" s="18"/>
      <c r="E363" s="17"/>
      <c r="F363" s="18"/>
      <c r="G363" s="18"/>
      <c r="H363" s="17"/>
      <c r="I363" s="17"/>
      <c r="J363" s="18"/>
      <c r="K363" s="17"/>
      <c r="L363" s="34" t="n">
        <f aca="false">IF(D363&gt;0,J363/D363,0)</f>
        <v>0</v>
      </c>
      <c r="M363" s="28" t="e">
        <f aca="false">K363/$E$5</f>
        <v>#DIV/0!</v>
      </c>
      <c r="N363" s="17"/>
      <c r="O363" s="18"/>
      <c r="P363" s="17"/>
      <c r="Q363" s="28" t="e">
        <f aca="false">P363/$E$5</f>
        <v>#DIV/0!</v>
      </c>
      <c r="R363" s="28"/>
    </row>
    <row r="364" customFormat="false" ht="14.4" hidden="false" customHeight="false" outlineLevel="0" collapsed="false">
      <c r="A364" s="16"/>
      <c r="C364" s="23" t="n">
        <f aca="false">C356+1</f>
        <v>63</v>
      </c>
      <c r="D364" s="18"/>
      <c r="E364" s="19" t="n">
        <f aca="false">IF(SUM(D357:D363)&gt;0,AVERAGE(D357:D363),0)</f>
        <v>0</v>
      </c>
      <c r="F364" s="18" t="n">
        <f aca="false">SUM(F357:F363)</f>
        <v>0</v>
      </c>
      <c r="G364" s="18"/>
      <c r="H364" s="17" t="n">
        <f aca="false">IF(F364&gt;0,F364+H356,0)</f>
        <v>0</v>
      </c>
      <c r="I364" s="17"/>
      <c r="J364" s="18" t="n">
        <f aca="false">SUM(J357:J363)</f>
        <v>0</v>
      </c>
      <c r="K364" s="17" t="n">
        <f aca="false">IF(J364&gt;0,J364+K356,0)</f>
        <v>0</v>
      </c>
      <c r="L364" s="34" t="n">
        <f aca="false">IF(E364&gt;0,J364/E364/7,0)</f>
        <v>0</v>
      </c>
      <c r="M364" s="24" t="n">
        <f aca="false">IF(E364&gt;0,J364/E364*1000,0)</f>
        <v>0</v>
      </c>
      <c r="N364" s="20" t="n">
        <f aca="false">IF(P364&gt;0,K364/(P364/1000),0)</f>
        <v>0</v>
      </c>
      <c r="O364" s="18" t="n">
        <f aca="false">SUM(O357:O363)</f>
        <v>0</v>
      </c>
      <c r="P364" s="17" t="n">
        <f aca="false">IF(O364&gt;0,O364+P356,0)</f>
        <v>0</v>
      </c>
      <c r="Q364" s="27" t="n">
        <f aca="false">IF(E364&gt;0,O364/E364,0)</f>
        <v>0</v>
      </c>
      <c r="R364" s="28"/>
      <c r="S364" s="0" t="n">
        <v>82.5</v>
      </c>
    </row>
    <row r="365" customFormat="false" ht="14.4" hidden="true" customHeight="false" outlineLevel="1" collapsed="false">
      <c r="A365" s="16" t="n">
        <f aca="false">A363+1</f>
        <v>41908</v>
      </c>
      <c r="B365" s="0" t="n">
        <f aca="false">B363+1</f>
        <v>442</v>
      </c>
      <c r="C365" s="23"/>
      <c r="D365" s="18"/>
      <c r="E365" s="17"/>
      <c r="F365" s="18"/>
      <c r="G365" s="18"/>
      <c r="H365" s="17"/>
      <c r="I365" s="17"/>
      <c r="J365" s="18"/>
      <c r="K365" s="17"/>
      <c r="L365" s="34" t="n">
        <f aca="false">IF(D365&gt;0,J365/D365,0)</f>
        <v>0</v>
      </c>
      <c r="M365" s="28" t="e">
        <f aca="false">K365/$E$5</f>
        <v>#DIV/0!</v>
      </c>
      <c r="N365" s="17"/>
      <c r="O365" s="18"/>
      <c r="P365" s="17"/>
      <c r="Q365" s="28" t="e">
        <f aca="false">P365/$E$5</f>
        <v>#DIV/0!</v>
      </c>
      <c r="R365" s="28"/>
    </row>
    <row r="366" customFormat="false" ht="14.4" hidden="true" customHeight="false" outlineLevel="1" collapsed="false">
      <c r="A366" s="16" t="n">
        <f aca="false">A365+1</f>
        <v>41909</v>
      </c>
      <c r="B366" s="0" t="n">
        <f aca="false">B365+1</f>
        <v>443</v>
      </c>
      <c r="C366" s="23"/>
      <c r="D366" s="18"/>
      <c r="E366" s="17"/>
      <c r="F366" s="18"/>
      <c r="G366" s="18"/>
      <c r="H366" s="17"/>
      <c r="I366" s="17"/>
      <c r="J366" s="18"/>
      <c r="K366" s="17"/>
      <c r="L366" s="34" t="n">
        <f aca="false">IF(D366&gt;0,J366/D366,0)</f>
        <v>0</v>
      </c>
      <c r="M366" s="28" t="e">
        <f aca="false">K366/$E$5</f>
        <v>#DIV/0!</v>
      </c>
      <c r="N366" s="17"/>
      <c r="O366" s="18"/>
      <c r="P366" s="17"/>
      <c r="Q366" s="28" t="e">
        <f aca="false">P366/$E$5</f>
        <v>#DIV/0!</v>
      </c>
      <c r="R366" s="28"/>
    </row>
    <row r="367" customFormat="false" ht="14.4" hidden="true" customHeight="false" outlineLevel="1" collapsed="false">
      <c r="A367" s="16" t="n">
        <f aca="false">A366+1</f>
        <v>41910</v>
      </c>
      <c r="B367" s="0" t="n">
        <f aca="false">B366+1</f>
        <v>444</v>
      </c>
      <c r="C367" s="23"/>
      <c r="D367" s="18"/>
      <c r="E367" s="17"/>
      <c r="F367" s="18"/>
      <c r="G367" s="18"/>
      <c r="H367" s="17"/>
      <c r="I367" s="17"/>
      <c r="J367" s="18"/>
      <c r="K367" s="17"/>
      <c r="L367" s="34" t="n">
        <f aca="false">IF(D367&gt;0,J367/D367,0)</f>
        <v>0</v>
      </c>
      <c r="M367" s="28" t="e">
        <f aca="false">K367/$E$5</f>
        <v>#DIV/0!</v>
      </c>
      <c r="N367" s="17"/>
      <c r="O367" s="18"/>
      <c r="P367" s="17"/>
      <c r="Q367" s="28" t="e">
        <f aca="false">P367/$E$5</f>
        <v>#DIV/0!</v>
      </c>
      <c r="R367" s="28"/>
    </row>
    <row r="368" customFormat="false" ht="14.4" hidden="true" customHeight="false" outlineLevel="1" collapsed="false">
      <c r="A368" s="16" t="n">
        <f aca="false">A367+1</f>
        <v>41911</v>
      </c>
      <c r="B368" s="0" t="n">
        <f aca="false">B367+1</f>
        <v>445</v>
      </c>
      <c r="C368" s="23"/>
      <c r="D368" s="18"/>
      <c r="E368" s="17"/>
      <c r="F368" s="18"/>
      <c r="G368" s="18"/>
      <c r="H368" s="17"/>
      <c r="I368" s="17"/>
      <c r="J368" s="18"/>
      <c r="K368" s="17"/>
      <c r="L368" s="34" t="n">
        <f aca="false">IF(D368&gt;0,J368/D368,0)</f>
        <v>0</v>
      </c>
      <c r="M368" s="28" t="e">
        <f aca="false">K368/$E$5</f>
        <v>#DIV/0!</v>
      </c>
      <c r="N368" s="17"/>
      <c r="O368" s="18"/>
      <c r="P368" s="17"/>
      <c r="Q368" s="28" t="e">
        <f aca="false">P368/$E$5</f>
        <v>#DIV/0!</v>
      </c>
      <c r="R368" s="28"/>
    </row>
    <row r="369" customFormat="false" ht="14.4" hidden="true" customHeight="false" outlineLevel="1" collapsed="false">
      <c r="A369" s="16" t="n">
        <f aca="false">A368+1</f>
        <v>41912</v>
      </c>
      <c r="B369" s="0" t="n">
        <f aca="false">B368+1</f>
        <v>446</v>
      </c>
      <c r="C369" s="23"/>
      <c r="D369" s="18"/>
      <c r="E369" s="17"/>
      <c r="F369" s="18"/>
      <c r="G369" s="18"/>
      <c r="H369" s="17"/>
      <c r="I369" s="17"/>
      <c r="J369" s="18"/>
      <c r="K369" s="17"/>
      <c r="L369" s="34" t="n">
        <f aca="false">IF(D369&gt;0,J369/D369,0)</f>
        <v>0</v>
      </c>
      <c r="M369" s="28" t="e">
        <f aca="false">K369/$E$5</f>
        <v>#DIV/0!</v>
      </c>
      <c r="N369" s="17"/>
      <c r="O369" s="18"/>
      <c r="P369" s="17"/>
      <c r="Q369" s="28" t="e">
        <f aca="false">P369/$E$5</f>
        <v>#DIV/0!</v>
      </c>
      <c r="R369" s="28"/>
    </row>
    <row r="370" customFormat="false" ht="14.4" hidden="true" customHeight="false" outlineLevel="1" collapsed="false">
      <c r="A370" s="16" t="n">
        <f aca="false">A369+1</f>
        <v>41913</v>
      </c>
      <c r="B370" s="0" t="n">
        <f aca="false">B369+1</f>
        <v>447</v>
      </c>
      <c r="C370" s="23"/>
      <c r="D370" s="18"/>
      <c r="E370" s="17"/>
      <c r="F370" s="18"/>
      <c r="G370" s="18"/>
      <c r="H370" s="17"/>
      <c r="I370" s="17"/>
      <c r="J370" s="18"/>
      <c r="K370" s="17"/>
      <c r="L370" s="34" t="n">
        <f aca="false">IF(D370&gt;0,J370/D370,0)</f>
        <v>0</v>
      </c>
      <c r="M370" s="28" t="e">
        <f aca="false">K370/$E$5</f>
        <v>#DIV/0!</v>
      </c>
      <c r="N370" s="17"/>
      <c r="O370" s="18"/>
      <c r="P370" s="17"/>
      <c r="Q370" s="28" t="e">
        <f aca="false">P370/$E$5</f>
        <v>#DIV/0!</v>
      </c>
      <c r="R370" s="28"/>
    </row>
    <row r="371" customFormat="false" ht="14.4" hidden="true" customHeight="false" outlineLevel="1" collapsed="false">
      <c r="A371" s="16" t="n">
        <f aca="false">A370+1</f>
        <v>41914</v>
      </c>
      <c r="B371" s="0" t="n">
        <f aca="false">B370+1</f>
        <v>448</v>
      </c>
      <c r="C371" s="23"/>
      <c r="D371" s="18"/>
      <c r="E371" s="17"/>
      <c r="F371" s="18"/>
      <c r="G371" s="18"/>
      <c r="H371" s="17"/>
      <c r="I371" s="17"/>
      <c r="J371" s="18"/>
      <c r="K371" s="17"/>
      <c r="L371" s="34" t="n">
        <f aca="false">IF(D371&gt;0,J371/D371,0)</f>
        <v>0</v>
      </c>
      <c r="M371" s="28" t="e">
        <f aca="false">K371/$E$5</f>
        <v>#DIV/0!</v>
      </c>
      <c r="N371" s="17"/>
      <c r="O371" s="18"/>
      <c r="P371" s="17"/>
      <c r="Q371" s="28" t="e">
        <f aca="false">P371/$E$5</f>
        <v>#DIV/0!</v>
      </c>
      <c r="R371" s="28"/>
    </row>
    <row r="372" customFormat="false" ht="14.4" hidden="false" customHeight="false" outlineLevel="0" collapsed="false">
      <c r="A372" s="16"/>
      <c r="C372" s="23" t="n">
        <f aca="false">C364+1</f>
        <v>64</v>
      </c>
      <c r="D372" s="18"/>
      <c r="E372" s="19" t="n">
        <f aca="false">IF(SUM(D365:D371)&gt;0,AVERAGE(D365:D371),0)</f>
        <v>0</v>
      </c>
      <c r="F372" s="18" t="n">
        <f aca="false">SUM(F365:F371)</f>
        <v>0</v>
      </c>
      <c r="G372" s="18"/>
      <c r="H372" s="17" t="n">
        <f aca="false">IF(F372&gt;0,F372+H364,0)</f>
        <v>0</v>
      </c>
      <c r="I372" s="17"/>
      <c r="J372" s="18" t="n">
        <f aca="false">SUM(J365:J371)</f>
        <v>0</v>
      </c>
      <c r="K372" s="17" t="n">
        <f aca="false">IF(J372&gt;0,J372+K364,0)</f>
        <v>0</v>
      </c>
      <c r="L372" s="34" t="n">
        <f aca="false">IF(E372&gt;0,J372/E372/7,0)</f>
        <v>0</v>
      </c>
      <c r="M372" s="24" t="n">
        <f aca="false">IF(E372&gt;0,J372/E372*1000,0)</f>
        <v>0</v>
      </c>
      <c r="N372" s="20" t="n">
        <f aca="false">IF(P372&gt;0,K372/(P372/1000),0)</f>
        <v>0</v>
      </c>
      <c r="O372" s="18" t="n">
        <f aca="false">SUM(O365:O371)</f>
        <v>0</v>
      </c>
      <c r="P372" s="17" t="n">
        <f aca="false">IF(O372&gt;0,O372+P364,0)</f>
        <v>0</v>
      </c>
      <c r="Q372" s="27" t="n">
        <f aca="false">IF(E372&gt;0,O372/E372,0)</f>
        <v>0</v>
      </c>
      <c r="R372" s="28"/>
      <c r="S372" s="0" t="n">
        <v>80.7</v>
      </c>
    </row>
    <row r="373" customFormat="false" ht="14.4" hidden="true" customHeight="false" outlineLevel="1" collapsed="false">
      <c r="A373" s="16" t="n">
        <f aca="false">A371+1</f>
        <v>41915</v>
      </c>
      <c r="B373" s="0" t="n">
        <f aca="false">B371+1</f>
        <v>449</v>
      </c>
      <c r="C373" s="23"/>
      <c r="D373" s="18"/>
      <c r="E373" s="17"/>
      <c r="F373" s="18"/>
      <c r="G373" s="18"/>
      <c r="H373" s="17"/>
      <c r="I373" s="17"/>
      <c r="J373" s="18"/>
      <c r="K373" s="17"/>
      <c r="L373" s="34" t="n">
        <f aca="false">IF(D373&gt;0,J373/D373,0)</f>
        <v>0</v>
      </c>
      <c r="M373" s="28" t="e">
        <f aca="false">K373/$E$5</f>
        <v>#DIV/0!</v>
      </c>
      <c r="N373" s="17"/>
      <c r="O373" s="18"/>
      <c r="P373" s="17"/>
      <c r="Q373" s="28" t="e">
        <f aca="false">P373/$E$5</f>
        <v>#DIV/0!</v>
      </c>
      <c r="R373" s="28"/>
    </row>
    <row r="374" customFormat="false" ht="14.4" hidden="true" customHeight="false" outlineLevel="1" collapsed="false">
      <c r="A374" s="16" t="n">
        <f aca="false">A373+1</f>
        <v>41916</v>
      </c>
      <c r="B374" s="0" t="n">
        <f aca="false">B373+1</f>
        <v>450</v>
      </c>
      <c r="C374" s="23"/>
      <c r="D374" s="18"/>
      <c r="E374" s="17"/>
      <c r="F374" s="18"/>
      <c r="G374" s="18"/>
      <c r="H374" s="17"/>
      <c r="I374" s="17"/>
      <c r="J374" s="18"/>
      <c r="K374" s="17"/>
      <c r="L374" s="34" t="n">
        <f aca="false">IF(D374&gt;0,J374/D374,0)</f>
        <v>0</v>
      </c>
      <c r="M374" s="28" t="e">
        <f aca="false">K374/$E$5</f>
        <v>#DIV/0!</v>
      </c>
      <c r="N374" s="17"/>
      <c r="O374" s="18"/>
      <c r="P374" s="17"/>
      <c r="Q374" s="28" t="e">
        <f aca="false">P374/$E$5</f>
        <v>#DIV/0!</v>
      </c>
      <c r="R374" s="28"/>
    </row>
    <row r="375" customFormat="false" ht="14.4" hidden="true" customHeight="false" outlineLevel="1" collapsed="false">
      <c r="A375" s="16" t="n">
        <f aca="false">A374+1</f>
        <v>41917</v>
      </c>
      <c r="B375" s="0" t="n">
        <f aca="false">B374+1</f>
        <v>451</v>
      </c>
      <c r="C375" s="23"/>
      <c r="D375" s="18"/>
      <c r="E375" s="17"/>
      <c r="F375" s="18"/>
      <c r="G375" s="18"/>
      <c r="H375" s="17"/>
      <c r="I375" s="17"/>
      <c r="J375" s="18"/>
      <c r="K375" s="17"/>
      <c r="L375" s="34" t="n">
        <f aca="false">IF(D375&gt;0,J375/D375,0)</f>
        <v>0</v>
      </c>
      <c r="M375" s="28" t="e">
        <f aca="false">K375/$E$5</f>
        <v>#DIV/0!</v>
      </c>
      <c r="N375" s="17"/>
      <c r="O375" s="18"/>
      <c r="P375" s="17"/>
      <c r="Q375" s="28" t="e">
        <f aca="false">P375/$E$5</f>
        <v>#DIV/0!</v>
      </c>
      <c r="R375" s="28"/>
    </row>
    <row r="376" customFormat="false" ht="14.4" hidden="true" customHeight="false" outlineLevel="1" collapsed="false">
      <c r="A376" s="16" t="n">
        <f aca="false">A375+1</f>
        <v>41918</v>
      </c>
      <c r="B376" s="0" t="n">
        <f aca="false">B375+1</f>
        <v>452</v>
      </c>
      <c r="C376" s="23"/>
      <c r="D376" s="18"/>
      <c r="E376" s="17"/>
      <c r="F376" s="18"/>
      <c r="G376" s="18"/>
      <c r="H376" s="17"/>
      <c r="I376" s="17"/>
      <c r="J376" s="18"/>
      <c r="K376" s="17"/>
      <c r="L376" s="34" t="n">
        <f aca="false">IF(D376&gt;0,J376/D376,0)</f>
        <v>0</v>
      </c>
      <c r="M376" s="28" t="e">
        <f aca="false">K376/$E$5</f>
        <v>#DIV/0!</v>
      </c>
      <c r="N376" s="17"/>
      <c r="O376" s="18"/>
      <c r="P376" s="17"/>
      <c r="Q376" s="28" t="e">
        <f aca="false">P376/$E$5</f>
        <v>#DIV/0!</v>
      </c>
      <c r="R376" s="28"/>
    </row>
    <row r="377" customFormat="false" ht="14.4" hidden="true" customHeight="false" outlineLevel="1" collapsed="false">
      <c r="A377" s="16" t="n">
        <f aca="false">A376+1</f>
        <v>41919</v>
      </c>
      <c r="B377" s="0" t="n">
        <f aca="false">B376+1</f>
        <v>453</v>
      </c>
      <c r="C377" s="23"/>
      <c r="D377" s="18"/>
      <c r="E377" s="17"/>
      <c r="F377" s="18"/>
      <c r="G377" s="18"/>
      <c r="H377" s="17"/>
      <c r="I377" s="17"/>
      <c r="J377" s="18"/>
      <c r="K377" s="17"/>
      <c r="L377" s="34" t="n">
        <f aca="false">IF(D377&gt;0,J377/D377,0)</f>
        <v>0</v>
      </c>
      <c r="M377" s="28" t="e">
        <f aca="false">K377/$E$5</f>
        <v>#DIV/0!</v>
      </c>
      <c r="N377" s="17"/>
      <c r="O377" s="18"/>
      <c r="P377" s="17"/>
      <c r="Q377" s="28" t="e">
        <f aca="false">P377/$E$5</f>
        <v>#DIV/0!</v>
      </c>
      <c r="R377" s="28"/>
    </row>
    <row r="378" customFormat="false" ht="14.4" hidden="true" customHeight="false" outlineLevel="1" collapsed="false">
      <c r="A378" s="16" t="n">
        <f aca="false">A377+1</f>
        <v>41920</v>
      </c>
      <c r="B378" s="0" t="n">
        <f aca="false">B377+1</f>
        <v>454</v>
      </c>
      <c r="C378" s="23"/>
      <c r="D378" s="18"/>
      <c r="E378" s="17"/>
      <c r="F378" s="18"/>
      <c r="G378" s="18"/>
      <c r="H378" s="17"/>
      <c r="I378" s="17"/>
      <c r="J378" s="18"/>
      <c r="K378" s="17"/>
      <c r="L378" s="34" t="n">
        <f aca="false">IF(D378&gt;0,J378/D378,0)</f>
        <v>0</v>
      </c>
      <c r="M378" s="28" t="e">
        <f aca="false">K378/$E$5</f>
        <v>#DIV/0!</v>
      </c>
      <c r="N378" s="17"/>
      <c r="O378" s="18"/>
      <c r="P378" s="17"/>
      <c r="Q378" s="28" t="e">
        <f aca="false">P378/$E$5</f>
        <v>#DIV/0!</v>
      </c>
      <c r="R378" s="28"/>
    </row>
    <row r="379" customFormat="false" ht="14.4" hidden="true" customHeight="false" outlineLevel="1" collapsed="false">
      <c r="A379" s="16" t="n">
        <f aca="false">A378+1</f>
        <v>41921</v>
      </c>
      <c r="B379" s="0" t="n">
        <f aca="false">B378+1</f>
        <v>455</v>
      </c>
      <c r="C379" s="23"/>
      <c r="D379" s="18"/>
      <c r="E379" s="17"/>
      <c r="F379" s="18"/>
      <c r="G379" s="18"/>
      <c r="H379" s="17"/>
      <c r="I379" s="17"/>
      <c r="J379" s="18"/>
      <c r="K379" s="17"/>
      <c r="L379" s="34" t="n">
        <f aca="false">IF(D379&gt;0,J379/D379,0)</f>
        <v>0</v>
      </c>
      <c r="M379" s="28" t="e">
        <f aca="false">K379/$E$5</f>
        <v>#DIV/0!</v>
      </c>
      <c r="N379" s="17"/>
      <c r="O379" s="18"/>
      <c r="P379" s="17"/>
      <c r="Q379" s="28" t="e">
        <f aca="false">P379/$E$5</f>
        <v>#DIV/0!</v>
      </c>
      <c r="R379" s="28"/>
    </row>
    <row r="380" customFormat="false" ht="14.4" hidden="false" customHeight="false" outlineLevel="0" collapsed="false">
      <c r="A380" s="16"/>
      <c r="C380" s="23" t="n">
        <f aca="false">C372+1</f>
        <v>65</v>
      </c>
      <c r="D380" s="18"/>
      <c r="E380" s="19" t="n">
        <f aca="false">IF(SUM(D373:D379)&gt;0,AVERAGE(D373:D379),0)</f>
        <v>0</v>
      </c>
      <c r="F380" s="18" t="n">
        <f aca="false">SUM(F373:F379)</f>
        <v>0</v>
      </c>
      <c r="G380" s="18"/>
      <c r="H380" s="17" t="n">
        <f aca="false">IF(F380&gt;0,F380+H372,0)</f>
        <v>0</v>
      </c>
      <c r="I380" s="17"/>
      <c r="J380" s="18" t="n">
        <f aca="false">SUM(J373:J379)</f>
        <v>0</v>
      </c>
      <c r="K380" s="17" t="n">
        <f aca="false">IF(J380&gt;0,J380+K372,0)</f>
        <v>0</v>
      </c>
      <c r="L380" s="34" t="n">
        <f aca="false">IF(E380&gt;0,J380/E380/7,0)</f>
        <v>0</v>
      </c>
      <c r="M380" s="24" t="n">
        <f aca="false">IF(E380&gt;0,J380/E380*1000,0)</f>
        <v>0</v>
      </c>
      <c r="N380" s="20" t="n">
        <f aca="false">IF(P380&gt;0,K380/(P380/1000),0)</f>
        <v>0</v>
      </c>
      <c r="O380" s="18" t="n">
        <f aca="false">SUM(O373:O379)</f>
        <v>0</v>
      </c>
      <c r="P380" s="17" t="n">
        <f aca="false">IF(O380&gt;0,O380+P372,0)</f>
        <v>0</v>
      </c>
      <c r="Q380" s="27" t="n">
        <f aca="false">IF(E380&gt;0,O380/E380,0)</f>
        <v>0</v>
      </c>
      <c r="R380" s="28"/>
      <c r="S380" s="0" t="n">
        <v>79</v>
      </c>
    </row>
    <row r="381" customFormat="false" ht="14.4" hidden="true" customHeight="false" outlineLevel="1" collapsed="false">
      <c r="A381" s="16" t="n">
        <f aca="false">A379+1</f>
        <v>41922</v>
      </c>
      <c r="B381" s="0" t="n">
        <f aca="false">B379+1</f>
        <v>456</v>
      </c>
      <c r="C381" s="23"/>
      <c r="D381" s="18"/>
      <c r="E381" s="17"/>
      <c r="F381" s="18"/>
      <c r="G381" s="18"/>
      <c r="H381" s="17"/>
      <c r="I381" s="17"/>
      <c r="J381" s="18"/>
      <c r="K381" s="17"/>
      <c r="L381" s="34" t="n">
        <f aca="false">IF(D381&gt;0,J381/D381,0)</f>
        <v>0</v>
      </c>
      <c r="M381" s="28" t="e">
        <f aca="false">K381/$E$5</f>
        <v>#DIV/0!</v>
      </c>
      <c r="N381" s="17"/>
      <c r="O381" s="18"/>
      <c r="P381" s="17"/>
      <c r="Q381" s="28" t="e">
        <f aca="false">P381/$E$5</f>
        <v>#DIV/0!</v>
      </c>
      <c r="R381" s="28"/>
    </row>
    <row r="382" customFormat="false" ht="14.4" hidden="true" customHeight="false" outlineLevel="1" collapsed="false">
      <c r="A382" s="16" t="n">
        <f aca="false">A381+1</f>
        <v>41923</v>
      </c>
      <c r="B382" s="0" t="n">
        <f aca="false">B381+1</f>
        <v>457</v>
      </c>
      <c r="C382" s="23"/>
      <c r="D382" s="18"/>
      <c r="E382" s="17"/>
      <c r="F382" s="18"/>
      <c r="G382" s="18"/>
      <c r="H382" s="17"/>
      <c r="I382" s="17"/>
      <c r="J382" s="18"/>
      <c r="K382" s="17"/>
      <c r="L382" s="34" t="n">
        <f aca="false">IF(D382&gt;0,J382/D382,0)</f>
        <v>0</v>
      </c>
      <c r="M382" s="28" t="e">
        <f aca="false">K382/$E$5</f>
        <v>#DIV/0!</v>
      </c>
      <c r="N382" s="17"/>
      <c r="O382" s="18"/>
      <c r="P382" s="17"/>
      <c r="Q382" s="28" t="e">
        <f aca="false">P382/$E$5</f>
        <v>#DIV/0!</v>
      </c>
      <c r="R382" s="28"/>
    </row>
    <row r="383" customFormat="false" ht="14.4" hidden="true" customHeight="false" outlineLevel="1" collapsed="false">
      <c r="A383" s="16" t="n">
        <f aca="false">A382+1</f>
        <v>41924</v>
      </c>
      <c r="B383" s="0" t="n">
        <f aca="false">B382+1</f>
        <v>458</v>
      </c>
      <c r="C383" s="23"/>
      <c r="D383" s="18"/>
      <c r="E383" s="17"/>
      <c r="F383" s="18"/>
      <c r="G383" s="18"/>
      <c r="H383" s="17"/>
      <c r="I383" s="17"/>
      <c r="J383" s="18"/>
      <c r="K383" s="17"/>
      <c r="L383" s="34" t="n">
        <f aca="false">IF(D383&gt;0,J383/D383,0)</f>
        <v>0</v>
      </c>
      <c r="M383" s="28" t="e">
        <f aca="false">K383/$E$5</f>
        <v>#DIV/0!</v>
      </c>
      <c r="N383" s="17"/>
      <c r="O383" s="18"/>
      <c r="P383" s="17"/>
      <c r="Q383" s="28" t="e">
        <f aca="false">P383/$E$5</f>
        <v>#DIV/0!</v>
      </c>
      <c r="R383" s="28"/>
    </row>
    <row r="384" customFormat="false" ht="14.4" hidden="true" customHeight="false" outlineLevel="1" collapsed="false">
      <c r="A384" s="16" t="n">
        <f aca="false">A383+1</f>
        <v>41925</v>
      </c>
      <c r="B384" s="0" t="n">
        <f aca="false">B383+1</f>
        <v>459</v>
      </c>
      <c r="C384" s="23"/>
      <c r="D384" s="18"/>
      <c r="E384" s="17"/>
      <c r="F384" s="18"/>
      <c r="G384" s="18"/>
      <c r="H384" s="17"/>
      <c r="I384" s="17"/>
      <c r="J384" s="18"/>
      <c r="K384" s="17"/>
      <c r="L384" s="34" t="n">
        <f aca="false">IF(D384&gt;0,J384/D384,0)</f>
        <v>0</v>
      </c>
      <c r="M384" s="28" t="e">
        <f aca="false">K384/$E$5</f>
        <v>#DIV/0!</v>
      </c>
      <c r="N384" s="17"/>
      <c r="O384" s="18"/>
      <c r="P384" s="17"/>
      <c r="Q384" s="28" t="e">
        <f aca="false">P384/$E$5</f>
        <v>#DIV/0!</v>
      </c>
      <c r="R384" s="28"/>
    </row>
    <row r="385" customFormat="false" ht="14.4" hidden="true" customHeight="false" outlineLevel="1" collapsed="false">
      <c r="A385" s="16" t="n">
        <f aca="false">A384+1</f>
        <v>41926</v>
      </c>
      <c r="B385" s="0" t="n">
        <f aca="false">B384+1</f>
        <v>460</v>
      </c>
      <c r="C385" s="23"/>
      <c r="D385" s="18"/>
      <c r="E385" s="17"/>
      <c r="F385" s="18"/>
      <c r="G385" s="18"/>
      <c r="H385" s="17"/>
      <c r="I385" s="17"/>
      <c r="J385" s="18"/>
      <c r="K385" s="17"/>
      <c r="L385" s="34" t="n">
        <f aca="false">IF(D385&gt;0,J385/D385,0)</f>
        <v>0</v>
      </c>
      <c r="M385" s="28" t="e">
        <f aca="false">K385/$E$5</f>
        <v>#DIV/0!</v>
      </c>
      <c r="N385" s="17"/>
      <c r="O385" s="18"/>
      <c r="P385" s="17"/>
      <c r="Q385" s="28" t="e">
        <f aca="false">P385/$E$5</f>
        <v>#DIV/0!</v>
      </c>
      <c r="R385" s="28"/>
    </row>
    <row r="386" customFormat="false" ht="14.4" hidden="true" customHeight="false" outlineLevel="1" collapsed="false">
      <c r="A386" s="16" t="n">
        <f aca="false">A385+1</f>
        <v>41927</v>
      </c>
      <c r="B386" s="0" t="n">
        <f aca="false">B385+1</f>
        <v>461</v>
      </c>
      <c r="C386" s="23"/>
      <c r="D386" s="18"/>
      <c r="E386" s="17"/>
      <c r="F386" s="18"/>
      <c r="G386" s="18"/>
      <c r="H386" s="17"/>
      <c r="I386" s="17"/>
      <c r="J386" s="18"/>
      <c r="K386" s="17"/>
      <c r="L386" s="34" t="n">
        <f aca="false">IF(D386&gt;0,J386/D386,0)</f>
        <v>0</v>
      </c>
      <c r="M386" s="28" t="e">
        <f aca="false">K386/$E$5</f>
        <v>#DIV/0!</v>
      </c>
      <c r="N386" s="17"/>
      <c r="O386" s="18"/>
      <c r="P386" s="17"/>
      <c r="Q386" s="28" t="e">
        <f aca="false">P386/$E$5</f>
        <v>#DIV/0!</v>
      </c>
      <c r="R386" s="28"/>
    </row>
    <row r="387" customFormat="false" ht="14.4" hidden="true" customHeight="false" outlineLevel="1" collapsed="false">
      <c r="A387" s="16" t="n">
        <f aca="false">A386+1</f>
        <v>41928</v>
      </c>
      <c r="B387" s="0" t="n">
        <f aca="false">B386+1</f>
        <v>462</v>
      </c>
      <c r="C387" s="23"/>
      <c r="D387" s="18"/>
      <c r="E387" s="17"/>
      <c r="F387" s="18"/>
      <c r="G387" s="18"/>
      <c r="H387" s="17"/>
      <c r="I387" s="17"/>
      <c r="J387" s="18"/>
      <c r="K387" s="17"/>
      <c r="L387" s="34" t="n">
        <f aca="false">IF(D387&gt;0,J387/D387,0)</f>
        <v>0</v>
      </c>
      <c r="M387" s="28" t="e">
        <f aca="false">K387/$E$5</f>
        <v>#DIV/0!</v>
      </c>
      <c r="N387" s="17"/>
      <c r="O387" s="18"/>
      <c r="P387" s="17"/>
      <c r="Q387" s="28" t="e">
        <f aca="false">P387/$E$5</f>
        <v>#DIV/0!</v>
      </c>
      <c r="R387" s="28"/>
    </row>
    <row r="388" customFormat="false" ht="14.4" hidden="false" customHeight="false" outlineLevel="0" collapsed="false">
      <c r="A388" s="16"/>
      <c r="C388" s="23" t="n">
        <f aca="false">C380+1</f>
        <v>66</v>
      </c>
      <c r="D388" s="18"/>
      <c r="E388" s="19" t="n">
        <f aca="false">IF(SUM(D381:D387)&gt;0,AVERAGE(D381:D387),0)</f>
        <v>0</v>
      </c>
      <c r="F388" s="18" t="n">
        <f aca="false">SUM(F381:F387)</f>
        <v>0</v>
      </c>
      <c r="G388" s="18"/>
      <c r="H388" s="17" t="n">
        <f aca="false">IF(F388&gt;0,F388+H380,0)</f>
        <v>0</v>
      </c>
      <c r="I388" s="17"/>
      <c r="J388" s="18" t="n">
        <f aca="false">SUM(J381:J387)</f>
        <v>0</v>
      </c>
      <c r="K388" s="17" t="n">
        <f aca="false">IF(J388&gt;0,J388+K380,0)</f>
        <v>0</v>
      </c>
      <c r="L388" s="34" t="n">
        <f aca="false">IF(E388&gt;0,J388/E388/7,0)</f>
        <v>0</v>
      </c>
      <c r="M388" s="24" t="n">
        <f aca="false">IF(E388&gt;0,J388/E388*1000,0)</f>
        <v>0</v>
      </c>
      <c r="N388" s="20" t="n">
        <f aca="false">IF(P388&gt;0,K388/(P388/1000),0)</f>
        <v>0</v>
      </c>
      <c r="O388" s="18" t="n">
        <f aca="false">SUM(O381:O387)</f>
        <v>0</v>
      </c>
      <c r="P388" s="17" t="n">
        <f aca="false">IF(O388&gt;0,O388+P380,0)</f>
        <v>0</v>
      </c>
      <c r="Q388" s="27" t="n">
        <f aca="false">IF(E388&gt;0,O388/E388,0)</f>
        <v>0</v>
      </c>
      <c r="R388" s="28"/>
      <c r="S388" s="0" t="n">
        <v>77.9</v>
      </c>
    </row>
    <row r="389" customFormat="false" ht="14.4" hidden="true" customHeight="false" outlineLevel="1" collapsed="false">
      <c r="A389" s="16" t="n">
        <f aca="false">A387+1</f>
        <v>41929</v>
      </c>
      <c r="B389" s="0" t="n">
        <f aca="false">B387+1</f>
        <v>463</v>
      </c>
      <c r="C389" s="23"/>
      <c r="D389" s="18"/>
      <c r="E389" s="17"/>
      <c r="F389" s="18"/>
      <c r="G389" s="18"/>
      <c r="H389" s="17"/>
      <c r="I389" s="17"/>
      <c r="J389" s="18"/>
      <c r="K389" s="17"/>
      <c r="L389" s="34" t="n">
        <f aca="false">IF(D389&gt;0,J389/D389,0)</f>
        <v>0</v>
      </c>
      <c r="M389" s="28" t="e">
        <f aca="false">K389/$E$5</f>
        <v>#DIV/0!</v>
      </c>
      <c r="N389" s="17"/>
      <c r="O389" s="18"/>
      <c r="P389" s="17"/>
      <c r="Q389" s="28" t="e">
        <f aca="false">P389/$E$5</f>
        <v>#DIV/0!</v>
      </c>
      <c r="R389" s="28"/>
    </row>
    <row r="390" customFormat="false" ht="14.4" hidden="true" customHeight="false" outlineLevel="1" collapsed="false">
      <c r="A390" s="16" t="n">
        <f aca="false">A389+1</f>
        <v>41930</v>
      </c>
      <c r="B390" s="0" t="n">
        <f aca="false">B389+1</f>
        <v>464</v>
      </c>
      <c r="C390" s="23"/>
      <c r="D390" s="18"/>
      <c r="E390" s="17"/>
      <c r="F390" s="18"/>
      <c r="G390" s="18"/>
      <c r="H390" s="17"/>
      <c r="I390" s="17"/>
      <c r="J390" s="18"/>
      <c r="K390" s="17"/>
      <c r="L390" s="34" t="n">
        <f aca="false">IF(D390&gt;0,J390/D390,0)</f>
        <v>0</v>
      </c>
      <c r="M390" s="28" t="e">
        <f aca="false">K390/$E$5</f>
        <v>#DIV/0!</v>
      </c>
      <c r="N390" s="17"/>
      <c r="O390" s="18"/>
      <c r="P390" s="17"/>
      <c r="Q390" s="28" t="e">
        <f aca="false">P390/$E$5</f>
        <v>#DIV/0!</v>
      </c>
      <c r="R390" s="28"/>
    </row>
    <row r="391" customFormat="false" ht="14.4" hidden="true" customHeight="false" outlineLevel="1" collapsed="false">
      <c r="A391" s="16" t="n">
        <f aca="false">A390+1</f>
        <v>41931</v>
      </c>
      <c r="B391" s="0" t="n">
        <f aca="false">B390+1</f>
        <v>465</v>
      </c>
      <c r="C391" s="23"/>
      <c r="D391" s="18"/>
      <c r="E391" s="17"/>
      <c r="F391" s="18"/>
      <c r="G391" s="18"/>
      <c r="H391" s="17"/>
      <c r="I391" s="17"/>
      <c r="J391" s="18"/>
      <c r="K391" s="17"/>
      <c r="L391" s="34" t="n">
        <f aca="false">IF(D391&gt;0,J391/D391,0)</f>
        <v>0</v>
      </c>
      <c r="M391" s="28" t="e">
        <f aca="false">K391/$E$5</f>
        <v>#DIV/0!</v>
      </c>
      <c r="N391" s="17"/>
      <c r="O391" s="18"/>
      <c r="P391" s="17"/>
      <c r="Q391" s="28" t="e">
        <f aca="false">P391/$E$5</f>
        <v>#DIV/0!</v>
      </c>
      <c r="R391" s="28"/>
    </row>
    <row r="392" customFormat="false" ht="14.4" hidden="true" customHeight="false" outlineLevel="1" collapsed="false">
      <c r="A392" s="16" t="n">
        <f aca="false">A391+1</f>
        <v>41932</v>
      </c>
      <c r="B392" s="0" t="n">
        <f aca="false">B391+1</f>
        <v>466</v>
      </c>
      <c r="C392" s="23"/>
      <c r="D392" s="18"/>
      <c r="E392" s="17"/>
      <c r="F392" s="18"/>
      <c r="G392" s="18"/>
      <c r="H392" s="17"/>
      <c r="I392" s="17"/>
      <c r="J392" s="18"/>
      <c r="K392" s="17"/>
      <c r="L392" s="34" t="n">
        <f aca="false">IF(D392&gt;0,J392/D392,0)</f>
        <v>0</v>
      </c>
      <c r="M392" s="28" t="e">
        <f aca="false">K392/$E$5</f>
        <v>#DIV/0!</v>
      </c>
      <c r="N392" s="17"/>
      <c r="O392" s="18"/>
      <c r="P392" s="17"/>
      <c r="Q392" s="28" t="e">
        <f aca="false">P392/$E$5</f>
        <v>#DIV/0!</v>
      </c>
      <c r="R392" s="28"/>
    </row>
    <row r="393" customFormat="false" ht="14.4" hidden="true" customHeight="false" outlineLevel="1" collapsed="false">
      <c r="A393" s="16" t="n">
        <f aca="false">A392+1</f>
        <v>41933</v>
      </c>
      <c r="B393" s="0" t="n">
        <f aca="false">B392+1</f>
        <v>467</v>
      </c>
      <c r="C393" s="23"/>
      <c r="D393" s="18"/>
      <c r="E393" s="17"/>
      <c r="F393" s="18"/>
      <c r="G393" s="18"/>
      <c r="H393" s="17"/>
      <c r="I393" s="17"/>
      <c r="J393" s="18"/>
      <c r="K393" s="17"/>
      <c r="L393" s="34" t="n">
        <f aca="false">IF(D393&gt;0,J393/D393,0)</f>
        <v>0</v>
      </c>
      <c r="M393" s="28" t="e">
        <f aca="false">K393/$E$5</f>
        <v>#DIV/0!</v>
      </c>
      <c r="N393" s="17"/>
      <c r="O393" s="18"/>
      <c r="P393" s="17"/>
      <c r="Q393" s="28" t="e">
        <f aca="false">P393/$E$5</f>
        <v>#DIV/0!</v>
      </c>
      <c r="R393" s="28"/>
    </row>
    <row r="394" customFormat="false" ht="14.4" hidden="true" customHeight="false" outlineLevel="1" collapsed="false">
      <c r="A394" s="16" t="n">
        <f aca="false">A393+1</f>
        <v>41934</v>
      </c>
      <c r="B394" s="0" t="n">
        <f aca="false">B393+1</f>
        <v>468</v>
      </c>
      <c r="C394" s="23"/>
      <c r="D394" s="18"/>
      <c r="E394" s="17"/>
      <c r="F394" s="18"/>
      <c r="G394" s="18"/>
      <c r="H394" s="17"/>
      <c r="I394" s="17"/>
      <c r="J394" s="18"/>
      <c r="K394" s="17"/>
      <c r="L394" s="34" t="n">
        <f aca="false">IF(D394&gt;0,J394/D394,0)</f>
        <v>0</v>
      </c>
      <c r="M394" s="28" t="e">
        <f aca="false">K394/$E$5</f>
        <v>#DIV/0!</v>
      </c>
      <c r="N394" s="17"/>
      <c r="O394" s="18"/>
      <c r="P394" s="17"/>
      <c r="Q394" s="28" t="e">
        <f aca="false">P394/$E$5</f>
        <v>#DIV/0!</v>
      </c>
      <c r="R394" s="28"/>
    </row>
    <row r="395" customFormat="false" ht="14.4" hidden="true" customHeight="false" outlineLevel="1" collapsed="false">
      <c r="A395" s="16" t="n">
        <f aca="false">A394+1</f>
        <v>41935</v>
      </c>
      <c r="B395" s="0" t="n">
        <f aca="false">B394+1</f>
        <v>469</v>
      </c>
      <c r="C395" s="23"/>
      <c r="D395" s="18"/>
      <c r="E395" s="17"/>
      <c r="F395" s="18"/>
      <c r="G395" s="18"/>
      <c r="H395" s="17"/>
      <c r="I395" s="17"/>
      <c r="J395" s="18"/>
      <c r="K395" s="17"/>
      <c r="L395" s="34" t="n">
        <f aca="false">IF(D395&gt;0,J395/D395,0)</f>
        <v>0</v>
      </c>
      <c r="M395" s="28" t="e">
        <f aca="false">K395/$E$5</f>
        <v>#DIV/0!</v>
      </c>
      <c r="N395" s="17"/>
      <c r="O395" s="18"/>
      <c r="P395" s="17"/>
      <c r="Q395" s="28" t="e">
        <f aca="false">P395/$E$5</f>
        <v>#DIV/0!</v>
      </c>
      <c r="R395" s="28"/>
    </row>
    <row r="396" customFormat="false" ht="14.4" hidden="false" customHeight="false" outlineLevel="0" collapsed="false">
      <c r="A396" s="16"/>
      <c r="C396" s="23" t="n">
        <f aca="false">C388+1</f>
        <v>67</v>
      </c>
      <c r="D396" s="18"/>
      <c r="E396" s="19" t="n">
        <f aca="false">IF(SUM(D389:D395)&gt;0,AVERAGE(D389:D395),0)</f>
        <v>0</v>
      </c>
      <c r="F396" s="18" t="n">
        <f aca="false">SUM(F389:F395)</f>
        <v>0</v>
      </c>
      <c r="G396" s="18"/>
      <c r="H396" s="17" t="n">
        <f aca="false">IF(F396&gt;0,F396+H388,0)</f>
        <v>0</v>
      </c>
      <c r="I396" s="17"/>
      <c r="J396" s="18" t="n">
        <f aca="false">SUM(J389:J395)</f>
        <v>0</v>
      </c>
      <c r="K396" s="17" t="n">
        <f aca="false">IF(J396&gt;0,J396+K388,0)</f>
        <v>0</v>
      </c>
      <c r="L396" s="34" t="n">
        <f aca="false">IF(E396&gt;0,J396/E396/7,0)</f>
        <v>0</v>
      </c>
      <c r="M396" s="24" t="n">
        <f aca="false">IF(E396&gt;0,J396/E396*1000,0)</f>
        <v>0</v>
      </c>
      <c r="N396" s="20" t="n">
        <f aca="false">IF(P396&gt;0,K396/(P396/1000),0)</f>
        <v>0</v>
      </c>
      <c r="O396" s="18" t="n">
        <f aca="false">SUM(O389:O395)</f>
        <v>0</v>
      </c>
      <c r="P396" s="17" t="n">
        <f aca="false">IF(O396&gt;0,O396+P388,0)</f>
        <v>0</v>
      </c>
      <c r="Q396" s="27" t="n">
        <f aca="false">IF(E396&gt;0,O396/E396,0)</f>
        <v>0</v>
      </c>
      <c r="R396" s="28"/>
      <c r="S396" s="0" t="n">
        <v>76</v>
      </c>
    </row>
    <row r="397" customFormat="false" ht="14.4" hidden="true" customHeight="false" outlineLevel="1" collapsed="false">
      <c r="A397" s="16" t="n">
        <f aca="false">A395+1</f>
        <v>41936</v>
      </c>
      <c r="B397" s="0" t="n">
        <f aca="false">B395+1</f>
        <v>470</v>
      </c>
      <c r="C397" s="23"/>
      <c r="D397" s="18"/>
      <c r="E397" s="17"/>
      <c r="F397" s="18"/>
      <c r="G397" s="18"/>
      <c r="H397" s="17"/>
      <c r="I397" s="17"/>
      <c r="J397" s="18"/>
      <c r="K397" s="17"/>
      <c r="L397" s="34" t="n">
        <f aca="false">IF(D397&gt;0,J397/D397,0)</f>
        <v>0</v>
      </c>
      <c r="M397" s="28" t="e">
        <f aca="false">K397/$E$5</f>
        <v>#DIV/0!</v>
      </c>
      <c r="N397" s="17"/>
      <c r="O397" s="18"/>
      <c r="P397" s="17"/>
      <c r="Q397" s="28" t="e">
        <f aca="false">P397/$E$5</f>
        <v>#DIV/0!</v>
      </c>
      <c r="R397" s="28"/>
    </row>
    <row r="398" customFormat="false" ht="14.4" hidden="true" customHeight="false" outlineLevel="1" collapsed="false">
      <c r="A398" s="16" t="n">
        <f aca="false">A397+1</f>
        <v>41937</v>
      </c>
      <c r="B398" s="0" t="n">
        <f aca="false">B397+1</f>
        <v>471</v>
      </c>
      <c r="C398" s="23"/>
      <c r="D398" s="18"/>
      <c r="E398" s="17"/>
      <c r="F398" s="18"/>
      <c r="G398" s="18"/>
      <c r="H398" s="17"/>
      <c r="I398" s="17"/>
      <c r="J398" s="18"/>
      <c r="K398" s="17"/>
      <c r="L398" s="34" t="n">
        <f aca="false">IF(D398&gt;0,J398/D398,0)</f>
        <v>0</v>
      </c>
      <c r="M398" s="28" t="e">
        <f aca="false">K398/$E$5</f>
        <v>#DIV/0!</v>
      </c>
      <c r="N398" s="17"/>
      <c r="O398" s="18"/>
      <c r="P398" s="17"/>
      <c r="Q398" s="28" t="e">
        <f aca="false">P398/$E$5</f>
        <v>#DIV/0!</v>
      </c>
      <c r="R398" s="28"/>
    </row>
    <row r="399" customFormat="false" ht="14.4" hidden="true" customHeight="false" outlineLevel="1" collapsed="false">
      <c r="A399" s="16" t="n">
        <f aca="false">A398+1</f>
        <v>41938</v>
      </c>
      <c r="B399" s="0" t="n">
        <f aca="false">B398+1</f>
        <v>472</v>
      </c>
      <c r="C399" s="23"/>
      <c r="D399" s="18"/>
      <c r="E399" s="17"/>
      <c r="F399" s="18"/>
      <c r="G399" s="18"/>
      <c r="H399" s="17"/>
      <c r="I399" s="17"/>
      <c r="J399" s="18"/>
      <c r="K399" s="17"/>
      <c r="L399" s="34" t="n">
        <f aca="false">IF(D399&gt;0,J399/D399,0)</f>
        <v>0</v>
      </c>
      <c r="M399" s="28" t="e">
        <f aca="false">K399/$E$5</f>
        <v>#DIV/0!</v>
      </c>
      <c r="N399" s="17"/>
      <c r="O399" s="18"/>
      <c r="P399" s="17"/>
      <c r="Q399" s="28" t="e">
        <f aca="false">P399/$E$5</f>
        <v>#DIV/0!</v>
      </c>
      <c r="R399" s="28"/>
    </row>
    <row r="400" customFormat="false" ht="14.4" hidden="true" customHeight="false" outlineLevel="1" collapsed="false">
      <c r="A400" s="16" t="n">
        <f aca="false">A399+1</f>
        <v>41939</v>
      </c>
      <c r="B400" s="0" t="n">
        <f aca="false">B399+1</f>
        <v>473</v>
      </c>
      <c r="C400" s="23"/>
      <c r="D400" s="18"/>
      <c r="E400" s="17"/>
      <c r="F400" s="18"/>
      <c r="G400" s="18"/>
      <c r="H400" s="17"/>
      <c r="I400" s="17"/>
      <c r="J400" s="18"/>
      <c r="K400" s="17"/>
      <c r="L400" s="34" t="n">
        <f aca="false">IF(D400&gt;0,J400/D400,0)</f>
        <v>0</v>
      </c>
      <c r="M400" s="28" t="e">
        <f aca="false">K400/$E$5</f>
        <v>#DIV/0!</v>
      </c>
      <c r="N400" s="17"/>
      <c r="O400" s="18"/>
      <c r="P400" s="17"/>
      <c r="Q400" s="28" t="e">
        <f aca="false">P400/$E$5</f>
        <v>#DIV/0!</v>
      </c>
      <c r="R400" s="28"/>
    </row>
    <row r="401" customFormat="false" ht="14.4" hidden="true" customHeight="false" outlineLevel="1" collapsed="false">
      <c r="A401" s="16" t="n">
        <f aca="false">A400+1</f>
        <v>41940</v>
      </c>
      <c r="B401" s="0" t="n">
        <f aca="false">B400+1</f>
        <v>474</v>
      </c>
      <c r="C401" s="23"/>
      <c r="D401" s="18"/>
      <c r="E401" s="17"/>
      <c r="F401" s="18"/>
      <c r="G401" s="18"/>
      <c r="H401" s="17"/>
      <c r="I401" s="17"/>
      <c r="J401" s="18"/>
      <c r="K401" s="17"/>
      <c r="L401" s="34" t="n">
        <f aca="false">IF(D401&gt;0,J401/D401,0)</f>
        <v>0</v>
      </c>
      <c r="M401" s="28" t="e">
        <f aca="false">K401/$E$5</f>
        <v>#DIV/0!</v>
      </c>
      <c r="N401" s="17"/>
      <c r="O401" s="18"/>
      <c r="P401" s="17"/>
      <c r="Q401" s="28" t="e">
        <f aca="false">P401/$E$5</f>
        <v>#DIV/0!</v>
      </c>
      <c r="R401" s="28"/>
    </row>
    <row r="402" customFormat="false" ht="14.4" hidden="true" customHeight="false" outlineLevel="1" collapsed="false">
      <c r="A402" s="16" t="n">
        <f aca="false">A401+1</f>
        <v>41941</v>
      </c>
      <c r="B402" s="0" t="n">
        <f aca="false">B401+1</f>
        <v>475</v>
      </c>
      <c r="C402" s="23"/>
      <c r="D402" s="18"/>
      <c r="E402" s="17"/>
      <c r="F402" s="18"/>
      <c r="G402" s="18"/>
      <c r="H402" s="17"/>
      <c r="I402" s="17"/>
      <c r="J402" s="18"/>
      <c r="K402" s="17"/>
      <c r="L402" s="34" t="n">
        <f aca="false">IF(D402&gt;0,J402/D402,0)</f>
        <v>0</v>
      </c>
      <c r="M402" s="28" t="e">
        <f aca="false">K402/$E$5</f>
        <v>#DIV/0!</v>
      </c>
      <c r="N402" s="17"/>
      <c r="O402" s="18"/>
      <c r="P402" s="17"/>
      <c r="Q402" s="28" t="e">
        <f aca="false">P402/$E$5</f>
        <v>#DIV/0!</v>
      </c>
      <c r="R402" s="28"/>
    </row>
    <row r="403" customFormat="false" ht="14.4" hidden="true" customHeight="false" outlineLevel="1" collapsed="false">
      <c r="A403" s="16" t="n">
        <f aca="false">A402+1</f>
        <v>41942</v>
      </c>
      <c r="B403" s="0" t="n">
        <f aca="false">B402+1</f>
        <v>476</v>
      </c>
      <c r="C403" s="23"/>
      <c r="D403" s="18"/>
      <c r="E403" s="17"/>
      <c r="F403" s="18"/>
      <c r="G403" s="18"/>
      <c r="H403" s="17"/>
      <c r="I403" s="17"/>
      <c r="J403" s="18"/>
      <c r="K403" s="17"/>
      <c r="L403" s="34" t="n">
        <f aca="false">IF(D403&gt;0,J403/D403,0)</f>
        <v>0</v>
      </c>
      <c r="M403" s="28" t="e">
        <f aca="false">K403/$E$5</f>
        <v>#DIV/0!</v>
      </c>
      <c r="N403" s="17"/>
      <c r="O403" s="18"/>
      <c r="P403" s="17"/>
      <c r="Q403" s="28" t="e">
        <f aca="false">P403/$E$5</f>
        <v>#DIV/0!</v>
      </c>
      <c r="R403" s="28"/>
    </row>
    <row r="404" customFormat="false" ht="14.4" hidden="false" customHeight="false" outlineLevel="0" collapsed="false">
      <c r="A404" s="16"/>
      <c r="C404" s="23" t="n">
        <f aca="false">C396+1</f>
        <v>68</v>
      </c>
      <c r="D404" s="18"/>
      <c r="E404" s="19" t="n">
        <f aca="false">IF(SUM(D397:D403)&gt;0,AVERAGE(D397:D403),0)</f>
        <v>0</v>
      </c>
      <c r="F404" s="18" t="n">
        <f aca="false">SUM(F397:F403)</f>
        <v>0</v>
      </c>
      <c r="G404" s="18"/>
      <c r="H404" s="17" t="n">
        <f aca="false">IF(F404&gt;0,F404+H396,0)</f>
        <v>0</v>
      </c>
      <c r="I404" s="17"/>
      <c r="J404" s="18" t="n">
        <f aca="false">SUM(J397:J403)</f>
        <v>0</v>
      </c>
      <c r="K404" s="17" t="n">
        <f aca="false">IF(J404&gt;0,J404+K396,0)</f>
        <v>0</v>
      </c>
      <c r="L404" s="34" t="n">
        <f aca="false">IF(E404&gt;0,J404/E404/7,0)</f>
        <v>0</v>
      </c>
      <c r="M404" s="24" t="n">
        <f aca="false">IF(E404&gt;0,J404/E404*1000,0)</f>
        <v>0</v>
      </c>
      <c r="N404" s="20" t="n">
        <f aca="false">IF(P404&gt;0,K404/(P404/1000),0)</f>
        <v>0</v>
      </c>
      <c r="O404" s="18" t="n">
        <f aca="false">SUM(O397:O403)</f>
        <v>0</v>
      </c>
      <c r="P404" s="17" t="n">
        <f aca="false">IF(O404&gt;0,O404+P396,0)</f>
        <v>0</v>
      </c>
      <c r="Q404" s="27" t="n">
        <f aca="false">IF(E404&gt;0,O404/E404,0)</f>
        <v>0</v>
      </c>
      <c r="R404" s="28"/>
      <c r="S404" s="0" t="n">
        <v>75.2</v>
      </c>
    </row>
    <row r="405" customFormat="false" ht="14.4" hidden="true" customHeight="false" outlineLevel="1" collapsed="false">
      <c r="A405" s="16" t="n">
        <f aca="false">A403+1</f>
        <v>41943</v>
      </c>
      <c r="B405" s="0" t="n">
        <f aca="false">B403+1</f>
        <v>477</v>
      </c>
      <c r="C405" s="23"/>
      <c r="D405" s="18"/>
      <c r="E405" s="17"/>
      <c r="F405" s="18"/>
      <c r="G405" s="18"/>
      <c r="H405" s="17"/>
      <c r="I405" s="17"/>
      <c r="J405" s="18"/>
      <c r="K405" s="17"/>
      <c r="L405" s="34" t="n">
        <f aca="false">IF(D405&gt;0,J405/D405,0)</f>
        <v>0</v>
      </c>
      <c r="M405" s="28" t="e">
        <f aca="false">K405/$E$5</f>
        <v>#DIV/0!</v>
      </c>
      <c r="N405" s="17"/>
      <c r="O405" s="18"/>
      <c r="P405" s="17"/>
      <c r="Q405" s="28" t="e">
        <f aca="false">P405/$E$5</f>
        <v>#DIV/0!</v>
      </c>
      <c r="R405" s="28"/>
    </row>
    <row r="406" customFormat="false" ht="14.4" hidden="true" customHeight="false" outlineLevel="1" collapsed="false">
      <c r="A406" s="16" t="n">
        <f aca="false">A405+1</f>
        <v>41944</v>
      </c>
      <c r="B406" s="0" t="n">
        <f aca="false">B405+1</f>
        <v>478</v>
      </c>
      <c r="C406" s="23"/>
      <c r="D406" s="18"/>
      <c r="E406" s="17"/>
      <c r="F406" s="18"/>
      <c r="G406" s="18"/>
      <c r="H406" s="17"/>
      <c r="I406" s="17"/>
      <c r="J406" s="18"/>
      <c r="K406" s="17"/>
      <c r="L406" s="34" t="n">
        <f aca="false">IF(D406&gt;0,J406/D406,0)</f>
        <v>0</v>
      </c>
      <c r="M406" s="28" t="e">
        <f aca="false">K406/$E$5</f>
        <v>#DIV/0!</v>
      </c>
      <c r="N406" s="17"/>
      <c r="O406" s="18"/>
      <c r="P406" s="17"/>
      <c r="Q406" s="28" t="e">
        <f aca="false">P406/$E$5</f>
        <v>#DIV/0!</v>
      </c>
      <c r="R406" s="28"/>
    </row>
    <row r="407" customFormat="false" ht="14.4" hidden="true" customHeight="false" outlineLevel="1" collapsed="false">
      <c r="A407" s="16" t="n">
        <f aca="false">A406+1</f>
        <v>41945</v>
      </c>
      <c r="B407" s="0" t="n">
        <f aca="false">B406+1</f>
        <v>479</v>
      </c>
      <c r="C407" s="23"/>
      <c r="D407" s="18"/>
      <c r="E407" s="17"/>
      <c r="F407" s="18"/>
      <c r="G407" s="18"/>
      <c r="H407" s="17"/>
      <c r="I407" s="17"/>
      <c r="J407" s="18"/>
      <c r="K407" s="17"/>
      <c r="L407" s="34" t="n">
        <f aca="false">IF(D407&gt;0,J407/D407,0)</f>
        <v>0</v>
      </c>
      <c r="M407" s="28" t="e">
        <f aca="false">K407/$E$5</f>
        <v>#DIV/0!</v>
      </c>
      <c r="N407" s="17"/>
      <c r="O407" s="18"/>
      <c r="P407" s="17"/>
      <c r="Q407" s="28" t="e">
        <f aca="false">P407/$E$5</f>
        <v>#DIV/0!</v>
      </c>
      <c r="R407" s="28"/>
    </row>
    <row r="408" customFormat="false" ht="14.4" hidden="true" customHeight="false" outlineLevel="1" collapsed="false">
      <c r="A408" s="16" t="n">
        <f aca="false">A407+1</f>
        <v>41946</v>
      </c>
      <c r="B408" s="0" t="n">
        <f aca="false">B407+1</f>
        <v>480</v>
      </c>
      <c r="C408" s="23"/>
      <c r="D408" s="18"/>
      <c r="E408" s="17"/>
      <c r="F408" s="18"/>
      <c r="G408" s="18"/>
      <c r="H408" s="17"/>
      <c r="I408" s="17"/>
      <c r="J408" s="18"/>
      <c r="K408" s="17"/>
      <c r="L408" s="34" t="n">
        <f aca="false">IF(D408&gt;0,J408/D408,0)</f>
        <v>0</v>
      </c>
      <c r="M408" s="28" t="e">
        <f aca="false">K408/$E$5</f>
        <v>#DIV/0!</v>
      </c>
      <c r="N408" s="17"/>
      <c r="O408" s="18"/>
      <c r="P408" s="17"/>
      <c r="Q408" s="28" t="e">
        <f aca="false">P408/$E$5</f>
        <v>#DIV/0!</v>
      </c>
      <c r="R408" s="28"/>
    </row>
    <row r="409" customFormat="false" ht="14.4" hidden="true" customHeight="false" outlineLevel="1" collapsed="false">
      <c r="A409" s="16" t="n">
        <f aca="false">A408+1</f>
        <v>41947</v>
      </c>
      <c r="B409" s="0" t="n">
        <f aca="false">B408+1</f>
        <v>481</v>
      </c>
      <c r="C409" s="23"/>
      <c r="D409" s="18"/>
      <c r="E409" s="17"/>
      <c r="F409" s="18"/>
      <c r="G409" s="18"/>
      <c r="H409" s="17"/>
      <c r="I409" s="17"/>
      <c r="J409" s="18"/>
      <c r="K409" s="17"/>
      <c r="L409" s="34" t="n">
        <f aca="false">IF(D409&gt;0,J409/D409,0)</f>
        <v>0</v>
      </c>
      <c r="M409" s="28" t="e">
        <f aca="false">K409/$E$5</f>
        <v>#DIV/0!</v>
      </c>
      <c r="N409" s="17"/>
      <c r="O409" s="18"/>
      <c r="P409" s="17"/>
      <c r="Q409" s="28" t="e">
        <f aca="false">P409/$E$5</f>
        <v>#DIV/0!</v>
      </c>
      <c r="R409" s="28"/>
    </row>
    <row r="410" customFormat="false" ht="14.4" hidden="true" customHeight="false" outlineLevel="1" collapsed="false">
      <c r="A410" s="16" t="n">
        <f aca="false">A409+1</f>
        <v>41948</v>
      </c>
      <c r="B410" s="0" t="n">
        <f aca="false">B409+1</f>
        <v>482</v>
      </c>
      <c r="C410" s="23"/>
      <c r="D410" s="18"/>
      <c r="E410" s="17"/>
      <c r="F410" s="18"/>
      <c r="G410" s="18"/>
      <c r="H410" s="17"/>
      <c r="I410" s="17"/>
      <c r="J410" s="18"/>
      <c r="K410" s="17"/>
      <c r="L410" s="34" t="n">
        <f aca="false">IF(D410&gt;0,J410/D410,0)</f>
        <v>0</v>
      </c>
      <c r="M410" s="28" t="e">
        <f aca="false">K410/$E$5</f>
        <v>#DIV/0!</v>
      </c>
      <c r="N410" s="17"/>
      <c r="O410" s="18"/>
      <c r="P410" s="17"/>
      <c r="Q410" s="28" t="e">
        <f aca="false">P410/$E$5</f>
        <v>#DIV/0!</v>
      </c>
      <c r="R410" s="28"/>
    </row>
    <row r="411" customFormat="false" ht="14.4" hidden="true" customHeight="false" outlineLevel="1" collapsed="false">
      <c r="A411" s="16" t="n">
        <f aca="false">A410+1</f>
        <v>41949</v>
      </c>
      <c r="B411" s="0" t="n">
        <f aca="false">B410+1</f>
        <v>483</v>
      </c>
      <c r="C411" s="23"/>
      <c r="D411" s="18"/>
      <c r="E411" s="17"/>
      <c r="F411" s="18"/>
      <c r="G411" s="18"/>
      <c r="H411" s="17"/>
      <c r="I411" s="17"/>
      <c r="J411" s="18"/>
      <c r="K411" s="17"/>
      <c r="L411" s="34" t="n">
        <f aca="false">IF(D411&gt;0,J411/D411,0)</f>
        <v>0</v>
      </c>
      <c r="M411" s="28" t="e">
        <f aca="false">K411/$E$5</f>
        <v>#DIV/0!</v>
      </c>
      <c r="N411" s="17"/>
      <c r="O411" s="18"/>
      <c r="P411" s="17"/>
      <c r="Q411" s="28" t="e">
        <f aca="false">P411/$E$5</f>
        <v>#DIV/0!</v>
      </c>
      <c r="R411" s="28"/>
    </row>
    <row r="412" customFormat="false" ht="14.4" hidden="false" customHeight="false" outlineLevel="0" collapsed="false">
      <c r="A412" s="16"/>
      <c r="C412" s="23" t="n">
        <f aca="false">C404+1</f>
        <v>69</v>
      </c>
      <c r="D412" s="18"/>
      <c r="E412" s="19" t="n">
        <f aca="false">IF(SUM(D405:D411)&gt;0,AVERAGE(D405:D411),0)</f>
        <v>0</v>
      </c>
      <c r="F412" s="18" t="n">
        <f aca="false">SUM(F405:F411)</f>
        <v>0</v>
      </c>
      <c r="G412" s="18"/>
      <c r="H412" s="17" t="n">
        <f aca="false">IF(F412&gt;0,F412+H404,0)</f>
        <v>0</v>
      </c>
      <c r="I412" s="17"/>
      <c r="J412" s="18" t="n">
        <f aca="false">SUM(J405:J411)</f>
        <v>0</v>
      </c>
      <c r="K412" s="17" t="n">
        <f aca="false">IF(J412&gt;0,J412+K404,0)</f>
        <v>0</v>
      </c>
      <c r="L412" s="34" t="n">
        <f aca="false">IF(E412&gt;0,J412/E412/7,0)</f>
        <v>0</v>
      </c>
      <c r="M412" s="24" t="n">
        <f aca="false">IF(E412&gt;0,J412/E412*1000,0)</f>
        <v>0</v>
      </c>
      <c r="N412" s="20" t="n">
        <f aca="false">IF(P412&gt;0,K412/(P412/1000),0)</f>
        <v>0</v>
      </c>
      <c r="O412" s="18" t="n">
        <f aca="false">SUM(O405:O411)</f>
        <v>0</v>
      </c>
      <c r="P412" s="17" t="n">
        <f aca="false">IF(O412&gt;0,O412+P404,0)</f>
        <v>0</v>
      </c>
      <c r="Q412" s="20" t="n">
        <f aca="false">IF(E412&gt;0,P412/E412,0)</f>
        <v>0</v>
      </c>
      <c r="R412" s="28"/>
      <c r="S412" s="0" t="n">
        <v>75</v>
      </c>
    </row>
    <row r="413" customFormat="false" ht="14.4" hidden="true" customHeight="false" outlineLevel="1" collapsed="false">
      <c r="A413" s="16" t="n">
        <f aca="false">A411+1</f>
        <v>41950</v>
      </c>
      <c r="B413" s="0" t="n">
        <f aca="false">B411+1</f>
        <v>484</v>
      </c>
      <c r="C413" s="23"/>
      <c r="D413" s="18"/>
      <c r="E413" s="17"/>
      <c r="F413" s="18"/>
      <c r="G413" s="18"/>
      <c r="H413" s="17"/>
      <c r="I413" s="17"/>
      <c r="J413" s="18"/>
      <c r="K413" s="17"/>
      <c r="L413" s="34" t="n">
        <f aca="false">IF(D413&gt;0,J413/D413,0)</f>
        <v>0</v>
      </c>
      <c r="M413" s="28" t="e">
        <f aca="false">K413/$E$5</f>
        <v>#DIV/0!</v>
      </c>
      <c r="N413" s="17"/>
      <c r="O413" s="18"/>
      <c r="P413" s="17"/>
      <c r="Q413" s="20"/>
      <c r="R413" s="28"/>
    </row>
    <row r="414" customFormat="false" ht="14.4" hidden="true" customHeight="false" outlineLevel="1" collapsed="false">
      <c r="A414" s="16" t="n">
        <f aca="false">A413+1</f>
        <v>41951</v>
      </c>
      <c r="B414" s="0" t="n">
        <f aca="false">B413+1</f>
        <v>485</v>
      </c>
      <c r="C414" s="23"/>
      <c r="D414" s="18"/>
      <c r="E414" s="17"/>
      <c r="F414" s="18"/>
      <c r="G414" s="18"/>
      <c r="H414" s="17"/>
      <c r="I414" s="17"/>
      <c r="J414" s="18"/>
      <c r="K414" s="17"/>
      <c r="L414" s="34" t="n">
        <f aca="false">IF(D414&gt;0,J414/D414,0)</f>
        <v>0</v>
      </c>
      <c r="M414" s="28" t="e">
        <f aca="false">K414/$E$5</f>
        <v>#DIV/0!</v>
      </c>
      <c r="N414" s="17"/>
      <c r="O414" s="18"/>
      <c r="P414" s="17"/>
      <c r="Q414" s="20"/>
      <c r="R414" s="28"/>
    </row>
    <row r="415" customFormat="false" ht="14.4" hidden="true" customHeight="false" outlineLevel="1" collapsed="false">
      <c r="A415" s="16" t="n">
        <f aca="false">A414+1</f>
        <v>41952</v>
      </c>
      <c r="B415" s="0" t="n">
        <f aca="false">B414+1</f>
        <v>486</v>
      </c>
      <c r="C415" s="23"/>
      <c r="D415" s="18"/>
      <c r="E415" s="17"/>
      <c r="F415" s="18"/>
      <c r="G415" s="18"/>
      <c r="H415" s="17"/>
      <c r="I415" s="17"/>
      <c r="J415" s="18"/>
      <c r="K415" s="17"/>
      <c r="L415" s="34" t="n">
        <f aca="false">IF(D415&gt;0,J415/D415,0)</f>
        <v>0</v>
      </c>
      <c r="M415" s="28" t="e">
        <f aca="false">K415/$E$5</f>
        <v>#DIV/0!</v>
      </c>
      <c r="N415" s="17"/>
      <c r="O415" s="18"/>
      <c r="P415" s="17"/>
      <c r="Q415" s="20"/>
      <c r="R415" s="28"/>
    </row>
    <row r="416" customFormat="false" ht="14.4" hidden="true" customHeight="false" outlineLevel="1" collapsed="false">
      <c r="A416" s="16" t="n">
        <f aca="false">A415+1</f>
        <v>41953</v>
      </c>
      <c r="B416" s="0" t="n">
        <f aca="false">B415+1</f>
        <v>487</v>
      </c>
      <c r="C416" s="23"/>
      <c r="D416" s="18"/>
      <c r="E416" s="17"/>
      <c r="F416" s="18"/>
      <c r="G416" s="18"/>
      <c r="H416" s="17"/>
      <c r="I416" s="17"/>
      <c r="J416" s="18"/>
      <c r="K416" s="17"/>
      <c r="L416" s="34" t="n">
        <f aca="false">IF(D416&gt;0,J416/D416,0)</f>
        <v>0</v>
      </c>
      <c r="M416" s="28" t="e">
        <f aca="false">K416/$E$5</f>
        <v>#DIV/0!</v>
      </c>
      <c r="N416" s="17"/>
      <c r="O416" s="18"/>
      <c r="P416" s="17"/>
      <c r="Q416" s="20"/>
      <c r="R416" s="28"/>
    </row>
    <row r="417" customFormat="false" ht="14.4" hidden="true" customHeight="false" outlineLevel="1" collapsed="false">
      <c r="A417" s="16" t="n">
        <f aca="false">A416+1</f>
        <v>41954</v>
      </c>
      <c r="B417" s="0" t="n">
        <f aca="false">B416+1</f>
        <v>488</v>
      </c>
      <c r="C417" s="23"/>
      <c r="D417" s="18"/>
      <c r="E417" s="17"/>
      <c r="F417" s="18"/>
      <c r="G417" s="18"/>
      <c r="H417" s="17"/>
      <c r="I417" s="17"/>
      <c r="J417" s="18"/>
      <c r="K417" s="17"/>
      <c r="L417" s="34" t="n">
        <f aca="false">IF(D417&gt;0,J417/D417,0)</f>
        <v>0</v>
      </c>
      <c r="M417" s="28" t="e">
        <f aca="false">K417/$E$5</f>
        <v>#DIV/0!</v>
      </c>
      <c r="N417" s="17"/>
      <c r="O417" s="18"/>
      <c r="P417" s="17"/>
      <c r="Q417" s="20"/>
      <c r="R417" s="28"/>
    </row>
    <row r="418" customFormat="false" ht="14.4" hidden="true" customHeight="false" outlineLevel="1" collapsed="false">
      <c r="A418" s="16" t="n">
        <f aca="false">A417+1</f>
        <v>41955</v>
      </c>
      <c r="B418" s="0" t="n">
        <f aca="false">B417+1</f>
        <v>489</v>
      </c>
      <c r="C418" s="23"/>
      <c r="D418" s="18"/>
      <c r="E418" s="17"/>
      <c r="F418" s="18"/>
      <c r="G418" s="18"/>
      <c r="H418" s="17"/>
      <c r="I418" s="17"/>
      <c r="J418" s="18"/>
      <c r="K418" s="17"/>
      <c r="L418" s="34" t="n">
        <f aca="false">IF(D418&gt;0,J418/D418,0)</f>
        <v>0</v>
      </c>
      <c r="M418" s="28" t="e">
        <f aca="false">K418/$E$5</f>
        <v>#DIV/0!</v>
      </c>
      <c r="N418" s="17"/>
      <c r="O418" s="18"/>
      <c r="P418" s="17"/>
      <c r="Q418" s="20"/>
      <c r="R418" s="28"/>
    </row>
    <row r="419" customFormat="false" ht="14.4" hidden="true" customHeight="false" outlineLevel="1" collapsed="false">
      <c r="A419" s="16" t="n">
        <f aca="false">A418+1</f>
        <v>41956</v>
      </c>
      <c r="B419" s="0" t="n">
        <f aca="false">B418+1</f>
        <v>490</v>
      </c>
      <c r="C419" s="23"/>
      <c r="D419" s="18"/>
      <c r="E419" s="17"/>
      <c r="F419" s="18"/>
      <c r="G419" s="18"/>
      <c r="H419" s="17"/>
      <c r="I419" s="17"/>
      <c r="J419" s="18"/>
      <c r="K419" s="17"/>
      <c r="L419" s="34" t="n">
        <f aca="false">IF(D419&gt;0,J419/D419,0)</f>
        <v>0</v>
      </c>
      <c r="M419" s="28" t="e">
        <f aca="false">K419/$E$5</f>
        <v>#DIV/0!</v>
      </c>
      <c r="N419" s="17"/>
      <c r="O419" s="18"/>
      <c r="P419" s="17"/>
      <c r="Q419" s="20"/>
      <c r="R419" s="28"/>
    </row>
    <row r="420" customFormat="false" ht="14.4" hidden="false" customHeight="false" outlineLevel="0" collapsed="false">
      <c r="A420" s="16"/>
      <c r="C420" s="23" t="n">
        <f aca="false">C412+1</f>
        <v>70</v>
      </c>
      <c r="D420" s="18"/>
      <c r="E420" s="19" t="n">
        <f aca="false">IF(SUM(D413:D419)&gt;0,AVERAGE(D413:D419),0)</f>
        <v>0</v>
      </c>
      <c r="F420" s="18" t="n">
        <f aca="false">SUM(F413:F419)</f>
        <v>0</v>
      </c>
      <c r="G420" s="18"/>
      <c r="H420" s="17" t="n">
        <f aca="false">IF(F420&gt;0,F420+H412,0)</f>
        <v>0</v>
      </c>
      <c r="I420" s="17"/>
      <c r="J420" s="18" t="n">
        <f aca="false">SUM(J413:J419)</f>
        <v>0</v>
      </c>
      <c r="K420" s="17" t="n">
        <f aca="false">IF(J420&gt;0,J420+K412,0)</f>
        <v>0</v>
      </c>
      <c r="L420" s="34" t="n">
        <f aca="false">IF(E420&gt;0,J420/E420/7,0)</f>
        <v>0</v>
      </c>
      <c r="M420" s="20" t="n">
        <f aca="false">K420/$D$5</f>
        <v>0</v>
      </c>
      <c r="N420" s="20" t="n">
        <f aca="false">IF(P420&gt;0,K420/(P420/1000),0)</f>
        <v>0</v>
      </c>
      <c r="O420" s="18" t="n">
        <f aca="false">SUM(O413:O419)</f>
        <v>0</v>
      </c>
      <c r="P420" s="17" t="n">
        <f aca="false">IF(O420&gt;0,O420+P412,0)</f>
        <v>0</v>
      </c>
      <c r="Q420" s="20" t="n">
        <f aca="false">IF(E420&gt;0,P420/E420,0)</f>
        <v>0</v>
      </c>
      <c r="R420" s="28"/>
      <c r="S420" s="0" t="n">
        <v>74.4</v>
      </c>
    </row>
    <row r="421" customFormat="false" ht="14.4" hidden="true" customHeight="false" outlineLevel="1" collapsed="false">
      <c r="A421" s="16" t="n">
        <f aca="false">A419+1</f>
        <v>41957</v>
      </c>
      <c r="B421" s="0" t="n">
        <f aca="false">B419+1</f>
        <v>491</v>
      </c>
      <c r="C421" s="23"/>
      <c r="D421" s="18"/>
      <c r="E421" s="17"/>
      <c r="F421" s="18"/>
      <c r="G421" s="18"/>
      <c r="H421" s="17"/>
      <c r="I421" s="17"/>
      <c r="J421" s="18"/>
      <c r="K421" s="17"/>
      <c r="L421" s="34" t="n">
        <f aca="false">IF(D421&gt;0,J421/D421,0)</f>
        <v>0</v>
      </c>
      <c r="M421" s="17"/>
      <c r="N421" s="17"/>
      <c r="O421" s="18"/>
      <c r="P421" s="17"/>
      <c r="Q421" s="20"/>
      <c r="R421" s="28"/>
    </row>
    <row r="422" customFormat="false" ht="14.4" hidden="true" customHeight="false" outlineLevel="1" collapsed="false">
      <c r="A422" s="16" t="n">
        <f aca="false">A421+1</f>
        <v>41958</v>
      </c>
      <c r="B422" s="0" t="n">
        <f aca="false">B421+1</f>
        <v>492</v>
      </c>
      <c r="C422" s="23"/>
      <c r="D422" s="18"/>
      <c r="E422" s="17"/>
      <c r="F422" s="18"/>
      <c r="G422" s="18"/>
      <c r="H422" s="17"/>
      <c r="I422" s="17"/>
      <c r="J422" s="18"/>
      <c r="K422" s="17"/>
      <c r="L422" s="34" t="n">
        <f aca="false">IF(D422&gt;0,J422/D422,0)</f>
        <v>0</v>
      </c>
      <c r="M422" s="17"/>
      <c r="N422" s="17"/>
      <c r="O422" s="18"/>
      <c r="P422" s="17"/>
      <c r="Q422" s="20"/>
      <c r="R422" s="28"/>
    </row>
    <row r="423" customFormat="false" ht="14.4" hidden="true" customHeight="false" outlineLevel="1" collapsed="false">
      <c r="A423" s="16" t="n">
        <f aca="false">A422+1</f>
        <v>41959</v>
      </c>
      <c r="B423" s="0" t="n">
        <f aca="false">B422+1</f>
        <v>493</v>
      </c>
      <c r="C423" s="23"/>
      <c r="D423" s="18"/>
      <c r="E423" s="17"/>
      <c r="F423" s="18"/>
      <c r="G423" s="18"/>
      <c r="H423" s="17"/>
      <c r="I423" s="17"/>
      <c r="J423" s="18"/>
      <c r="K423" s="17"/>
      <c r="L423" s="34" t="n">
        <f aca="false">IF(D423&gt;0,J423/D423,0)</f>
        <v>0</v>
      </c>
      <c r="M423" s="17"/>
      <c r="N423" s="17"/>
      <c r="O423" s="18"/>
      <c r="P423" s="17"/>
      <c r="Q423" s="20"/>
      <c r="R423" s="28"/>
    </row>
    <row r="424" customFormat="false" ht="14.4" hidden="true" customHeight="false" outlineLevel="1" collapsed="false">
      <c r="A424" s="16" t="n">
        <f aca="false">A423+1</f>
        <v>41960</v>
      </c>
      <c r="B424" s="0" t="n">
        <f aca="false">B423+1</f>
        <v>494</v>
      </c>
      <c r="C424" s="23"/>
      <c r="D424" s="18"/>
      <c r="E424" s="17"/>
      <c r="F424" s="18"/>
      <c r="G424" s="18"/>
      <c r="H424" s="17"/>
      <c r="I424" s="17"/>
      <c r="J424" s="18"/>
      <c r="K424" s="17"/>
      <c r="L424" s="34" t="n">
        <f aca="false">IF(D424&gt;0,J424/D424,0)</f>
        <v>0</v>
      </c>
      <c r="M424" s="17"/>
      <c r="N424" s="17"/>
      <c r="O424" s="18"/>
      <c r="P424" s="17"/>
      <c r="Q424" s="20"/>
      <c r="R424" s="28"/>
    </row>
    <row r="425" customFormat="false" ht="14.4" hidden="true" customHeight="false" outlineLevel="1" collapsed="false">
      <c r="A425" s="16" t="n">
        <f aca="false">A424+1</f>
        <v>41961</v>
      </c>
      <c r="B425" s="0" t="n">
        <f aca="false">B424+1</f>
        <v>495</v>
      </c>
      <c r="C425" s="23"/>
      <c r="D425" s="18"/>
      <c r="E425" s="17"/>
      <c r="F425" s="18"/>
      <c r="G425" s="18"/>
      <c r="H425" s="17"/>
      <c r="I425" s="17"/>
      <c r="J425" s="18"/>
      <c r="K425" s="17"/>
      <c r="L425" s="34" t="n">
        <f aca="false">IF(D425&gt;0,J425/D425,0)</f>
        <v>0</v>
      </c>
      <c r="M425" s="17"/>
      <c r="N425" s="17"/>
      <c r="O425" s="18"/>
      <c r="P425" s="17"/>
      <c r="Q425" s="20"/>
      <c r="R425" s="28"/>
    </row>
    <row r="426" customFormat="false" ht="14.4" hidden="true" customHeight="false" outlineLevel="1" collapsed="false">
      <c r="A426" s="16" t="n">
        <f aca="false">A425+1</f>
        <v>41962</v>
      </c>
      <c r="B426" s="0" t="n">
        <f aca="false">B425+1</f>
        <v>496</v>
      </c>
      <c r="C426" s="23"/>
      <c r="D426" s="18"/>
      <c r="E426" s="17"/>
      <c r="F426" s="18"/>
      <c r="G426" s="18"/>
      <c r="H426" s="17"/>
      <c r="I426" s="17"/>
      <c r="J426" s="18"/>
      <c r="K426" s="17"/>
      <c r="L426" s="34" t="n">
        <f aca="false">IF(D426&gt;0,J426/D426,0)</f>
        <v>0</v>
      </c>
      <c r="M426" s="17"/>
      <c r="N426" s="17"/>
      <c r="O426" s="18"/>
      <c r="P426" s="17"/>
      <c r="Q426" s="20"/>
      <c r="R426" s="28"/>
    </row>
    <row r="427" customFormat="false" ht="14.4" hidden="true" customHeight="false" outlineLevel="1" collapsed="false">
      <c r="A427" s="16" t="n">
        <f aca="false">A426+1</f>
        <v>41963</v>
      </c>
      <c r="B427" s="0" t="n">
        <f aca="false">B426+1</f>
        <v>497</v>
      </c>
      <c r="C427" s="23"/>
      <c r="D427" s="18"/>
      <c r="E427" s="17"/>
      <c r="F427" s="18"/>
      <c r="G427" s="18"/>
      <c r="H427" s="17"/>
      <c r="I427" s="17"/>
      <c r="J427" s="18"/>
      <c r="K427" s="17"/>
      <c r="L427" s="34" t="n">
        <f aca="false">IF(D427&gt;0,J427/D427,0)</f>
        <v>0</v>
      </c>
      <c r="M427" s="17"/>
      <c r="N427" s="17"/>
      <c r="O427" s="18"/>
      <c r="P427" s="17"/>
      <c r="Q427" s="20"/>
      <c r="R427" s="28"/>
    </row>
    <row r="428" customFormat="false" ht="14.4" hidden="false" customHeight="false" outlineLevel="0" collapsed="false">
      <c r="A428" s="16"/>
      <c r="C428" s="23" t="n">
        <f aca="false">C420+1</f>
        <v>71</v>
      </c>
      <c r="D428" s="18"/>
      <c r="E428" s="19" t="n">
        <f aca="false">IF(SUM(D421:D427)&gt;0,AVERAGE(D421:D427),0)</f>
        <v>0</v>
      </c>
      <c r="F428" s="18" t="n">
        <f aca="false">SUM(F421:F427)</f>
        <v>0</v>
      </c>
      <c r="G428" s="18"/>
      <c r="H428" s="17" t="n">
        <f aca="false">IF(F428&gt;0,F428+H420,0)</f>
        <v>0</v>
      </c>
      <c r="I428" s="17"/>
      <c r="J428" s="18" t="n">
        <f aca="false">SUM(J421:J427)</f>
        <v>0</v>
      </c>
      <c r="K428" s="17" t="n">
        <f aca="false">IF(J428&gt;0,J428+K420,0)</f>
        <v>0</v>
      </c>
      <c r="L428" s="34" t="n">
        <f aca="false">IF(E428&gt;0,J428/E428/7,0)</f>
        <v>0</v>
      </c>
      <c r="M428" s="20" t="n">
        <f aca="false">K428/$D$5</f>
        <v>0</v>
      </c>
      <c r="N428" s="20" t="n">
        <f aca="false">IF(P428&gt;0,K428/(P428/1000),0)</f>
        <v>0</v>
      </c>
      <c r="O428" s="18" t="n">
        <f aca="false">SUM(O421:O427)</f>
        <v>0</v>
      </c>
      <c r="P428" s="17" t="n">
        <f aca="false">IF(O428&gt;0,O428+P420,0)</f>
        <v>0</v>
      </c>
      <c r="Q428" s="20" t="n">
        <f aca="false">IF(E428&gt;0,P428/E428,0)</f>
        <v>0</v>
      </c>
      <c r="R428" s="28"/>
      <c r="S428" s="0" t="n">
        <v>72.5</v>
      </c>
    </row>
    <row r="429" customFormat="false" ht="14.4" hidden="true" customHeight="false" outlineLevel="1" collapsed="false">
      <c r="A429" s="16" t="n">
        <f aca="false">A427+1</f>
        <v>41964</v>
      </c>
      <c r="B429" s="0" t="n">
        <f aca="false">B427+1</f>
        <v>498</v>
      </c>
      <c r="C429" s="23"/>
      <c r="D429" s="18"/>
      <c r="E429" s="17"/>
      <c r="F429" s="18"/>
      <c r="G429" s="18"/>
      <c r="H429" s="17"/>
      <c r="I429" s="17"/>
      <c r="J429" s="18"/>
      <c r="K429" s="17"/>
      <c r="L429" s="34" t="n">
        <f aca="false">IF(D429&gt;0,J429/D429,0)</f>
        <v>0</v>
      </c>
      <c r="M429" s="17"/>
      <c r="N429" s="17"/>
      <c r="O429" s="18"/>
      <c r="P429" s="17"/>
      <c r="Q429" s="20"/>
      <c r="R429" s="28"/>
    </row>
    <row r="430" customFormat="false" ht="14.4" hidden="true" customHeight="false" outlineLevel="1" collapsed="false">
      <c r="A430" s="16" t="n">
        <f aca="false">A429+1</f>
        <v>41965</v>
      </c>
      <c r="B430" s="0" t="n">
        <f aca="false">B429+1</f>
        <v>499</v>
      </c>
      <c r="C430" s="23"/>
      <c r="D430" s="18"/>
      <c r="E430" s="17"/>
      <c r="F430" s="18"/>
      <c r="G430" s="18"/>
      <c r="H430" s="17"/>
      <c r="I430" s="17"/>
      <c r="J430" s="18"/>
      <c r="K430" s="17"/>
      <c r="L430" s="34" t="n">
        <f aca="false">IF(D430&gt;0,J430/D430,0)</f>
        <v>0</v>
      </c>
      <c r="M430" s="17"/>
      <c r="N430" s="17"/>
      <c r="O430" s="18"/>
      <c r="P430" s="17"/>
      <c r="Q430" s="20"/>
      <c r="R430" s="28"/>
    </row>
    <row r="431" customFormat="false" ht="14.4" hidden="true" customHeight="false" outlineLevel="1" collapsed="false">
      <c r="A431" s="16" t="n">
        <f aca="false">A430+1</f>
        <v>41966</v>
      </c>
      <c r="B431" s="0" t="n">
        <f aca="false">B430+1</f>
        <v>500</v>
      </c>
      <c r="C431" s="23"/>
      <c r="D431" s="18"/>
      <c r="E431" s="17"/>
      <c r="F431" s="18"/>
      <c r="G431" s="18"/>
      <c r="H431" s="17"/>
      <c r="I431" s="17"/>
      <c r="J431" s="18"/>
      <c r="K431" s="17"/>
      <c r="L431" s="34" t="n">
        <f aca="false">IF(D431&gt;0,J431/D431,0)</f>
        <v>0</v>
      </c>
      <c r="M431" s="17"/>
      <c r="N431" s="17"/>
      <c r="O431" s="18"/>
      <c r="P431" s="17"/>
      <c r="Q431" s="20"/>
      <c r="R431" s="28"/>
    </row>
    <row r="432" customFormat="false" ht="14.4" hidden="true" customHeight="false" outlineLevel="1" collapsed="false">
      <c r="A432" s="16" t="n">
        <f aca="false">A431+1</f>
        <v>41967</v>
      </c>
      <c r="B432" s="0" t="n">
        <f aca="false">B431+1</f>
        <v>501</v>
      </c>
      <c r="C432" s="23"/>
      <c r="D432" s="18"/>
      <c r="E432" s="17"/>
      <c r="F432" s="18"/>
      <c r="G432" s="18"/>
      <c r="H432" s="17"/>
      <c r="I432" s="17"/>
      <c r="J432" s="18"/>
      <c r="K432" s="17"/>
      <c r="L432" s="34" t="n">
        <f aca="false">IF(D432&gt;0,J432/D432,0)</f>
        <v>0</v>
      </c>
      <c r="M432" s="17"/>
      <c r="N432" s="17"/>
      <c r="O432" s="18"/>
      <c r="P432" s="17"/>
      <c r="Q432" s="20"/>
      <c r="R432" s="28"/>
    </row>
    <row r="433" customFormat="false" ht="14.4" hidden="true" customHeight="false" outlineLevel="1" collapsed="false">
      <c r="A433" s="16" t="n">
        <f aca="false">A432+1</f>
        <v>41968</v>
      </c>
      <c r="B433" s="0" t="n">
        <f aca="false">B432+1</f>
        <v>502</v>
      </c>
      <c r="C433" s="23"/>
      <c r="D433" s="18"/>
      <c r="E433" s="17"/>
      <c r="F433" s="18"/>
      <c r="G433" s="18"/>
      <c r="H433" s="17"/>
      <c r="I433" s="17"/>
      <c r="J433" s="18"/>
      <c r="K433" s="17"/>
      <c r="L433" s="34" t="n">
        <f aca="false">IF(D433&gt;0,J433/D433,0)</f>
        <v>0</v>
      </c>
      <c r="M433" s="17"/>
      <c r="N433" s="17"/>
      <c r="O433" s="18"/>
      <c r="P433" s="17"/>
      <c r="Q433" s="20"/>
      <c r="R433" s="28"/>
    </row>
    <row r="434" customFormat="false" ht="14.4" hidden="true" customHeight="false" outlineLevel="1" collapsed="false">
      <c r="A434" s="16" t="n">
        <f aca="false">A433+1</f>
        <v>41969</v>
      </c>
      <c r="B434" s="0" t="n">
        <f aca="false">B433+1</f>
        <v>503</v>
      </c>
      <c r="C434" s="23"/>
      <c r="D434" s="18"/>
      <c r="E434" s="17"/>
      <c r="F434" s="18"/>
      <c r="G434" s="18"/>
      <c r="H434" s="17"/>
      <c r="I434" s="17"/>
      <c r="J434" s="18"/>
      <c r="K434" s="17"/>
      <c r="L434" s="34" t="n">
        <f aca="false">IF(D434&gt;0,J434/D434,0)</f>
        <v>0</v>
      </c>
      <c r="M434" s="17"/>
      <c r="N434" s="17"/>
      <c r="O434" s="18"/>
      <c r="P434" s="17"/>
      <c r="Q434" s="20"/>
      <c r="R434" s="28"/>
    </row>
    <row r="435" customFormat="false" ht="14.4" hidden="true" customHeight="false" outlineLevel="1" collapsed="false">
      <c r="A435" s="16" t="n">
        <f aca="false">A434+1</f>
        <v>41970</v>
      </c>
      <c r="B435" s="0" t="n">
        <f aca="false">B434+1</f>
        <v>504</v>
      </c>
      <c r="C435" s="23"/>
      <c r="D435" s="18"/>
      <c r="E435" s="17"/>
      <c r="F435" s="18"/>
      <c r="G435" s="18"/>
      <c r="H435" s="17"/>
      <c r="I435" s="17"/>
      <c r="J435" s="18"/>
      <c r="K435" s="17"/>
      <c r="L435" s="34" t="n">
        <f aca="false">IF(D435&gt;0,J435/D435,0)</f>
        <v>0</v>
      </c>
      <c r="M435" s="17"/>
      <c r="N435" s="17"/>
      <c r="O435" s="18"/>
      <c r="P435" s="17"/>
      <c r="Q435" s="20"/>
      <c r="R435" s="28"/>
    </row>
    <row r="436" customFormat="false" ht="14.4" hidden="false" customHeight="false" outlineLevel="0" collapsed="false">
      <c r="A436" s="16"/>
      <c r="C436" s="23" t="n">
        <f aca="false">C428+1</f>
        <v>72</v>
      </c>
      <c r="D436" s="18"/>
      <c r="E436" s="19" t="n">
        <f aca="false">IF(SUM(D429:D435)&gt;0,AVERAGE(D429:D435),0)</f>
        <v>0</v>
      </c>
      <c r="F436" s="18" t="n">
        <f aca="false">SUM(F429:F435)</f>
        <v>0</v>
      </c>
      <c r="G436" s="18"/>
      <c r="H436" s="17" t="n">
        <f aca="false">IF(F436&gt;0,F436+H428,0)</f>
        <v>0</v>
      </c>
      <c r="I436" s="17"/>
      <c r="J436" s="18" t="n">
        <f aca="false">SUM(J429:J435)</f>
        <v>0</v>
      </c>
      <c r="K436" s="17" t="n">
        <f aca="false">IF(J436&gt;0,J436+K428,0)</f>
        <v>0</v>
      </c>
      <c r="L436" s="34" t="n">
        <f aca="false">IF(E436&gt;0,J436/E436/7,0)</f>
        <v>0</v>
      </c>
      <c r="M436" s="20" t="n">
        <f aca="false">K436/$D$5</f>
        <v>0</v>
      </c>
      <c r="N436" s="20" t="n">
        <f aca="false">IF(P436&gt;0,K436/(P436/1000),0)</f>
        <v>0</v>
      </c>
      <c r="O436" s="18" t="n">
        <f aca="false">SUM(O429:O435)</f>
        <v>0</v>
      </c>
      <c r="P436" s="17" t="n">
        <f aca="false">IF(O436&gt;0,O436+P428,0)</f>
        <v>0</v>
      </c>
      <c r="Q436" s="20" t="n">
        <f aca="false">IF(E436&gt;0,P436/E436,0)</f>
        <v>0</v>
      </c>
      <c r="R436" s="28"/>
      <c r="S436" s="0" t="n">
        <v>72</v>
      </c>
    </row>
    <row r="437" customFormat="false" ht="14.4" hidden="true" customHeight="false" outlineLevel="1" collapsed="false">
      <c r="A437" s="16" t="n">
        <f aca="false">A435+1</f>
        <v>41971</v>
      </c>
      <c r="B437" s="0" t="n">
        <f aca="false">B435+1</f>
        <v>505</v>
      </c>
      <c r="C437" s="23"/>
      <c r="D437" s="18"/>
      <c r="E437" s="17"/>
      <c r="F437" s="18"/>
      <c r="G437" s="18"/>
      <c r="H437" s="17"/>
      <c r="I437" s="17"/>
      <c r="J437" s="18"/>
      <c r="K437" s="17"/>
      <c r="L437" s="34" t="n">
        <f aca="false">IF(D437&gt;0,J437/D437,0)</f>
        <v>0</v>
      </c>
      <c r="M437" s="17"/>
      <c r="N437" s="17"/>
      <c r="O437" s="18"/>
      <c r="P437" s="17"/>
      <c r="Q437" s="20"/>
      <c r="R437" s="28"/>
    </row>
    <row r="438" customFormat="false" ht="14.4" hidden="true" customHeight="false" outlineLevel="1" collapsed="false">
      <c r="A438" s="16" t="n">
        <f aca="false">A437+1</f>
        <v>41972</v>
      </c>
      <c r="B438" s="0" t="n">
        <f aca="false">B437+1</f>
        <v>506</v>
      </c>
      <c r="C438" s="23"/>
      <c r="D438" s="18"/>
      <c r="E438" s="17"/>
      <c r="F438" s="18"/>
      <c r="G438" s="18"/>
      <c r="H438" s="17"/>
      <c r="I438" s="17"/>
      <c r="J438" s="18"/>
      <c r="K438" s="17"/>
      <c r="L438" s="34" t="n">
        <f aca="false">IF(D438&gt;0,J438/D438,0)</f>
        <v>0</v>
      </c>
      <c r="M438" s="17"/>
      <c r="N438" s="17"/>
      <c r="O438" s="18"/>
      <c r="P438" s="17"/>
      <c r="Q438" s="20"/>
      <c r="R438" s="28"/>
    </row>
    <row r="439" customFormat="false" ht="14.4" hidden="true" customHeight="false" outlineLevel="1" collapsed="false">
      <c r="A439" s="16" t="n">
        <f aca="false">A438+1</f>
        <v>41973</v>
      </c>
      <c r="B439" s="0" t="n">
        <f aca="false">B438+1</f>
        <v>507</v>
      </c>
      <c r="C439" s="23"/>
      <c r="D439" s="18"/>
      <c r="E439" s="17"/>
      <c r="F439" s="18"/>
      <c r="G439" s="18"/>
      <c r="H439" s="17"/>
      <c r="I439" s="17"/>
      <c r="J439" s="18"/>
      <c r="K439" s="17"/>
      <c r="L439" s="34" t="n">
        <f aca="false">IF(D439&gt;0,J439/D439,0)</f>
        <v>0</v>
      </c>
      <c r="M439" s="17"/>
      <c r="N439" s="17"/>
      <c r="O439" s="18"/>
      <c r="P439" s="17"/>
      <c r="Q439" s="20"/>
      <c r="R439" s="28"/>
    </row>
    <row r="440" customFormat="false" ht="14.4" hidden="true" customHeight="false" outlineLevel="1" collapsed="false">
      <c r="A440" s="16" t="n">
        <f aca="false">A439+1</f>
        <v>41974</v>
      </c>
      <c r="B440" s="0" t="n">
        <f aca="false">B439+1</f>
        <v>508</v>
      </c>
      <c r="C440" s="23"/>
      <c r="D440" s="18"/>
      <c r="E440" s="17"/>
      <c r="F440" s="18"/>
      <c r="G440" s="18"/>
      <c r="H440" s="17"/>
      <c r="I440" s="17"/>
      <c r="J440" s="18"/>
      <c r="K440" s="17"/>
      <c r="L440" s="34" t="n">
        <f aca="false">IF(D440&gt;0,J440/D440,0)</f>
        <v>0</v>
      </c>
      <c r="M440" s="17"/>
      <c r="N440" s="17"/>
      <c r="O440" s="18"/>
      <c r="P440" s="17"/>
      <c r="Q440" s="20"/>
      <c r="R440" s="28"/>
    </row>
    <row r="441" customFormat="false" ht="14.4" hidden="true" customHeight="false" outlineLevel="1" collapsed="false">
      <c r="A441" s="16" t="n">
        <f aca="false">A440+1</f>
        <v>41975</v>
      </c>
      <c r="B441" s="0" t="n">
        <f aca="false">B440+1</f>
        <v>509</v>
      </c>
      <c r="C441" s="23"/>
      <c r="D441" s="18"/>
      <c r="E441" s="17"/>
      <c r="F441" s="18"/>
      <c r="G441" s="18"/>
      <c r="H441" s="17"/>
      <c r="I441" s="17"/>
      <c r="J441" s="18"/>
      <c r="K441" s="17"/>
      <c r="L441" s="34" t="n">
        <f aca="false">IF(D441&gt;0,J441/D441,0)</f>
        <v>0</v>
      </c>
      <c r="M441" s="17"/>
      <c r="N441" s="17"/>
      <c r="O441" s="18"/>
      <c r="P441" s="17"/>
      <c r="Q441" s="20"/>
      <c r="R441" s="28"/>
    </row>
    <row r="442" customFormat="false" ht="14.4" hidden="true" customHeight="false" outlineLevel="1" collapsed="false">
      <c r="A442" s="16" t="n">
        <f aca="false">A441+1</f>
        <v>41976</v>
      </c>
      <c r="B442" s="0" t="n">
        <f aca="false">B441+1</f>
        <v>510</v>
      </c>
      <c r="C442" s="23"/>
      <c r="D442" s="18"/>
      <c r="E442" s="17"/>
      <c r="F442" s="18"/>
      <c r="G442" s="18"/>
      <c r="H442" s="17"/>
      <c r="I442" s="17"/>
      <c r="J442" s="18"/>
      <c r="K442" s="17"/>
      <c r="L442" s="34" t="n">
        <f aca="false">IF(D442&gt;0,J442/D442,0)</f>
        <v>0</v>
      </c>
      <c r="M442" s="17"/>
      <c r="N442" s="17"/>
      <c r="O442" s="18"/>
      <c r="P442" s="17"/>
      <c r="Q442" s="20"/>
      <c r="R442" s="28"/>
    </row>
    <row r="443" customFormat="false" ht="14.4" hidden="true" customHeight="false" outlineLevel="1" collapsed="false">
      <c r="A443" s="16" t="n">
        <f aca="false">A442+1</f>
        <v>41977</v>
      </c>
      <c r="B443" s="0" t="n">
        <f aca="false">B442+1</f>
        <v>511</v>
      </c>
      <c r="C443" s="23"/>
      <c r="D443" s="18"/>
      <c r="E443" s="17"/>
      <c r="F443" s="18"/>
      <c r="G443" s="18"/>
      <c r="H443" s="17"/>
      <c r="I443" s="17"/>
      <c r="J443" s="18"/>
      <c r="K443" s="17"/>
      <c r="L443" s="34" t="n">
        <f aca="false">IF(D443&gt;0,J443/D443,0)</f>
        <v>0</v>
      </c>
      <c r="M443" s="17"/>
      <c r="N443" s="17"/>
      <c r="O443" s="18"/>
      <c r="P443" s="17"/>
      <c r="Q443" s="20"/>
      <c r="R443" s="28"/>
    </row>
    <row r="444" customFormat="false" ht="14.4" hidden="false" customHeight="false" outlineLevel="0" collapsed="false">
      <c r="A444" s="16"/>
      <c r="C444" s="23" t="n">
        <f aca="false">C436+1</f>
        <v>73</v>
      </c>
      <c r="D444" s="18"/>
      <c r="E444" s="19" t="n">
        <f aca="false">IF(SUM(D437:D443)&gt;0,AVERAGE(D437:D443),0)</f>
        <v>0</v>
      </c>
      <c r="F444" s="18" t="n">
        <f aca="false">SUM(F437:F443)</f>
        <v>0</v>
      </c>
      <c r="G444" s="18"/>
      <c r="H444" s="17" t="n">
        <f aca="false">IF(F444&gt;0,F444+H436,0)</f>
        <v>0</v>
      </c>
      <c r="I444" s="17"/>
      <c r="J444" s="18" t="n">
        <f aca="false">SUM(J437:J443)</f>
        <v>0</v>
      </c>
      <c r="K444" s="17" t="n">
        <f aca="false">IF(J444&gt;0,J444+K436,0)</f>
        <v>0</v>
      </c>
      <c r="L444" s="34" t="n">
        <f aca="false">IF(E444&gt;0,J444/E444/7,0)</f>
        <v>0</v>
      </c>
      <c r="M444" s="20" t="n">
        <f aca="false">K444/$D$5</f>
        <v>0</v>
      </c>
      <c r="N444" s="20" t="n">
        <f aca="false">IF(P444&gt;0,K444/(P444/1000),0)</f>
        <v>0</v>
      </c>
      <c r="O444" s="18" t="n">
        <f aca="false">SUM(O437:O443)</f>
        <v>0</v>
      </c>
      <c r="P444" s="17" t="n">
        <f aca="false">IF(O444&gt;0,O444+P436,0)</f>
        <v>0</v>
      </c>
      <c r="Q444" s="20" t="n">
        <f aca="false">IF(E444&gt;0,P444/E444,0)</f>
        <v>0</v>
      </c>
      <c r="R444" s="28"/>
      <c r="S444" s="0" t="n">
        <v>70.8</v>
      </c>
    </row>
    <row r="445" customFormat="false" ht="14.4" hidden="true" customHeight="false" outlineLevel="1" collapsed="false">
      <c r="A445" s="16" t="n">
        <f aca="false">A443+1</f>
        <v>41978</v>
      </c>
      <c r="B445" s="0" t="n">
        <f aca="false">B443+1</f>
        <v>512</v>
      </c>
      <c r="C445" s="23"/>
      <c r="D445" s="18"/>
      <c r="E445" s="17"/>
      <c r="F445" s="18"/>
      <c r="G445" s="18"/>
      <c r="H445" s="17"/>
      <c r="I445" s="17"/>
      <c r="J445" s="18"/>
      <c r="K445" s="17"/>
      <c r="L445" s="34" t="n">
        <f aca="false">IF(D445&gt;0,J445/D445,0)</f>
        <v>0</v>
      </c>
      <c r="M445" s="17"/>
      <c r="N445" s="17"/>
      <c r="O445" s="18"/>
      <c r="P445" s="17"/>
      <c r="Q445" s="20"/>
      <c r="R445" s="28"/>
    </row>
    <row r="446" customFormat="false" ht="14.4" hidden="true" customHeight="false" outlineLevel="1" collapsed="false">
      <c r="A446" s="16" t="n">
        <f aca="false">A445+1</f>
        <v>41979</v>
      </c>
      <c r="B446" s="0" t="n">
        <f aca="false">B445+1</f>
        <v>513</v>
      </c>
      <c r="C446" s="23"/>
      <c r="D446" s="18"/>
      <c r="E446" s="17"/>
      <c r="F446" s="18"/>
      <c r="G446" s="18"/>
      <c r="H446" s="17"/>
      <c r="I446" s="17"/>
      <c r="J446" s="18"/>
      <c r="K446" s="17"/>
      <c r="L446" s="34" t="n">
        <f aca="false">IF(D446&gt;0,J446/D446,0)</f>
        <v>0</v>
      </c>
      <c r="M446" s="17"/>
      <c r="N446" s="17"/>
      <c r="O446" s="18"/>
      <c r="P446" s="17"/>
      <c r="Q446" s="20"/>
      <c r="R446" s="28"/>
    </row>
    <row r="447" customFormat="false" ht="14.4" hidden="true" customHeight="false" outlineLevel="1" collapsed="false">
      <c r="A447" s="16" t="n">
        <f aca="false">A446+1</f>
        <v>41980</v>
      </c>
      <c r="B447" s="0" t="n">
        <f aca="false">B446+1</f>
        <v>514</v>
      </c>
      <c r="C447" s="23"/>
      <c r="D447" s="18"/>
      <c r="E447" s="17"/>
      <c r="F447" s="18"/>
      <c r="G447" s="18"/>
      <c r="H447" s="17"/>
      <c r="I447" s="17"/>
      <c r="J447" s="18"/>
      <c r="K447" s="17"/>
      <c r="L447" s="34" t="n">
        <f aca="false">IF(D447&gt;0,J447/D447,0)</f>
        <v>0</v>
      </c>
      <c r="M447" s="17"/>
      <c r="N447" s="17"/>
      <c r="O447" s="18"/>
      <c r="P447" s="17"/>
      <c r="Q447" s="20"/>
      <c r="R447" s="28"/>
    </row>
    <row r="448" customFormat="false" ht="14.4" hidden="true" customHeight="false" outlineLevel="1" collapsed="false">
      <c r="A448" s="16" t="n">
        <f aca="false">A447+1</f>
        <v>41981</v>
      </c>
      <c r="B448" s="0" t="n">
        <f aca="false">B447+1</f>
        <v>515</v>
      </c>
      <c r="C448" s="23"/>
      <c r="D448" s="18"/>
      <c r="E448" s="17"/>
      <c r="F448" s="18"/>
      <c r="G448" s="18"/>
      <c r="H448" s="17"/>
      <c r="I448" s="17"/>
      <c r="J448" s="18"/>
      <c r="K448" s="17"/>
      <c r="L448" s="34" t="n">
        <f aca="false">IF(D448&gt;0,J448/D448,0)</f>
        <v>0</v>
      </c>
      <c r="M448" s="17"/>
      <c r="N448" s="17"/>
      <c r="O448" s="18"/>
      <c r="P448" s="17"/>
      <c r="Q448" s="20"/>
      <c r="R448" s="28"/>
    </row>
    <row r="449" customFormat="false" ht="14.4" hidden="true" customHeight="false" outlineLevel="1" collapsed="false">
      <c r="A449" s="16" t="n">
        <f aca="false">A448+1</f>
        <v>41982</v>
      </c>
      <c r="B449" s="0" t="n">
        <f aca="false">B448+1</f>
        <v>516</v>
      </c>
      <c r="C449" s="23"/>
      <c r="D449" s="18"/>
      <c r="E449" s="17"/>
      <c r="F449" s="18"/>
      <c r="G449" s="18"/>
      <c r="H449" s="17"/>
      <c r="I449" s="17"/>
      <c r="J449" s="18"/>
      <c r="K449" s="17"/>
      <c r="L449" s="34" t="n">
        <f aca="false">IF(D449&gt;0,J449/D449,0)</f>
        <v>0</v>
      </c>
      <c r="M449" s="17"/>
      <c r="N449" s="17"/>
      <c r="O449" s="18"/>
      <c r="P449" s="17"/>
      <c r="Q449" s="20"/>
      <c r="R449" s="28"/>
    </row>
    <row r="450" customFormat="false" ht="14.4" hidden="true" customHeight="false" outlineLevel="1" collapsed="false">
      <c r="A450" s="16" t="n">
        <f aca="false">A449+1</f>
        <v>41983</v>
      </c>
      <c r="B450" s="0" t="n">
        <f aca="false">B449+1</f>
        <v>517</v>
      </c>
      <c r="C450" s="23"/>
      <c r="D450" s="18"/>
      <c r="E450" s="17"/>
      <c r="F450" s="18"/>
      <c r="G450" s="18"/>
      <c r="H450" s="17"/>
      <c r="I450" s="17"/>
      <c r="J450" s="18"/>
      <c r="K450" s="17"/>
      <c r="L450" s="34" t="n">
        <f aca="false">IF(D450&gt;0,J450/D450,0)</f>
        <v>0</v>
      </c>
      <c r="M450" s="17"/>
      <c r="N450" s="17"/>
      <c r="O450" s="18"/>
      <c r="P450" s="17"/>
      <c r="Q450" s="20"/>
      <c r="R450" s="28"/>
    </row>
    <row r="451" customFormat="false" ht="14.4" hidden="true" customHeight="false" outlineLevel="1" collapsed="false">
      <c r="A451" s="16" t="n">
        <f aca="false">A450+1</f>
        <v>41984</v>
      </c>
      <c r="B451" s="0" t="n">
        <f aca="false">B450+1</f>
        <v>518</v>
      </c>
      <c r="C451" s="23"/>
      <c r="D451" s="18"/>
      <c r="E451" s="17"/>
      <c r="F451" s="18"/>
      <c r="G451" s="18"/>
      <c r="H451" s="17"/>
      <c r="I451" s="17"/>
      <c r="J451" s="18"/>
      <c r="K451" s="17"/>
      <c r="L451" s="34" t="n">
        <f aca="false">IF(D451&gt;0,J451/D451,0)</f>
        <v>0</v>
      </c>
      <c r="M451" s="17"/>
      <c r="N451" s="17"/>
      <c r="O451" s="18"/>
      <c r="P451" s="17"/>
      <c r="Q451" s="20"/>
      <c r="R451" s="28"/>
    </row>
    <row r="452" customFormat="false" ht="14.4" hidden="false" customHeight="false" outlineLevel="0" collapsed="false">
      <c r="A452" s="16"/>
      <c r="C452" s="23" t="n">
        <f aca="false">C444+1</f>
        <v>74</v>
      </c>
      <c r="D452" s="18"/>
      <c r="E452" s="19" t="n">
        <f aca="false">IF(SUM(D445:D451)&gt;0,AVERAGE(D445:D451),0)</f>
        <v>0</v>
      </c>
      <c r="F452" s="18" t="n">
        <f aca="false">SUM(F445:F451)</f>
        <v>0</v>
      </c>
      <c r="G452" s="18"/>
      <c r="H452" s="17" t="n">
        <f aca="false">IF(F452&gt;0,F452+H444,0)</f>
        <v>0</v>
      </c>
      <c r="I452" s="17"/>
      <c r="J452" s="18" t="n">
        <f aca="false">SUM(J445:J451)</f>
        <v>0</v>
      </c>
      <c r="K452" s="17" t="n">
        <f aca="false">IF(J452&gt;0,J452+K444,0)</f>
        <v>0</v>
      </c>
      <c r="L452" s="34" t="n">
        <f aca="false">IF(E452&gt;0,J452/E452/7,0)</f>
        <v>0</v>
      </c>
      <c r="M452" s="20" t="n">
        <f aca="false">K452/$D$5</f>
        <v>0</v>
      </c>
      <c r="N452" s="20" t="n">
        <f aca="false">IF(P452&gt;0,K452/(P452/1000),0)</f>
        <v>0</v>
      </c>
      <c r="O452" s="18" t="n">
        <f aca="false">SUM(O445:O451)</f>
        <v>0</v>
      </c>
      <c r="P452" s="17" t="n">
        <f aca="false">IF(O452&gt;0,O452+P444,0)</f>
        <v>0</v>
      </c>
      <c r="Q452" s="20" t="n">
        <f aca="false">IF(E452&gt;0,P452/E452,0)</f>
        <v>0</v>
      </c>
      <c r="R452" s="28"/>
      <c r="S452" s="0" t="n">
        <v>70</v>
      </c>
    </row>
    <row r="453" customFormat="false" ht="14.4" hidden="true" customHeight="false" outlineLevel="1" collapsed="false">
      <c r="A453" s="16" t="n">
        <f aca="false">A451+1</f>
        <v>41985</v>
      </c>
      <c r="B453" s="0" t="n">
        <f aca="false">B451+1</f>
        <v>519</v>
      </c>
      <c r="C453" s="23"/>
      <c r="D453" s="18"/>
      <c r="E453" s="17"/>
      <c r="F453" s="18"/>
      <c r="G453" s="18"/>
      <c r="H453" s="17"/>
      <c r="I453" s="17"/>
      <c r="J453" s="18"/>
      <c r="K453" s="17"/>
      <c r="L453" s="34" t="n">
        <f aca="false">IF(D453&gt;0,J453/D453,0)</f>
        <v>0</v>
      </c>
      <c r="M453" s="17"/>
      <c r="N453" s="17"/>
      <c r="O453" s="18"/>
      <c r="P453" s="17"/>
      <c r="Q453" s="20"/>
      <c r="R453" s="28"/>
    </row>
    <row r="454" customFormat="false" ht="14.4" hidden="true" customHeight="false" outlineLevel="1" collapsed="false">
      <c r="A454" s="16" t="n">
        <f aca="false">A453+1</f>
        <v>41986</v>
      </c>
      <c r="B454" s="0" t="n">
        <f aca="false">B453+1</f>
        <v>520</v>
      </c>
      <c r="C454" s="23"/>
      <c r="D454" s="18"/>
      <c r="E454" s="17"/>
      <c r="F454" s="18"/>
      <c r="G454" s="18"/>
      <c r="H454" s="17"/>
      <c r="I454" s="17"/>
      <c r="J454" s="18"/>
      <c r="K454" s="17"/>
      <c r="L454" s="34" t="n">
        <f aca="false">IF(D454&gt;0,J454/D454,0)</f>
        <v>0</v>
      </c>
      <c r="M454" s="17"/>
      <c r="N454" s="17"/>
      <c r="O454" s="18"/>
      <c r="P454" s="17"/>
      <c r="Q454" s="20"/>
      <c r="R454" s="28"/>
    </row>
    <row r="455" customFormat="false" ht="14.4" hidden="true" customHeight="false" outlineLevel="1" collapsed="false">
      <c r="A455" s="16" t="n">
        <f aca="false">A454+1</f>
        <v>41987</v>
      </c>
      <c r="B455" s="0" t="n">
        <f aca="false">B454+1</f>
        <v>521</v>
      </c>
      <c r="C455" s="23"/>
      <c r="D455" s="18"/>
      <c r="E455" s="17"/>
      <c r="F455" s="18"/>
      <c r="G455" s="18"/>
      <c r="H455" s="17"/>
      <c r="I455" s="17"/>
      <c r="J455" s="18"/>
      <c r="K455" s="17"/>
      <c r="L455" s="34" t="n">
        <f aca="false">IF(D455&gt;0,J455/D455,0)</f>
        <v>0</v>
      </c>
      <c r="M455" s="17"/>
      <c r="N455" s="17"/>
      <c r="O455" s="18"/>
      <c r="P455" s="17"/>
      <c r="Q455" s="20"/>
      <c r="R455" s="28"/>
    </row>
    <row r="456" customFormat="false" ht="14.4" hidden="true" customHeight="false" outlineLevel="1" collapsed="false">
      <c r="A456" s="16" t="n">
        <f aca="false">A455+1</f>
        <v>41988</v>
      </c>
      <c r="B456" s="0" t="n">
        <f aca="false">B455+1</f>
        <v>522</v>
      </c>
      <c r="C456" s="23"/>
      <c r="D456" s="18"/>
      <c r="E456" s="17"/>
      <c r="F456" s="18"/>
      <c r="G456" s="18"/>
      <c r="H456" s="17"/>
      <c r="I456" s="17"/>
      <c r="J456" s="18"/>
      <c r="K456" s="17"/>
      <c r="L456" s="34" t="n">
        <f aca="false">IF(D456&gt;0,J456/D456,0)</f>
        <v>0</v>
      </c>
      <c r="M456" s="17"/>
      <c r="N456" s="17"/>
      <c r="O456" s="18"/>
      <c r="P456" s="17"/>
      <c r="Q456" s="20"/>
      <c r="R456" s="28"/>
    </row>
    <row r="457" customFormat="false" ht="14.4" hidden="true" customHeight="false" outlineLevel="1" collapsed="false">
      <c r="A457" s="16" t="n">
        <f aca="false">A456+1</f>
        <v>41989</v>
      </c>
      <c r="B457" s="0" t="n">
        <f aca="false">B456+1</f>
        <v>523</v>
      </c>
      <c r="C457" s="23"/>
      <c r="D457" s="18"/>
      <c r="E457" s="17"/>
      <c r="F457" s="18"/>
      <c r="G457" s="18"/>
      <c r="H457" s="17"/>
      <c r="I457" s="17"/>
      <c r="J457" s="18"/>
      <c r="K457" s="17"/>
      <c r="L457" s="34" t="n">
        <f aca="false">IF(D457&gt;0,J457/D457,0)</f>
        <v>0</v>
      </c>
      <c r="M457" s="17"/>
      <c r="N457" s="17"/>
      <c r="O457" s="18"/>
      <c r="P457" s="17"/>
      <c r="Q457" s="20"/>
      <c r="R457" s="28"/>
    </row>
    <row r="458" customFormat="false" ht="14.4" hidden="true" customHeight="false" outlineLevel="1" collapsed="false">
      <c r="A458" s="16" t="n">
        <f aca="false">A457+1</f>
        <v>41990</v>
      </c>
      <c r="B458" s="0" t="n">
        <f aca="false">B457+1</f>
        <v>524</v>
      </c>
      <c r="C458" s="23"/>
      <c r="D458" s="18"/>
      <c r="E458" s="17"/>
      <c r="F458" s="18"/>
      <c r="G458" s="18"/>
      <c r="H458" s="17"/>
      <c r="I458" s="17"/>
      <c r="J458" s="18"/>
      <c r="K458" s="17"/>
      <c r="L458" s="34" t="n">
        <f aca="false">IF(D458&gt;0,J458/D458,0)</f>
        <v>0</v>
      </c>
      <c r="M458" s="17"/>
      <c r="N458" s="17"/>
      <c r="O458" s="18"/>
      <c r="P458" s="17"/>
      <c r="Q458" s="20"/>
      <c r="R458" s="28"/>
    </row>
    <row r="459" customFormat="false" ht="14.4" hidden="true" customHeight="false" outlineLevel="1" collapsed="false">
      <c r="A459" s="16" t="n">
        <f aca="false">A458+1</f>
        <v>41991</v>
      </c>
      <c r="B459" s="0" t="n">
        <f aca="false">B458+1</f>
        <v>525</v>
      </c>
      <c r="C459" s="23"/>
      <c r="D459" s="18"/>
      <c r="E459" s="17"/>
      <c r="F459" s="18"/>
      <c r="G459" s="18"/>
      <c r="H459" s="17"/>
      <c r="I459" s="17"/>
      <c r="J459" s="18"/>
      <c r="K459" s="17"/>
      <c r="L459" s="34" t="n">
        <f aca="false">IF(D459&gt;0,J459/D459,0)</f>
        <v>0</v>
      </c>
      <c r="M459" s="17"/>
      <c r="N459" s="17"/>
      <c r="O459" s="18"/>
      <c r="P459" s="17"/>
      <c r="Q459" s="20"/>
      <c r="R459" s="28"/>
    </row>
    <row r="460" customFormat="false" ht="14.4" hidden="false" customHeight="false" outlineLevel="0" collapsed="false">
      <c r="A460" s="16"/>
      <c r="C460" s="23" t="n">
        <f aca="false">C452+1</f>
        <v>75</v>
      </c>
      <c r="D460" s="18"/>
      <c r="E460" s="19" t="n">
        <f aca="false">IF(SUM(D453:D459)&gt;0,AVERAGE(D453:D459),0)</f>
        <v>0</v>
      </c>
      <c r="F460" s="18" t="n">
        <f aca="false">SUM(F453:F459)</f>
        <v>0</v>
      </c>
      <c r="G460" s="18"/>
      <c r="H460" s="17" t="n">
        <f aca="false">IF(F460&gt;0,F460+H452,0)</f>
        <v>0</v>
      </c>
      <c r="I460" s="17"/>
      <c r="J460" s="18" t="n">
        <f aca="false">SUM(J453:J459)</f>
        <v>0</v>
      </c>
      <c r="K460" s="17" t="n">
        <f aca="false">IF(J460&gt;0,J460+K452,0)</f>
        <v>0</v>
      </c>
      <c r="L460" s="34" t="n">
        <f aca="false">IF(E460&gt;0,J460/E460/7,0)</f>
        <v>0</v>
      </c>
      <c r="M460" s="20" t="n">
        <f aca="false">K460/$D$5</f>
        <v>0</v>
      </c>
      <c r="N460" s="20" t="n">
        <f aca="false">IF(P460&gt;0,K460/(P460/1000),0)</f>
        <v>0</v>
      </c>
      <c r="O460" s="18" t="n">
        <f aca="false">SUM(O453:O459)</f>
        <v>0</v>
      </c>
      <c r="P460" s="17" t="n">
        <f aca="false">IF(O460&gt;0,O460+P452,0)</f>
        <v>0</v>
      </c>
      <c r="Q460" s="20" t="n">
        <f aca="false">IF(E460&gt;0,P460/E460,0)</f>
        <v>0</v>
      </c>
      <c r="R460" s="28"/>
      <c r="S460" s="0" t="n">
        <v>69.2</v>
      </c>
    </row>
    <row r="461" customFormat="false" ht="14.4" hidden="true" customHeight="false" outlineLevel="1" collapsed="false">
      <c r="A461" s="16" t="n">
        <f aca="false">A459+1</f>
        <v>41992</v>
      </c>
      <c r="B461" s="0" t="n">
        <f aca="false">B459+1</f>
        <v>526</v>
      </c>
      <c r="C461" s="23"/>
      <c r="D461" s="18"/>
      <c r="E461" s="17"/>
      <c r="F461" s="18"/>
      <c r="G461" s="18"/>
      <c r="H461" s="17"/>
      <c r="I461" s="17"/>
      <c r="J461" s="18"/>
      <c r="K461" s="17"/>
      <c r="L461" s="34" t="n">
        <f aca="false">IF(D461&gt;0,J461/D461,0)</f>
        <v>0</v>
      </c>
      <c r="M461" s="17"/>
      <c r="N461" s="17"/>
      <c r="O461" s="18"/>
      <c r="P461" s="17"/>
      <c r="Q461" s="20"/>
      <c r="R461" s="28"/>
    </row>
    <row r="462" customFormat="false" ht="14.4" hidden="true" customHeight="false" outlineLevel="1" collapsed="false">
      <c r="A462" s="16" t="n">
        <f aca="false">A461+1</f>
        <v>41993</v>
      </c>
      <c r="B462" s="0" t="n">
        <f aca="false">B461+1</f>
        <v>527</v>
      </c>
      <c r="C462" s="23"/>
      <c r="D462" s="18"/>
      <c r="E462" s="17"/>
      <c r="F462" s="18"/>
      <c r="G462" s="18"/>
      <c r="H462" s="17"/>
      <c r="I462" s="17"/>
      <c r="J462" s="18"/>
      <c r="K462" s="17"/>
      <c r="L462" s="34" t="n">
        <f aca="false">IF(D462&gt;0,J462/D462,0)</f>
        <v>0</v>
      </c>
      <c r="M462" s="17"/>
      <c r="N462" s="17"/>
      <c r="O462" s="18"/>
      <c r="P462" s="17"/>
      <c r="Q462" s="20"/>
      <c r="R462" s="28"/>
    </row>
    <row r="463" customFormat="false" ht="14.4" hidden="true" customHeight="false" outlineLevel="1" collapsed="false">
      <c r="A463" s="16" t="n">
        <f aca="false">A462+1</f>
        <v>41994</v>
      </c>
      <c r="B463" s="0" t="n">
        <f aca="false">B462+1</f>
        <v>528</v>
      </c>
      <c r="C463" s="23"/>
      <c r="D463" s="18"/>
      <c r="E463" s="17"/>
      <c r="F463" s="18"/>
      <c r="G463" s="18"/>
      <c r="H463" s="17"/>
      <c r="I463" s="17"/>
      <c r="J463" s="18"/>
      <c r="K463" s="17"/>
      <c r="L463" s="34" t="n">
        <f aca="false">IF(D463&gt;0,J463/D463,0)</f>
        <v>0</v>
      </c>
      <c r="M463" s="17"/>
      <c r="N463" s="17"/>
      <c r="O463" s="18"/>
      <c r="P463" s="17"/>
      <c r="Q463" s="20"/>
      <c r="R463" s="28"/>
    </row>
    <row r="464" customFormat="false" ht="14.4" hidden="true" customHeight="false" outlineLevel="1" collapsed="false">
      <c r="A464" s="16" t="n">
        <f aca="false">A463+1</f>
        <v>41995</v>
      </c>
      <c r="B464" s="0" t="n">
        <f aca="false">B463+1</f>
        <v>529</v>
      </c>
      <c r="C464" s="23"/>
      <c r="D464" s="18"/>
      <c r="E464" s="17"/>
      <c r="F464" s="18"/>
      <c r="G464" s="18"/>
      <c r="H464" s="17"/>
      <c r="I464" s="17"/>
      <c r="J464" s="18"/>
      <c r="K464" s="17"/>
      <c r="L464" s="34" t="n">
        <f aca="false">IF(D464&gt;0,J464/D464,0)</f>
        <v>0</v>
      </c>
      <c r="M464" s="17"/>
      <c r="N464" s="17"/>
      <c r="O464" s="18"/>
      <c r="P464" s="17"/>
      <c r="Q464" s="20"/>
      <c r="R464" s="28"/>
    </row>
    <row r="465" customFormat="false" ht="14.4" hidden="true" customHeight="false" outlineLevel="1" collapsed="false">
      <c r="A465" s="16" t="n">
        <f aca="false">A464+1</f>
        <v>41996</v>
      </c>
      <c r="B465" s="0" t="n">
        <f aca="false">B464+1</f>
        <v>530</v>
      </c>
      <c r="C465" s="23"/>
      <c r="D465" s="18"/>
      <c r="E465" s="17"/>
      <c r="F465" s="18"/>
      <c r="G465" s="18"/>
      <c r="H465" s="17"/>
      <c r="I465" s="17"/>
      <c r="J465" s="18"/>
      <c r="K465" s="17"/>
      <c r="L465" s="34" t="n">
        <f aca="false">IF(D465&gt;0,J465/D465,0)</f>
        <v>0</v>
      </c>
      <c r="M465" s="17"/>
      <c r="N465" s="17"/>
      <c r="O465" s="18"/>
      <c r="P465" s="17"/>
      <c r="Q465" s="20"/>
      <c r="R465" s="28"/>
    </row>
    <row r="466" customFormat="false" ht="14.4" hidden="true" customHeight="false" outlineLevel="1" collapsed="false">
      <c r="A466" s="16" t="n">
        <f aca="false">A465+1</f>
        <v>41997</v>
      </c>
      <c r="B466" s="0" t="n">
        <f aca="false">B465+1</f>
        <v>531</v>
      </c>
      <c r="C466" s="23"/>
      <c r="D466" s="18"/>
      <c r="E466" s="17"/>
      <c r="F466" s="18"/>
      <c r="G466" s="18"/>
      <c r="H466" s="17"/>
      <c r="I466" s="17"/>
      <c r="J466" s="18"/>
      <c r="K466" s="17"/>
      <c r="L466" s="34" t="n">
        <f aca="false">IF(D466&gt;0,J466/D466,0)</f>
        <v>0</v>
      </c>
      <c r="M466" s="17"/>
      <c r="N466" s="17"/>
      <c r="O466" s="18"/>
      <c r="P466" s="17"/>
      <c r="Q466" s="20"/>
      <c r="R466" s="28"/>
    </row>
    <row r="467" customFormat="false" ht="14.4" hidden="true" customHeight="false" outlineLevel="1" collapsed="false">
      <c r="A467" s="16" t="n">
        <f aca="false">A466+1</f>
        <v>41998</v>
      </c>
      <c r="B467" s="0" t="n">
        <f aca="false">B466+1</f>
        <v>532</v>
      </c>
      <c r="C467" s="23"/>
      <c r="D467" s="18"/>
      <c r="E467" s="17"/>
      <c r="F467" s="18"/>
      <c r="G467" s="18"/>
      <c r="H467" s="17"/>
      <c r="I467" s="17"/>
      <c r="J467" s="18"/>
      <c r="K467" s="17"/>
      <c r="L467" s="34" t="n">
        <f aca="false">IF(D467&gt;0,J467/D467,0)</f>
        <v>0</v>
      </c>
      <c r="M467" s="17"/>
      <c r="N467" s="17"/>
      <c r="O467" s="18"/>
      <c r="P467" s="17"/>
      <c r="Q467" s="20"/>
      <c r="R467" s="28"/>
    </row>
    <row r="468" customFormat="false" ht="14.4" hidden="false" customHeight="false" outlineLevel="0" collapsed="false">
      <c r="A468" s="16"/>
      <c r="C468" s="23" t="n">
        <f aca="false">C460+1</f>
        <v>76</v>
      </c>
      <c r="D468" s="18"/>
      <c r="E468" s="19" t="n">
        <f aca="false">IF(SUM(D461:D467)&gt;0,AVERAGE(D461:D467),0)</f>
        <v>0</v>
      </c>
      <c r="F468" s="18" t="n">
        <f aca="false">SUM(F461:F467)</f>
        <v>0</v>
      </c>
      <c r="G468" s="18"/>
      <c r="H468" s="17" t="n">
        <f aca="false">IF(F468&gt;0,F468+H460,0)</f>
        <v>0</v>
      </c>
      <c r="I468" s="17"/>
      <c r="J468" s="18" t="n">
        <f aca="false">SUM(J461:J467)</f>
        <v>0</v>
      </c>
      <c r="K468" s="17" t="n">
        <f aca="false">IF(J468&gt;0,J468+K460,0)</f>
        <v>0</v>
      </c>
      <c r="L468" s="34" t="n">
        <f aca="false">IF(E468&gt;0,J468/E468/7,0)</f>
        <v>0</v>
      </c>
      <c r="M468" s="20" t="n">
        <f aca="false">K468/$D$5</f>
        <v>0</v>
      </c>
      <c r="N468" s="20" t="n">
        <f aca="false">IF(P468&gt;0,K468/(P468/1000),0)</f>
        <v>0</v>
      </c>
      <c r="O468" s="18" t="n">
        <f aca="false">SUM(O461:O467)</f>
        <v>0</v>
      </c>
      <c r="P468" s="17" t="n">
        <f aca="false">IF(O468&gt;0,O468+P460,0)</f>
        <v>0</v>
      </c>
      <c r="Q468" s="20" t="n">
        <f aca="false">IF(E468&gt;0,P468/E468,0)</f>
        <v>0</v>
      </c>
      <c r="R468" s="28"/>
      <c r="S468" s="0" t="n">
        <v>68.4</v>
      </c>
    </row>
    <row r="469" customFormat="false" ht="14.4" hidden="true" customHeight="false" outlineLevel="1" collapsed="false">
      <c r="A469" s="16" t="n">
        <f aca="false">A467+1</f>
        <v>41999</v>
      </c>
      <c r="B469" s="0" t="n">
        <f aca="false">B467+1</f>
        <v>533</v>
      </c>
      <c r="C469" s="23"/>
      <c r="D469" s="18"/>
      <c r="E469" s="17"/>
      <c r="F469" s="18"/>
      <c r="G469" s="18"/>
      <c r="H469" s="17"/>
      <c r="I469" s="17"/>
      <c r="J469" s="18"/>
      <c r="K469" s="17"/>
      <c r="L469" s="34" t="n">
        <f aca="false">IF(D469&gt;0,J469/D469,0)</f>
        <v>0</v>
      </c>
      <c r="M469" s="17"/>
      <c r="N469" s="17"/>
      <c r="O469" s="18"/>
      <c r="P469" s="17"/>
      <c r="Q469" s="20"/>
      <c r="R469" s="28"/>
    </row>
    <row r="470" customFormat="false" ht="14.4" hidden="true" customHeight="false" outlineLevel="1" collapsed="false">
      <c r="A470" s="16" t="n">
        <f aca="false">A469+1</f>
        <v>42000</v>
      </c>
      <c r="B470" s="0" t="n">
        <f aca="false">B469+1</f>
        <v>534</v>
      </c>
      <c r="C470" s="23"/>
      <c r="D470" s="18"/>
      <c r="E470" s="17"/>
      <c r="F470" s="18"/>
      <c r="G470" s="18"/>
      <c r="H470" s="17"/>
      <c r="I470" s="17"/>
      <c r="J470" s="18"/>
      <c r="K470" s="17"/>
      <c r="L470" s="34" t="n">
        <f aca="false">IF(D470&gt;0,J470/D470,0)</f>
        <v>0</v>
      </c>
      <c r="M470" s="17"/>
      <c r="N470" s="17"/>
      <c r="O470" s="18"/>
      <c r="P470" s="17"/>
      <c r="Q470" s="20"/>
      <c r="R470" s="28"/>
    </row>
    <row r="471" customFormat="false" ht="14.4" hidden="true" customHeight="false" outlineLevel="1" collapsed="false">
      <c r="A471" s="16" t="n">
        <f aca="false">A470+1</f>
        <v>42001</v>
      </c>
      <c r="B471" s="0" t="n">
        <f aca="false">B470+1</f>
        <v>535</v>
      </c>
      <c r="C471" s="23"/>
      <c r="D471" s="18"/>
      <c r="E471" s="17"/>
      <c r="F471" s="18"/>
      <c r="G471" s="18"/>
      <c r="H471" s="17"/>
      <c r="I471" s="17"/>
      <c r="J471" s="18"/>
      <c r="K471" s="17"/>
      <c r="L471" s="34" t="n">
        <f aca="false">IF(D471&gt;0,J471/D471,0)</f>
        <v>0</v>
      </c>
      <c r="M471" s="17"/>
      <c r="N471" s="17"/>
      <c r="O471" s="18"/>
      <c r="P471" s="17"/>
      <c r="Q471" s="20"/>
      <c r="R471" s="28"/>
    </row>
    <row r="472" customFormat="false" ht="14.4" hidden="true" customHeight="false" outlineLevel="1" collapsed="false">
      <c r="A472" s="16" t="n">
        <f aca="false">A471+1</f>
        <v>42002</v>
      </c>
      <c r="B472" s="0" t="n">
        <f aca="false">B471+1</f>
        <v>536</v>
      </c>
      <c r="C472" s="23"/>
      <c r="D472" s="18"/>
      <c r="E472" s="17"/>
      <c r="F472" s="18"/>
      <c r="G472" s="18"/>
      <c r="H472" s="17"/>
      <c r="I472" s="17"/>
      <c r="J472" s="18"/>
      <c r="K472" s="17"/>
      <c r="L472" s="34" t="n">
        <f aca="false">IF(D472&gt;0,J472/D472,0)</f>
        <v>0</v>
      </c>
      <c r="M472" s="17"/>
      <c r="N472" s="17"/>
      <c r="O472" s="18"/>
      <c r="P472" s="17"/>
      <c r="Q472" s="20"/>
      <c r="R472" s="28"/>
    </row>
    <row r="473" customFormat="false" ht="14.4" hidden="true" customHeight="false" outlineLevel="1" collapsed="false">
      <c r="A473" s="16" t="n">
        <f aca="false">A472+1</f>
        <v>42003</v>
      </c>
      <c r="B473" s="0" t="n">
        <f aca="false">B472+1</f>
        <v>537</v>
      </c>
      <c r="C473" s="23"/>
      <c r="D473" s="18"/>
      <c r="E473" s="17"/>
      <c r="F473" s="18"/>
      <c r="G473" s="18"/>
      <c r="H473" s="17"/>
      <c r="I473" s="17"/>
      <c r="J473" s="18"/>
      <c r="K473" s="17"/>
      <c r="L473" s="34" t="n">
        <f aca="false">IF(D473&gt;0,J473/D473,0)</f>
        <v>0</v>
      </c>
      <c r="M473" s="17"/>
      <c r="N473" s="17"/>
      <c r="O473" s="18"/>
      <c r="P473" s="17"/>
      <c r="Q473" s="20"/>
      <c r="R473" s="28"/>
    </row>
    <row r="474" customFormat="false" ht="14.4" hidden="true" customHeight="false" outlineLevel="1" collapsed="false">
      <c r="A474" s="16" t="n">
        <f aca="false">A473+1</f>
        <v>42004</v>
      </c>
      <c r="B474" s="0" t="n">
        <f aca="false">B473+1</f>
        <v>538</v>
      </c>
      <c r="C474" s="23"/>
      <c r="D474" s="18"/>
      <c r="E474" s="17"/>
      <c r="F474" s="18"/>
      <c r="G474" s="18"/>
      <c r="H474" s="17"/>
      <c r="I474" s="17"/>
      <c r="J474" s="18"/>
      <c r="K474" s="17"/>
      <c r="L474" s="34" t="n">
        <f aca="false">IF(D474&gt;0,J474/D474,0)</f>
        <v>0</v>
      </c>
      <c r="M474" s="17"/>
      <c r="N474" s="17"/>
      <c r="O474" s="18"/>
      <c r="P474" s="17"/>
      <c r="Q474" s="20"/>
      <c r="R474" s="28"/>
    </row>
    <row r="475" customFormat="false" ht="14.4" hidden="true" customHeight="false" outlineLevel="1" collapsed="false">
      <c r="A475" s="16" t="n">
        <f aca="false">A474+1</f>
        <v>42005</v>
      </c>
      <c r="B475" s="0" t="n">
        <f aca="false">B474+1</f>
        <v>539</v>
      </c>
      <c r="C475" s="23"/>
      <c r="D475" s="18"/>
      <c r="E475" s="17"/>
      <c r="F475" s="18"/>
      <c r="G475" s="18"/>
      <c r="H475" s="17"/>
      <c r="I475" s="17"/>
      <c r="J475" s="18"/>
      <c r="K475" s="17"/>
      <c r="L475" s="34" t="n">
        <f aca="false">IF(D475&gt;0,J475/D475,0)</f>
        <v>0</v>
      </c>
      <c r="M475" s="17"/>
      <c r="N475" s="17"/>
      <c r="O475" s="18"/>
      <c r="P475" s="17"/>
      <c r="Q475" s="20"/>
      <c r="R475" s="28"/>
    </row>
    <row r="476" customFormat="false" ht="14.4" hidden="false" customHeight="false" outlineLevel="0" collapsed="false">
      <c r="A476" s="16"/>
      <c r="C476" s="23" t="n">
        <f aca="false">C468+1</f>
        <v>77</v>
      </c>
      <c r="D476" s="18"/>
      <c r="E476" s="19" t="n">
        <f aca="false">IF(SUM(D469:D475)&gt;0,AVERAGE(D469:D475),0)</f>
        <v>0</v>
      </c>
      <c r="F476" s="18" t="n">
        <f aca="false">SUM(F469:F475)</f>
        <v>0</v>
      </c>
      <c r="G476" s="18"/>
      <c r="H476" s="17" t="n">
        <f aca="false">IF(F476&gt;0,F476+H468,0)</f>
        <v>0</v>
      </c>
      <c r="I476" s="17"/>
      <c r="J476" s="18" t="n">
        <f aca="false">SUM(J469:J475)</f>
        <v>0</v>
      </c>
      <c r="K476" s="17" t="n">
        <f aca="false">IF(J476&gt;0,J476+K468,0)</f>
        <v>0</v>
      </c>
      <c r="L476" s="34" t="n">
        <f aca="false">IF(E476&gt;0,J476/E476/7,0)</f>
        <v>0</v>
      </c>
      <c r="M476" s="20" t="n">
        <f aca="false">K476/$D$5</f>
        <v>0</v>
      </c>
      <c r="N476" s="20" t="n">
        <f aca="false">IF(P476&gt;0,K476/(P476/1000),0)</f>
        <v>0</v>
      </c>
      <c r="O476" s="18" t="n">
        <f aca="false">SUM(O469:O475)</f>
        <v>0</v>
      </c>
      <c r="P476" s="17" t="n">
        <f aca="false">IF(O476&gt;0,O476+P468,0)</f>
        <v>0</v>
      </c>
      <c r="Q476" s="20" t="n">
        <f aca="false">IF(E476&gt;0,P476/E476,0)</f>
        <v>0</v>
      </c>
      <c r="R476" s="28"/>
      <c r="S476" s="0" t="n">
        <v>67.6</v>
      </c>
    </row>
    <row r="477" customFormat="false" ht="14.4" hidden="true" customHeight="false" outlineLevel="1" collapsed="false">
      <c r="A477" s="16" t="n">
        <f aca="false">A475+1</f>
        <v>42006</v>
      </c>
      <c r="B477" s="0" t="n">
        <f aca="false">B475+1</f>
        <v>540</v>
      </c>
      <c r="C477" s="23"/>
      <c r="D477" s="18"/>
      <c r="E477" s="17"/>
      <c r="F477" s="18"/>
      <c r="G477" s="18"/>
      <c r="H477" s="17"/>
      <c r="I477" s="17"/>
      <c r="J477" s="18"/>
      <c r="K477" s="17"/>
      <c r="L477" s="34" t="n">
        <f aca="false">IF(D477&gt;0,J477/D477,0)</f>
        <v>0</v>
      </c>
      <c r="M477" s="17"/>
      <c r="N477" s="17"/>
      <c r="O477" s="18"/>
      <c r="P477" s="17"/>
      <c r="Q477" s="20"/>
      <c r="R477" s="28"/>
    </row>
    <row r="478" customFormat="false" ht="14.4" hidden="true" customHeight="false" outlineLevel="1" collapsed="false">
      <c r="A478" s="16" t="n">
        <f aca="false">A477+1</f>
        <v>42007</v>
      </c>
      <c r="B478" s="0" t="n">
        <f aca="false">B477+1</f>
        <v>541</v>
      </c>
      <c r="C478" s="23"/>
      <c r="D478" s="18"/>
      <c r="E478" s="17"/>
      <c r="F478" s="18"/>
      <c r="G478" s="18"/>
      <c r="H478" s="17"/>
      <c r="I478" s="17"/>
      <c r="J478" s="18"/>
      <c r="K478" s="17"/>
      <c r="L478" s="34" t="n">
        <f aca="false">IF(D478&gt;0,J478/D478,0)</f>
        <v>0</v>
      </c>
      <c r="M478" s="17"/>
      <c r="N478" s="17"/>
      <c r="O478" s="18"/>
      <c r="P478" s="17"/>
      <c r="Q478" s="20"/>
      <c r="R478" s="28"/>
    </row>
    <row r="479" customFormat="false" ht="14.4" hidden="true" customHeight="false" outlineLevel="1" collapsed="false">
      <c r="A479" s="16" t="n">
        <f aca="false">A478+1</f>
        <v>42008</v>
      </c>
      <c r="B479" s="0" t="n">
        <f aca="false">B478+1</f>
        <v>542</v>
      </c>
      <c r="C479" s="23"/>
      <c r="D479" s="18"/>
      <c r="E479" s="17"/>
      <c r="F479" s="18"/>
      <c r="G479" s="18"/>
      <c r="H479" s="17"/>
      <c r="I479" s="17"/>
      <c r="J479" s="18"/>
      <c r="K479" s="17"/>
      <c r="L479" s="34" t="n">
        <f aca="false">IF(D479&gt;0,J479/D479,0)</f>
        <v>0</v>
      </c>
      <c r="M479" s="17"/>
      <c r="N479" s="17"/>
      <c r="O479" s="18"/>
      <c r="P479" s="17"/>
      <c r="Q479" s="20"/>
      <c r="R479" s="28"/>
    </row>
    <row r="480" customFormat="false" ht="14.4" hidden="true" customHeight="false" outlineLevel="1" collapsed="false">
      <c r="A480" s="16" t="n">
        <f aca="false">A479+1</f>
        <v>42009</v>
      </c>
      <c r="B480" s="0" t="n">
        <f aca="false">B479+1</f>
        <v>543</v>
      </c>
      <c r="C480" s="23"/>
      <c r="D480" s="18"/>
      <c r="E480" s="17"/>
      <c r="F480" s="18"/>
      <c r="G480" s="18"/>
      <c r="H480" s="17"/>
      <c r="I480" s="17"/>
      <c r="J480" s="18"/>
      <c r="K480" s="17"/>
      <c r="L480" s="34" t="n">
        <f aca="false">IF(D480&gt;0,J480/D480,0)</f>
        <v>0</v>
      </c>
      <c r="M480" s="17"/>
      <c r="N480" s="17"/>
      <c r="O480" s="18"/>
      <c r="P480" s="17"/>
      <c r="Q480" s="20"/>
      <c r="R480" s="28"/>
    </row>
    <row r="481" customFormat="false" ht="14.4" hidden="true" customHeight="false" outlineLevel="1" collapsed="false">
      <c r="A481" s="16" t="n">
        <f aca="false">A480+1</f>
        <v>42010</v>
      </c>
      <c r="B481" s="0" t="n">
        <f aca="false">B480+1</f>
        <v>544</v>
      </c>
      <c r="C481" s="23"/>
      <c r="D481" s="18"/>
      <c r="E481" s="17"/>
      <c r="F481" s="18"/>
      <c r="G481" s="18"/>
      <c r="H481" s="17"/>
      <c r="I481" s="17"/>
      <c r="J481" s="18"/>
      <c r="K481" s="17"/>
      <c r="L481" s="34" t="n">
        <f aca="false">IF(D481&gt;0,J481/D481,0)</f>
        <v>0</v>
      </c>
      <c r="M481" s="17"/>
      <c r="N481" s="17"/>
      <c r="O481" s="18"/>
      <c r="P481" s="17"/>
      <c r="Q481" s="20"/>
      <c r="R481" s="28"/>
    </row>
    <row r="482" customFormat="false" ht="14.4" hidden="true" customHeight="false" outlineLevel="1" collapsed="false">
      <c r="A482" s="16" t="n">
        <f aca="false">A481+1</f>
        <v>42011</v>
      </c>
      <c r="B482" s="0" t="n">
        <f aca="false">B481+1</f>
        <v>545</v>
      </c>
      <c r="C482" s="23"/>
      <c r="D482" s="18"/>
      <c r="E482" s="17"/>
      <c r="F482" s="18"/>
      <c r="G482" s="18"/>
      <c r="H482" s="17"/>
      <c r="I482" s="17"/>
      <c r="J482" s="18"/>
      <c r="K482" s="17"/>
      <c r="L482" s="34" t="n">
        <f aca="false">IF(D482&gt;0,J482/D482,0)</f>
        <v>0</v>
      </c>
      <c r="M482" s="17"/>
      <c r="N482" s="17"/>
      <c r="O482" s="18"/>
      <c r="P482" s="17"/>
      <c r="Q482" s="20"/>
      <c r="R482" s="28"/>
    </row>
    <row r="483" customFormat="false" ht="14.4" hidden="true" customHeight="false" outlineLevel="1" collapsed="false">
      <c r="A483" s="16" t="n">
        <f aca="false">A482+1</f>
        <v>42012</v>
      </c>
      <c r="B483" s="0" t="n">
        <f aca="false">B482+1</f>
        <v>546</v>
      </c>
      <c r="C483" s="23"/>
      <c r="D483" s="18"/>
      <c r="E483" s="17"/>
      <c r="F483" s="18"/>
      <c r="G483" s="18"/>
      <c r="H483" s="17"/>
      <c r="I483" s="17"/>
      <c r="J483" s="18"/>
      <c r="K483" s="17"/>
      <c r="L483" s="34" t="n">
        <f aca="false">IF(D483&gt;0,J483/D483,0)</f>
        <v>0</v>
      </c>
      <c r="M483" s="17"/>
      <c r="N483" s="17"/>
      <c r="O483" s="18"/>
      <c r="P483" s="17"/>
      <c r="Q483" s="20"/>
      <c r="R483" s="28"/>
    </row>
    <row r="484" customFormat="false" ht="14.4" hidden="false" customHeight="false" outlineLevel="0" collapsed="false">
      <c r="A484" s="16"/>
      <c r="C484" s="23" t="n">
        <f aca="false">C476+1</f>
        <v>78</v>
      </c>
      <c r="D484" s="18"/>
      <c r="E484" s="19" t="n">
        <f aca="false">IF(SUM(D477:D483)&gt;0,AVERAGE(D477:D483),0)</f>
        <v>0</v>
      </c>
      <c r="F484" s="18" t="n">
        <f aca="false">SUM(F477:F483)</f>
        <v>0</v>
      </c>
      <c r="G484" s="18"/>
      <c r="H484" s="17" t="n">
        <f aca="false">IF(F484&gt;0,F484+H476,0)</f>
        <v>0</v>
      </c>
      <c r="I484" s="17"/>
      <c r="J484" s="18" t="n">
        <f aca="false">SUM(J477:J483)</f>
        <v>0</v>
      </c>
      <c r="K484" s="17" t="n">
        <f aca="false">IF(J484&gt;0,J484+K476,0)</f>
        <v>0</v>
      </c>
      <c r="L484" s="34" t="n">
        <f aca="false">IF(E484&gt;0,J484/E484/7,0)</f>
        <v>0</v>
      </c>
      <c r="M484" s="20" t="n">
        <f aca="false">K484/$D$5</f>
        <v>0</v>
      </c>
      <c r="N484" s="20" t="n">
        <f aca="false">IF(P484&gt;0,K484/(P484/1000),0)</f>
        <v>0</v>
      </c>
      <c r="O484" s="18" t="n">
        <f aca="false">SUM(O477:O483)</f>
        <v>0</v>
      </c>
      <c r="P484" s="17" t="n">
        <f aca="false">IF(O484&gt;0,O484+P476,0)</f>
        <v>0</v>
      </c>
      <c r="Q484" s="20" t="n">
        <f aca="false">IF(E484&gt;0,P484/E484,0)</f>
        <v>0</v>
      </c>
      <c r="R484" s="28"/>
      <c r="S484" s="0" t="n">
        <v>66.8</v>
      </c>
    </row>
    <row r="485" customFormat="false" ht="14.4" hidden="true" customHeight="false" outlineLevel="1" collapsed="false">
      <c r="A485" s="16" t="n">
        <f aca="false">A483+1</f>
        <v>42013</v>
      </c>
      <c r="B485" s="0" t="n">
        <f aca="false">B483+1</f>
        <v>547</v>
      </c>
      <c r="C485" s="23"/>
      <c r="D485" s="18"/>
      <c r="E485" s="17"/>
      <c r="F485" s="18"/>
      <c r="G485" s="18"/>
      <c r="H485" s="17"/>
      <c r="I485" s="17"/>
      <c r="J485" s="18"/>
      <c r="K485" s="17"/>
      <c r="L485" s="34" t="n">
        <f aca="false">IF(D485&gt;0,J485/D485,0)</f>
        <v>0</v>
      </c>
      <c r="M485" s="17"/>
      <c r="N485" s="17"/>
      <c r="O485" s="18"/>
      <c r="P485" s="17"/>
      <c r="Q485" s="20"/>
      <c r="R485" s="28"/>
    </row>
    <row r="486" customFormat="false" ht="14.4" hidden="true" customHeight="false" outlineLevel="1" collapsed="false">
      <c r="A486" s="16" t="n">
        <f aca="false">A485+1</f>
        <v>42014</v>
      </c>
      <c r="B486" s="0" t="n">
        <f aca="false">B485+1</f>
        <v>548</v>
      </c>
      <c r="C486" s="23"/>
      <c r="D486" s="18"/>
      <c r="E486" s="17"/>
      <c r="F486" s="18"/>
      <c r="G486" s="18"/>
      <c r="H486" s="17"/>
      <c r="I486" s="17"/>
      <c r="J486" s="18"/>
      <c r="K486" s="17"/>
      <c r="L486" s="34" t="n">
        <f aca="false">IF(D486&gt;0,J486/D486,0)</f>
        <v>0</v>
      </c>
      <c r="M486" s="17"/>
      <c r="N486" s="17"/>
      <c r="O486" s="18"/>
      <c r="P486" s="17"/>
      <c r="Q486" s="20"/>
      <c r="R486" s="28"/>
    </row>
    <row r="487" customFormat="false" ht="14.4" hidden="true" customHeight="false" outlineLevel="1" collapsed="false">
      <c r="A487" s="16" t="n">
        <f aca="false">A486+1</f>
        <v>42015</v>
      </c>
      <c r="B487" s="0" t="n">
        <f aca="false">B486+1</f>
        <v>549</v>
      </c>
      <c r="C487" s="23"/>
      <c r="D487" s="18"/>
      <c r="E487" s="17"/>
      <c r="F487" s="18"/>
      <c r="G487" s="18"/>
      <c r="H487" s="17"/>
      <c r="I487" s="17"/>
      <c r="J487" s="18"/>
      <c r="K487" s="17"/>
      <c r="L487" s="34" t="n">
        <f aca="false">IF(D487&gt;0,J487/D487,0)</f>
        <v>0</v>
      </c>
      <c r="M487" s="17"/>
      <c r="N487" s="17"/>
      <c r="O487" s="18"/>
      <c r="P487" s="17"/>
      <c r="Q487" s="20"/>
      <c r="R487" s="28"/>
    </row>
    <row r="488" customFormat="false" ht="14.4" hidden="true" customHeight="false" outlineLevel="1" collapsed="false">
      <c r="A488" s="16" t="n">
        <f aca="false">A487+1</f>
        <v>42016</v>
      </c>
      <c r="B488" s="0" t="n">
        <f aca="false">B487+1</f>
        <v>550</v>
      </c>
      <c r="C488" s="23"/>
      <c r="D488" s="18"/>
      <c r="E488" s="17"/>
      <c r="F488" s="18"/>
      <c r="G488" s="18"/>
      <c r="H488" s="17"/>
      <c r="I488" s="17"/>
      <c r="J488" s="18"/>
      <c r="K488" s="17"/>
      <c r="L488" s="34" t="n">
        <f aca="false">IF(D488&gt;0,J488/D488,0)</f>
        <v>0</v>
      </c>
      <c r="M488" s="17"/>
      <c r="N488" s="17"/>
      <c r="O488" s="18"/>
      <c r="P488" s="17"/>
      <c r="Q488" s="20"/>
      <c r="R488" s="28"/>
    </row>
    <row r="489" customFormat="false" ht="14.4" hidden="true" customHeight="false" outlineLevel="1" collapsed="false">
      <c r="A489" s="16" t="n">
        <f aca="false">A488+1</f>
        <v>42017</v>
      </c>
      <c r="B489" s="0" t="n">
        <f aca="false">B488+1</f>
        <v>551</v>
      </c>
      <c r="C489" s="23"/>
      <c r="D489" s="18"/>
      <c r="E489" s="17"/>
      <c r="F489" s="18"/>
      <c r="G489" s="18"/>
      <c r="H489" s="17"/>
      <c r="I489" s="17"/>
      <c r="J489" s="18"/>
      <c r="K489" s="17"/>
      <c r="L489" s="34" t="n">
        <f aca="false">IF(D489&gt;0,J489/D489,0)</f>
        <v>0</v>
      </c>
      <c r="M489" s="17"/>
      <c r="N489" s="17"/>
      <c r="O489" s="18"/>
      <c r="P489" s="17"/>
      <c r="Q489" s="20"/>
      <c r="R489" s="28"/>
    </row>
    <row r="490" customFormat="false" ht="14.4" hidden="true" customHeight="false" outlineLevel="1" collapsed="false">
      <c r="A490" s="16" t="n">
        <f aca="false">A489+1</f>
        <v>42018</v>
      </c>
      <c r="B490" s="0" t="n">
        <f aca="false">B489+1</f>
        <v>552</v>
      </c>
      <c r="C490" s="23"/>
      <c r="D490" s="18"/>
      <c r="E490" s="17"/>
      <c r="F490" s="18"/>
      <c r="G490" s="18"/>
      <c r="H490" s="17"/>
      <c r="I490" s="17"/>
      <c r="J490" s="18"/>
      <c r="K490" s="17"/>
      <c r="L490" s="34" t="n">
        <f aca="false">IF(D490&gt;0,J490/D490,0)</f>
        <v>0</v>
      </c>
      <c r="M490" s="17"/>
      <c r="N490" s="17"/>
      <c r="O490" s="18"/>
      <c r="P490" s="17"/>
      <c r="Q490" s="20"/>
      <c r="R490" s="28"/>
    </row>
    <row r="491" customFormat="false" ht="14.4" hidden="true" customHeight="false" outlineLevel="1" collapsed="false">
      <c r="A491" s="16" t="n">
        <f aca="false">A490+1</f>
        <v>42019</v>
      </c>
      <c r="B491" s="0" t="n">
        <f aca="false">B490+1</f>
        <v>553</v>
      </c>
      <c r="C491" s="23"/>
      <c r="D491" s="18"/>
      <c r="E491" s="17"/>
      <c r="F491" s="18"/>
      <c r="G491" s="18"/>
      <c r="H491" s="17"/>
      <c r="I491" s="17"/>
      <c r="J491" s="18"/>
      <c r="K491" s="17"/>
      <c r="L491" s="34" t="n">
        <f aca="false">IF(D491&gt;0,J491/D491,0)</f>
        <v>0</v>
      </c>
      <c r="M491" s="17"/>
      <c r="N491" s="17"/>
      <c r="O491" s="18"/>
      <c r="P491" s="17"/>
      <c r="Q491" s="20"/>
      <c r="R491" s="28"/>
    </row>
    <row r="492" customFormat="false" ht="14.4" hidden="false" customHeight="false" outlineLevel="0" collapsed="false">
      <c r="A492" s="16"/>
      <c r="C492" s="23" t="n">
        <f aca="false">C484+1</f>
        <v>79</v>
      </c>
      <c r="D492" s="18"/>
      <c r="E492" s="19" t="n">
        <f aca="false">IF(SUM(D485:D491)&gt;0,AVERAGE(D485:D491),0)</f>
        <v>0</v>
      </c>
      <c r="F492" s="18" t="n">
        <f aca="false">SUM(F485:F491)</f>
        <v>0</v>
      </c>
      <c r="G492" s="18"/>
      <c r="H492" s="17" t="n">
        <f aca="false">IF(F492&gt;0,F492+H484,0)</f>
        <v>0</v>
      </c>
      <c r="I492" s="17"/>
      <c r="J492" s="18" t="n">
        <f aca="false">SUM(J485:J491)</f>
        <v>0</v>
      </c>
      <c r="K492" s="17" t="n">
        <f aca="false">IF(J492&gt;0,J492+K484,0)</f>
        <v>0</v>
      </c>
      <c r="L492" s="34" t="n">
        <f aca="false">IF(E492&gt;0,J492/E492/7,0)</f>
        <v>0</v>
      </c>
      <c r="M492" s="20" t="n">
        <f aca="false">K492/$D$5</f>
        <v>0</v>
      </c>
      <c r="N492" s="20" t="n">
        <f aca="false">IF(P492&gt;0,K492/(P492/1000),0)</f>
        <v>0</v>
      </c>
      <c r="O492" s="18" t="n">
        <f aca="false">SUM(O485:O491)</f>
        <v>0</v>
      </c>
      <c r="P492" s="17" t="n">
        <f aca="false">IF(O492&gt;0,O492+P484,0)</f>
        <v>0</v>
      </c>
      <c r="Q492" s="20" t="n">
        <f aca="false">IF(E492&gt;0,P492/E492,0)</f>
        <v>0</v>
      </c>
      <c r="R492" s="28"/>
      <c r="S492" s="0" t="n">
        <v>66</v>
      </c>
    </row>
    <row r="493" customFormat="false" ht="14.4" hidden="true" customHeight="false" outlineLevel="1" collapsed="false">
      <c r="A493" s="16" t="n">
        <f aca="false">A491+1</f>
        <v>42020</v>
      </c>
      <c r="B493" s="0" t="n">
        <f aca="false">B491+1</f>
        <v>554</v>
      </c>
      <c r="C493" s="23"/>
      <c r="D493" s="18"/>
      <c r="E493" s="17"/>
      <c r="F493" s="18"/>
      <c r="G493" s="18"/>
      <c r="H493" s="17"/>
      <c r="I493" s="17"/>
      <c r="J493" s="18"/>
      <c r="K493" s="17"/>
      <c r="L493" s="34" t="n">
        <f aca="false">IF(D493&gt;0,J493/D493,0)</f>
        <v>0</v>
      </c>
      <c r="M493" s="17"/>
      <c r="N493" s="17"/>
      <c r="O493" s="18"/>
      <c r="P493" s="17"/>
      <c r="Q493" s="20"/>
      <c r="R493" s="28"/>
    </row>
    <row r="494" customFormat="false" ht="14.4" hidden="true" customHeight="false" outlineLevel="1" collapsed="false">
      <c r="A494" s="16" t="n">
        <f aca="false">A493+1</f>
        <v>42021</v>
      </c>
      <c r="B494" s="0" t="n">
        <f aca="false">B493+1</f>
        <v>555</v>
      </c>
      <c r="C494" s="23"/>
      <c r="D494" s="18"/>
      <c r="E494" s="17"/>
      <c r="F494" s="18"/>
      <c r="G494" s="18"/>
      <c r="H494" s="17"/>
      <c r="I494" s="17"/>
      <c r="J494" s="18"/>
      <c r="K494" s="17"/>
      <c r="L494" s="34" t="n">
        <f aca="false">IF(D494&gt;0,J494/D494,0)</f>
        <v>0</v>
      </c>
      <c r="M494" s="17"/>
      <c r="N494" s="17"/>
      <c r="O494" s="18"/>
      <c r="P494" s="17"/>
      <c r="Q494" s="20"/>
      <c r="R494" s="28"/>
    </row>
    <row r="495" customFormat="false" ht="14.4" hidden="true" customHeight="false" outlineLevel="1" collapsed="false">
      <c r="A495" s="16" t="n">
        <f aca="false">A494+1</f>
        <v>42022</v>
      </c>
      <c r="B495" s="0" t="n">
        <f aca="false">B494+1</f>
        <v>556</v>
      </c>
      <c r="C495" s="23"/>
      <c r="D495" s="18"/>
      <c r="E495" s="17"/>
      <c r="F495" s="18"/>
      <c r="G495" s="18"/>
      <c r="H495" s="17"/>
      <c r="I495" s="17"/>
      <c r="J495" s="18"/>
      <c r="K495" s="17"/>
      <c r="L495" s="34" t="n">
        <f aca="false">IF(D495&gt;0,J495/D495,0)</f>
        <v>0</v>
      </c>
      <c r="M495" s="17"/>
      <c r="N495" s="17"/>
      <c r="O495" s="18"/>
      <c r="P495" s="17"/>
      <c r="Q495" s="20"/>
      <c r="R495" s="28"/>
    </row>
    <row r="496" customFormat="false" ht="14.4" hidden="true" customHeight="false" outlineLevel="1" collapsed="false">
      <c r="A496" s="16" t="n">
        <f aca="false">A495+1</f>
        <v>42023</v>
      </c>
      <c r="B496" s="0" t="n">
        <f aca="false">B495+1</f>
        <v>557</v>
      </c>
      <c r="C496" s="23"/>
      <c r="D496" s="18"/>
      <c r="E496" s="17"/>
      <c r="F496" s="18"/>
      <c r="G496" s="18"/>
      <c r="H496" s="17"/>
      <c r="I496" s="17"/>
      <c r="J496" s="18"/>
      <c r="K496" s="17"/>
      <c r="L496" s="34" t="n">
        <f aca="false">IF(D496&gt;0,J496/D496,0)</f>
        <v>0</v>
      </c>
      <c r="M496" s="17"/>
      <c r="N496" s="17"/>
      <c r="O496" s="18"/>
      <c r="P496" s="17"/>
      <c r="Q496" s="20"/>
      <c r="R496" s="28"/>
    </row>
    <row r="497" customFormat="false" ht="14.4" hidden="true" customHeight="false" outlineLevel="1" collapsed="false">
      <c r="A497" s="16" t="n">
        <f aca="false">A496+1</f>
        <v>42024</v>
      </c>
      <c r="B497" s="0" t="n">
        <f aca="false">B496+1</f>
        <v>558</v>
      </c>
      <c r="C497" s="23"/>
      <c r="D497" s="18"/>
      <c r="E497" s="17"/>
      <c r="F497" s="18"/>
      <c r="G497" s="18"/>
      <c r="H497" s="17"/>
      <c r="I497" s="17"/>
      <c r="J497" s="18"/>
      <c r="K497" s="17"/>
      <c r="L497" s="34" t="n">
        <f aca="false">IF(D497&gt;0,J497/D497,0)</f>
        <v>0</v>
      </c>
      <c r="M497" s="17"/>
      <c r="N497" s="17"/>
      <c r="O497" s="18"/>
      <c r="P497" s="17"/>
      <c r="Q497" s="20"/>
      <c r="R497" s="28"/>
    </row>
    <row r="498" customFormat="false" ht="14.4" hidden="true" customHeight="false" outlineLevel="1" collapsed="false">
      <c r="A498" s="16" t="n">
        <f aca="false">A497+1</f>
        <v>42025</v>
      </c>
      <c r="B498" s="0" t="n">
        <f aca="false">B497+1</f>
        <v>559</v>
      </c>
      <c r="C498" s="23"/>
      <c r="D498" s="18"/>
      <c r="E498" s="17"/>
      <c r="F498" s="18"/>
      <c r="G498" s="18"/>
      <c r="H498" s="17"/>
      <c r="I498" s="17"/>
      <c r="J498" s="18"/>
      <c r="K498" s="17"/>
      <c r="L498" s="34" t="n">
        <f aca="false">IF(D498&gt;0,J498/D498,0)</f>
        <v>0</v>
      </c>
      <c r="M498" s="17"/>
      <c r="N498" s="17"/>
      <c r="O498" s="18"/>
      <c r="P498" s="17"/>
      <c r="Q498" s="20"/>
      <c r="R498" s="28"/>
    </row>
    <row r="499" customFormat="false" ht="14.4" hidden="true" customHeight="false" outlineLevel="1" collapsed="false">
      <c r="A499" s="16" t="n">
        <f aca="false">A498+1</f>
        <v>42026</v>
      </c>
      <c r="B499" s="0" t="n">
        <f aca="false">B498+1</f>
        <v>560</v>
      </c>
      <c r="C499" s="23"/>
      <c r="D499" s="18"/>
      <c r="E499" s="17"/>
      <c r="F499" s="18"/>
      <c r="G499" s="18"/>
      <c r="H499" s="17"/>
      <c r="I499" s="17"/>
      <c r="J499" s="18"/>
      <c r="K499" s="17"/>
      <c r="L499" s="34" t="n">
        <f aca="false">IF(D499&gt;0,J499/D499,0)</f>
        <v>0</v>
      </c>
      <c r="M499" s="17"/>
      <c r="N499" s="17"/>
      <c r="O499" s="18"/>
      <c r="P499" s="17"/>
      <c r="Q499" s="20"/>
      <c r="R499" s="28"/>
    </row>
    <row r="500" customFormat="false" ht="14.4" hidden="false" customHeight="false" outlineLevel="0" collapsed="false">
      <c r="A500" s="16"/>
      <c r="C500" s="23" t="n">
        <f aca="false">C492+1</f>
        <v>80</v>
      </c>
      <c r="D500" s="18"/>
      <c r="E500" s="19" t="n">
        <f aca="false">IF(SUM(D493:D499)&gt;0,AVERAGE(D493:D499),0)</f>
        <v>0</v>
      </c>
      <c r="F500" s="18" t="n">
        <f aca="false">SUM(F493:F499)</f>
        <v>0</v>
      </c>
      <c r="G500" s="18"/>
      <c r="H500" s="17" t="n">
        <f aca="false">IF(F500&gt;0,F500+H492,0)</f>
        <v>0</v>
      </c>
      <c r="I500" s="17"/>
      <c r="J500" s="18" t="n">
        <f aca="false">SUM(J493:J499)</f>
        <v>0</v>
      </c>
      <c r="K500" s="17" t="n">
        <f aca="false">IF(J500&gt;0,J500+K492,0)</f>
        <v>0</v>
      </c>
      <c r="L500" s="34" t="n">
        <f aca="false">IF(E500&gt;0,J500/E500/7,0)</f>
        <v>0</v>
      </c>
      <c r="M500" s="20" t="n">
        <f aca="false">K500/$D$5</f>
        <v>0</v>
      </c>
      <c r="N500" s="20" t="n">
        <f aca="false">IF(P500&gt;0,K500/(P500/1000),0)</f>
        <v>0</v>
      </c>
      <c r="O500" s="18" t="n">
        <f aca="false">SUM(O493:O499)</f>
        <v>0</v>
      </c>
      <c r="P500" s="17" t="n">
        <f aca="false">IF(O500&gt;0,O500+P492,0)</f>
        <v>0</v>
      </c>
      <c r="Q500" s="20" t="n">
        <f aca="false">IF(E500&gt;0,P500/E500,0)</f>
        <v>0</v>
      </c>
      <c r="R500" s="28"/>
      <c r="S500" s="0" t="n">
        <v>65.2</v>
      </c>
    </row>
    <row r="501" customFormat="false" ht="14.4" hidden="true" customHeight="false" outlineLevel="1" collapsed="false">
      <c r="A501" s="16" t="n">
        <f aca="false">A499+1</f>
        <v>42027</v>
      </c>
      <c r="B501" s="0" t="n">
        <f aca="false">B499+1</f>
        <v>561</v>
      </c>
      <c r="C501" s="23"/>
      <c r="D501" s="18"/>
      <c r="E501" s="17"/>
      <c r="F501" s="18"/>
      <c r="G501" s="18"/>
      <c r="H501" s="17"/>
      <c r="I501" s="17"/>
      <c r="J501" s="18"/>
      <c r="K501" s="17"/>
      <c r="L501" s="34" t="n">
        <f aca="false">IF(D501&gt;0,J501/D501,0)</f>
        <v>0</v>
      </c>
      <c r="M501" s="17"/>
      <c r="N501" s="17"/>
      <c r="O501" s="18"/>
      <c r="P501" s="17"/>
      <c r="Q501" s="20"/>
      <c r="R501" s="28"/>
    </row>
    <row r="502" customFormat="false" ht="14.4" hidden="true" customHeight="false" outlineLevel="1" collapsed="false">
      <c r="A502" s="16" t="n">
        <f aca="false">A501+1</f>
        <v>42028</v>
      </c>
      <c r="B502" s="0" t="n">
        <f aca="false">B501+1</f>
        <v>562</v>
      </c>
      <c r="C502" s="23"/>
      <c r="D502" s="18"/>
      <c r="E502" s="17"/>
      <c r="F502" s="18"/>
      <c r="G502" s="18"/>
      <c r="H502" s="17"/>
      <c r="I502" s="17"/>
      <c r="J502" s="18"/>
      <c r="K502" s="17"/>
      <c r="L502" s="34" t="n">
        <f aca="false">IF(D502&gt;0,J502/D502,0)</f>
        <v>0</v>
      </c>
      <c r="M502" s="17"/>
      <c r="N502" s="17"/>
      <c r="O502" s="18"/>
      <c r="P502" s="17"/>
      <c r="Q502" s="20"/>
      <c r="R502" s="28"/>
    </row>
    <row r="503" customFormat="false" ht="14.4" hidden="true" customHeight="false" outlineLevel="1" collapsed="false">
      <c r="A503" s="16" t="n">
        <f aca="false">A502+1</f>
        <v>42029</v>
      </c>
      <c r="B503" s="0" t="n">
        <f aca="false">B502+1</f>
        <v>563</v>
      </c>
      <c r="C503" s="23"/>
      <c r="D503" s="18"/>
      <c r="E503" s="17"/>
      <c r="F503" s="18"/>
      <c r="G503" s="18"/>
      <c r="H503" s="17"/>
      <c r="I503" s="17"/>
      <c r="J503" s="18"/>
      <c r="K503" s="17"/>
      <c r="L503" s="34" t="n">
        <f aca="false">IF(D503&gt;0,J503/D503,0)</f>
        <v>0</v>
      </c>
      <c r="M503" s="17"/>
      <c r="N503" s="17"/>
      <c r="O503" s="18"/>
      <c r="P503" s="17"/>
      <c r="Q503" s="20"/>
      <c r="R503" s="28"/>
    </row>
    <row r="504" customFormat="false" ht="14.4" hidden="true" customHeight="false" outlineLevel="1" collapsed="false">
      <c r="A504" s="16" t="n">
        <f aca="false">A503+1</f>
        <v>42030</v>
      </c>
      <c r="B504" s="0" t="n">
        <f aca="false">B503+1</f>
        <v>564</v>
      </c>
      <c r="C504" s="23"/>
      <c r="D504" s="18"/>
      <c r="E504" s="17"/>
      <c r="F504" s="18"/>
      <c r="G504" s="18"/>
      <c r="H504" s="17"/>
      <c r="I504" s="17"/>
      <c r="J504" s="18"/>
      <c r="K504" s="17"/>
      <c r="L504" s="34" t="n">
        <f aca="false">IF(D504&gt;0,J504/D504,0)</f>
        <v>0</v>
      </c>
      <c r="M504" s="17"/>
      <c r="N504" s="17"/>
      <c r="O504" s="18"/>
      <c r="P504" s="17"/>
      <c r="Q504" s="20"/>
      <c r="R504" s="28"/>
    </row>
    <row r="505" customFormat="false" ht="14.4" hidden="true" customHeight="false" outlineLevel="1" collapsed="false">
      <c r="A505" s="16" t="n">
        <f aca="false">A504+1</f>
        <v>42031</v>
      </c>
      <c r="B505" s="0" t="n">
        <f aca="false">B504+1</f>
        <v>565</v>
      </c>
      <c r="C505" s="23"/>
      <c r="D505" s="18"/>
      <c r="E505" s="17"/>
      <c r="F505" s="18"/>
      <c r="G505" s="18"/>
      <c r="H505" s="17"/>
      <c r="I505" s="17"/>
      <c r="J505" s="18"/>
      <c r="K505" s="17"/>
      <c r="L505" s="34" t="n">
        <f aca="false">IF(D505&gt;0,J505/D505,0)</f>
        <v>0</v>
      </c>
      <c r="M505" s="17"/>
      <c r="N505" s="17"/>
      <c r="O505" s="18"/>
      <c r="P505" s="17"/>
      <c r="Q505" s="20"/>
      <c r="R505" s="28"/>
    </row>
    <row r="506" customFormat="false" ht="14.4" hidden="true" customHeight="false" outlineLevel="1" collapsed="false">
      <c r="A506" s="16" t="n">
        <f aca="false">A505+1</f>
        <v>42032</v>
      </c>
      <c r="B506" s="0" t="n">
        <f aca="false">B505+1</f>
        <v>566</v>
      </c>
      <c r="C506" s="23"/>
      <c r="D506" s="18"/>
      <c r="E506" s="17"/>
      <c r="F506" s="18"/>
      <c r="G506" s="18"/>
      <c r="H506" s="17"/>
      <c r="I506" s="17"/>
      <c r="J506" s="18"/>
      <c r="K506" s="17"/>
      <c r="L506" s="34" t="n">
        <f aca="false">IF(D506&gt;0,J506/D506,0)</f>
        <v>0</v>
      </c>
      <c r="M506" s="17"/>
      <c r="N506" s="17"/>
      <c r="O506" s="18"/>
      <c r="P506" s="17"/>
      <c r="Q506" s="20"/>
      <c r="R506" s="28"/>
    </row>
    <row r="507" customFormat="false" ht="14.4" hidden="true" customHeight="false" outlineLevel="1" collapsed="false">
      <c r="A507" s="16" t="n">
        <f aca="false">A506+1</f>
        <v>42033</v>
      </c>
      <c r="B507" s="0" t="n">
        <f aca="false">B506+1</f>
        <v>567</v>
      </c>
      <c r="C507" s="23"/>
      <c r="D507" s="18"/>
      <c r="E507" s="17"/>
      <c r="F507" s="18"/>
      <c r="G507" s="18"/>
      <c r="H507" s="17"/>
      <c r="I507" s="17"/>
      <c r="J507" s="18"/>
      <c r="K507" s="17"/>
      <c r="L507" s="34" t="n">
        <f aca="false">IF(D507&gt;0,J507/D507,0)</f>
        <v>0</v>
      </c>
      <c r="M507" s="17"/>
      <c r="N507" s="17"/>
      <c r="O507" s="18"/>
      <c r="P507" s="17"/>
      <c r="Q507" s="20"/>
      <c r="R507" s="28"/>
    </row>
    <row r="508" customFormat="false" ht="14.4" hidden="false" customHeight="false" outlineLevel="0" collapsed="false">
      <c r="A508" s="16"/>
      <c r="C508" s="23" t="n">
        <f aca="false">C500+1</f>
        <v>81</v>
      </c>
      <c r="D508" s="18"/>
      <c r="E508" s="19" t="n">
        <f aca="false">IF(SUM(D501:D507)&gt;0,AVERAGE(D501:D507),0)</f>
        <v>0</v>
      </c>
      <c r="F508" s="18" t="n">
        <f aca="false">SUM(F501:F507)</f>
        <v>0</v>
      </c>
      <c r="G508" s="18"/>
      <c r="H508" s="17" t="n">
        <f aca="false">IF(F508&gt;0,F508+H500,0)</f>
        <v>0</v>
      </c>
      <c r="I508" s="17"/>
      <c r="J508" s="18" t="n">
        <f aca="false">SUM(J501:J507)</f>
        <v>0</v>
      </c>
      <c r="K508" s="17" t="n">
        <f aca="false">IF(J508&gt;0,J508+K500,0)</f>
        <v>0</v>
      </c>
      <c r="L508" s="34" t="n">
        <f aca="false">IF(E508&gt;0,J508/E508/7,0)</f>
        <v>0</v>
      </c>
      <c r="M508" s="20" t="n">
        <f aca="false">K508/$D$5</f>
        <v>0</v>
      </c>
      <c r="N508" s="20" t="n">
        <f aca="false">IF(P508&gt;0,K508/(P508/1000),0)</f>
        <v>0</v>
      </c>
      <c r="O508" s="18" t="n">
        <f aca="false">SUM(O501:O507)</f>
        <v>0</v>
      </c>
      <c r="P508" s="17" t="n">
        <f aca="false">IF(O508&gt;0,O508+P500,0)</f>
        <v>0</v>
      </c>
      <c r="Q508" s="20" t="n">
        <f aca="false">IF(E508&gt;0,P508/E508,0)</f>
        <v>0</v>
      </c>
      <c r="R508" s="28"/>
    </row>
    <row r="509" customFormat="false" ht="14.4" hidden="true" customHeight="false" outlineLevel="1" collapsed="false">
      <c r="A509" s="16" t="n">
        <f aca="false">A507+1</f>
        <v>42034</v>
      </c>
      <c r="B509" s="0" t="n">
        <f aca="false">B507+1</f>
        <v>568</v>
      </c>
      <c r="C509" s="23"/>
      <c r="D509" s="18"/>
      <c r="E509" s="17"/>
      <c r="F509" s="18"/>
      <c r="G509" s="18"/>
      <c r="H509" s="17"/>
      <c r="I509" s="17"/>
      <c r="J509" s="18"/>
      <c r="K509" s="17"/>
      <c r="L509" s="34" t="n">
        <f aca="false">IF(D509&gt;0,J509/D509,0)</f>
        <v>0</v>
      </c>
      <c r="M509" s="17"/>
      <c r="N509" s="17"/>
      <c r="O509" s="18"/>
      <c r="P509" s="17"/>
      <c r="Q509" s="20"/>
      <c r="R509" s="28" t="n">
        <f aca="false">IF(O509&gt;0,(O509/7/E509)*100,0)</f>
        <v>0</v>
      </c>
    </row>
    <row r="510" customFormat="false" ht="14.4" hidden="true" customHeight="false" outlineLevel="1" collapsed="false">
      <c r="A510" s="16" t="n">
        <f aca="false">A509+1</f>
        <v>42035</v>
      </c>
      <c r="B510" s="0" t="n">
        <f aca="false">B509+1</f>
        <v>569</v>
      </c>
      <c r="C510" s="23"/>
      <c r="D510" s="18"/>
      <c r="E510" s="17"/>
      <c r="F510" s="18"/>
      <c r="G510" s="18"/>
      <c r="H510" s="17"/>
      <c r="I510" s="17"/>
      <c r="J510" s="18"/>
      <c r="K510" s="17"/>
      <c r="L510" s="34" t="n">
        <f aca="false">IF(D510&gt;0,J510/D510,0)</f>
        <v>0</v>
      </c>
      <c r="M510" s="17"/>
      <c r="N510" s="17"/>
      <c r="O510" s="18"/>
      <c r="P510" s="17"/>
      <c r="Q510" s="20"/>
      <c r="R510" s="28" t="n">
        <f aca="false">IF(O510&gt;0,(O510/7/E510)*100,0)</f>
        <v>0</v>
      </c>
    </row>
    <row r="511" customFormat="false" ht="14.4" hidden="true" customHeight="false" outlineLevel="1" collapsed="false">
      <c r="A511" s="16" t="n">
        <f aca="false">A510+1</f>
        <v>42036</v>
      </c>
      <c r="B511" s="0" t="n">
        <f aca="false">B510+1</f>
        <v>570</v>
      </c>
      <c r="C511" s="23"/>
      <c r="D511" s="18"/>
      <c r="E511" s="17"/>
      <c r="F511" s="18"/>
      <c r="G511" s="18"/>
      <c r="H511" s="17"/>
      <c r="I511" s="17"/>
      <c r="J511" s="18"/>
      <c r="K511" s="17"/>
      <c r="L511" s="34" t="n">
        <f aca="false">IF(D511&gt;0,J511/D511,0)</f>
        <v>0</v>
      </c>
      <c r="M511" s="17"/>
      <c r="N511" s="17"/>
      <c r="O511" s="18"/>
      <c r="P511" s="17"/>
      <c r="Q511" s="20"/>
      <c r="R511" s="28" t="n">
        <f aca="false">IF(O511&gt;0,(O511/7/E511)*100,0)</f>
        <v>0</v>
      </c>
    </row>
    <row r="512" customFormat="false" ht="14.4" hidden="true" customHeight="false" outlineLevel="1" collapsed="false">
      <c r="A512" s="16" t="n">
        <f aca="false">A511+1</f>
        <v>42037</v>
      </c>
      <c r="B512" s="0" t="n">
        <f aca="false">B511+1</f>
        <v>571</v>
      </c>
      <c r="C512" s="23"/>
      <c r="D512" s="18"/>
      <c r="E512" s="17"/>
      <c r="F512" s="18"/>
      <c r="G512" s="18"/>
      <c r="H512" s="17"/>
      <c r="I512" s="17"/>
      <c r="J512" s="18"/>
      <c r="K512" s="17"/>
      <c r="L512" s="34" t="n">
        <f aca="false">IF(D512&gt;0,J512/D512,0)</f>
        <v>0</v>
      </c>
      <c r="M512" s="17"/>
      <c r="N512" s="17"/>
      <c r="O512" s="18"/>
      <c r="P512" s="17"/>
      <c r="Q512" s="20"/>
      <c r="R512" s="28" t="n">
        <f aca="false">IF(O512&gt;0,(O512/7/E512)*100,0)</f>
        <v>0</v>
      </c>
    </row>
    <row r="513" customFormat="false" ht="14.4" hidden="true" customHeight="false" outlineLevel="1" collapsed="false">
      <c r="A513" s="16" t="n">
        <f aca="false">A512+1</f>
        <v>42038</v>
      </c>
      <c r="B513" s="0" t="n">
        <f aca="false">B512+1</f>
        <v>572</v>
      </c>
      <c r="C513" s="23"/>
      <c r="D513" s="18"/>
      <c r="E513" s="17"/>
      <c r="F513" s="18"/>
      <c r="G513" s="18"/>
      <c r="H513" s="17"/>
      <c r="I513" s="17"/>
      <c r="J513" s="18"/>
      <c r="K513" s="17"/>
      <c r="L513" s="34" t="n">
        <f aca="false">IF(D513&gt;0,J513/D513,0)</f>
        <v>0</v>
      </c>
      <c r="M513" s="17"/>
      <c r="N513" s="17"/>
      <c r="O513" s="18"/>
      <c r="P513" s="17"/>
      <c r="Q513" s="20"/>
      <c r="R513" s="28" t="n">
        <f aca="false">IF(O513&gt;0,(O513/7/E513)*100,0)</f>
        <v>0</v>
      </c>
    </row>
    <row r="514" customFormat="false" ht="14.4" hidden="true" customHeight="false" outlineLevel="1" collapsed="false">
      <c r="A514" s="16" t="n">
        <f aca="false">A513+1</f>
        <v>42039</v>
      </c>
      <c r="B514" s="0" t="n">
        <f aca="false">B513+1</f>
        <v>573</v>
      </c>
      <c r="C514" s="23"/>
      <c r="D514" s="18"/>
      <c r="E514" s="17"/>
      <c r="F514" s="18"/>
      <c r="G514" s="18"/>
      <c r="H514" s="17"/>
      <c r="I514" s="17"/>
      <c r="J514" s="18"/>
      <c r="K514" s="17"/>
      <c r="L514" s="34" t="n">
        <f aca="false">IF(D514&gt;0,J514/D514,0)</f>
        <v>0</v>
      </c>
      <c r="M514" s="17"/>
      <c r="N514" s="17"/>
      <c r="O514" s="18"/>
      <c r="P514" s="17"/>
      <c r="Q514" s="20"/>
      <c r="R514" s="28" t="n">
        <f aca="false">IF(O514&gt;0,(O514/7/E514)*100,0)</f>
        <v>0</v>
      </c>
    </row>
    <row r="515" customFormat="false" ht="14.4" hidden="true" customHeight="false" outlineLevel="1" collapsed="false">
      <c r="A515" s="16" t="n">
        <f aca="false">A514+1</f>
        <v>42040</v>
      </c>
      <c r="B515" s="0" t="n">
        <f aca="false">B514+1</f>
        <v>574</v>
      </c>
      <c r="C515" s="23"/>
      <c r="D515" s="18"/>
      <c r="E515" s="17"/>
      <c r="F515" s="18"/>
      <c r="G515" s="18"/>
      <c r="H515" s="17"/>
      <c r="I515" s="17"/>
      <c r="J515" s="18"/>
      <c r="K515" s="17"/>
      <c r="L515" s="34" t="n">
        <f aca="false">IF(D515&gt;0,J515/D515,0)</f>
        <v>0</v>
      </c>
      <c r="M515" s="17"/>
      <c r="N515" s="17"/>
      <c r="O515" s="18"/>
      <c r="P515" s="17"/>
      <c r="Q515" s="20"/>
      <c r="R515" s="28" t="n">
        <f aca="false">IF(O515&gt;0,(O515/7/E515)*100,0)</f>
        <v>0</v>
      </c>
    </row>
    <row r="516" customFormat="false" ht="14.4" hidden="false" customHeight="false" outlineLevel="0" collapsed="false">
      <c r="C516" s="23" t="n">
        <f aca="false">C508+1</f>
        <v>82</v>
      </c>
      <c r="D516" s="18"/>
      <c r="E516" s="19" t="n">
        <f aca="false">IF(SUM(D509:D515)&gt;0,AVERAGE(D509:D515),0)</f>
        <v>0</v>
      </c>
      <c r="F516" s="18" t="n">
        <f aca="false">SUM(F509:F515)</f>
        <v>0</v>
      </c>
      <c r="G516" s="18"/>
      <c r="H516" s="17" t="n">
        <f aca="false">IF(F516&gt;0,F516+H508,0)</f>
        <v>0</v>
      </c>
      <c r="I516" s="17"/>
      <c r="J516" s="18" t="n">
        <f aca="false">SUM(J509:J515)</f>
        <v>0</v>
      </c>
      <c r="K516" s="17" t="n">
        <f aca="false">IF(J516&gt;0,J516+K508,0)</f>
        <v>0</v>
      </c>
      <c r="L516" s="34" t="n">
        <f aca="false">IF(E516&gt;0,J516/E516/7,0)</f>
        <v>0</v>
      </c>
      <c r="M516" s="20" t="n">
        <f aca="false">K516/$D$5</f>
        <v>0</v>
      </c>
      <c r="N516" s="20" t="n">
        <f aca="false">IF(P516&gt;0,K516/(P516/1000),0)</f>
        <v>0</v>
      </c>
      <c r="O516" s="18" t="n">
        <f aca="false">SUM(O509:O515)</f>
        <v>0</v>
      </c>
      <c r="P516" s="17" t="n">
        <f aca="false">IF(O516&gt;0,O516+P508,0)</f>
        <v>0</v>
      </c>
      <c r="Q516" s="27" t="n">
        <f aca="false">IF(E516&gt;0,O516/E516,0)</f>
        <v>0</v>
      </c>
      <c r="R516" s="28" t="n">
        <f aca="false">IF(O516&gt;0,(O516/7/E516)*100,0)</f>
        <v>0</v>
      </c>
    </row>
  </sheetData>
  <mergeCells count="4">
    <mergeCell ref="C2:C3"/>
    <mergeCell ref="D2:D3"/>
    <mergeCell ref="J2:N2"/>
    <mergeCell ref="O2:R2"/>
  </mergeCells>
  <printOptions headings="false" gridLines="false" gridLinesSet="true" horizontalCentered="false" verticalCentered="false"/>
  <pageMargins left="0.196527777777778" right="0.196527777777778" top="0.551388888888889" bottom="0.157638888888889" header="0" footer="0.511805555555555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&amp;CСтраница 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1" ySplit="3" topLeftCell="W292" activePane="bottomRight" state="frozen"/>
      <selection pane="topLeft" activeCell="A1" activeCellId="0" sqref="A1"/>
      <selection pane="topRight" activeCell="W1" activeCellId="0" sqref="W1"/>
      <selection pane="bottomLeft" activeCell="A292" activeCellId="0" sqref="A292"/>
      <selection pane="bottomRight" activeCell="AA364" activeCellId="0" sqref="AA364"/>
    </sheetView>
  </sheetViews>
  <sheetFormatPr defaultRowHeight="14.4"/>
  <cols>
    <col collapsed="false" hidden="false" max="2" min="1" style="0" width="8.50510204081633"/>
    <col collapsed="false" hidden="false" max="3" min="3" style="0" width="7.56122448979592"/>
    <col collapsed="false" hidden="false" max="4" min="4" style="36" width="9.17857142857143"/>
    <col collapsed="false" hidden="false" max="5" min="5" style="0" width="7.83163265306122"/>
    <col collapsed="false" hidden="false" max="6" min="6" style="36" width="7.56122448979592"/>
    <col collapsed="false" hidden="false" max="8" min="7" style="36" width="6.20918367346939"/>
    <col collapsed="false" hidden="false" max="10" min="9" style="32" width="6.20918367346939"/>
    <col collapsed="false" hidden="false" max="11" min="11" style="0" width="6.75"/>
    <col collapsed="false" hidden="false" max="12" min="12" style="1" width="8.10204081632653"/>
    <col collapsed="false" hidden="false" max="13" min="13" style="0" width="9.58673469387755"/>
    <col collapsed="false" hidden="false" max="14" min="14" style="0" width="8.10204081632653"/>
    <col collapsed="false" hidden="false" max="15" min="15" style="0" width="7.56122448979592"/>
    <col collapsed="false" hidden="false" max="16" min="16" style="0" width="7.83163265306122"/>
    <col collapsed="false" hidden="false" max="17" min="17" style="0" width="9.17857142857143"/>
    <col collapsed="false" hidden="false" max="18" min="18" style="36" width="7.69387755102041"/>
    <col collapsed="false" hidden="false" max="19" min="19" style="0" width="9.58673469387755"/>
    <col collapsed="false" hidden="false" max="22" min="20" style="0" width="8.50510204081633"/>
    <col collapsed="false" hidden="false" max="23" min="23" style="0" width="7.83163265306122"/>
    <col collapsed="false" hidden="false" max="24" min="24" style="37" width="6.61224489795918"/>
    <col collapsed="false" hidden="false" max="1025" min="25" style="0" width="8.50510204081633"/>
  </cols>
  <sheetData>
    <row r="1" customFormat="false" ht="14.4" hidden="false" customHeight="false" outlineLevel="0" collapsed="false">
      <c r="D1" s="0"/>
      <c r="F1" s="0"/>
      <c r="G1" s="0"/>
      <c r="H1" s="0"/>
      <c r="I1" s="0"/>
      <c r="J1" s="0"/>
      <c r="L1" s="0"/>
      <c r="R1" s="0"/>
      <c r="X1" s="0"/>
    </row>
    <row r="2" s="2" customFormat="true" ht="14.4" hidden="false" customHeight="true" outlineLevel="0" collapsed="false">
      <c r="C2" s="3" t="s">
        <v>0</v>
      </c>
      <c r="D2" s="38" t="s">
        <v>1</v>
      </c>
      <c r="E2" s="5" t="s">
        <v>2</v>
      </c>
      <c r="F2" s="39" t="s">
        <v>3</v>
      </c>
      <c r="G2" s="40"/>
      <c r="H2" s="40"/>
      <c r="I2" s="41"/>
      <c r="J2" s="41"/>
      <c r="K2" s="42"/>
      <c r="L2" s="8" t="s">
        <v>4</v>
      </c>
      <c r="M2" s="8"/>
      <c r="N2" s="8"/>
      <c r="O2" s="8"/>
      <c r="P2" s="8"/>
      <c r="Q2" s="43"/>
      <c r="R2" s="8" t="s">
        <v>5</v>
      </c>
      <c r="S2" s="8"/>
      <c r="T2" s="8"/>
      <c r="U2" s="8"/>
      <c r="V2" s="8"/>
      <c r="W2" s="8"/>
      <c r="X2" s="33"/>
    </row>
    <row r="3" s="9" customFormat="true" ht="56.4" hidden="false" customHeight="true" outlineLevel="0" collapsed="false">
      <c r="C3" s="3"/>
      <c r="D3" s="38"/>
      <c r="E3" s="10" t="s">
        <v>6</v>
      </c>
      <c r="F3" s="38" t="s">
        <v>21</v>
      </c>
      <c r="G3" s="38" t="s">
        <v>8</v>
      </c>
      <c r="H3" s="38"/>
      <c r="I3" s="44" t="s">
        <v>22</v>
      </c>
      <c r="J3" s="44" t="s">
        <v>23</v>
      </c>
      <c r="K3" s="45" t="s">
        <v>24</v>
      </c>
      <c r="L3" s="4" t="s">
        <v>11</v>
      </c>
      <c r="M3" s="11" t="s">
        <v>12</v>
      </c>
      <c r="N3" s="11" t="s">
        <v>25</v>
      </c>
      <c r="O3" s="11" t="s">
        <v>26</v>
      </c>
      <c r="P3" s="11" t="s">
        <v>27</v>
      </c>
      <c r="Q3" s="11" t="s">
        <v>28</v>
      </c>
      <c r="R3" s="38" t="s">
        <v>29</v>
      </c>
      <c r="S3" s="11" t="s">
        <v>17</v>
      </c>
      <c r="T3" s="11" t="s">
        <v>30</v>
      </c>
      <c r="U3" s="11" t="s">
        <v>31</v>
      </c>
      <c r="V3" s="11" t="s">
        <v>32</v>
      </c>
      <c r="W3" s="11" t="s">
        <v>33</v>
      </c>
      <c r="X3" s="33" t="s">
        <v>20</v>
      </c>
    </row>
    <row r="4" s="46" customFormat="true" ht="14.4" hidden="false" customHeight="true" outlineLevel="0" collapsed="false">
      <c r="C4" s="47" t="n">
        <v>15</v>
      </c>
      <c r="D4" s="44"/>
      <c r="E4" s="48"/>
      <c r="F4" s="44"/>
      <c r="G4" s="44"/>
      <c r="H4" s="44"/>
      <c r="I4" s="44"/>
      <c r="J4" s="44"/>
      <c r="K4" s="49" t="n">
        <v>1309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33"/>
    </row>
    <row r="5" customFormat="false" ht="14.4" hidden="true" customHeight="true" outlineLevel="1" collapsed="false">
      <c r="A5" s="0" t="n">
        <v>106</v>
      </c>
      <c r="B5" s="16" t="n">
        <v>41887</v>
      </c>
      <c r="C5" s="17"/>
      <c r="D5" s="50" t="n">
        <v>37001</v>
      </c>
      <c r="E5" s="19"/>
      <c r="F5" s="50" t="n">
        <v>18</v>
      </c>
      <c r="G5" s="50" t="n">
        <v>9</v>
      </c>
      <c r="H5" s="50"/>
      <c r="I5" s="33"/>
      <c r="J5" s="33"/>
      <c r="K5" s="49"/>
      <c r="L5" s="18" t="n">
        <v>3400</v>
      </c>
      <c r="M5" s="17"/>
      <c r="N5" s="19" t="n">
        <f aca="false">IF(D5&gt;0,L5/D5*1000,0)</f>
        <v>91.8894083943677</v>
      </c>
      <c r="O5" s="17"/>
      <c r="P5" s="17"/>
      <c r="Q5" s="17"/>
      <c r="R5" s="50"/>
      <c r="S5" s="17"/>
      <c r="T5" s="17"/>
      <c r="U5" s="17"/>
      <c r="V5" s="17"/>
      <c r="W5" s="17"/>
      <c r="X5" s="0"/>
    </row>
    <row r="6" customFormat="false" ht="14.4" hidden="true" customHeight="true" outlineLevel="1" collapsed="false">
      <c r="A6" s="0" t="n">
        <v>107</v>
      </c>
      <c r="B6" s="16" t="n">
        <f aca="false">B5+1</f>
        <v>41888</v>
      </c>
      <c r="C6" s="17"/>
      <c r="D6" s="50" t="n">
        <f aca="false">D5-F5-G5</f>
        <v>36974</v>
      </c>
      <c r="E6" s="17"/>
      <c r="F6" s="50"/>
      <c r="G6" s="50"/>
      <c r="H6" s="50"/>
      <c r="I6" s="33"/>
      <c r="J6" s="33"/>
      <c r="K6" s="49"/>
      <c r="L6" s="18" t="n">
        <v>4540</v>
      </c>
      <c r="M6" s="17"/>
      <c r="N6" s="19" t="n">
        <f aca="false">IF(D6&gt;0,L6/D6*1000,0)</f>
        <v>122.788986855628</v>
      </c>
      <c r="O6" s="17"/>
      <c r="P6" s="17"/>
      <c r="Q6" s="17"/>
      <c r="R6" s="50"/>
      <c r="S6" s="17"/>
      <c r="T6" s="17"/>
      <c r="U6" s="17"/>
      <c r="V6" s="17"/>
      <c r="W6" s="17"/>
      <c r="X6" s="0"/>
    </row>
    <row r="7" customFormat="false" ht="14.4" hidden="true" customHeight="true" outlineLevel="1" collapsed="false">
      <c r="A7" s="0" t="n">
        <v>108</v>
      </c>
      <c r="B7" s="16" t="n">
        <f aca="false">B6+1</f>
        <v>41889</v>
      </c>
      <c r="C7" s="17"/>
      <c r="D7" s="50" t="n">
        <f aca="false">D6-F6-G6</f>
        <v>36974</v>
      </c>
      <c r="E7" s="17"/>
      <c r="F7" s="50"/>
      <c r="G7" s="50"/>
      <c r="H7" s="50"/>
      <c r="I7" s="33"/>
      <c r="J7" s="33"/>
      <c r="K7" s="49"/>
      <c r="L7" s="18" t="n">
        <v>4560</v>
      </c>
      <c r="M7" s="17"/>
      <c r="N7" s="19" t="n">
        <f aca="false">IF(D7&gt;0,L7/D7*1000,0)</f>
        <v>123.329907502569</v>
      </c>
      <c r="O7" s="17"/>
      <c r="P7" s="17"/>
      <c r="Q7" s="17"/>
      <c r="R7" s="50"/>
      <c r="S7" s="17"/>
      <c r="T7" s="17"/>
      <c r="U7" s="17"/>
      <c r="V7" s="17"/>
      <c r="W7" s="17"/>
      <c r="X7" s="0"/>
    </row>
    <row r="8" customFormat="false" ht="14.4" hidden="true" customHeight="true" outlineLevel="1" collapsed="false">
      <c r="A8" s="0" t="n">
        <v>109</v>
      </c>
      <c r="B8" s="16" t="n">
        <f aca="false">B7+1</f>
        <v>41890</v>
      </c>
      <c r="C8" s="17"/>
      <c r="D8" s="50" t="n">
        <f aca="false">D7-F7-G7</f>
        <v>36974</v>
      </c>
      <c r="E8" s="17"/>
      <c r="F8" s="50" t="n">
        <v>3</v>
      </c>
      <c r="G8" s="50"/>
      <c r="H8" s="50"/>
      <c r="I8" s="33"/>
      <c r="J8" s="33"/>
      <c r="K8" s="49"/>
      <c r="L8" s="18" t="n">
        <v>4460</v>
      </c>
      <c r="M8" s="17"/>
      <c r="N8" s="19" t="n">
        <f aca="false">IF(D8&gt;0,L8/D8*1000,0)</f>
        <v>120.625304267864</v>
      </c>
      <c r="O8" s="17"/>
      <c r="P8" s="17"/>
      <c r="Q8" s="17"/>
      <c r="R8" s="50"/>
      <c r="S8" s="17"/>
      <c r="T8" s="17"/>
      <c r="U8" s="17"/>
      <c r="V8" s="17"/>
      <c r="W8" s="17"/>
      <c r="X8" s="0"/>
    </row>
    <row r="9" customFormat="false" ht="14.4" hidden="true" customHeight="true" outlineLevel="1" collapsed="false">
      <c r="A9" s="0" t="n">
        <v>110</v>
      </c>
      <c r="B9" s="16" t="n">
        <f aca="false">B8+1</f>
        <v>41891</v>
      </c>
      <c r="C9" s="17"/>
      <c r="D9" s="50" t="n">
        <f aca="false">D8-F8-G8</f>
        <v>36971</v>
      </c>
      <c r="E9" s="17"/>
      <c r="F9" s="50" t="n">
        <v>1</v>
      </c>
      <c r="G9" s="50"/>
      <c r="H9" s="50"/>
      <c r="I9" s="33"/>
      <c r="J9" s="33"/>
      <c r="K9" s="49"/>
      <c r="L9" s="18"/>
      <c r="M9" s="17"/>
      <c r="N9" s="19" t="n">
        <f aca="false">IF(D9&gt;0,L9/D9*1000,0)</f>
        <v>0</v>
      </c>
      <c r="O9" s="17"/>
      <c r="P9" s="17"/>
      <c r="Q9" s="17"/>
      <c r="R9" s="50"/>
      <c r="S9" s="17"/>
      <c r="T9" s="17"/>
      <c r="U9" s="17"/>
      <c r="V9" s="17"/>
      <c r="W9" s="17"/>
      <c r="X9" s="0"/>
    </row>
    <row r="10" customFormat="false" ht="14.4" hidden="true" customHeight="true" outlineLevel="1" collapsed="false">
      <c r="A10" s="0" t="n">
        <v>111</v>
      </c>
      <c r="B10" s="16" t="n">
        <f aca="false">B9+1</f>
        <v>41892</v>
      </c>
      <c r="C10" s="17"/>
      <c r="D10" s="50" t="n">
        <f aca="false">D9-F9-G9</f>
        <v>36970</v>
      </c>
      <c r="E10" s="17"/>
      <c r="F10" s="50" t="n">
        <v>3</v>
      </c>
      <c r="G10" s="50"/>
      <c r="H10" s="50"/>
      <c r="I10" s="33"/>
      <c r="J10" s="33"/>
      <c r="K10" s="49"/>
      <c r="L10" s="18" t="n">
        <v>4250</v>
      </c>
      <c r="M10" s="17"/>
      <c r="N10" s="19" t="n">
        <f aca="false">IF(D10&gt;0,L10/D10*1000,0)</f>
        <v>114.958074114147</v>
      </c>
      <c r="O10" s="17"/>
      <c r="P10" s="17"/>
      <c r="Q10" s="17"/>
      <c r="R10" s="50"/>
      <c r="S10" s="17"/>
      <c r="T10" s="17"/>
      <c r="U10" s="17"/>
      <c r="V10" s="17"/>
      <c r="W10" s="17"/>
      <c r="X10" s="0"/>
    </row>
    <row r="11" customFormat="false" ht="14.4" hidden="true" customHeight="true" outlineLevel="1" collapsed="false">
      <c r="A11" s="0" t="n">
        <v>112</v>
      </c>
      <c r="B11" s="16" t="n">
        <f aca="false">B10+1</f>
        <v>41893</v>
      </c>
      <c r="C11" s="17"/>
      <c r="D11" s="50" t="n">
        <f aca="false">D10-F10-G10</f>
        <v>36967</v>
      </c>
      <c r="E11" s="17"/>
      <c r="F11" s="50" t="n">
        <v>2</v>
      </c>
      <c r="G11" s="50" t="n">
        <v>3</v>
      </c>
      <c r="H11" s="50"/>
      <c r="I11" s="33"/>
      <c r="J11" s="33"/>
      <c r="K11" s="49"/>
      <c r="L11" s="18" t="n">
        <v>4500</v>
      </c>
      <c r="M11" s="17"/>
      <c r="N11" s="19" t="n">
        <f aca="false">IF(D11&gt;0,L11/D11*1000,0)</f>
        <v>121.73019179268</v>
      </c>
      <c r="O11" s="17"/>
      <c r="P11" s="17"/>
      <c r="Q11" s="17"/>
      <c r="R11" s="50"/>
      <c r="S11" s="17"/>
      <c r="T11" s="17"/>
      <c r="U11" s="17"/>
      <c r="V11" s="17"/>
      <c r="W11" s="17"/>
      <c r="X11" s="0"/>
    </row>
    <row r="12" s="32" customFormat="true" ht="14.4" hidden="false" customHeight="false" outlineLevel="0" collapsed="false">
      <c r="B12" s="31"/>
      <c r="C12" s="33" t="n">
        <v>16</v>
      </c>
      <c r="D12" s="13" t="n">
        <f aca="false">B11</f>
        <v>41893</v>
      </c>
      <c r="E12" s="51" t="n">
        <f aca="false">AVERAGE(D5:D11)</f>
        <v>36975.8571428571</v>
      </c>
      <c r="F12" s="33" t="n">
        <f aca="false">SUM(F5:F11)</f>
        <v>27</v>
      </c>
      <c r="G12" s="33" t="n">
        <f aca="false">SUM(G5:G11)</f>
        <v>12</v>
      </c>
      <c r="H12" s="33" t="n">
        <f aca="false">F12/2.5</f>
        <v>10.8</v>
      </c>
      <c r="I12" s="33" t="n">
        <f aca="false">F12+I4</f>
        <v>27</v>
      </c>
      <c r="J12" s="33" t="n">
        <f aca="false">G12</f>
        <v>12</v>
      </c>
      <c r="K12" s="49" t="n">
        <v>1415</v>
      </c>
      <c r="L12" s="52"/>
      <c r="M12" s="52" t="n">
        <f aca="false">L12</f>
        <v>0</v>
      </c>
      <c r="N12" s="51" t="n">
        <f aca="false">IF(E12&gt;0,L12/E12/7*1000,0)</f>
        <v>0</v>
      </c>
      <c r="O12" s="51" t="n">
        <f aca="false">IF(E12&gt;0,L12/E12*1000,0)</f>
        <v>0</v>
      </c>
      <c r="P12" s="26" t="n">
        <f aca="false">IF(R12&gt;0,L12/(R12/10),0)</f>
        <v>0</v>
      </c>
      <c r="Q12" s="26"/>
      <c r="R12" s="52" t="n">
        <f aca="false">SUM(R5:R11)</f>
        <v>0</v>
      </c>
      <c r="S12" s="52" t="n">
        <f aca="false">R12</f>
        <v>0</v>
      </c>
      <c r="T12" s="53" t="n">
        <f aca="false">IF(E12&gt;0,R12/E12,0)</f>
        <v>0</v>
      </c>
      <c r="U12" s="53"/>
      <c r="V12" s="53"/>
      <c r="W12" s="54"/>
      <c r="X12" s="33"/>
      <c r="Z12" s="55"/>
    </row>
    <row r="13" customFormat="false" ht="14.4" hidden="true" customHeight="true" outlineLevel="1" collapsed="false">
      <c r="A13" s="0" t="n">
        <v>113</v>
      </c>
      <c r="B13" s="16" t="n">
        <f aca="false">B11+1</f>
        <v>41894</v>
      </c>
      <c r="C13" s="17"/>
      <c r="D13" s="50" t="n">
        <f aca="false">D11-F11-G11</f>
        <v>36962</v>
      </c>
      <c r="E13" s="17"/>
      <c r="F13" s="50" t="n">
        <v>3</v>
      </c>
      <c r="G13" s="50"/>
      <c r="H13" s="33"/>
      <c r="I13" s="33"/>
      <c r="J13" s="33"/>
      <c r="K13" s="49"/>
      <c r="L13" s="56" t="n">
        <v>4070</v>
      </c>
      <c r="M13" s="57"/>
      <c r="N13" s="19" t="n">
        <f aca="false">IF(D13&gt;0,L13/D13*1000,0)</f>
        <v>110.113089118554</v>
      </c>
      <c r="O13" s="24"/>
      <c r="P13" s="17"/>
      <c r="Q13" s="17"/>
      <c r="R13" s="58"/>
      <c r="S13" s="57"/>
      <c r="T13" s="27"/>
      <c r="U13" s="27"/>
      <c r="V13" s="27"/>
      <c r="W13" s="20"/>
      <c r="X13" s="0"/>
      <c r="Z13" s="55"/>
    </row>
    <row r="14" customFormat="false" ht="14.4" hidden="true" customHeight="true" outlineLevel="1" collapsed="false">
      <c r="A14" s="0" t="n">
        <v>114</v>
      </c>
      <c r="B14" s="16" t="n">
        <f aca="false">B13+1</f>
        <v>41895</v>
      </c>
      <c r="C14" s="17"/>
      <c r="D14" s="50" t="n">
        <f aca="false">D13-F13-G13</f>
        <v>36959</v>
      </c>
      <c r="E14" s="17"/>
      <c r="F14" s="50" t="n">
        <v>3</v>
      </c>
      <c r="G14" s="50"/>
      <c r="H14" s="33"/>
      <c r="I14" s="33"/>
      <c r="J14" s="33"/>
      <c r="K14" s="49"/>
      <c r="L14" s="56" t="n">
        <v>2860</v>
      </c>
      <c r="M14" s="57"/>
      <c r="N14" s="19" t="n">
        <f aca="false">IF(D14&gt;0,L14/D14*1000,0)</f>
        <v>77.3830460780865</v>
      </c>
      <c r="O14" s="24"/>
      <c r="P14" s="17"/>
      <c r="Q14" s="17"/>
      <c r="R14" s="58"/>
      <c r="S14" s="57"/>
      <c r="T14" s="27"/>
      <c r="U14" s="27"/>
      <c r="V14" s="27"/>
      <c r="W14" s="20"/>
      <c r="X14" s="0"/>
      <c r="Z14" s="55"/>
    </row>
    <row r="15" customFormat="false" ht="14.4" hidden="true" customHeight="true" outlineLevel="1" collapsed="false">
      <c r="A15" s="0" t="n">
        <v>115</v>
      </c>
      <c r="B15" s="16" t="n">
        <f aca="false">B14+1</f>
        <v>41896</v>
      </c>
      <c r="C15" s="17"/>
      <c r="D15" s="50" t="n">
        <f aca="false">D14-F14-G14</f>
        <v>36956</v>
      </c>
      <c r="E15" s="17"/>
      <c r="F15" s="50"/>
      <c r="G15" s="50"/>
      <c r="H15" s="33"/>
      <c r="I15" s="33"/>
      <c r="J15" s="33"/>
      <c r="K15" s="49"/>
      <c r="L15" s="56" t="n">
        <v>3950</v>
      </c>
      <c r="M15" s="57"/>
      <c r="N15" s="19" t="n">
        <f aca="false">IF(D15&gt;0,L15/D15*1000,0)</f>
        <v>106.883861889815</v>
      </c>
      <c r="O15" s="24"/>
      <c r="P15" s="17"/>
      <c r="Q15" s="17"/>
      <c r="R15" s="58"/>
      <c r="S15" s="57"/>
      <c r="T15" s="27"/>
      <c r="U15" s="27"/>
      <c r="V15" s="27"/>
      <c r="W15" s="20"/>
      <c r="X15" s="0"/>
      <c r="Z15" s="55"/>
    </row>
    <row r="16" customFormat="false" ht="14.4" hidden="true" customHeight="true" outlineLevel="1" collapsed="false">
      <c r="A16" s="0" t="n">
        <v>116</v>
      </c>
      <c r="B16" s="16" t="n">
        <f aca="false">B15+1</f>
        <v>41897</v>
      </c>
      <c r="C16" s="17"/>
      <c r="D16" s="50" t="n">
        <f aca="false">D15-F15-G15</f>
        <v>36956</v>
      </c>
      <c r="E16" s="17"/>
      <c r="F16" s="50" t="n">
        <v>5</v>
      </c>
      <c r="G16" s="50"/>
      <c r="H16" s="33"/>
      <c r="I16" s="33"/>
      <c r="J16" s="33"/>
      <c r="K16" s="49"/>
      <c r="L16" s="56" t="n">
        <v>2980</v>
      </c>
      <c r="M16" s="57"/>
      <c r="N16" s="19" t="n">
        <f aca="false">IF(D16&gt;0,L16/D16*1000,0)</f>
        <v>80.6364325143414</v>
      </c>
      <c r="O16" s="24"/>
      <c r="P16" s="17"/>
      <c r="Q16" s="17"/>
      <c r="R16" s="58"/>
      <c r="S16" s="57"/>
      <c r="T16" s="27"/>
      <c r="U16" s="27"/>
      <c r="V16" s="27"/>
      <c r="W16" s="20"/>
      <c r="X16" s="0"/>
      <c r="Z16" s="55"/>
    </row>
    <row r="17" customFormat="false" ht="14.4" hidden="true" customHeight="true" outlineLevel="1" collapsed="false">
      <c r="A17" s="0" t="n">
        <v>117</v>
      </c>
      <c r="B17" s="16" t="n">
        <f aca="false">B16+1</f>
        <v>41898</v>
      </c>
      <c r="C17" s="17"/>
      <c r="D17" s="50" t="n">
        <f aca="false">D16-F16-G16</f>
        <v>36951</v>
      </c>
      <c r="E17" s="17"/>
      <c r="F17" s="50" t="n">
        <v>5</v>
      </c>
      <c r="G17" s="50"/>
      <c r="H17" s="33"/>
      <c r="I17" s="33"/>
      <c r="J17" s="33"/>
      <c r="K17" s="49"/>
      <c r="L17" s="56"/>
      <c r="M17" s="57"/>
      <c r="N17" s="19" t="n">
        <f aca="false">IF(D17&gt;0,L17/D17*1000,0)</f>
        <v>0</v>
      </c>
      <c r="O17" s="24"/>
      <c r="P17" s="17"/>
      <c r="Q17" s="17"/>
      <c r="R17" s="58"/>
      <c r="S17" s="57"/>
      <c r="T17" s="27"/>
      <c r="U17" s="27"/>
      <c r="V17" s="27"/>
      <c r="W17" s="20"/>
      <c r="X17" s="0"/>
      <c r="Z17" s="55"/>
    </row>
    <row r="18" customFormat="false" ht="14.4" hidden="true" customHeight="true" outlineLevel="1" collapsed="false">
      <c r="A18" s="0" t="n">
        <v>118</v>
      </c>
      <c r="B18" s="16" t="n">
        <f aca="false">B17+1</f>
        <v>41899</v>
      </c>
      <c r="C18" s="17"/>
      <c r="D18" s="50" t="n">
        <f aca="false">D17-F17-G17</f>
        <v>36946</v>
      </c>
      <c r="E18" s="17"/>
      <c r="F18" s="50" t="n">
        <v>3</v>
      </c>
      <c r="G18" s="50"/>
      <c r="H18" s="33"/>
      <c r="I18" s="33"/>
      <c r="J18" s="33"/>
      <c r="K18" s="49"/>
      <c r="L18" s="56" t="n">
        <v>3730</v>
      </c>
      <c r="M18" s="57"/>
      <c r="N18" s="19" t="n">
        <f aca="false">IF(D18&gt;0,L18/D18*1000,0)</f>
        <v>100.958155145347</v>
      </c>
      <c r="O18" s="24"/>
      <c r="P18" s="17"/>
      <c r="Q18" s="17"/>
      <c r="R18" s="58"/>
      <c r="S18" s="57"/>
      <c r="T18" s="27"/>
      <c r="U18" s="27"/>
      <c r="V18" s="27"/>
      <c r="W18" s="20"/>
      <c r="X18" s="0"/>
      <c r="Z18" s="55"/>
    </row>
    <row r="19" customFormat="false" ht="14.4" hidden="true" customHeight="true" outlineLevel="1" collapsed="false">
      <c r="A19" s="0" t="n">
        <v>119</v>
      </c>
      <c r="B19" s="16" t="n">
        <f aca="false">B18+1</f>
        <v>41900</v>
      </c>
      <c r="C19" s="17"/>
      <c r="D19" s="50" t="n">
        <f aca="false">D18-F18-G18</f>
        <v>36943</v>
      </c>
      <c r="E19" s="17"/>
      <c r="F19" s="50" t="n">
        <v>2</v>
      </c>
      <c r="G19" s="50"/>
      <c r="H19" s="33"/>
      <c r="I19" s="33"/>
      <c r="J19" s="33"/>
      <c r="K19" s="49"/>
      <c r="L19" s="56" t="n">
        <v>3360</v>
      </c>
      <c r="M19" s="57"/>
      <c r="N19" s="19" t="n">
        <f aca="false">IF(D19&gt;0,L19/D19*1000,0)</f>
        <v>90.9509243970441</v>
      </c>
      <c r="O19" s="24"/>
      <c r="P19" s="17"/>
      <c r="Q19" s="17"/>
      <c r="R19" s="58"/>
      <c r="S19" s="57"/>
      <c r="T19" s="27"/>
      <c r="U19" s="27"/>
      <c r="V19" s="27"/>
      <c r="W19" s="20"/>
      <c r="X19" s="0"/>
      <c r="Z19" s="55"/>
    </row>
    <row r="20" s="32" customFormat="true" ht="14.4" hidden="false" customHeight="false" outlineLevel="0" collapsed="false">
      <c r="B20" s="31"/>
      <c r="C20" s="33" t="n">
        <f aca="false">C12+1</f>
        <v>17</v>
      </c>
      <c r="D20" s="13" t="n">
        <f aca="false">B19</f>
        <v>41900</v>
      </c>
      <c r="E20" s="51" t="n">
        <f aca="false">AVERAGE(D13:D19)</f>
        <v>36953.2857142857</v>
      </c>
      <c r="F20" s="33" t="n">
        <f aca="false">SUM(F13:F19)</f>
        <v>21</v>
      </c>
      <c r="G20" s="33" t="n">
        <f aca="false">SUM(G13:G19)</f>
        <v>0</v>
      </c>
      <c r="H20" s="33" t="n">
        <f aca="false">F20/2.5</f>
        <v>8.4</v>
      </c>
      <c r="I20" s="33" t="n">
        <f aca="false">F20+I12</f>
        <v>48</v>
      </c>
      <c r="J20" s="33" t="n">
        <f aca="false">G20+J12</f>
        <v>12</v>
      </c>
      <c r="K20" s="49" t="n">
        <v>1526</v>
      </c>
      <c r="L20" s="52"/>
      <c r="M20" s="52" t="n">
        <f aca="false">IF(L20&gt;0,L20+M12,0)</f>
        <v>0</v>
      </c>
      <c r="N20" s="51" t="n">
        <f aca="false">L20/E20/7*1000</f>
        <v>0</v>
      </c>
      <c r="O20" s="51" t="n">
        <f aca="false">L20/E20*1000</f>
        <v>0</v>
      </c>
      <c r="P20" s="26" t="n">
        <f aca="false">IF(R20&gt;0,L20/(R20/10),0)</f>
        <v>0</v>
      </c>
      <c r="Q20" s="26"/>
      <c r="R20" s="52" t="n">
        <f aca="false">SUM(R13:R19)</f>
        <v>0</v>
      </c>
      <c r="S20" s="52" t="n">
        <f aca="false">IF(R20&gt;0,R20+S12,0)</f>
        <v>0</v>
      </c>
      <c r="T20" s="53" t="n">
        <f aca="false">R20/E20</f>
        <v>0</v>
      </c>
      <c r="U20" s="53"/>
      <c r="V20" s="53"/>
      <c r="W20" s="54"/>
      <c r="X20" s="33"/>
      <c r="Z20" s="55"/>
      <c r="AA20" s="55"/>
    </row>
    <row r="21" customFormat="false" ht="14.4" hidden="true" customHeight="true" outlineLevel="1" collapsed="false">
      <c r="A21" s="0" t="n">
        <v>120</v>
      </c>
      <c r="B21" s="16" t="n">
        <f aca="false">B19+1</f>
        <v>41901</v>
      </c>
      <c r="C21" s="23"/>
      <c r="D21" s="50" t="n">
        <f aca="false">D19-F19-G19</f>
        <v>36941</v>
      </c>
      <c r="E21" s="17"/>
      <c r="F21" s="50" t="n">
        <v>1</v>
      </c>
      <c r="G21" s="50"/>
      <c r="H21" s="50"/>
      <c r="I21" s="33"/>
      <c r="J21" s="33"/>
      <c r="K21" s="49"/>
      <c r="L21" s="56" t="n">
        <v>3580</v>
      </c>
      <c r="M21" s="57"/>
      <c r="N21" s="19" t="n">
        <f aca="false">IF(D21&gt;0,L21/D21*1000,0)</f>
        <v>96.9112909775047</v>
      </c>
      <c r="O21" s="24"/>
      <c r="P21" s="17"/>
      <c r="Q21" s="17"/>
      <c r="R21" s="58" t="n">
        <v>2785</v>
      </c>
      <c r="S21" s="57"/>
      <c r="T21" s="27"/>
      <c r="U21" s="27"/>
      <c r="V21" s="27"/>
      <c r="W21" s="20"/>
      <c r="X21" s="0"/>
      <c r="Z21" s="55"/>
    </row>
    <row r="22" customFormat="false" ht="14.4" hidden="true" customHeight="true" outlineLevel="1" collapsed="false">
      <c r="A22" s="0" t="n">
        <v>121</v>
      </c>
      <c r="B22" s="16" t="n">
        <f aca="false">B21+1</f>
        <v>41902</v>
      </c>
      <c r="C22" s="23"/>
      <c r="D22" s="50" t="n">
        <f aca="false">D21-F21-G21</f>
        <v>36940</v>
      </c>
      <c r="E22" s="17"/>
      <c r="F22" s="50" t="n">
        <v>2</v>
      </c>
      <c r="G22" s="50"/>
      <c r="H22" s="50"/>
      <c r="I22" s="33"/>
      <c r="J22" s="33"/>
      <c r="K22" s="49"/>
      <c r="L22" s="56" t="n">
        <v>3960</v>
      </c>
      <c r="M22" s="57"/>
      <c r="N22" s="19" t="n">
        <f aca="false">IF(D22&gt;0,L22/D22*1000,0)</f>
        <v>107.200866269626</v>
      </c>
      <c r="O22" s="24"/>
      <c r="P22" s="17"/>
      <c r="Q22" s="17"/>
      <c r="R22" s="58"/>
      <c r="S22" s="57"/>
      <c r="T22" s="27"/>
      <c r="U22" s="27"/>
      <c r="V22" s="27"/>
      <c r="W22" s="20"/>
      <c r="X22" s="0"/>
      <c r="Z22" s="55"/>
    </row>
    <row r="23" customFormat="false" ht="14.4" hidden="true" customHeight="true" outlineLevel="1" collapsed="false">
      <c r="A23" s="0" t="n">
        <v>122</v>
      </c>
      <c r="B23" s="16" t="n">
        <f aca="false">B22+1</f>
        <v>41903</v>
      </c>
      <c r="C23" s="23"/>
      <c r="D23" s="50" t="n">
        <f aca="false">D22-F22-G22</f>
        <v>36938</v>
      </c>
      <c r="E23" s="17"/>
      <c r="F23" s="50" t="n">
        <v>1</v>
      </c>
      <c r="G23" s="50"/>
      <c r="H23" s="50"/>
      <c r="I23" s="33"/>
      <c r="J23" s="33"/>
      <c r="K23" s="49"/>
      <c r="L23" s="56" t="n">
        <v>2970</v>
      </c>
      <c r="M23" s="57"/>
      <c r="N23" s="19" t="n">
        <f aca="false">IF(D23&gt;0,L23/D23*1000,0)</f>
        <v>80.4050029779631</v>
      </c>
      <c r="O23" s="24"/>
      <c r="P23" s="17"/>
      <c r="Q23" s="17"/>
      <c r="R23" s="58"/>
      <c r="S23" s="57"/>
      <c r="T23" s="27"/>
      <c r="U23" s="27"/>
      <c r="V23" s="27"/>
      <c r="W23" s="20"/>
      <c r="X23" s="0"/>
      <c r="Z23" s="55"/>
    </row>
    <row r="24" customFormat="false" ht="14.4" hidden="true" customHeight="true" outlineLevel="1" collapsed="false">
      <c r="A24" s="0" t="n">
        <v>123</v>
      </c>
      <c r="B24" s="16" t="n">
        <f aca="false">B23+1</f>
        <v>41904</v>
      </c>
      <c r="C24" s="23"/>
      <c r="D24" s="50" t="n">
        <f aca="false">D23-F23-G23</f>
        <v>36937</v>
      </c>
      <c r="E24" s="17"/>
      <c r="F24" s="50" t="n">
        <v>5</v>
      </c>
      <c r="G24" s="50" t="n">
        <v>2</v>
      </c>
      <c r="H24" s="50"/>
      <c r="I24" s="33"/>
      <c r="J24" s="33"/>
      <c r="K24" s="49"/>
      <c r="L24" s="56" t="n">
        <v>4450</v>
      </c>
      <c r="M24" s="57"/>
      <c r="N24" s="19" t="n">
        <f aca="false">IF(D24&gt;0,L24/D24*1000,0)</f>
        <v>120.475404066383</v>
      </c>
      <c r="O24" s="24"/>
      <c r="P24" s="17"/>
      <c r="Q24" s="17"/>
      <c r="R24" s="58"/>
      <c r="S24" s="57"/>
      <c r="T24" s="27"/>
      <c r="U24" s="27"/>
      <c r="V24" s="27"/>
      <c r="W24" s="20"/>
      <c r="X24" s="0"/>
      <c r="Z24" s="55"/>
    </row>
    <row r="25" customFormat="false" ht="14.4" hidden="true" customHeight="true" outlineLevel="1" collapsed="false">
      <c r="A25" s="0" t="n">
        <v>124</v>
      </c>
      <c r="B25" s="16" t="n">
        <f aca="false">B24+1</f>
        <v>41905</v>
      </c>
      <c r="C25" s="23"/>
      <c r="D25" s="50" t="n">
        <f aca="false">D24-F24-G24</f>
        <v>36930</v>
      </c>
      <c r="E25" s="17"/>
      <c r="F25" s="50" t="n">
        <v>3</v>
      </c>
      <c r="G25" s="50"/>
      <c r="H25" s="50"/>
      <c r="I25" s="33"/>
      <c r="J25" s="33"/>
      <c r="K25" s="49"/>
      <c r="L25" s="56"/>
      <c r="M25" s="57"/>
      <c r="N25" s="19" t="n">
        <f aca="false">IF(D25&gt;0,L25/D25*1000,0)</f>
        <v>0</v>
      </c>
      <c r="O25" s="24"/>
      <c r="P25" s="17"/>
      <c r="Q25" s="17"/>
      <c r="R25" s="58"/>
      <c r="S25" s="57"/>
      <c r="T25" s="27"/>
      <c r="U25" s="27"/>
      <c r="V25" s="27"/>
      <c r="W25" s="20"/>
      <c r="X25" s="0"/>
      <c r="Z25" s="55"/>
    </row>
    <row r="26" customFormat="false" ht="14.4" hidden="true" customHeight="true" outlineLevel="1" collapsed="false">
      <c r="A26" s="0" t="n">
        <v>125</v>
      </c>
      <c r="B26" s="16" t="n">
        <f aca="false">B25+1</f>
        <v>41906</v>
      </c>
      <c r="C26" s="23"/>
      <c r="D26" s="50" t="n">
        <f aca="false">D25-F25-G25</f>
        <v>36927</v>
      </c>
      <c r="E26" s="17"/>
      <c r="F26" s="50" t="n">
        <v>2</v>
      </c>
      <c r="G26" s="50"/>
      <c r="H26" s="50"/>
      <c r="I26" s="33"/>
      <c r="J26" s="33"/>
      <c r="K26" s="49"/>
      <c r="L26" s="56" t="n">
        <v>3490</v>
      </c>
      <c r="M26" s="57"/>
      <c r="N26" s="19" t="n">
        <f aca="false">IF(D26&gt;0,L26/D26*1000,0)</f>
        <v>94.5107915617299</v>
      </c>
      <c r="O26" s="24"/>
      <c r="P26" s="17"/>
      <c r="Q26" s="17"/>
      <c r="R26" s="58"/>
      <c r="S26" s="57"/>
      <c r="T26" s="27"/>
      <c r="U26" s="27"/>
      <c r="V26" s="27"/>
      <c r="W26" s="20"/>
      <c r="X26" s="0"/>
      <c r="Z26" s="55"/>
    </row>
    <row r="27" customFormat="false" ht="14.4" hidden="true" customHeight="true" outlineLevel="1" collapsed="false">
      <c r="A27" s="0" t="n">
        <v>126</v>
      </c>
      <c r="B27" s="16" t="n">
        <f aca="false">B26+1</f>
        <v>41907</v>
      </c>
      <c r="C27" s="23"/>
      <c r="D27" s="50" t="n">
        <f aca="false">D26-F26-G26</f>
        <v>36925</v>
      </c>
      <c r="E27" s="17"/>
      <c r="F27" s="50" t="n">
        <v>1</v>
      </c>
      <c r="G27" s="50" t="n">
        <v>2</v>
      </c>
      <c r="H27" s="50"/>
      <c r="I27" s="33"/>
      <c r="J27" s="33"/>
      <c r="K27" s="49"/>
      <c r="L27" s="56" t="n">
        <v>3990</v>
      </c>
      <c r="M27" s="57"/>
      <c r="N27" s="19" t="n">
        <f aca="false">IF(D27&gt;0,L27/D27*1000,0)</f>
        <v>108.056872037915</v>
      </c>
      <c r="O27" s="24"/>
      <c r="P27" s="17"/>
      <c r="Q27" s="17"/>
      <c r="R27" s="58" t="n">
        <v>2890</v>
      </c>
      <c r="S27" s="57"/>
      <c r="T27" s="27"/>
      <c r="U27" s="27"/>
      <c r="V27" s="27"/>
      <c r="W27" s="20"/>
      <c r="X27" s="0"/>
      <c r="Z27" s="55"/>
    </row>
    <row r="28" s="32" customFormat="true" ht="14.4" hidden="false" customHeight="false" outlineLevel="0" collapsed="false">
      <c r="B28" s="31"/>
      <c r="C28" s="33" t="n">
        <f aca="false">C20+1</f>
        <v>18</v>
      </c>
      <c r="D28" s="13" t="n">
        <f aca="false">B27</f>
        <v>41907</v>
      </c>
      <c r="E28" s="51" t="n">
        <f aca="false">IF(SUM(D21:D27)&gt;0,AVERAGE(D21:D27),0)</f>
        <v>36934</v>
      </c>
      <c r="F28" s="33" t="n">
        <f aca="false">SUM(F21:F27)</f>
        <v>15</v>
      </c>
      <c r="G28" s="33" t="n">
        <f aca="false">SUM(G21:G27)</f>
        <v>4</v>
      </c>
      <c r="H28" s="33" t="n">
        <f aca="false">F28/2.5</f>
        <v>6</v>
      </c>
      <c r="I28" s="33" t="n">
        <f aca="false">F28+I20</f>
        <v>63</v>
      </c>
      <c r="J28" s="33" t="n">
        <f aca="false">G28+J20</f>
        <v>16</v>
      </c>
      <c r="K28" s="49" t="n">
        <v>1558</v>
      </c>
      <c r="L28" s="52"/>
      <c r="M28" s="52" t="n">
        <f aca="false">IF(L28&gt;0,L28+M20,0)</f>
        <v>0</v>
      </c>
      <c r="N28" s="51" t="n">
        <f aca="false">L28/E28/7*1000</f>
        <v>0</v>
      </c>
      <c r="O28" s="51" t="n">
        <f aca="false">L28/E28*1000</f>
        <v>0</v>
      </c>
      <c r="P28" s="53" t="n">
        <f aca="false">IF(R28&gt;0,L28/(R28/10),0)</f>
        <v>0</v>
      </c>
      <c r="Q28" s="53" t="n">
        <f aca="false">M28/(S28/10)</f>
        <v>0</v>
      </c>
      <c r="R28" s="52" t="n">
        <f aca="false">SUM(R21:R27)</f>
        <v>5675</v>
      </c>
      <c r="S28" s="52" t="n">
        <f aca="false">IF(R28&gt;0,R28+S20,0)</f>
        <v>5675</v>
      </c>
      <c r="T28" s="53" t="n">
        <f aca="false">R28/E28</f>
        <v>0.153652461146911</v>
      </c>
      <c r="U28" s="53" t="n">
        <f aca="false">T28</f>
        <v>0.153652461146911</v>
      </c>
      <c r="V28" s="53" t="n">
        <f aca="false">S28/$E$28</f>
        <v>0.153652461146911</v>
      </c>
      <c r="W28" s="54" t="n">
        <f aca="false">IF(R28&gt;0,R28/7/E28*100,0)</f>
        <v>2.19503515924158</v>
      </c>
      <c r="X28" s="33" t="n">
        <v>2</v>
      </c>
      <c r="Z28" s="55"/>
      <c r="AA28" s="55"/>
      <c r="AG28" s="32" t="n">
        <v>0.125241189647142</v>
      </c>
    </row>
    <row r="29" customFormat="false" ht="14.4" hidden="true" customHeight="true" outlineLevel="1" collapsed="false">
      <c r="A29" s="0" t="n">
        <v>127</v>
      </c>
      <c r="B29" s="16" t="n">
        <f aca="false">B27+1</f>
        <v>41908</v>
      </c>
      <c r="C29" s="23"/>
      <c r="D29" s="50" t="n">
        <f aca="false">D27-F27-G27</f>
        <v>36922</v>
      </c>
      <c r="E29" s="17"/>
      <c r="F29" s="50"/>
      <c r="G29" s="50"/>
      <c r="H29" s="33"/>
      <c r="I29" s="33"/>
      <c r="J29" s="33"/>
      <c r="K29" s="49"/>
      <c r="L29" s="56" t="n">
        <v>3940</v>
      </c>
      <c r="M29" s="57"/>
      <c r="N29" s="19" t="n">
        <f aca="false">IF(D29&gt;0,L29/D29*1000,0)</f>
        <v>106.711445750501</v>
      </c>
      <c r="O29" s="24"/>
      <c r="P29" s="59"/>
      <c r="Q29" s="59"/>
      <c r="R29" s="58"/>
      <c r="S29" s="57"/>
      <c r="T29" s="27"/>
      <c r="U29" s="27"/>
      <c r="V29" s="27"/>
      <c r="W29" s="60" t="n">
        <f aca="false">R29/D29</f>
        <v>0</v>
      </c>
      <c r="X29" s="33" t="n">
        <v>2</v>
      </c>
      <c r="Z29" s="55"/>
      <c r="AG29" s="0" t="n">
        <v>0.135731553150436</v>
      </c>
    </row>
    <row r="30" customFormat="false" ht="14.4" hidden="true" customHeight="true" outlineLevel="1" collapsed="false">
      <c r="A30" s="0" t="n">
        <v>128</v>
      </c>
      <c r="B30" s="16" t="n">
        <f aca="false">B29+1</f>
        <v>41909</v>
      </c>
      <c r="C30" s="23"/>
      <c r="D30" s="50" t="n">
        <f aca="false">D29-F29-G29</f>
        <v>36922</v>
      </c>
      <c r="E30" s="17"/>
      <c r="F30" s="50" t="n">
        <v>1</v>
      </c>
      <c r="G30" s="50"/>
      <c r="H30" s="33"/>
      <c r="I30" s="33"/>
      <c r="J30" s="33"/>
      <c r="K30" s="49"/>
      <c r="L30" s="56" t="n">
        <v>3750</v>
      </c>
      <c r="M30" s="57"/>
      <c r="N30" s="19" t="n">
        <f aca="false">IF(D30&gt;0,L30/D30*1000,0)</f>
        <v>101.565462325985</v>
      </c>
      <c r="O30" s="24"/>
      <c r="P30" s="59"/>
      <c r="Q30" s="59"/>
      <c r="R30" s="58" t="n">
        <v>4474</v>
      </c>
      <c r="S30" s="57"/>
      <c r="T30" s="27"/>
      <c r="U30" s="27"/>
      <c r="V30" s="27"/>
      <c r="W30" s="60" t="n">
        <f aca="false">R30/D30</f>
        <v>0.121174367585721</v>
      </c>
      <c r="X30" s="33" t="n">
        <v>2</v>
      </c>
      <c r="Z30" s="55"/>
      <c r="AG30" s="0" t="n">
        <v>0.155521547230909</v>
      </c>
    </row>
    <row r="31" customFormat="false" ht="14.4" hidden="true" customHeight="true" outlineLevel="1" collapsed="false">
      <c r="A31" s="0" t="n">
        <v>129</v>
      </c>
      <c r="B31" s="16" t="n">
        <f aca="false">B30+1</f>
        <v>41910</v>
      </c>
      <c r="C31" s="23"/>
      <c r="D31" s="50" t="n">
        <f aca="false">D30-F30-G30</f>
        <v>36921</v>
      </c>
      <c r="E31" s="17"/>
      <c r="F31" s="50"/>
      <c r="G31" s="50"/>
      <c r="H31" s="33"/>
      <c r="I31" s="33"/>
      <c r="J31" s="33"/>
      <c r="K31" s="49"/>
      <c r="L31" s="56" t="n">
        <v>3150</v>
      </c>
      <c r="M31" s="57"/>
      <c r="N31" s="19" t="n">
        <f aca="false">IF(D31&gt;0,L31/D31*1000,0)</f>
        <v>85.3172990980743</v>
      </c>
      <c r="O31" s="24"/>
      <c r="P31" s="59"/>
      <c r="Q31" s="59"/>
      <c r="R31" s="58" t="n">
        <v>2835</v>
      </c>
      <c r="S31" s="57"/>
      <c r="T31" s="27"/>
      <c r="U31" s="27"/>
      <c r="V31" s="27"/>
      <c r="W31" s="60" t="n">
        <f aca="false">R31/D31</f>
        <v>0.0767855691882668</v>
      </c>
      <c r="X31" s="33" t="n">
        <v>2</v>
      </c>
      <c r="Z31" s="55"/>
      <c r="AG31" s="0" t="n">
        <v>0.172780907598811</v>
      </c>
    </row>
    <row r="32" customFormat="false" ht="14.4" hidden="true" customHeight="true" outlineLevel="1" collapsed="false">
      <c r="A32" s="0" t="n">
        <v>130</v>
      </c>
      <c r="B32" s="16" t="n">
        <f aca="false">B31+1</f>
        <v>41911</v>
      </c>
      <c r="C32" s="23"/>
      <c r="D32" s="50" t="n">
        <f aca="false">D31-F31-G31</f>
        <v>36921</v>
      </c>
      <c r="E32" s="17"/>
      <c r="F32" s="50" t="n">
        <v>3</v>
      </c>
      <c r="G32" s="50" t="n">
        <v>1</v>
      </c>
      <c r="H32" s="33"/>
      <c r="I32" s="33"/>
      <c r="J32" s="33"/>
      <c r="K32" s="49"/>
      <c r="L32" s="56" t="n">
        <v>3190</v>
      </c>
      <c r="M32" s="57"/>
      <c r="N32" s="19" t="n">
        <f aca="false">IF(D32&gt;0,L32/D32*1000,0)</f>
        <v>86.4006933723355</v>
      </c>
      <c r="O32" s="24"/>
      <c r="P32" s="59"/>
      <c r="Q32" s="59"/>
      <c r="R32" s="58" t="n">
        <v>3426</v>
      </c>
      <c r="S32" s="57"/>
      <c r="T32" s="27"/>
      <c r="U32" s="27"/>
      <c r="V32" s="27"/>
      <c r="W32" s="60" t="n">
        <f aca="false">R32/D32</f>
        <v>0.092792719590477</v>
      </c>
      <c r="X32" s="33" t="n">
        <v>2</v>
      </c>
      <c r="Z32" s="55"/>
    </row>
    <row r="33" customFormat="false" ht="14.4" hidden="true" customHeight="true" outlineLevel="1" collapsed="false">
      <c r="A33" s="0" t="n">
        <v>131</v>
      </c>
      <c r="B33" s="16" t="n">
        <f aca="false">B32+1</f>
        <v>41912</v>
      </c>
      <c r="C33" s="23"/>
      <c r="D33" s="50" t="n">
        <f aca="false">D32-F32-G32</f>
        <v>36917</v>
      </c>
      <c r="E33" s="17"/>
      <c r="F33" s="50" t="n">
        <v>1</v>
      </c>
      <c r="G33" s="50"/>
      <c r="H33" s="33"/>
      <c r="I33" s="33"/>
      <c r="J33" s="33"/>
      <c r="K33" s="49"/>
      <c r="L33" s="56" t="n">
        <v>3370</v>
      </c>
      <c r="M33" s="57"/>
      <c r="N33" s="19" t="n">
        <f aca="false">IF(D33&gt;0,L33/D33*1000,0)</f>
        <v>91.285857464041</v>
      </c>
      <c r="O33" s="24"/>
      <c r="P33" s="59"/>
      <c r="Q33" s="59"/>
      <c r="R33" s="58" t="n">
        <v>4001</v>
      </c>
      <c r="S33" s="57"/>
      <c r="T33" s="27"/>
      <c r="U33" s="27"/>
      <c r="V33" s="27"/>
      <c r="W33" s="60" t="n">
        <f aca="false">R33/D33</f>
        <v>0.108378253920958</v>
      </c>
      <c r="X33" s="33" t="n">
        <v>2</v>
      </c>
      <c r="Z33" s="55"/>
    </row>
    <row r="34" customFormat="false" ht="14.4" hidden="true" customHeight="true" outlineLevel="1" collapsed="false">
      <c r="A34" s="0" t="n">
        <v>132</v>
      </c>
      <c r="B34" s="16" t="n">
        <f aca="false">B33+1</f>
        <v>41913</v>
      </c>
      <c r="C34" s="23"/>
      <c r="D34" s="50" t="n">
        <f aca="false">D33-F33-G33</f>
        <v>36916</v>
      </c>
      <c r="E34" s="17"/>
      <c r="F34" s="50" t="n">
        <v>1</v>
      </c>
      <c r="G34" s="50"/>
      <c r="H34" s="33"/>
      <c r="I34" s="33"/>
      <c r="J34" s="33"/>
      <c r="K34" s="49"/>
      <c r="L34" s="56" t="n">
        <v>2580</v>
      </c>
      <c r="M34" s="57"/>
      <c r="N34" s="19" t="n">
        <f aca="false">IF(D34&gt;0,L34/D34*1000,0)</f>
        <v>69.8883952757612</v>
      </c>
      <c r="O34" s="24"/>
      <c r="P34" s="59"/>
      <c r="Q34" s="59"/>
      <c r="R34" s="58" t="n">
        <v>4445</v>
      </c>
      <c r="S34" s="57"/>
      <c r="T34" s="27"/>
      <c r="U34" s="27"/>
      <c r="V34" s="27"/>
      <c r="W34" s="60" t="n">
        <f aca="false">R34/D34</f>
        <v>0.120408494961534</v>
      </c>
      <c r="X34" s="33" t="n">
        <v>2</v>
      </c>
      <c r="Z34" s="55"/>
    </row>
    <row r="35" customFormat="false" ht="14.4" hidden="true" customHeight="true" outlineLevel="1" collapsed="false">
      <c r="A35" s="0" t="n">
        <v>133</v>
      </c>
      <c r="B35" s="16" t="n">
        <f aca="false">B34+1</f>
        <v>41914</v>
      </c>
      <c r="C35" s="23"/>
      <c r="D35" s="50" t="n">
        <f aca="false">D34-F34-G34</f>
        <v>36915</v>
      </c>
      <c r="E35" s="17"/>
      <c r="F35" s="50"/>
      <c r="G35" s="50"/>
      <c r="H35" s="33"/>
      <c r="I35" s="33"/>
      <c r="J35" s="33"/>
      <c r="K35" s="49"/>
      <c r="L35" s="56" t="n">
        <v>3520</v>
      </c>
      <c r="M35" s="57"/>
      <c r="N35" s="19" t="n">
        <f aca="false">IF(D35&gt;0,L35/D35*1000,0)</f>
        <v>95.3541920628471</v>
      </c>
      <c r="O35" s="24"/>
      <c r="P35" s="59"/>
      <c r="Q35" s="59"/>
      <c r="R35" s="58" t="n">
        <v>5158</v>
      </c>
      <c r="S35" s="57"/>
      <c r="T35" s="27"/>
      <c r="U35" s="27"/>
      <c r="V35" s="27"/>
      <c r="W35" s="60" t="n">
        <f aca="false">R35/D35</f>
        <v>0.139726398483002</v>
      </c>
      <c r="X35" s="33" t="n">
        <v>17</v>
      </c>
      <c r="Z35" s="55"/>
    </row>
    <row r="36" s="32" customFormat="true" ht="14.4" hidden="false" customHeight="false" outlineLevel="0" collapsed="false">
      <c r="B36" s="31"/>
      <c r="C36" s="33" t="n">
        <f aca="false">C28+1</f>
        <v>19</v>
      </c>
      <c r="D36" s="13" t="n">
        <f aca="false">B35</f>
        <v>41914</v>
      </c>
      <c r="E36" s="51" t="n">
        <f aca="false">IF(SUM(D29:D35)&gt;0,AVERAGE(D29:D35),0)</f>
        <v>36919.1428571429</v>
      </c>
      <c r="F36" s="33" t="n">
        <f aca="false">SUM(F29:F35)</f>
        <v>6</v>
      </c>
      <c r="G36" s="33" t="n">
        <f aca="false">SUM(G29:G35)</f>
        <v>1</v>
      </c>
      <c r="H36" s="33" t="n">
        <f aca="false">F36/2.5</f>
        <v>2.4</v>
      </c>
      <c r="I36" s="33" t="n">
        <f aca="false">F36+I28</f>
        <v>69</v>
      </c>
      <c r="J36" s="33" t="n">
        <f aca="false">G36+J28</f>
        <v>17</v>
      </c>
      <c r="K36" s="49" t="n">
        <v>1655</v>
      </c>
      <c r="L36" s="52"/>
      <c r="M36" s="52" t="n">
        <f aca="false">IF(L36&gt;0,L36+M28,0)</f>
        <v>0</v>
      </c>
      <c r="N36" s="51" t="n">
        <f aca="false">L36/E36/7*1000</f>
        <v>0</v>
      </c>
      <c r="O36" s="51" t="n">
        <f aca="false">L36/E36*1000</f>
        <v>0</v>
      </c>
      <c r="P36" s="53" t="n">
        <f aca="false">IF(R36&gt;0,L36/(R36/10),0)</f>
        <v>0</v>
      </c>
      <c r="Q36" s="53" t="n">
        <f aca="false">M36/(S36/10)</f>
        <v>0</v>
      </c>
      <c r="R36" s="52" t="n">
        <f aca="false">SUM(R29:R35)</f>
        <v>24339</v>
      </c>
      <c r="S36" s="52" t="n">
        <f aca="false">IF(R36&gt;0,R36+S28,0)</f>
        <v>30014</v>
      </c>
      <c r="T36" s="53" t="n">
        <f aca="false">R36/E36</f>
        <v>0.659251491676792</v>
      </c>
      <c r="U36" s="53" t="n">
        <f aca="false">T36+U28</f>
        <v>0.812903952823702</v>
      </c>
      <c r="V36" s="53" t="n">
        <f aca="false">S36/$E$28</f>
        <v>0.812638761033194</v>
      </c>
      <c r="W36" s="54" t="n">
        <f aca="false">IF(R36&gt;0,R36/7/E36*100,0)</f>
        <v>9.4178784525256</v>
      </c>
      <c r="X36" s="33" t="n">
        <v>17</v>
      </c>
      <c r="Z36" s="55"/>
      <c r="AA36" s="55"/>
    </row>
    <row r="37" customFormat="false" ht="14.4" hidden="true" customHeight="true" outlineLevel="1" collapsed="false">
      <c r="A37" s="0" t="n">
        <v>134</v>
      </c>
      <c r="B37" s="16" t="n">
        <f aca="false">B35+1</f>
        <v>41915</v>
      </c>
      <c r="C37" s="23"/>
      <c r="D37" s="50" t="n">
        <f aca="false">D35-F35-G35</f>
        <v>36915</v>
      </c>
      <c r="E37" s="17"/>
      <c r="F37" s="50"/>
      <c r="G37" s="50"/>
      <c r="H37" s="50"/>
      <c r="I37" s="33"/>
      <c r="J37" s="33"/>
      <c r="K37" s="49"/>
      <c r="L37" s="56" t="n">
        <v>4080</v>
      </c>
      <c r="M37" s="57"/>
      <c r="N37" s="19" t="n">
        <f aca="false">IF(D37&gt;0,L37/D37*1000,0)</f>
        <v>110.524177163755</v>
      </c>
      <c r="O37" s="24"/>
      <c r="P37" s="59"/>
      <c r="Q37" s="59"/>
      <c r="R37" s="58" t="n">
        <v>5647</v>
      </c>
      <c r="S37" s="57"/>
      <c r="T37" s="27"/>
      <c r="U37" s="27"/>
      <c r="V37" s="27"/>
      <c r="W37" s="60" t="n">
        <f aca="false">R37/D37</f>
        <v>0.152973046187187</v>
      </c>
      <c r="X37" s="33" t="n">
        <v>17</v>
      </c>
      <c r="Z37" s="55"/>
      <c r="AB37" s="32"/>
      <c r="AC37" s="61"/>
    </row>
    <row r="38" customFormat="false" ht="14.4" hidden="true" customHeight="true" outlineLevel="1" collapsed="false">
      <c r="A38" s="0" t="n">
        <v>135</v>
      </c>
      <c r="B38" s="16" t="n">
        <f aca="false">B37+1</f>
        <v>41916</v>
      </c>
      <c r="C38" s="23"/>
      <c r="D38" s="50" t="n">
        <f aca="false">D37-F37-G37</f>
        <v>36915</v>
      </c>
      <c r="E38" s="17"/>
      <c r="F38" s="50" t="n">
        <v>2</v>
      </c>
      <c r="G38" s="50"/>
      <c r="H38" s="50"/>
      <c r="I38" s="33"/>
      <c r="J38" s="33"/>
      <c r="K38" s="49"/>
      <c r="L38" s="56" t="n">
        <v>4070</v>
      </c>
      <c r="M38" s="57"/>
      <c r="N38" s="19" t="n">
        <f aca="false">IF(D38&gt;0,L38/D38*1000,0)</f>
        <v>110.253284572667</v>
      </c>
      <c r="O38" s="24"/>
      <c r="P38" s="59"/>
      <c r="Q38" s="59"/>
      <c r="R38" s="58" t="n">
        <v>6120</v>
      </c>
      <c r="S38" s="57"/>
      <c r="T38" s="27"/>
      <c r="U38" s="27"/>
      <c r="V38" s="27"/>
      <c r="W38" s="60" t="n">
        <f aca="false">R38/D38</f>
        <v>0.165786265745632</v>
      </c>
      <c r="X38" s="33" t="n">
        <v>17</v>
      </c>
      <c r="Z38" s="55"/>
      <c r="AC38" s="61"/>
    </row>
    <row r="39" customFormat="false" ht="14.4" hidden="true" customHeight="true" outlineLevel="1" collapsed="false">
      <c r="A39" s="0" t="n">
        <v>136</v>
      </c>
      <c r="B39" s="16" t="n">
        <f aca="false">B38+1</f>
        <v>41917</v>
      </c>
      <c r="C39" s="23"/>
      <c r="D39" s="50" t="n">
        <f aca="false">D38-F38-G38</f>
        <v>36913</v>
      </c>
      <c r="E39" s="17"/>
      <c r="F39" s="50" t="n">
        <v>1</v>
      </c>
      <c r="G39" s="50"/>
      <c r="H39" s="50"/>
      <c r="I39" s="33"/>
      <c r="J39" s="33"/>
      <c r="K39" s="49"/>
      <c r="L39" s="56" t="n">
        <v>3980</v>
      </c>
      <c r="M39" s="57"/>
      <c r="N39" s="19" t="n">
        <f aca="false">IF(D39&gt;0,L39/D39*1000,0)</f>
        <v>107.821092839921</v>
      </c>
      <c r="O39" s="24"/>
      <c r="P39" s="59"/>
      <c r="Q39" s="59"/>
      <c r="R39" s="58" t="n">
        <v>7012</v>
      </c>
      <c r="S39" s="57"/>
      <c r="T39" s="27"/>
      <c r="U39" s="27"/>
      <c r="V39" s="27"/>
      <c r="W39" s="60" t="n">
        <f aca="false">R39/D39</f>
        <v>0.189960176631539</v>
      </c>
      <c r="X39" s="33" t="n">
        <v>17</v>
      </c>
      <c r="Z39" s="55"/>
      <c r="AC39" s="61"/>
    </row>
    <row r="40" customFormat="false" ht="14.4" hidden="true" customHeight="true" outlineLevel="1" collapsed="false">
      <c r="A40" s="0" t="n">
        <v>137</v>
      </c>
      <c r="B40" s="16" t="n">
        <f aca="false">B39+1</f>
        <v>41918</v>
      </c>
      <c r="C40" s="23"/>
      <c r="D40" s="50" t="n">
        <f aca="false">D39-F39-G39</f>
        <v>36912</v>
      </c>
      <c r="E40" s="17"/>
      <c r="F40" s="50" t="n">
        <v>1</v>
      </c>
      <c r="G40" s="50"/>
      <c r="H40" s="50"/>
      <c r="I40" s="33"/>
      <c r="J40" s="33"/>
      <c r="K40" s="49"/>
      <c r="L40" s="56" t="n">
        <v>3570</v>
      </c>
      <c r="M40" s="57"/>
      <c r="N40" s="19" t="n">
        <f aca="false">IF(D40&gt;0,L40/D40*1000,0)</f>
        <v>96.7165149544863</v>
      </c>
      <c r="O40" s="24"/>
      <c r="P40" s="59"/>
      <c r="Q40" s="59"/>
      <c r="R40" s="58" t="n">
        <v>7790</v>
      </c>
      <c r="S40" s="57"/>
      <c r="T40" s="27"/>
      <c r="U40" s="27"/>
      <c r="V40" s="27"/>
      <c r="W40" s="60" t="n">
        <f aca="false">R40/D40</f>
        <v>0.21104247941049</v>
      </c>
      <c r="X40" s="33" t="n">
        <v>17</v>
      </c>
      <c r="Z40" s="55"/>
      <c r="AC40" s="61"/>
    </row>
    <row r="41" customFormat="false" ht="14.4" hidden="true" customHeight="true" outlineLevel="1" collapsed="false">
      <c r="A41" s="0" t="n">
        <v>138</v>
      </c>
      <c r="B41" s="16" t="n">
        <f aca="false">B40+1</f>
        <v>41919</v>
      </c>
      <c r="C41" s="23"/>
      <c r="D41" s="50" t="n">
        <f aca="false">D40-F40-G40</f>
        <v>36911</v>
      </c>
      <c r="E41" s="17"/>
      <c r="F41" s="50"/>
      <c r="G41" s="50"/>
      <c r="H41" s="50"/>
      <c r="I41" s="33"/>
      <c r="J41" s="33"/>
      <c r="K41" s="49"/>
      <c r="L41" s="56" t="n">
        <v>4060</v>
      </c>
      <c r="M41" s="57"/>
      <c r="N41" s="19" t="n">
        <f aca="false">IF(D41&gt;0,L41/D41*1000,0)</f>
        <v>109.994310639105</v>
      </c>
      <c r="O41" s="24"/>
      <c r="P41" s="59"/>
      <c r="Q41" s="59"/>
      <c r="R41" s="58" t="n">
        <v>8260</v>
      </c>
      <c r="S41" s="57"/>
      <c r="T41" s="27"/>
      <c r="U41" s="27"/>
      <c r="V41" s="27"/>
      <c r="W41" s="60" t="n">
        <f aca="false">R41/D41</f>
        <v>0.223781528541627</v>
      </c>
      <c r="X41" s="33" t="n">
        <v>17</v>
      </c>
      <c r="Z41" s="55"/>
      <c r="AB41" s="32"/>
      <c r="AC41" s="61"/>
    </row>
    <row r="42" customFormat="false" ht="14.4" hidden="true" customHeight="true" outlineLevel="1" collapsed="false">
      <c r="A42" s="0" t="n">
        <v>139</v>
      </c>
      <c r="B42" s="16" t="n">
        <f aca="false">B41+1</f>
        <v>41920</v>
      </c>
      <c r="C42" s="23"/>
      <c r="D42" s="50" t="n">
        <f aca="false">D41-F41-G41</f>
        <v>36911</v>
      </c>
      <c r="E42" s="17"/>
      <c r="F42" s="50" t="n">
        <v>5</v>
      </c>
      <c r="G42" s="50"/>
      <c r="H42" s="50"/>
      <c r="I42" s="33"/>
      <c r="J42" s="33"/>
      <c r="K42" s="49"/>
      <c r="L42" s="56" t="n">
        <v>4110</v>
      </c>
      <c r="M42" s="57"/>
      <c r="N42" s="19" t="n">
        <f aca="false">IF(D42&gt;0,L42/D42*1000,0)</f>
        <v>111.34892037604</v>
      </c>
      <c r="O42" s="24"/>
      <c r="P42" s="59"/>
      <c r="Q42" s="59"/>
      <c r="R42" s="58" t="n">
        <v>9307</v>
      </c>
      <c r="S42" s="57"/>
      <c r="T42" s="27"/>
      <c r="U42" s="27"/>
      <c r="V42" s="27"/>
      <c r="W42" s="60" t="n">
        <f aca="false">R42/D42</f>
        <v>0.252147056433042</v>
      </c>
      <c r="X42" s="33" t="n">
        <v>40</v>
      </c>
      <c r="Z42" s="55"/>
      <c r="AC42" s="61"/>
    </row>
    <row r="43" customFormat="false" ht="14.4" hidden="true" customHeight="true" outlineLevel="1" collapsed="false">
      <c r="A43" s="0" t="n">
        <v>140</v>
      </c>
      <c r="B43" s="16" t="n">
        <f aca="false">B42+1</f>
        <v>41921</v>
      </c>
      <c r="C43" s="23"/>
      <c r="D43" s="50" t="n">
        <f aca="false">D42-F42-G42</f>
        <v>36906</v>
      </c>
      <c r="E43" s="17"/>
      <c r="F43" s="50" t="n">
        <v>2</v>
      </c>
      <c r="G43" s="50"/>
      <c r="H43" s="50"/>
      <c r="I43" s="33"/>
      <c r="J43" s="33"/>
      <c r="K43" s="49"/>
      <c r="L43" s="56"/>
      <c r="M43" s="57"/>
      <c r="N43" s="19" t="n">
        <f aca="false">IF(D43&gt;0,L43/D43*1000,0)</f>
        <v>0</v>
      </c>
      <c r="O43" s="24"/>
      <c r="P43" s="59"/>
      <c r="Q43" s="59"/>
      <c r="R43" s="58" t="n">
        <v>9805</v>
      </c>
      <c r="S43" s="57"/>
      <c r="T43" s="27"/>
      <c r="U43" s="27"/>
      <c r="V43" s="27"/>
      <c r="W43" s="60" t="n">
        <f aca="false">R43/D43</f>
        <v>0.265674958001409</v>
      </c>
      <c r="X43" s="33" t="n">
        <v>40</v>
      </c>
      <c r="Z43" s="55"/>
      <c r="AC43" s="61"/>
    </row>
    <row r="44" s="32" customFormat="true" ht="14.4" hidden="false" customHeight="false" outlineLevel="0" collapsed="false">
      <c r="B44" s="31"/>
      <c r="C44" s="33" t="n">
        <f aca="false">C36+1</f>
        <v>20</v>
      </c>
      <c r="D44" s="13" t="n">
        <f aca="false">B43</f>
        <v>41921</v>
      </c>
      <c r="E44" s="51" t="n">
        <f aca="false">IF(SUM(D37:D43)&gt;0,AVERAGE(D37:D43),0)</f>
        <v>36911.8571428571</v>
      </c>
      <c r="F44" s="33" t="n">
        <f aca="false">SUM(F37:F43)</f>
        <v>11</v>
      </c>
      <c r="G44" s="33" t="n">
        <f aca="false">SUM(G37:G43)</f>
        <v>0</v>
      </c>
      <c r="H44" s="33" t="n">
        <f aca="false">F44/2.5</f>
        <v>4.4</v>
      </c>
      <c r="I44" s="33" t="n">
        <f aca="false">F44+I36</f>
        <v>80</v>
      </c>
      <c r="J44" s="33" t="n">
        <f aca="false">G44+J36</f>
        <v>17</v>
      </c>
      <c r="K44" s="49" t="n">
        <v>1716</v>
      </c>
      <c r="L44" s="52"/>
      <c r="M44" s="52" t="n">
        <f aca="false">IF(L44&gt;0,L44+M36,0)</f>
        <v>0</v>
      </c>
      <c r="N44" s="51" t="n">
        <f aca="false">L44/E44/7*1000</f>
        <v>0</v>
      </c>
      <c r="O44" s="51" t="n">
        <f aca="false">L44/E44*1000</f>
        <v>0</v>
      </c>
      <c r="P44" s="53" t="n">
        <f aca="false">IF(R44&gt;0,L44/(R44/10),0)</f>
        <v>0</v>
      </c>
      <c r="Q44" s="53" t="n">
        <f aca="false">M44/(S44/10)</f>
        <v>0</v>
      </c>
      <c r="R44" s="52" t="n">
        <f aca="false">SUM(R37:R43)</f>
        <v>53941</v>
      </c>
      <c r="S44" s="52" t="n">
        <f aca="false">IF(R44&gt;0,R44+S36,0)</f>
        <v>83955</v>
      </c>
      <c r="T44" s="53" t="n">
        <f aca="false">R44/E44</f>
        <v>1.4613461411935</v>
      </c>
      <c r="U44" s="53" t="n">
        <f aca="false">T44+U36</f>
        <v>2.2742500940172</v>
      </c>
      <c r="V44" s="53" t="n">
        <f aca="false">S44/$E$28</f>
        <v>2.27310878865002</v>
      </c>
      <c r="W44" s="54" t="n">
        <f aca="false">IF(R44&gt;0,R44/7/E44*100,0)</f>
        <v>20.8763734456214</v>
      </c>
      <c r="X44" s="33" t="n">
        <v>40</v>
      </c>
      <c r="Z44" s="55"/>
      <c r="AA44" s="55"/>
    </row>
    <row r="45" customFormat="false" ht="14.4" hidden="true" customHeight="true" outlineLevel="1" collapsed="false">
      <c r="A45" s="0" t="n">
        <v>141</v>
      </c>
      <c r="B45" s="16" t="n">
        <f aca="false">B43+1</f>
        <v>41922</v>
      </c>
      <c r="C45" s="23"/>
      <c r="D45" s="50" t="n">
        <f aca="false">D43-F43-G43</f>
        <v>36904</v>
      </c>
      <c r="E45" s="17"/>
      <c r="F45" s="50" t="n">
        <v>3</v>
      </c>
      <c r="G45" s="50"/>
      <c r="H45" s="33"/>
      <c r="I45" s="33"/>
      <c r="J45" s="33"/>
      <c r="K45" s="49"/>
      <c r="L45" s="56" t="n">
        <v>4120</v>
      </c>
      <c r="M45" s="57"/>
      <c r="N45" s="19" t="n">
        <f aca="false">IF(D45&gt;0,L45/D45*1000,0)</f>
        <v>111.641014524171</v>
      </c>
      <c r="O45" s="24"/>
      <c r="P45" s="59"/>
      <c r="Q45" s="59"/>
      <c r="R45" s="50" t="n">
        <v>10595</v>
      </c>
      <c r="S45" s="17"/>
      <c r="T45" s="27"/>
      <c r="U45" s="27"/>
      <c r="V45" s="27"/>
      <c r="W45" s="60" t="n">
        <f aca="false">R45/D45</f>
        <v>0.287096249729027</v>
      </c>
      <c r="X45" s="33" t="n">
        <v>40</v>
      </c>
      <c r="Z45" s="55"/>
    </row>
    <row r="46" customFormat="false" ht="14.4" hidden="true" customHeight="true" outlineLevel="1" collapsed="false">
      <c r="A46" s="0" t="n">
        <v>142</v>
      </c>
      <c r="B46" s="16" t="n">
        <f aca="false">B45+1</f>
        <v>41923</v>
      </c>
      <c r="C46" s="23"/>
      <c r="D46" s="50" t="n">
        <f aca="false">D45-F45-G45</f>
        <v>36901</v>
      </c>
      <c r="E46" s="17"/>
      <c r="F46" s="50" t="n">
        <v>3</v>
      </c>
      <c r="G46" s="50"/>
      <c r="H46" s="33"/>
      <c r="I46" s="33"/>
      <c r="J46" s="33"/>
      <c r="K46" s="49"/>
      <c r="L46" s="56" t="n">
        <v>4050</v>
      </c>
      <c r="M46" s="57"/>
      <c r="N46" s="19" t="n">
        <f aca="false">IF(D46&gt;0,L46/D46*1000,0)</f>
        <v>109.753123221593</v>
      </c>
      <c r="O46" s="24"/>
      <c r="P46" s="59"/>
      <c r="Q46" s="59"/>
      <c r="R46" s="50" t="n">
        <v>11375</v>
      </c>
      <c r="S46" s="17"/>
      <c r="T46" s="27"/>
      <c r="U46" s="27"/>
      <c r="V46" s="27"/>
      <c r="W46" s="60" t="n">
        <f aca="false">R46/D46</f>
        <v>0.308257228801387</v>
      </c>
      <c r="X46" s="33" t="n">
        <v>40</v>
      </c>
      <c r="Z46" s="55"/>
    </row>
    <row r="47" customFormat="false" ht="14.4" hidden="true" customHeight="true" outlineLevel="1" collapsed="false">
      <c r="A47" s="0" t="n">
        <v>143</v>
      </c>
      <c r="B47" s="16" t="n">
        <f aca="false">B46+1</f>
        <v>41924</v>
      </c>
      <c r="C47" s="23"/>
      <c r="D47" s="50" t="n">
        <f aca="false">D46-F46-G46</f>
        <v>36898</v>
      </c>
      <c r="E47" s="17"/>
      <c r="F47" s="50"/>
      <c r="G47" s="50"/>
      <c r="H47" s="33"/>
      <c r="I47" s="33"/>
      <c r="J47" s="33"/>
      <c r="K47" s="49"/>
      <c r="L47" s="56" t="n">
        <v>4100</v>
      </c>
      <c r="M47" s="57"/>
      <c r="N47" s="19" t="n">
        <f aca="false">IF(D47&gt;0,L47/D47*1000,0)</f>
        <v>111.117133719985</v>
      </c>
      <c r="O47" s="24"/>
      <c r="P47" s="59"/>
      <c r="Q47" s="59"/>
      <c r="R47" s="50" t="n">
        <v>11830</v>
      </c>
      <c r="S47" s="17"/>
      <c r="T47" s="27"/>
      <c r="U47" s="27"/>
      <c r="V47" s="27"/>
      <c r="W47" s="60" t="n">
        <f aca="false">R47/D47</f>
        <v>0.320613583392054</v>
      </c>
      <c r="X47" s="33" t="n">
        <v>40</v>
      </c>
      <c r="Z47" s="55"/>
    </row>
    <row r="48" customFormat="false" ht="14.4" hidden="true" customHeight="true" outlineLevel="1" collapsed="false">
      <c r="A48" s="0" t="n">
        <v>144</v>
      </c>
      <c r="B48" s="16" t="n">
        <f aca="false">B47+1</f>
        <v>41925</v>
      </c>
      <c r="C48" s="23"/>
      <c r="D48" s="50" t="n">
        <f aca="false">D47-F47-G47</f>
        <v>36898</v>
      </c>
      <c r="E48" s="17"/>
      <c r="F48" s="50" t="n">
        <v>6</v>
      </c>
      <c r="G48" s="50"/>
      <c r="H48" s="33"/>
      <c r="I48" s="33"/>
      <c r="J48" s="33"/>
      <c r="K48" s="49"/>
      <c r="L48" s="56" t="n">
        <v>3980</v>
      </c>
      <c r="M48" s="57"/>
      <c r="N48" s="19" t="n">
        <f aca="false">IF(D48&gt;0,L48/D48*1000,0)</f>
        <v>107.86492492818</v>
      </c>
      <c r="O48" s="24"/>
      <c r="P48" s="59"/>
      <c r="Q48" s="59"/>
      <c r="R48" s="50" t="n">
        <v>13256</v>
      </c>
      <c r="S48" s="17"/>
      <c r="T48" s="27"/>
      <c r="U48" s="27"/>
      <c r="V48" s="27"/>
      <c r="W48" s="60" t="n">
        <f aca="false">R48/D48</f>
        <v>0.359260664534663</v>
      </c>
      <c r="X48" s="33" t="n">
        <v>40</v>
      </c>
      <c r="Z48" s="55"/>
    </row>
    <row r="49" customFormat="false" ht="14.4" hidden="true" customHeight="true" outlineLevel="1" collapsed="false">
      <c r="A49" s="0" t="n">
        <v>145</v>
      </c>
      <c r="B49" s="16" t="n">
        <f aca="false">B48+1</f>
        <v>41926</v>
      </c>
      <c r="C49" s="23"/>
      <c r="D49" s="50" t="n">
        <f aca="false">D48-F48-G48</f>
        <v>36892</v>
      </c>
      <c r="E49" s="17"/>
      <c r="F49" s="50" t="n">
        <v>6</v>
      </c>
      <c r="G49" s="50"/>
      <c r="H49" s="33"/>
      <c r="I49" s="33"/>
      <c r="J49" s="33"/>
      <c r="K49" s="49"/>
      <c r="L49" s="56" t="n">
        <v>3990</v>
      </c>
      <c r="M49" s="57"/>
      <c r="N49" s="19" t="n">
        <f aca="false">IF(D49&gt;0,L49/D49*1000,0)</f>
        <v>108.153529220427</v>
      </c>
      <c r="O49" s="24"/>
      <c r="P49" s="59"/>
      <c r="Q49" s="59"/>
      <c r="R49" s="50" t="n">
        <v>3095</v>
      </c>
      <c r="S49" s="17"/>
      <c r="T49" s="27"/>
      <c r="U49" s="27"/>
      <c r="V49" s="27"/>
      <c r="W49" s="60" t="n">
        <f aca="false">R49/D49</f>
        <v>0.0838935270519354</v>
      </c>
      <c r="X49" s="33" t="n">
        <v>66</v>
      </c>
      <c r="Z49" s="55"/>
    </row>
    <row r="50" customFormat="false" ht="14.4" hidden="true" customHeight="true" outlineLevel="1" collapsed="false">
      <c r="A50" s="0" t="n">
        <v>146</v>
      </c>
      <c r="B50" s="16" t="n">
        <f aca="false">B49+1</f>
        <v>41927</v>
      </c>
      <c r="C50" s="23"/>
      <c r="D50" s="50" t="n">
        <f aca="false">D49-F49-G49</f>
        <v>36886</v>
      </c>
      <c r="E50" s="17"/>
      <c r="F50" s="50" t="n">
        <v>9</v>
      </c>
      <c r="G50" s="50"/>
      <c r="H50" s="33"/>
      <c r="I50" s="33"/>
      <c r="J50" s="33"/>
      <c r="K50" s="49"/>
      <c r="L50" s="56" t="n">
        <v>3620</v>
      </c>
      <c r="M50" s="57"/>
      <c r="N50" s="19" t="n">
        <f aca="false">IF(D50&gt;0,L50/D50*1000,0)</f>
        <v>98.1402158000325</v>
      </c>
      <c r="O50" s="24"/>
      <c r="P50" s="59"/>
      <c r="Q50" s="59"/>
      <c r="R50" s="50" t="n">
        <v>24911</v>
      </c>
      <c r="S50" s="17"/>
      <c r="T50" s="27"/>
      <c r="U50" s="27"/>
      <c r="V50" s="27"/>
      <c r="W50" s="60" t="n">
        <f aca="false">R50/D50</f>
        <v>0.675351081711218</v>
      </c>
      <c r="X50" s="33" t="n">
        <v>66</v>
      </c>
      <c r="Z50" s="55"/>
    </row>
    <row r="51" customFormat="false" ht="14.4" hidden="true" customHeight="true" outlineLevel="1" collapsed="false">
      <c r="A51" s="0" t="n">
        <v>147</v>
      </c>
      <c r="B51" s="16" t="n">
        <f aca="false">B50+1</f>
        <v>41928</v>
      </c>
      <c r="C51" s="23"/>
      <c r="D51" s="50" t="n">
        <f aca="false">D50-F50-G50</f>
        <v>36877</v>
      </c>
      <c r="E51" s="17"/>
      <c r="F51" s="50" t="n">
        <v>10</v>
      </c>
      <c r="G51" s="50" t="n">
        <v>2</v>
      </c>
      <c r="H51" s="33"/>
      <c r="I51" s="33"/>
      <c r="J51" s="33"/>
      <c r="K51" s="49"/>
      <c r="L51" s="56" t="n">
        <v>4040</v>
      </c>
      <c r="M51" s="57"/>
      <c r="N51" s="19" t="n">
        <f aca="false">IF(D51&gt;0,L51/D51*1000,0)</f>
        <v>109.553380155653</v>
      </c>
      <c r="O51" s="24"/>
      <c r="P51" s="59"/>
      <c r="Q51" s="59"/>
      <c r="R51" s="50" t="n">
        <v>15505</v>
      </c>
      <c r="S51" s="17"/>
      <c r="T51" s="27"/>
      <c r="U51" s="27"/>
      <c r="V51" s="27"/>
      <c r="W51" s="60" t="n">
        <f aca="false">R51/D51</f>
        <v>0.420451772107276</v>
      </c>
      <c r="X51" s="33" t="n">
        <v>66</v>
      </c>
      <c r="Z51" s="55"/>
    </row>
    <row r="52" s="32" customFormat="true" ht="14.4" hidden="false" customHeight="false" outlineLevel="0" collapsed="false">
      <c r="B52" s="31"/>
      <c r="C52" s="33" t="n">
        <f aca="false">C44+1</f>
        <v>21</v>
      </c>
      <c r="D52" s="13" t="n">
        <f aca="false">B51</f>
        <v>41928</v>
      </c>
      <c r="E52" s="51" t="n">
        <f aca="false">IF(SUM(D45:D51)&gt;0,AVERAGE(D45:D51),0)</f>
        <v>36893.7142857143</v>
      </c>
      <c r="F52" s="33" t="n">
        <f aca="false">SUM(F45:F51)</f>
        <v>37</v>
      </c>
      <c r="G52" s="33" t="n">
        <f aca="false">SUM(G45:G51)</f>
        <v>2</v>
      </c>
      <c r="H52" s="33" t="n">
        <f aca="false">F52/2.5</f>
        <v>14.8</v>
      </c>
      <c r="I52" s="33" t="n">
        <f aca="false">F52+I44</f>
        <v>117</v>
      </c>
      <c r="J52" s="33" t="n">
        <f aca="false">G52+J44</f>
        <v>19</v>
      </c>
      <c r="K52" s="49" t="n">
        <v>1808</v>
      </c>
      <c r="L52" s="52"/>
      <c r="M52" s="52" t="n">
        <f aca="false">IF(L52&gt;0,L52+M44,0)</f>
        <v>0</v>
      </c>
      <c r="N52" s="51" t="n">
        <f aca="false">L52/E52/7*1000</f>
        <v>0</v>
      </c>
      <c r="O52" s="51" t="n">
        <f aca="false">L52/E52*1000</f>
        <v>0</v>
      </c>
      <c r="P52" s="53" t="n">
        <f aca="false">IF(R52&gt;0,L52/(R52/10),0)</f>
        <v>0</v>
      </c>
      <c r="Q52" s="53" t="n">
        <f aca="false">M52/(S52/10)</f>
        <v>0</v>
      </c>
      <c r="R52" s="52" t="n">
        <f aca="false">SUM(R45:R51)</f>
        <v>90567</v>
      </c>
      <c r="S52" s="52" t="n">
        <f aca="false">IF(R52&gt;0,R52+S44,0)</f>
        <v>174522</v>
      </c>
      <c r="T52" s="53" t="n">
        <f aca="false">R52/E52</f>
        <v>2.45480840716189</v>
      </c>
      <c r="U52" s="53" t="n">
        <f aca="false">T52+U44</f>
        <v>4.72905850117909</v>
      </c>
      <c r="V52" s="53" t="n">
        <f aca="false">S52/$E$28</f>
        <v>4.72523961661342</v>
      </c>
      <c r="W52" s="54" t="n">
        <f aca="false">IF(R52&gt;0,R52/7/E52*100,0)</f>
        <v>35.0686915308841</v>
      </c>
      <c r="X52" s="33" t="n">
        <v>66</v>
      </c>
      <c r="Z52" s="55"/>
      <c r="AA52" s="55"/>
    </row>
    <row r="53" customFormat="false" ht="14.4" hidden="true" customHeight="true" outlineLevel="1" collapsed="false">
      <c r="A53" s="0" t="n">
        <v>148</v>
      </c>
      <c r="B53" s="16" t="n">
        <f aca="false">B51+1</f>
        <v>41929</v>
      </c>
      <c r="C53" s="23"/>
      <c r="D53" s="50" t="n">
        <f aca="false">D51-F51-G51</f>
        <v>36865</v>
      </c>
      <c r="E53" s="17"/>
      <c r="F53" s="50" t="n">
        <v>5</v>
      </c>
      <c r="G53" s="50"/>
      <c r="H53" s="50"/>
      <c r="I53" s="33"/>
      <c r="J53" s="33"/>
      <c r="K53" s="49"/>
      <c r="L53" s="18"/>
      <c r="M53" s="17"/>
      <c r="N53" s="19" t="n">
        <f aca="false">IF(D53&gt;0,L53/D53*1000,0)</f>
        <v>0</v>
      </c>
      <c r="O53" s="24"/>
      <c r="P53" s="59"/>
      <c r="Q53" s="59"/>
      <c r="R53" s="50" t="n">
        <v>16771</v>
      </c>
      <c r="S53" s="17"/>
      <c r="T53" s="27"/>
      <c r="U53" s="27"/>
      <c r="V53" s="27"/>
      <c r="W53" s="60" t="n">
        <f aca="false">R53/D53</f>
        <v>0.454930150549302</v>
      </c>
      <c r="X53" s="33" t="n">
        <v>66</v>
      </c>
      <c r="Z53" s="55" t="n">
        <f aca="false">N53/2</f>
        <v>0</v>
      </c>
    </row>
    <row r="54" customFormat="false" ht="14.4" hidden="true" customHeight="true" outlineLevel="1" collapsed="false">
      <c r="A54" s="0" t="n">
        <v>149</v>
      </c>
      <c r="B54" s="16" t="n">
        <f aca="false">B53+1</f>
        <v>41930</v>
      </c>
      <c r="C54" s="23"/>
      <c r="D54" s="50" t="n">
        <f aca="false">D53-F53-G53</f>
        <v>36860</v>
      </c>
      <c r="E54" s="17"/>
      <c r="F54" s="50" t="n">
        <v>8</v>
      </c>
      <c r="G54" s="50"/>
      <c r="H54" s="50"/>
      <c r="I54" s="33"/>
      <c r="J54" s="33"/>
      <c r="K54" s="49"/>
      <c r="L54" s="18"/>
      <c r="M54" s="17"/>
      <c r="N54" s="19" t="n">
        <f aca="false">IF(D54&gt;0,L54/D54*1000,0)</f>
        <v>0</v>
      </c>
      <c r="O54" s="24"/>
      <c r="P54" s="59"/>
      <c r="Q54" s="59"/>
      <c r="R54" s="50" t="n">
        <v>17700</v>
      </c>
      <c r="S54" s="17"/>
      <c r="T54" s="27"/>
      <c r="U54" s="27"/>
      <c r="V54" s="27"/>
      <c r="W54" s="60" t="n">
        <f aca="false">R54/D54</f>
        <v>0.480195333695062</v>
      </c>
      <c r="X54" s="33" t="n">
        <v>66</v>
      </c>
      <c r="Z54" s="55" t="n">
        <f aca="false">N54/2</f>
        <v>0</v>
      </c>
    </row>
    <row r="55" s="1" customFormat="true" ht="14.4" hidden="true" customHeight="true" outlineLevel="1" collapsed="false">
      <c r="A55" s="1" t="n">
        <v>150</v>
      </c>
      <c r="B55" s="30" t="n">
        <f aca="false">B54+1</f>
        <v>41931</v>
      </c>
      <c r="C55" s="18"/>
      <c r="D55" s="18" t="n">
        <f aca="false">D54-F54-G54</f>
        <v>36852</v>
      </c>
      <c r="E55" s="18"/>
      <c r="F55" s="18"/>
      <c r="G55" s="18"/>
      <c r="H55" s="18"/>
      <c r="I55" s="18"/>
      <c r="J55" s="18"/>
      <c r="K55" s="62"/>
      <c r="L55" s="18" t="n">
        <v>3500</v>
      </c>
      <c r="M55" s="18"/>
      <c r="N55" s="63" t="n">
        <f aca="false">IF(D55&gt;0,L55/D55*1000,0)</f>
        <v>94.974492564854</v>
      </c>
      <c r="O55" s="63"/>
      <c r="P55" s="64"/>
      <c r="Q55" s="64"/>
      <c r="R55" s="18" t="n">
        <v>18611</v>
      </c>
      <c r="S55" s="18"/>
      <c r="T55" s="64"/>
      <c r="U55" s="64"/>
      <c r="V55" s="64"/>
      <c r="W55" s="65" t="n">
        <f aca="false">R55/D55</f>
        <v>0.505020080321285</v>
      </c>
      <c r="X55" s="33" t="n">
        <v>66</v>
      </c>
      <c r="Z55" s="66" t="n">
        <f aca="false">N55/2</f>
        <v>47.487246282427</v>
      </c>
    </row>
    <row r="56" customFormat="false" ht="14.4" hidden="true" customHeight="true" outlineLevel="1" collapsed="false">
      <c r="A56" s="0" t="n">
        <v>151</v>
      </c>
      <c r="B56" s="16" t="n">
        <f aca="false">B55+1</f>
        <v>41932</v>
      </c>
      <c r="C56" s="23"/>
      <c r="D56" s="50" t="n">
        <f aca="false">D55-F55-G55</f>
        <v>36852</v>
      </c>
      <c r="E56" s="17"/>
      <c r="F56" s="50" t="n">
        <v>9</v>
      </c>
      <c r="G56" s="50"/>
      <c r="H56" s="50"/>
      <c r="I56" s="33"/>
      <c r="J56" s="33"/>
      <c r="K56" s="49"/>
      <c r="L56" s="18" t="n">
        <v>4020</v>
      </c>
      <c r="M56" s="17"/>
      <c r="N56" s="19" t="n">
        <f aca="false">IF(D56&gt;0,L56/D56*1000,0)</f>
        <v>109.084988603061</v>
      </c>
      <c r="O56" s="24"/>
      <c r="P56" s="59"/>
      <c r="Q56" s="59"/>
      <c r="R56" s="50" t="n">
        <v>18966</v>
      </c>
      <c r="S56" s="17"/>
      <c r="T56" s="27"/>
      <c r="U56" s="27"/>
      <c r="V56" s="27"/>
      <c r="W56" s="60" t="n">
        <f aca="false">R56/D56</f>
        <v>0.514653207424292</v>
      </c>
      <c r="X56" s="33" t="n">
        <v>88</v>
      </c>
      <c r="Z56" s="55" t="n">
        <f aca="false">N56/2</f>
        <v>54.5424943015304</v>
      </c>
    </row>
    <row r="57" customFormat="false" ht="14.4" hidden="true" customHeight="true" outlineLevel="1" collapsed="false">
      <c r="A57" s="0" t="n">
        <v>152</v>
      </c>
      <c r="B57" s="16" t="n">
        <f aca="false">B56+1</f>
        <v>41933</v>
      </c>
      <c r="C57" s="23"/>
      <c r="D57" s="50" t="n">
        <f aca="false">D56-F56-G56</f>
        <v>36843</v>
      </c>
      <c r="E57" s="17"/>
      <c r="F57" s="50" t="n">
        <v>2</v>
      </c>
      <c r="G57" s="50"/>
      <c r="H57" s="50"/>
      <c r="I57" s="33"/>
      <c r="J57" s="33"/>
      <c r="K57" s="49"/>
      <c r="L57" s="18" t="n">
        <v>3560</v>
      </c>
      <c r="M57" s="17"/>
      <c r="N57" s="19" t="n">
        <f aca="false">IF(D57&gt;0,L57/D57*1000,0)</f>
        <v>96.6262247916836</v>
      </c>
      <c r="O57" s="24"/>
      <c r="P57" s="59"/>
      <c r="Q57" s="59"/>
      <c r="R57" s="50" t="n">
        <v>19813</v>
      </c>
      <c r="S57" s="17"/>
      <c r="T57" s="27"/>
      <c r="U57" s="27"/>
      <c r="V57" s="27"/>
      <c r="W57" s="60" t="n">
        <f aca="false">R57/D57</f>
        <v>0.53776836848248</v>
      </c>
      <c r="X57" s="33" t="n">
        <v>88</v>
      </c>
      <c r="Z57" s="55" t="n">
        <f aca="false">N57/2</f>
        <v>48.3131123958418</v>
      </c>
    </row>
    <row r="58" customFormat="false" ht="14.4" hidden="true" customHeight="true" outlineLevel="1" collapsed="false">
      <c r="A58" s="0" t="n">
        <v>153</v>
      </c>
      <c r="B58" s="16" t="n">
        <f aca="false">B57+1</f>
        <v>41934</v>
      </c>
      <c r="C58" s="23"/>
      <c r="D58" s="50" t="n">
        <f aca="false">D57-F57-G57</f>
        <v>36841</v>
      </c>
      <c r="E58" s="17"/>
      <c r="F58" s="50" t="n">
        <v>10</v>
      </c>
      <c r="G58" s="50" t="n">
        <v>3</v>
      </c>
      <c r="H58" s="50"/>
      <c r="I58" s="33"/>
      <c r="J58" s="33"/>
      <c r="K58" s="49"/>
      <c r="L58" s="18" t="n">
        <v>4060</v>
      </c>
      <c r="M58" s="17"/>
      <c r="N58" s="19" t="n">
        <f aca="false">IF(D58&gt;0,L58/D58*1000,0)</f>
        <v>110.203306099183</v>
      </c>
      <c r="O58" s="24"/>
      <c r="P58" s="59"/>
      <c r="Q58" s="59"/>
      <c r="R58" s="50" t="n">
        <v>20382</v>
      </c>
      <c r="S58" s="17"/>
      <c r="T58" s="27"/>
      <c r="U58" s="27"/>
      <c r="V58" s="27"/>
      <c r="W58" s="60" t="n">
        <f aca="false">R58/D58</f>
        <v>0.553242311555061</v>
      </c>
      <c r="X58" s="33" t="n">
        <v>88</v>
      </c>
      <c r="Z58" s="55" t="n">
        <f aca="false">N58/2</f>
        <v>55.1016530495915</v>
      </c>
    </row>
    <row r="59" customFormat="false" ht="14.4" hidden="true" customHeight="true" outlineLevel="1" collapsed="false">
      <c r="A59" s="0" t="n">
        <v>154</v>
      </c>
      <c r="B59" s="16" t="n">
        <f aca="false">B58+1</f>
        <v>41935</v>
      </c>
      <c r="C59" s="23"/>
      <c r="D59" s="50" t="n">
        <f aca="false">D58-F58-G58</f>
        <v>36828</v>
      </c>
      <c r="E59" s="17"/>
      <c r="F59" s="50" t="n">
        <v>1</v>
      </c>
      <c r="G59" s="50"/>
      <c r="H59" s="50"/>
      <c r="I59" s="33"/>
      <c r="J59" s="33"/>
      <c r="K59" s="49"/>
      <c r="L59" s="18" t="n">
        <v>3500</v>
      </c>
      <c r="M59" s="17"/>
      <c r="N59" s="19" t="n">
        <f aca="false">IF(D59&gt;0,L59/D59*1000,0)</f>
        <v>95.036385358966</v>
      </c>
      <c r="O59" s="24"/>
      <c r="P59" s="59"/>
      <c r="Q59" s="59"/>
      <c r="R59" s="50" t="n">
        <v>22090</v>
      </c>
      <c r="S59" s="17"/>
      <c r="T59" s="27"/>
      <c r="U59" s="27"/>
      <c r="V59" s="27"/>
      <c r="W59" s="60" t="n">
        <f aca="false">R59/D59</f>
        <v>0.599815357879874</v>
      </c>
      <c r="X59" s="33" t="n">
        <v>88</v>
      </c>
      <c r="Z59" s="55" t="n">
        <f aca="false">N59/2</f>
        <v>47.518192679483</v>
      </c>
    </row>
    <row r="60" s="32" customFormat="true" ht="14.4" hidden="false" customHeight="false" outlineLevel="0" collapsed="false">
      <c r="B60" s="31"/>
      <c r="C60" s="33" t="n">
        <f aca="false">C52+1</f>
        <v>22</v>
      </c>
      <c r="D60" s="13" t="n">
        <f aca="false">B59</f>
        <v>41935</v>
      </c>
      <c r="E60" s="51" t="n">
        <f aca="false">IF(SUM(D53:D59)&gt;0,AVERAGE(D53:D59),0)</f>
        <v>36848.7142857143</v>
      </c>
      <c r="F60" s="33" t="n">
        <f aca="false">SUM(F53:F59)</f>
        <v>35</v>
      </c>
      <c r="G60" s="33" t="n">
        <f aca="false">SUM(G53:G59)</f>
        <v>3</v>
      </c>
      <c r="H60" s="33" t="n">
        <f aca="false">F60/2.5</f>
        <v>14</v>
      </c>
      <c r="I60" s="33" t="n">
        <f aca="false">F60+I52</f>
        <v>152</v>
      </c>
      <c r="J60" s="33" t="n">
        <f aca="false">G60+J52</f>
        <v>22</v>
      </c>
      <c r="K60" s="49" t="n">
        <v>1868</v>
      </c>
      <c r="L60" s="52" t="n">
        <f aca="false">SUM(L53:L59)</f>
        <v>18640</v>
      </c>
      <c r="M60" s="52" t="n">
        <f aca="false">IF(L60&gt;0,L60+M52,0)</f>
        <v>18640</v>
      </c>
      <c r="N60" s="51" t="n">
        <f aca="false">L60/E60/7*1000</f>
        <v>72.2645876382584</v>
      </c>
      <c r="O60" s="51" t="n">
        <f aca="false">L60/E60*1000</f>
        <v>505.852113467809</v>
      </c>
      <c r="P60" s="53" t="n">
        <f aca="false">IF(R60&gt;0,L60/(R60/10),0)</f>
        <v>1.38759649527666</v>
      </c>
      <c r="Q60" s="53" t="n">
        <f aca="false">M60/(S60/10)</f>
        <v>0.603519450875006</v>
      </c>
      <c r="R60" s="52" t="n">
        <f aca="false">SUM(R53:R59)</f>
        <v>134333</v>
      </c>
      <c r="S60" s="52" t="n">
        <f aca="false">IF(R60&gt;0,R60+S52,0)</f>
        <v>308855</v>
      </c>
      <c r="T60" s="53" t="n">
        <f aca="false">R60/E60</f>
        <v>3.64552746558321</v>
      </c>
      <c r="U60" s="53" t="n">
        <f aca="false">T60+U52</f>
        <v>8.3745859667623</v>
      </c>
      <c r="V60" s="53" t="n">
        <f aca="false">S60/$E$28</f>
        <v>8.36234905507121</v>
      </c>
      <c r="W60" s="54" t="n">
        <f aca="false">IF(R60&gt;0,R60/7/E60*100,0)</f>
        <v>52.0789637940459</v>
      </c>
      <c r="X60" s="33" t="n">
        <v>88</v>
      </c>
      <c r="Z60" s="55" t="n">
        <f aca="false">N60/2</f>
        <v>36.1322938191292</v>
      </c>
      <c r="AA60" s="55" t="n">
        <f aca="false">AVERAGE(Z60,Z68)</f>
        <v>40.5422642160779</v>
      </c>
    </row>
    <row r="61" customFormat="false" ht="14.4" hidden="true" customHeight="true" outlineLevel="1" collapsed="false">
      <c r="A61" s="0" t="n">
        <v>155</v>
      </c>
      <c r="B61" s="16" t="n">
        <f aca="false">B59+1</f>
        <v>41936</v>
      </c>
      <c r="C61" s="23"/>
      <c r="D61" s="50" t="n">
        <f aca="false">D59-F59-G59</f>
        <v>36827</v>
      </c>
      <c r="E61" s="17"/>
      <c r="F61" s="50" t="n">
        <v>2</v>
      </c>
      <c r="G61" s="50"/>
      <c r="H61" s="33"/>
      <c r="I61" s="33"/>
      <c r="J61" s="33"/>
      <c r="K61" s="67"/>
      <c r="L61" s="18" t="n">
        <v>4060</v>
      </c>
      <c r="M61" s="17"/>
      <c r="N61" s="19"/>
      <c r="O61" s="24"/>
      <c r="P61" s="59"/>
      <c r="Q61" s="59"/>
      <c r="R61" s="50" t="n">
        <v>23048</v>
      </c>
      <c r="S61" s="17"/>
      <c r="T61" s="27"/>
      <c r="U61" s="27"/>
      <c r="V61" s="27"/>
      <c r="W61" s="60" t="n">
        <f aca="false">R61/D61</f>
        <v>0.62584516794743</v>
      </c>
      <c r="X61" s="33" t="n">
        <v>88</v>
      </c>
      <c r="Z61" s="55" t="n">
        <f aca="false">N61/2</f>
        <v>0</v>
      </c>
      <c r="AC61" s="0" t="n">
        <v>0.62584516794743</v>
      </c>
    </row>
    <row r="62" customFormat="false" ht="14.4" hidden="true" customHeight="true" outlineLevel="1" collapsed="false">
      <c r="A62" s="0" t="n">
        <v>156</v>
      </c>
      <c r="B62" s="16" t="n">
        <f aca="false">B61+1</f>
        <v>41937</v>
      </c>
      <c r="C62" s="23"/>
      <c r="D62" s="50" t="n">
        <f aca="false">D61-F61-G61</f>
        <v>36825</v>
      </c>
      <c r="E62" s="17"/>
      <c r="F62" s="50" t="n">
        <v>3</v>
      </c>
      <c r="G62" s="50"/>
      <c r="H62" s="33"/>
      <c r="I62" s="33"/>
      <c r="J62" s="33"/>
      <c r="K62" s="67"/>
      <c r="L62" s="18"/>
      <c r="M62" s="17"/>
      <c r="N62" s="19"/>
      <c r="O62" s="24"/>
      <c r="P62" s="59"/>
      <c r="Q62" s="59"/>
      <c r="R62" s="50" t="n">
        <v>23741</v>
      </c>
      <c r="S62" s="17"/>
      <c r="T62" s="27"/>
      <c r="U62" s="27"/>
      <c r="V62" s="27"/>
      <c r="W62" s="60" t="n">
        <f aca="false">R62/D62</f>
        <v>0.64469789545146</v>
      </c>
      <c r="X62" s="33" t="n">
        <v>88</v>
      </c>
      <c r="Z62" s="55" t="n">
        <f aca="false">N62/2</f>
        <v>0</v>
      </c>
      <c r="AC62" s="0" t="n">
        <v>0.64469789545146</v>
      </c>
    </row>
    <row r="63" customFormat="false" ht="14.4" hidden="true" customHeight="true" outlineLevel="1" collapsed="false">
      <c r="A63" s="0" t="n">
        <v>157</v>
      </c>
      <c r="B63" s="16" t="n">
        <f aca="false">B62+1</f>
        <v>41938</v>
      </c>
      <c r="C63" s="23"/>
      <c r="D63" s="50" t="n">
        <f aca="false">D62-F62-G62</f>
        <v>36822</v>
      </c>
      <c r="E63" s="17"/>
      <c r="F63" s="50"/>
      <c r="G63" s="50"/>
      <c r="H63" s="33"/>
      <c r="I63" s="33"/>
      <c r="J63" s="33"/>
      <c r="K63" s="67"/>
      <c r="L63" s="18" t="n">
        <v>4020</v>
      </c>
      <c r="M63" s="17"/>
      <c r="N63" s="19"/>
      <c r="O63" s="24"/>
      <c r="P63" s="59"/>
      <c r="Q63" s="59"/>
      <c r="R63" s="50" t="n">
        <v>25443</v>
      </c>
      <c r="S63" s="17"/>
      <c r="T63" s="27"/>
      <c r="U63" s="27"/>
      <c r="V63" s="27"/>
      <c r="W63" s="60" t="n">
        <f aca="false">R63/D63</f>
        <v>0.69097278800717</v>
      </c>
      <c r="X63" s="33" t="n">
        <v>93</v>
      </c>
      <c r="Z63" s="55" t="n">
        <f aca="false">N63/2</f>
        <v>0</v>
      </c>
      <c r="AC63" s="0" t="n">
        <v>0.69097278800717</v>
      </c>
    </row>
    <row r="64" customFormat="false" ht="14.4" hidden="true" customHeight="true" outlineLevel="1" collapsed="false">
      <c r="A64" s="0" t="n">
        <v>158</v>
      </c>
      <c r="B64" s="16" t="n">
        <f aca="false">B63+1</f>
        <v>41939</v>
      </c>
      <c r="C64" s="23"/>
      <c r="D64" s="50" t="n">
        <f aca="false">D63-F63-G63</f>
        <v>36822</v>
      </c>
      <c r="E64" s="17"/>
      <c r="F64" s="50" t="n">
        <v>7</v>
      </c>
      <c r="G64" s="50"/>
      <c r="H64" s="33"/>
      <c r="I64" s="33"/>
      <c r="J64" s="33"/>
      <c r="K64" s="67"/>
      <c r="L64" s="18" t="n">
        <v>3540</v>
      </c>
      <c r="M64" s="17"/>
      <c r="N64" s="19"/>
      <c r="O64" s="24"/>
      <c r="P64" s="59"/>
      <c r="Q64" s="59"/>
      <c r="R64" s="50" t="n">
        <v>26218</v>
      </c>
      <c r="S64" s="17"/>
      <c r="T64" s="27"/>
      <c r="U64" s="27"/>
      <c r="V64" s="27"/>
      <c r="W64" s="60" t="n">
        <f aca="false">R64/D64</f>
        <v>0.712019988050622</v>
      </c>
      <c r="X64" s="33" t="n">
        <v>93</v>
      </c>
      <c r="Z64" s="55" t="n">
        <f aca="false">N64/2</f>
        <v>0</v>
      </c>
      <c r="AC64" s="0" t="n">
        <v>0.712019988050622</v>
      </c>
    </row>
    <row r="65" customFormat="false" ht="14.4" hidden="true" customHeight="true" outlineLevel="1" collapsed="false">
      <c r="A65" s="0" t="n">
        <v>159</v>
      </c>
      <c r="B65" s="16" t="n">
        <f aca="false">B64+1</f>
        <v>41940</v>
      </c>
      <c r="C65" s="23"/>
      <c r="D65" s="50" t="n">
        <f aca="false">D64-F64-G64</f>
        <v>36815</v>
      </c>
      <c r="E65" s="17"/>
      <c r="F65" s="50" t="n">
        <v>4</v>
      </c>
      <c r="G65" s="50"/>
      <c r="H65" s="33"/>
      <c r="I65" s="33"/>
      <c r="J65" s="33"/>
      <c r="K65" s="67"/>
      <c r="L65" s="18" t="n">
        <v>4030</v>
      </c>
      <c r="M65" s="17"/>
      <c r="N65" s="19"/>
      <c r="O65" s="24"/>
      <c r="P65" s="59"/>
      <c r="Q65" s="59"/>
      <c r="R65" s="50" t="n">
        <v>27052</v>
      </c>
      <c r="S65" s="17"/>
      <c r="T65" s="27"/>
      <c r="U65" s="27"/>
      <c r="V65" s="27"/>
      <c r="W65" s="60" t="n">
        <f aca="false">R65/D65</f>
        <v>0.734809181040337</v>
      </c>
      <c r="X65" s="33" t="n">
        <v>93</v>
      </c>
      <c r="Z65" s="55" t="n">
        <f aca="false">N65/2</f>
        <v>0</v>
      </c>
      <c r="AC65" s="0" t="n">
        <v>0.734669491065124</v>
      </c>
    </row>
    <row r="66" customFormat="false" ht="14.4" hidden="true" customHeight="true" outlineLevel="1" collapsed="false">
      <c r="A66" s="0" t="n">
        <v>160</v>
      </c>
      <c r="B66" s="16" t="n">
        <f aca="false">B65+1</f>
        <v>41941</v>
      </c>
      <c r="C66" s="23"/>
      <c r="D66" s="50" t="n">
        <f aca="false">D65-F65-G65</f>
        <v>36811</v>
      </c>
      <c r="E66" s="17"/>
      <c r="F66" s="50" t="n">
        <v>6</v>
      </c>
      <c r="G66" s="50" t="n">
        <v>9</v>
      </c>
      <c r="H66" s="33"/>
      <c r="I66" s="33"/>
      <c r="J66" s="33"/>
      <c r="K66" s="67"/>
      <c r="L66" s="18" t="n">
        <v>4020</v>
      </c>
      <c r="M66" s="17"/>
      <c r="N66" s="19"/>
      <c r="O66" s="24"/>
      <c r="P66" s="59"/>
      <c r="Q66" s="59"/>
      <c r="R66" s="50" t="n">
        <v>27325</v>
      </c>
      <c r="S66" s="17"/>
      <c r="T66" s="27"/>
      <c r="U66" s="27"/>
      <c r="V66" s="27"/>
      <c r="W66" s="60" t="n">
        <f aca="false">R66/D66</f>
        <v>0.742305289179865</v>
      </c>
      <c r="X66" s="33" t="n">
        <v>93</v>
      </c>
      <c r="Z66" s="55" t="n">
        <f aca="false">N66/2</f>
        <v>0</v>
      </c>
      <c r="AC66" s="0" t="n">
        <v>0.767132287754726</v>
      </c>
    </row>
    <row r="67" customFormat="false" ht="14.4" hidden="true" customHeight="true" outlineLevel="1" collapsed="false">
      <c r="A67" s="0" t="n">
        <v>161</v>
      </c>
      <c r="B67" s="16" t="n">
        <f aca="false">B66+1</f>
        <v>41942</v>
      </c>
      <c r="C67" s="23"/>
      <c r="D67" s="50" t="n">
        <f aca="false">D66-F66-G66</f>
        <v>36796</v>
      </c>
      <c r="E67" s="17"/>
      <c r="F67" s="50" t="n">
        <v>4</v>
      </c>
      <c r="G67" s="50"/>
      <c r="H67" s="33"/>
      <c r="I67" s="33"/>
      <c r="J67" s="33"/>
      <c r="K67" s="67"/>
      <c r="L67" s="18" t="n">
        <v>3500</v>
      </c>
      <c r="M67" s="17"/>
      <c r="N67" s="19"/>
      <c r="O67" s="24"/>
      <c r="P67" s="59"/>
      <c r="Q67" s="59"/>
      <c r="R67" s="50" t="n">
        <v>27902</v>
      </c>
      <c r="S67" s="17"/>
      <c r="T67" s="27"/>
      <c r="U67" s="27"/>
      <c r="V67" s="27"/>
      <c r="W67" s="60" t="n">
        <f aca="false">R67/D67</f>
        <v>0.758288944450484</v>
      </c>
      <c r="X67" s="33" t="n">
        <v>93</v>
      </c>
      <c r="Z67" s="55" t="n">
        <f aca="false">N67/2</f>
        <v>0</v>
      </c>
      <c r="AC67" s="0" t="n">
        <v>0.795629361638182</v>
      </c>
    </row>
    <row r="68" s="32" customFormat="true" ht="14.4" hidden="false" customHeight="false" outlineLevel="0" collapsed="false">
      <c r="B68" s="31"/>
      <c r="C68" s="33" t="n">
        <f aca="false">C60+1</f>
        <v>23</v>
      </c>
      <c r="D68" s="13" t="n">
        <f aca="false">B67</f>
        <v>41942</v>
      </c>
      <c r="E68" s="52" t="n">
        <f aca="false">IF(SUM(D61:D67)&gt;0,AVERAGE(D61:D67),0)</f>
        <v>36816.8571428571</v>
      </c>
      <c r="F68" s="33" t="n">
        <f aca="false">SUM(F61:F67)</f>
        <v>26</v>
      </c>
      <c r="G68" s="33" t="n">
        <f aca="false">SUM(G61:G67)</f>
        <v>9</v>
      </c>
      <c r="H68" s="33" t="n">
        <f aca="false">F68/2.5</f>
        <v>10.4</v>
      </c>
      <c r="I68" s="33" t="n">
        <f aca="false">F68+I60</f>
        <v>178</v>
      </c>
      <c r="J68" s="33" t="n">
        <f aca="false">G68+J60</f>
        <v>31</v>
      </c>
      <c r="K68" s="49" t="n">
        <v>1902</v>
      </c>
      <c r="L68" s="52" t="n">
        <f aca="false">SUM(L61:L67)</f>
        <v>23170</v>
      </c>
      <c r="M68" s="52" t="n">
        <f aca="false">IF(L68&gt;0,L68+M60,0)</f>
        <v>41810</v>
      </c>
      <c r="N68" s="51" t="n">
        <f aca="false">L68/E68/7*1000</f>
        <v>89.9044692260533</v>
      </c>
      <c r="O68" s="51" t="n">
        <f aca="false">L68/E68*1000</f>
        <v>629.331284582373</v>
      </c>
      <c r="P68" s="53" t="n">
        <f aca="false">IF(R68&gt;0,L68/(R68/10),0)</f>
        <v>1.28203000071931</v>
      </c>
      <c r="Q68" s="53" t="n">
        <f aca="false">M68/(S68/10)</f>
        <v>0.853990326481257</v>
      </c>
      <c r="R68" s="52" t="n">
        <f aca="false">SUM(R61:R67)</f>
        <v>180729</v>
      </c>
      <c r="S68" s="52" t="n">
        <f aca="false">IF(R68&gt;0,R68+S60,0)</f>
        <v>489584</v>
      </c>
      <c r="T68" s="53" t="n">
        <f aca="false">R68/E68</f>
        <v>4.90886550415571</v>
      </c>
      <c r="U68" s="53" t="n">
        <f aca="false">T68+U60</f>
        <v>13.283451470918</v>
      </c>
      <c r="V68" s="53" t="n">
        <f aca="false">S68/$E$28</f>
        <v>13.2556452049602</v>
      </c>
      <c r="W68" s="54" t="n">
        <f aca="false">IF(R68&gt;0,R68/7/E68*100,0)</f>
        <v>70.1266500593672</v>
      </c>
      <c r="X68" s="33" t="n">
        <v>93</v>
      </c>
      <c r="Z68" s="55" t="n">
        <f aca="false">N68/2</f>
        <v>44.9522346130267</v>
      </c>
      <c r="AA68" s="55" t="n">
        <f aca="false">AVERAGE(Z60,Z68,Z76)</f>
        <v>44.9801608968415</v>
      </c>
    </row>
    <row r="69" customFormat="false" ht="14.4" hidden="true" customHeight="true" outlineLevel="1" collapsed="false">
      <c r="A69" s="0" t="n">
        <v>162</v>
      </c>
      <c r="B69" s="16" t="n">
        <f aca="false">B67+1</f>
        <v>41943</v>
      </c>
      <c r="C69" s="23"/>
      <c r="D69" s="50" t="n">
        <f aca="false">D67-F67-G67</f>
        <v>36792</v>
      </c>
      <c r="E69" s="57"/>
      <c r="F69" s="50" t="n">
        <v>4</v>
      </c>
      <c r="G69" s="50"/>
      <c r="H69" s="50"/>
      <c r="I69" s="33"/>
      <c r="J69" s="33"/>
      <c r="K69" s="49"/>
      <c r="L69" s="18" t="n">
        <v>4020</v>
      </c>
      <c r="M69" s="17"/>
      <c r="N69" s="19"/>
      <c r="O69" s="24"/>
      <c r="P69" s="17"/>
      <c r="Q69" s="17"/>
      <c r="R69" s="50" t="n">
        <v>28435</v>
      </c>
      <c r="S69" s="17"/>
      <c r="T69" s="27"/>
      <c r="U69" s="27"/>
      <c r="V69" s="27"/>
      <c r="W69" s="60" t="n">
        <f aca="false">R69/D69</f>
        <v>0.772858230050011</v>
      </c>
      <c r="X69" s="33" t="n">
        <v>93</v>
      </c>
      <c r="Z69" s="55" t="n">
        <f aca="false">N69/2</f>
        <v>0</v>
      </c>
    </row>
    <row r="70" customFormat="false" ht="14.4" hidden="true" customHeight="true" outlineLevel="1" collapsed="false">
      <c r="A70" s="0" t="n">
        <v>163</v>
      </c>
      <c r="B70" s="16" t="n">
        <f aca="false">B69+1</f>
        <v>41944</v>
      </c>
      <c r="C70" s="23"/>
      <c r="D70" s="50" t="n">
        <f aca="false">D69-F69-G69</f>
        <v>36788</v>
      </c>
      <c r="E70" s="57"/>
      <c r="F70" s="50" t="n">
        <v>6</v>
      </c>
      <c r="G70" s="50"/>
      <c r="H70" s="50"/>
      <c r="I70" s="33"/>
      <c r="J70" s="33"/>
      <c r="K70" s="49"/>
      <c r="L70" s="18" t="n">
        <v>4020</v>
      </c>
      <c r="M70" s="17"/>
      <c r="N70" s="19"/>
      <c r="O70" s="24"/>
      <c r="P70" s="17"/>
      <c r="Q70" s="17"/>
      <c r="R70" s="50" t="n">
        <v>29478</v>
      </c>
      <c r="S70" s="17"/>
      <c r="T70" s="27"/>
      <c r="U70" s="27"/>
      <c r="V70" s="27"/>
      <c r="W70" s="60" t="n">
        <f aca="false">R70/D70</f>
        <v>0.801293900184843</v>
      </c>
      <c r="X70" s="33" t="n">
        <v>94</v>
      </c>
      <c r="Z70" s="55" t="n">
        <f aca="false">N70/2</f>
        <v>0</v>
      </c>
    </row>
    <row r="71" s="68" customFormat="true" ht="14.4" hidden="true" customHeight="true" outlineLevel="1" collapsed="false">
      <c r="A71" s="68" t="n">
        <v>164</v>
      </c>
      <c r="B71" s="16" t="n">
        <f aca="false">B70+1</f>
        <v>41945</v>
      </c>
      <c r="C71" s="23"/>
      <c r="D71" s="50" t="n">
        <f aca="false">D70-F70-G70</f>
        <v>36782</v>
      </c>
      <c r="E71" s="57"/>
      <c r="F71" s="50"/>
      <c r="G71" s="50"/>
      <c r="H71" s="50"/>
      <c r="I71" s="33"/>
      <c r="J71" s="33"/>
      <c r="K71" s="49"/>
      <c r="L71" s="18" t="n">
        <v>4090</v>
      </c>
      <c r="M71" s="17"/>
      <c r="N71" s="19"/>
      <c r="O71" s="24"/>
      <c r="P71" s="17"/>
      <c r="Q71" s="17"/>
      <c r="R71" s="50" t="n">
        <v>29816</v>
      </c>
      <c r="S71" s="17"/>
      <c r="T71" s="27"/>
      <c r="U71" s="27"/>
      <c r="V71" s="27"/>
      <c r="W71" s="60" t="n">
        <f aca="false">R71/D71</f>
        <v>0.810613887227448</v>
      </c>
      <c r="X71" s="33" t="n">
        <v>94</v>
      </c>
      <c r="Z71" s="55" t="n">
        <f aca="false">N71/2</f>
        <v>0</v>
      </c>
    </row>
    <row r="72" customFormat="false" ht="14.4" hidden="true" customHeight="true" outlineLevel="1" collapsed="false">
      <c r="A72" s="0" t="n">
        <v>165</v>
      </c>
      <c r="B72" s="16" t="n">
        <f aca="false">B71+1</f>
        <v>41946</v>
      </c>
      <c r="C72" s="23"/>
      <c r="D72" s="50" t="n">
        <f aca="false">D71-F71-G71</f>
        <v>36782</v>
      </c>
      <c r="E72" s="57"/>
      <c r="F72" s="50" t="n">
        <v>10</v>
      </c>
      <c r="G72" s="50"/>
      <c r="H72" s="50"/>
      <c r="I72" s="33"/>
      <c r="J72" s="33"/>
      <c r="K72" s="49"/>
      <c r="L72" s="18" t="n">
        <v>3530</v>
      </c>
      <c r="M72" s="17"/>
      <c r="N72" s="19"/>
      <c r="O72" s="24"/>
      <c r="P72" s="17"/>
      <c r="Q72" s="17"/>
      <c r="R72" s="50" t="n">
        <v>30701</v>
      </c>
      <c r="S72" s="17"/>
      <c r="T72" s="27"/>
      <c r="U72" s="27"/>
      <c r="V72" s="27"/>
      <c r="W72" s="60" t="n">
        <f aca="false">R72/D72</f>
        <v>0.834674569082704</v>
      </c>
      <c r="X72" s="33" t="n">
        <v>94</v>
      </c>
      <c r="Z72" s="55" t="n">
        <f aca="false">N72/2</f>
        <v>0</v>
      </c>
    </row>
    <row r="73" customFormat="false" ht="14.4" hidden="true" customHeight="true" outlineLevel="1" collapsed="false">
      <c r="A73" s="0" t="n">
        <v>166</v>
      </c>
      <c r="B73" s="16" t="n">
        <f aca="false">B72+1</f>
        <v>41947</v>
      </c>
      <c r="C73" s="23"/>
      <c r="D73" s="50" t="n">
        <f aca="false">D72-F72-G72</f>
        <v>36772</v>
      </c>
      <c r="E73" s="57"/>
      <c r="F73" s="50"/>
      <c r="G73" s="50"/>
      <c r="H73" s="50"/>
      <c r="I73" s="33"/>
      <c r="J73" s="33"/>
      <c r="K73" s="49"/>
      <c r="L73" s="18" t="n">
        <v>4070</v>
      </c>
      <c r="M73" s="17"/>
      <c r="N73" s="19"/>
      <c r="O73" s="24"/>
      <c r="P73" s="17"/>
      <c r="Q73" s="17"/>
      <c r="R73" s="50" t="n">
        <v>31135</v>
      </c>
      <c r="S73" s="17"/>
      <c r="T73" s="27"/>
      <c r="U73" s="27"/>
      <c r="V73" s="27"/>
      <c r="W73" s="60" t="n">
        <f aca="false">R73/D73</f>
        <v>0.846704013923638</v>
      </c>
      <c r="X73" s="33" t="n">
        <v>94</v>
      </c>
      <c r="Z73" s="55" t="n">
        <f aca="false">N73/2</f>
        <v>0</v>
      </c>
    </row>
    <row r="74" customFormat="false" ht="14.4" hidden="true" customHeight="true" outlineLevel="1" collapsed="false">
      <c r="A74" s="0" t="n">
        <v>167</v>
      </c>
      <c r="B74" s="16" t="n">
        <f aca="false">B73+1</f>
        <v>41948</v>
      </c>
      <c r="C74" s="23"/>
      <c r="D74" s="50" t="n">
        <f aca="false">D73-F73-G73</f>
        <v>36772</v>
      </c>
      <c r="E74" s="57"/>
      <c r="F74" s="50" t="n">
        <v>14</v>
      </c>
      <c r="G74" s="50"/>
      <c r="H74" s="50"/>
      <c r="I74" s="33"/>
      <c r="J74" s="33"/>
      <c r="K74" s="49"/>
      <c r="L74" s="18" t="n">
        <v>4040</v>
      </c>
      <c r="M74" s="17"/>
      <c r="N74" s="19"/>
      <c r="O74" s="24"/>
      <c r="P74" s="17"/>
      <c r="Q74" s="17"/>
      <c r="R74" s="50" t="n">
        <v>31448</v>
      </c>
      <c r="S74" s="17"/>
      <c r="T74" s="27"/>
      <c r="U74" s="27"/>
      <c r="V74" s="27"/>
      <c r="W74" s="60" t="n">
        <f aca="false">R74/D74</f>
        <v>0.855215925160448</v>
      </c>
      <c r="X74" s="33" t="n">
        <v>94</v>
      </c>
      <c r="Z74" s="55" t="n">
        <f aca="false">N74/2</f>
        <v>0</v>
      </c>
    </row>
    <row r="75" customFormat="false" ht="14.4" hidden="true" customHeight="true" outlineLevel="1" collapsed="false">
      <c r="A75" s="0" t="n">
        <v>168</v>
      </c>
      <c r="B75" s="16" t="n">
        <f aca="false">B74+1</f>
        <v>41949</v>
      </c>
      <c r="C75" s="23"/>
      <c r="D75" s="50" t="n">
        <f aca="false">D74-F74-G74</f>
        <v>36758</v>
      </c>
      <c r="E75" s="57"/>
      <c r="F75" s="50" t="n">
        <v>7</v>
      </c>
      <c r="G75" s="50"/>
      <c r="H75" s="50"/>
      <c r="I75" s="33"/>
      <c r="J75" s="33"/>
      <c r="K75" s="49"/>
      <c r="L75" s="18" t="n">
        <v>3960</v>
      </c>
      <c r="M75" s="17"/>
      <c r="N75" s="19"/>
      <c r="O75" s="24"/>
      <c r="P75" s="17"/>
      <c r="Q75" s="17"/>
      <c r="R75" s="50" t="n">
        <v>31142</v>
      </c>
      <c r="S75" s="17"/>
      <c r="T75" s="27"/>
      <c r="U75" s="27"/>
      <c r="V75" s="27"/>
      <c r="W75" s="60" t="n">
        <f aca="false">R75/D75</f>
        <v>0.847216932368464</v>
      </c>
      <c r="X75" s="33" t="n">
        <v>94</v>
      </c>
      <c r="Z75" s="55" t="n">
        <f aca="false">N75/2</f>
        <v>0</v>
      </c>
    </row>
    <row r="76" s="32" customFormat="true" ht="14.4" hidden="false" customHeight="false" outlineLevel="0" collapsed="false">
      <c r="B76" s="31"/>
      <c r="C76" s="33" t="n">
        <f aca="false">C68+1</f>
        <v>24</v>
      </c>
      <c r="D76" s="13" t="n">
        <f aca="false">B75</f>
        <v>41949</v>
      </c>
      <c r="E76" s="52" t="n">
        <f aca="false">IF(SUM(D69:D75)&gt;0,AVERAGE(D69:D75),0)</f>
        <v>36778</v>
      </c>
      <c r="F76" s="33" t="n">
        <f aca="false">SUM(F69:F75)</f>
        <v>41</v>
      </c>
      <c r="G76" s="33" t="n">
        <f aca="false">SUM(G69:G75)</f>
        <v>0</v>
      </c>
      <c r="H76" s="33" t="n">
        <f aca="false">F76/2.5</f>
        <v>16.4</v>
      </c>
      <c r="I76" s="33" t="n">
        <f aca="false">F76+I68</f>
        <v>219</v>
      </c>
      <c r="J76" s="33" t="n">
        <f aca="false">G76+J68</f>
        <v>31</v>
      </c>
      <c r="K76" s="49" t="n">
        <v>1892</v>
      </c>
      <c r="L76" s="52" t="n">
        <f aca="false">SUM(L69:L75)</f>
        <v>27730</v>
      </c>
      <c r="M76" s="52" t="n">
        <f aca="false">IF(L76&gt;0,L76+M68,0)</f>
        <v>69540</v>
      </c>
      <c r="N76" s="51" t="n">
        <f aca="false">L76/E76/7*1000</f>
        <v>107.711908516737</v>
      </c>
      <c r="O76" s="51" t="n">
        <f aca="false">L76/E76*1000</f>
        <v>753.983359617163</v>
      </c>
      <c r="P76" s="53" t="n">
        <f aca="false">IF(R76&gt;0,L76/(R76/10),0)</f>
        <v>1.30706323207089</v>
      </c>
      <c r="Q76" s="53" t="n">
        <f aca="false">M76/(S76/10)</f>
        <v>0.990966726945488</v>
      </c>
      <c r="R76" s="52" t="n">
        <f aca="false">SUM(R69:R75)</f>
        <v>212155</v>
      </c>
      <c r="S76" s="52" t="n">
        <f aca="false">IF(R76&gt;0,R76+S68,0)</f>
        <v>701739</v>
      </c>
      <c r="T76" s="53" t="n">
        <f aca="false">R76/E76</f>
        <v>5.76853009951602</v>
      </c>
      <c r="U76" s="53" t="n">
        <f aca="false">T76+U68</f>
        <v>19.051981570434</v>
      </c>
      <c r="V76" s="53" t="n">
        <f aca="false">S76/$E$28</f>
        <v>18.9998104727351</v>
      </c>
      <c r="W76" s="54" t="n">
        <f aca="false">IF(R76&gt;0,R76/7/E76*100,0)</f>
        <v>82.4075728502288</v>
      </c>
      <c r="X76" s="33" t="n">
        <v>94</v>
      </c>
      <c r="Z76" s="55" t="n">
        <f aca="false">N76/2</f>
        <v>53.8559542583687</v>
      </c>
      <c r="AA76" s="55" t="n">
        <f aca="false">AVERAGE(Z68,Z76,Z84)</f>
        <v>51.3296228762935</v>
      </c>
    </row>
    <row r="77" customFormat="false" ht="14.4" hidden="true" customHeight="true" outlineLevel="1" collapsed="false">
      <c r="A77" s="0" t="n">
        <v>169</v>
      </c>
      <c r="B77" s="16" t="n">
        <f aca="false">B75+1</f>
        <v>41950</v>
      </c>
      <c r="C77" s="23"/>
      <c r="D77" s="50" t="n">
        <f aca="false">D75-F75-G75</f>
        <v>36751</v>
      </c>
      <c r="E77" s="57"/>
      <c r="F77" s="50" t="n">
        <v>16</v>
      </c>
      <c r="G77" s="50" t="n">
        <v>10</v>
      </c>
      <c r="H77" s="33"/>
      <c r="I77" s="33"/>
      <c r="J77" s="33"/>
      <c r="K77" s="49"/>
      <c r="L77" s="18" t="n">
        <v>4010</v>
      </c>
      <c r="M77" s="17"/>
      <c r="N77" s="19"/>
      <c r="O77" s="24"/>
      <c r="P77" s="25"/>
      <c r="Q77" s="25"/>
      <c r="R77" s="50" t="n">
        <v>32274</v>
      </c>
      <c r="S77" s="17"/>
      <c r="T77" s="27"/>
      <c r="U77" s="27"/>
      <c r="V77" s="27"/>
      <c r="W77" s="60" t="n">
        <f aca="false">R77/D77</f>
        <v>0.878180185573182</v>
      </c>
      <c r="X77" s="33" t="n">
        <v>95</v>
      </c>
      <c r="Z77" s="55" t="n">
        <f aca="false">N77/2</f>
        <v>0</v>
      </c>
    </row>
    <row r="78" customFormat="false" ht="14.4" hidden="true" customHeight="true" outlineLevel="1" collapsed="false">
      <c r="A78" s="0" t="n">
        <v>170</v>
      </c>
      <c r="B78" s="16" t="n">
        <f aca="false">B77+1</f>
        <v>41951</v>
      </c>
      <c r="C78" s="23"/>
      <c r="D78" s="50" t="n">
        <f aca="false">D77-F77-G77</f>
        <v>36725</v>
      </c>
      <c r="E78" s="57"/>
      <c r="F78" s="50" t="n">
        <v>9</v>
      </c>
      <c r="G78" s="50"/>
      <c r="H78" s="33"/>
      <c r="I78" s="33"/>
      <c r="J78" s="33"/>
      <c r="K78" s="49"/>
      <c r="L78" s="18" t="n">
        <v>4070</v>
      </c>
      <c r="M78" s="17"/>
      <c r="N78" s="19"/>
      <c r="O78" s="24"/>
      <c r="P78" s="25"/>
      <c r="Q78" s="25"/>
      <c r="R78" s="50" t="n">
        <v>33107</v>
      </c>
      <c r="S78" s="17"/>
      <c r="T78" s="27"/>
      <c r="U78" s="27"/>
      <c r="V78" s="27"/>
      <c r="W78" s="60" t="n">
        <f aca="false">R78/D78</f>
        <v>0.901484002722941</v>
      </c>
      <c r="X78" s="33" t="n">
        <v>95</v>
      </c>
      <c r="Z78" s="55" t="n">
        <f aca="false">N78/2</f>
        <v>0</v>
      </c>
    </row>
    <row r="79" customFormat="false" ht="14.4" hidden="true" customHeight="true" outlineLevel="1" collapsed="false">
      <c r="A79" s="0" t="n">
        <v>171</v>
      </c>
      <c r="B79" s="16" t="n">
        <f aca="false">B78+1</f>
        <v>41952</v>
      </c>
      <c r="C79" s="23"/>
      <c r="D79" s="50" t="n">
        <f aca="false">D78-F78-G78</f>
        <v>36716</v>
      </c>
      <c r="E79" s="57"/>
      <c r="F79" s="50"/>
      <c r="G79" s="50"/>
      <c r="H79" s="33"/>
      <c r="I79" s="33"/>
      <c r="J79" s="33"/>
      <c r="K79" s="49"/>
      <c r="L79" s="18" t="n">
        <v>4060</v>
      </c>
      <c r="M79" s="17"/>
      <c r="N79" s="19"/>
      <c r="O79" s="24"/>
      <c r="P79" s="25"/>
      <c r="Q79" s="25"/>
      <c r="R79" s="50" t="n">
        <v>33151</v>
      </c>
      <c r="S79" s="17"/>
      <c r="T79" s="27"/>
      <c r="U79" s="27"/>
      <c r="V79" s="27"/>
      <c r="W79" s="60" t="n">
        <f aca="false">R79/D79</f>
        <v>0.90290336637978</v>
      </c>
      <c r="X79" s="33" t="n">
        <v>95</v>
      </c>
      <c r="Z79" s="55" t="n">
        <f aca="false">N79/2</f>
        <v>0</v>
      </c>
    </row>
    <row r="80" customFormat="false" ht="14.4" hidden="true" customHeight="true" outlineLevel="1" collapsed="false">
      <c r="A80" s="0" t="n">
        <v>172</v>
      </c>
      <c r="B80" s="16" t="n">
        <f aca="false">B79+1</f>
        <v>41953</v>
      </c>
      <c r="C80" s="23"/>
      <c r="D80" s="50" t="n">
        <f aca="false">D79-F79-G79</f>
        <v>36716</v>
      </c>
      <c r="E80" s="57"/>
      <c r="F80" s="50" t="n">
        <v>12</v>
      </c>
      <c r="G80" s="50" t="n">
        <v>9</v>
      </c>
      <c r="H80" s="33"/>
      <c r="I80" s="33"/>
      <c r="J80" s="33"/>
      <c r="K80" s="49"/>
      <c r="L80" s="18" t="n">
        <v>4080</v>
      </c>
      <c r="M80" s="17"/>
      <c r="N80" s="19"/>
      <c r="O80" s="24"/>
      <c r="P80" s="25"/>
      <c r="Q80" s="25"/>
      <c r="R80" s="50" t="n">
        <v>33314</v>
      </c>
      <c r="S80" s="17"/>
      <c r="T80" s="27"/>
      <c r="U80" s="27"/>
      <c r="V80" s="27"/>
      <c r="W80" s="60" t="n">
        <f aca="false">R80/D80</f>
        <v>0.907342847804772</v>
      </c>
      <c r="X80" s="33" t="n">
        <v>95</v>
      </c>
      <c r="Z80" s="55" t="n">
        <f aca="false">N80/2</f>
        <v>0</v>
      </c>
    </row>
    <row r="81" customFormat="false" ht="14.4" hidden="true" customHeight="true" outlineLevel="1" collapsed="false">
      <c r="A81" s="0" t="n">
        <v>173</v>
      </c>
      <c r="B81" s="16" t="n">
        <f aca="false">B80+1</f>
        <v>41954</v>
      </c>
      <c r="C81" s="23"/>
      <c r="D81" s="50" t="n">
        <f aca="false">D80-F80-G80</f>
        <v>36695</v>
      </c>
      <c r="E81" s="57"/>
      <c r="F81" s="50" t="n">
        <v>6</v>
      </c>
      <c r="G81" s="50"/>
      <c r="H81" s="33"/>
      <c r="I81" s="33"/>
      <c r="J81" s="33"/>
      <c r="K81" s="49"/>
      <c r="L81" s="18" t="n">
        <v>4080</v>
      </c>
      <c r="M81" s="17"/>
      <c r="N81" s="19"/>
      <c r="O81" s="24"/>
      <c r="P81" s="25"/>
      <c r="Q81" s="25"/>
      <c r="R81" s="50" t="n">
        <v>33680</v>
      </c>
      <c r="S81" s="17"/>
      <c r="T81" s="27"/>
      <c r="U81" s="27"/>
      <c r="V81" s="27"/>
      <c r="W81" s="60" t="n">
        <f aca="false">R81/D81</f>
        <v>0.91783621746832</v>
      </c>
      <c r="X81" s="33" t="n">
        <v>95</v>
      </c>
      <c r="Z81" s="55" t="n">
        <f aca="false">N81/2</f>
        <v>0</v>
      </c>
    </row>
    <row r="82" customFormat="false" ht="14.4" hidden="true" customHeight="true" outlineLevel="1" collapsed="false">
      <c r="A82" s="0" t="n">
        <v>174</v>
      </c>
      <c r="B82" s="16" t="n">
        <f aca="false">B81+1</f>
        <v>41955</v>
      </c>
      <c r="C82" s="23"/>
      <c r="D82" s="50" t="n">
        <f aca="false">D81-F81-G81</f>
        <v>36689</v>
      </c>
      <c r="E82" s="57"/>
      <c r="F82" s="50" t="n">
        <v>7</v>
      </c>
      <c r="G82" s="50"/>
      <c r="H82" s="33"/>
      <c r="I82" s="33"/>
      <c r="J82" s="33"/>
      <c r="K82" s="49"/>
      <c r="L82" s="18" t="n">
        <v>4020</v>
      </c>
      <c r="M82" s="17"/>
      <c r="N82" s="19"/>
      <c r="O82" s="24"/>
      <c r="P82" s="25"/>
      <c r="Q82" s="25"/>
      <c r="R82" s="50" t="n">
        <v>34018</v>
      </c>
      <c r="S82" s="17"/>
      <c r="T82" s="27"/>
      <c r="U82" s="27"/>
      <c r="V82" s="27"/>
      <c r="W82" s="60" t="n">
        <f aca="false">R82/D82</f>
        <v>0.927198887950067</v>
      </c>
      <c r="X82" s="33" t="n">
        <v>95</v>
      </c>
      <c r="Z82" s="55" t="n">
        <f aca="false">N82/2</f>
        <v>0</v>
      </c>
    </row>
    <row r="83" customFormat="false" ht="14.4" hidden="true" customHeight="true" outlineLevel="1" collapsed="false">
      <c r="A83" s="0" t="n">
        <v>175</v>
      </c>
      <c r="B83" s="16" t="n">
        <f aca="false">B82+1</f>
        <v>41956</v>
      </c>
      <c r="C83" s="23"/>
      <c r="D83" s="50" t="n">
        <f aca="false">D82-F82-G82</f>
        <v>36682</v>
      </c>
      <c r="E83" s="57"/>
      <c r="F83" s="50" t="n">
        <v>6</v>
      </c>
      <c r="G83" s="50"/>
      <c r="H83" s="33"/>
      <c r="I83" s="33"/>
      <c r="J83" s="33"/>
      <c r="K83" s="49"/>
      <c r="L83" s="18" t="n">
        <v>4040</v>
      </c>
      <c r="M83" s="17"/>
      <c r="N83" s="19"/>
      <c r="O83" s="24"/>
      <c r="P83" s="17"/>
      <c r="Q83" s="17"/>
      <c r="R83" s="50" t="n">
        <v>34216</v>
      </c>
      <c r="S83" s="17"/>
      <c r="T83" s="27"/>
      <c r="U83" s="27"/>
      <c r="V83" s="27"/>
      <c r="W83" s="60" t="n">
        <f aca="false">R83/D83</f>
        <v>0.932773567417262</v>
      </c>
      <c r="X83" s="33" t="n">
        <v>95</v>
      </c>
      <c r="Z83" s="55" t="n">
        <f aca="false">N83/2</f>
        <v>0</v>
      </c>
    </row>
    <row r="84" s="32" customFormat="true" ht="14.4" hidden="false" customHeight="false" outlineLevel="0" collapsed="false">
      <c r="B84" s="69"/>
      <c r="C84" s="33" t="n">
        <f aca="false">C76+1</f>
        <v>25</v>
      </c>
      <c r="D84" s="13" t="n">
        <f aca="false">B83</f>
        <v>41956</v>
      </c>
      <c r="E84" s="52" t="n">
        <f aca="false">IF(SUM(D77:D83)&gt;0,AVERAGE(D77:D83),0)</f>
        <v>36710.5714285714</v>
      </c>
      <c r="F84" s="33" t="n">
        <f aca="false">SUM(F77:F83)</f>
        <v>56</v>
      </c>
      <c r="G84" s="33" t="n">
        <f aca="false">SUM(G77:G83)</f>
        <v>19</v>
      </c>
      <c r="H84" s="33" t="n">
        <f aca="false">F84/2.5</f>
        <v>22.4</v>
      </c>
      <c r="I84" s="33" t="n">
        <f aca="false">F84+I76</f>
        <v>275</v>
      </c>
      <c r="J84" s="33" t="n">
        <f aca="false">G84+J76</f>
        <v>50</v>
      </c>
      <c r="K84" s="49" t="n">
        <v>1956</v>
      </c>
      <c r="L84" s="52" t="n">
        <f aca="false">SUM(L77:L83)</f>
        <v>28360</v>
      </c>
      <c r="M84" s="52" t="n">
        <f aca="false">IF(L84&gt;0,L84+M76,0)</f>
        <v>97900</v>
      </c>
      <c r="N84" s="51" t="n">
        <f aca="false">L84/E84/7*1000</f>
        <v>110.36135951497</v>
      </c>
      <c r="O84" s="51" t="n">
        <f aca="false">L84/E84*1000</f>
        <v>772.529516604793</v>
      </c>
      <c r="P84" s="53" t="n">
        <f aca="false">IF(R84&gt;0,L84/(R84/10),0)</f>
        <v>1.21321013004791</v>
      </c>
      <c r="Q84" s="53" t="n">
        <f aca="false">M84/(S84/10)</f>
        <v>1.04650031694315</v>
      </c>
      <c r="R84" s="52" t="n">
        <f aca="false">SUM(R77:R83)</f>
        <v>233760</v>
      </c>
      <c r="S84" s="52" t="n">
        <f aca="false">IF(R84&gt;0,R84+S76,0)</f>
        <v>935499</v>
      </c>
      <c r="T84" s="53" t="n">
        <f aca="false">R84/E84</f>
        <v>6.36764808891172</v>
      </c>
      <c r="U84" s="53" t="n">
        <f aca="false">T84+U76</f>
        <v>25.4196296593457</v>
      </c>
      <c r="V84" s="53" t="n">
        <f aca="false">S84/$E$28</f>
        <v>25.3289381058104</v>
      </c>
      <c r="W84" s="54" t="n">
        <f aca="false">IF(R84&gt;0,R84/7/E84*100,0)</f>
        <v>90.9664012701674</v>
      </c>
      <c r="X84" s="33" t="n">
        <v>95</v>
      </c>
      <c r="Z84" s="55" t="n">
        <f aca="false">N84/2</f>
        <v>55.1806797574852</v>
      </c>
      <c r="AA84" s="55" t="n">
        <f aca="false">AVERAGE(Z76,Z84,Z92)</f>
        <v>56.3266746877023</v>
      </c>
    </row>
    <row r="85" customFormat="false" ht="14.4" hidden="true" customHeight="true" outlineLevel="1" collapsed="false">
      <c r="A85" s="0" t="n">
        <v>176</v>
      </c>
      <c r="B85" s="16" t="n">
        <f aca="false">B83+1</f>
        <v>41957</v>
      </c>
      <c r="C85" s="23"/>
      <c r="D85" s="50" t="n">
        <f aca="false">D83-F83-G83</f>
        <v>36676</v>
      </c>
      <c r="E85" s="57"/>
      <c r="F85" s="50" t="n">
        <v>7</v>
      </c>
      <c r="G85" s="50" t="n">
        <v>10</v>
      </c>
      <c r="H85" s="50"/>
      <c r="I85" s="33"/>
      <c r="J85" s="33"/>
      <c r="K85" s="49"/>
      <c r="L85" s="18" t="n">
        <v>4040</v>
      </c>
      <c r="M85" s="17"/>
      <c r="N85" s="19"/>
      <c r="O85" s="17"/>
      <c r="P85" s="17"/>
      <c r="Q85" s="17"/>
      <c r="R85" s="50" t="n">
        <v>34251</v>
      </c>
      <c r="S85" s="17"/>
      <c r="T85" s="28"/>
      <c r="U85" s="28"/>
      <c r="V85" s="28"/>
      <c r="W85" s="60" t="n">
        <f aca="false">R85/D85</f>
        <v>0.933880466790272</v>
      </c>
      <c r="X85" s="33" t="n">
        <v>96</v>
      </c>
      <c r="Z85" s="55" t="n">
        <f aca="false">N85/2</f>
        <v>0</v>
      </c>
    </row>
    <row r="86" customFormat="false" ht="14.4" hidden="true" customHeight="true" outlineLevel="1" collapsed="false">
      <c r="A86" s="0" t="n">
        <v>177</v>
      </c>
      <c r="B86" s="16" t="n">
        <f aca="false">B85+1</f>
        <v>41958</v>
      </c>
      <c r="C86" s="23"/>
      <c r="D86" s="50" t="n">
        <f aca="false">D85-F85-G85</f>
        <v>36659</v>
      </c>
      <c r="E86" s="57"/>
      <c r="F86" s="50" t="n">
        <v>6</v>
      </c>
      <c r="G86" s="50"/>
      <c r="H86" s="50"/>
      <c r="I86" s="33"/>
      <c r="J86" s="33"/>
      <c r="K86" s="49"/>
      <c r="L86" s="18" t="n">
        <v>5570</v>
      </c>
      <c r="M86" s="17"/>
      <c r="N86" s="19"/>
      <c r="O86" s="17"/>
      <c r="P86" s="17"/>
      <c r="Q86" s="17"/>
      <c r="R86" s="50" t="n">
        <v>34419</v>
      </c>
      <c r="S86" s="17"/>
      <c r="T86" s="28"/>
      <c r="U86" s="28"/>
      <c r="V86" s="28"/>
      <c r="W86" s="60" t="n">
        <f aca="false">R86/D86</f>
        <v>0.938896314683979</v>
      </c>
      <c r="X86" s="33" t="n">
        <v>96</v>
      </c>
      <c r="Z86" s="55" t="n">
        <f aca="false">N86/2</f>
        <v>0</v>
      </c>
    </row>
    <row r="87" customFormat="false" ht="14.4" hidden="true" customHeight="true" outlineLevel="1" collapsed="false">
      <c r="A87" s="0" t="n">
        <v>178</v>
      </c>
      <c r="B87" s="16" t="n">
        <f aca="false">B86+1</f>
        <v>41959</v>
      </c>
      <c r="C87" s="23"/>
      <c r="D87" s="50" t="n">
        <f aca="false">D86-F86-G86</f>
        <v>36653</v>
      </c>
      <c r="E87" s="57"/>
      <c r="F87" s="50" t="n">
        <v>13</v>
      </c>
      <c r="G87" s="50" t="n">
        <v>4</v>
      </c>
      <c r="H87" s="50"/>
      <c r="I87" s="33"/>
      <c r="J87" s="33"/>
      <c r="K87" s="49"/>
      <c r="L87" s="18" t="n">
        <v>4000</v>
      </c>
      <c r="M87" s="17"/>
      <c r="N87" s="19"/>
      <c r="O87" s="17"/>
      <c r="P87" s="17"/>
      <c r="Q87" s="17"/>
      <c r="R87" s="50" t="n">
        <v>34649</v>
      </c>
      <c r="S87" s="17"/>
      <c r="T87" s="28"/>
      <c r="U87" s="28"/>
      <c r="V87" s="28"/>
      <c r="W87" s="60" t="n">
        <f aca="false">R87/D87</f>
        <v>0.945325075710037</v>
      </c>
      <c r="X87" s="33" t="n">
        <v>96</v>
      </c>
      <c r="Z87" s="55" t="n">
        <f aca="false">N87/2</f>
        <v>0</v>
      </c>
    </row>
    <row r="88" customFormat="false" ht="14.4" hidden="true" customHeight="true" outlineLevel="1" collapsed="false">
      <c r="A88" s="0" t="n">
        <v>179</v>
      </c>
      <c r="B88" s="16" t="n">
        <f aca="false">B87+1</f>
        <v>41960</v>
      </c>
      <c r="C88" s="23"/>
      <c r="D88" s="50" t="n">
        <f aca="false">D87-F87-G87</f>
        <v>36636</v>
      </c>
      <c r="E88" s="57"/>
      <c r="F88" s="50" t="n">
        <v>7</v>
      </c>
      <c r="G88" s="50"/>
      <c r="H88" s="50"/>
      <c r="I88" s="33"/>
      <c r="J88" s="33"/>
      <c r="K88" s="49"/>
      <c r="L88" s="18" t="n">
        <v>4100</v>
      </c>
      <c r="M88" s="17"/>
      <c r="N88" s="19"/>
      <c r="O88" s="17"/>
      <c r="P88" s="17"/>
      <c r="Q88" s="17"/>
      <c r="R88" s="50" t="n">
        <v>34756</v>
      </c>
      <c r="S88" s="17"/>
      <c r="T88" s="28"/>
      <c r="U88" s="28"/>
      <c r="V88" s="28"/>
      <c r="W88" s="60" t="n">
        <f aca="false">R88/D88</f>
        <v>0.948684354187138</v>
      </c>
      <c r="X88" s="33" t="n">
        <v>96</v>
      </c>
      <c r="Z88" s="55" t="n">
        <f aca="false">N88/2</f>
        <v>0</v>
      </c>
    </row>
    <row r="89" customFormat="false" ht="14.4" hidden="true" customHeight="true" outlineLevel="1" collapsed="false">
      <c r="A89" s="0" t="n">
        <v>180</v>
      </c>
      <c r="B89" s="16" t="n">
        <f aca="false">B88+1</f>
        <v>41961</v>
      </c>
      <c r="C89" s="23"/>
      <c r="D89" s="50" t="n">
        <f aca="false">D88-F88-G88</f>
        <v>36629</v>
      </c>
      <c r="E89" s="57"/>
      <c r="F89" s="50" t="n">
        <v>7</v>
      </c>
      <c r="G89" s="50"/>
      <c r="H89" s="50"/>
      <c r="I89" s="33"/>
      <c r="J89" s="33"/>
      <c r="K89" s="49"/>
      <c r="L89" s="18" t="n">
        <v>4490</v>
      </c>
      <c r="M89" s="17"/>
      <c r="N89" s="19"/>
      <c r="O89" s="17"/>
      <c r="P89" s="17"/>
      <c r="Q89" s="17"/>
      <c r="R89" s="50" t="n">
        <v>34700</v>
      </c>
      <c r="S89" s="17"/>
      <c r="T89" s="28"/>
      <c r="U89" s="28"/>
      <c r="V89" s="28"/>
      <c r="W89" s="60" t="n">
        <f aca="false">R89/D89</f>
        <v>0.947336809631713</v>
      </c>
      <c r="X89" s="33" t="n">
        <v>96</v>
      </c>
      <c r="Z89" s="55" t="n">
        <f aca="false">N89/2</f>
        <v>0</v>
      </c>
    </row>
    <row r="90" customFormat="false" ht="14.4" hidden="true" customHeight="true" outlineLevel="1" collapsed="false">
      <c r="A90" s="0" t="n">
        <v>181</v>
      </c>
      <c r="B90" s="16" t="n">
        <f aca="false">B89+1</f>
        <v>41962</v>
      </c>
      <c r="C90" s="23"/>
      <c r="D90" s="50" t="n">
        <f aca="false">D89-F89-G89</f>
        <v>36622</v>
      </c>
      <c r="E90" s="57"/>
      <c r="F90" s="50" t="n">
        <v>5</v>
      </c>
      <c r="G90" s="50"/>
      <c r="H90" s="50"/>
      <c r="I90" s="33"/>
      <c r="J90" s="33"/>
      <c r="K90" s="49"/>
      <c r="L90" s="18" t="n">
        <v>4490</v>
      </c>
      <c r="M90" s="17"/>
      <c r="N90" s="19"/>
      <c r="O90" s="17"/>
      <c r="P90" s="17"/>
      <c r="Q90" s="17"/>
      <c r="R90" s="50" t="n">
        <v>34724</v>
      </c>
      <c r="S90" s="17"/>
      <c r="T90" s="28"/>
      <c r="U90" s="28"/>
      <c r="V90" s="28"/>
      <c r="W90" s="60" t="n">
        <f aca="false">R90/D90</f>
        <v>0.948173229206488</v>
      </c>
      <c r="X90" s="33" t="n">
        <v>96</v>
      </c>
      <c r="Z90" s="55" t="n">
        <f aca="false">N90/2</f>
        <v>0</v>
      </c>
    </row>
    <row r="91" customFormat="false" ht="14.4" hidden="true" customHeight="true" outlineLevel="1" collapsed="false">
      <c r="A91" s="0" t="n">
        <v>182</v>
      </c>
      <c r="B91" s="16" t="n">
        <f aca="false">B90+1</f>
        <v>41963</v>
      </c>
      <c r="C91" s="23"/>
      <c r="D91" s="50" t="n">
        <f aca="false">D90-F90-G90</f>
        <v>36617</v>
      </c>
      <c r="E91" s="57"/>
      <c r="F91" s="50" t="n">
        <v>5</v>
      </c>
      <c r="G91" s="50"/>
      <c r="H91" s="50"/>
      <c r="I91" s="33"/>
      <c r="J91" s="33"/>
      <c r="K91" s="49"/>
      <c r="L91" s="18" t="n">
        <v>4060</v>
      </c>
      <c r="M91" s="17"/>
      <c r="N91" s="19"/>
      <c r="O91" s="17"/>
      <c r="P91" s="17"/>
      <c r="Q91" s="17"/>
      <c r="R91" s="50" t="n">
        <v>34788</v>
      </c>
      <c r="S91" s="17"/>
      <c r="T91" s="28"/>
      <c r="U91" s="28"/>
      <c r="V91" s="28"/>
      <c r="W91" s="60" t="n">
        <f aca="false">R91/D91</f>
        <v>0.950050522981129</v>
      </c>
      <c r="X91" s="33" t="n">
        <v>96</v>
      </c>
      <c r="Z91" s="55" t="n">
        <f aca="false">N91/2</f>
        <v>0</v>
      </c>
    </row>
    <row r="92" s="32" customFormat="true" ht="14.4" hidden="false" customHeight="false" outlineLevel="0" collapsed="false">
      <c r="B92" s="31"/>
      <c r="C92" s="33" t="n">
        <f aca="false">C84+1</f>
        <v>26</v>
      </c>
      <c r="D92" s="13" t="n">
        <f aca="false">B91</f>
        <v>41963</v>
      </c>
      <c r="E92" s="52" t="n">
        <f aca="false">IF(SUM(D85:D91)&gt;0,AVERAGE(D85:D91),0)</f>
        <v>36641.7142857143</v>
      </c>
      <c r="F92" s="33" t="n">
        <f aca="false">SUM(F85:F91)</f>
        <v>50</v>
      </c>
      <c r="G92" s="33" t="n">
        <f aca="false">SUM(G85:G91)</f>
        <v>14</v>
      </c>
      <c r="H92" s="33" t="n">
        <f aca="false">F92/2.5</f>
        <v>20</v>
      </c>
      <c r="I92" s="33" t="n">
        <f aca="false">F92+I84</f>
        <v>325</v>
      </c>
      <c r="J92" s="33" t="n">
        <f aca="false">G92+J84</f>
        <v>64</v>
      </c>
      <c r="K92" s="49" t="n">
        <v>1919</v>
      </c>
      <c r="L92" s="52" t="n">
        <f aca="false">SUM(L85:L91)</f>
        <v>30750</v>
      </c>
      <c r="M92" s="52" t="n">
        <f aca="false">IF(L92&gt;0,L92+M84,0)</f>
        <v>128650</v>
      </c>
      <c r="N92" s="51" t="n">
        <f aca="false">L92/E92/7*1000</f>
        <v>119.886780094506</v>
      </c>
      <c r="O92" s="51" t="n">
        <f aca="false">L92/E92*1000</f>
        <v>839.207460661541</v>
      </c>
      <c r="P92" s="53" t="n">
        <f aca="false">IF(R92&gt;0,L92/(R92/10),0)</f>
        <v>1.26915600094103</v>
      </c>
      <c r="Q92" s="53" t="n">
        <f aca="false">M92/(S92/10)</f>
        <v>1.09230369523835</v>
      </c>
      <c r="R92" s="52" t="n">
        <f aca="false">SUM(R85:R91)</f>
        <v>242287</v>
      </c>
      <c r="S92" s="52" t="n">
        <f aca="false">IF(R92&gt;0,R92+S84,0)</f>
        <v>1177786</v>
      </c>
      <c r="T92" s="53" t="n">
        <f aca="false">R92/E92</f>
        <v>6.61232709012367</v>
      </c>
      <c r="U92" s="53" t="n">
        <f aca="false">T92+U84</f>
        <v>32.0319567494694</v>
      </c>
      <c r="V92" s="53" t="n">
        <f aca="false">S92/$E$28</f>
        <v>31.8889370227974</v>
      </c>
      <c r="W92" s="54" t="n">
        <f aca="false">IF(R92&gt;0,R92/7/E92*100,0)</f>
        <v>94.4618155731953</v>
      </c>
      <c r="X92" s="33" t="n">
        <v>96</v>
      </c>
      <c r="Z92" s="55" t="n">
        <f aca="false">N92/2</f>
        <v>59.943390047253</v>
      </c>
      <c r="AA92" s="55" t="n">
        <f aca="false">AVERAGE(Z84,Z92,Z100)</f>
        <v>59.1614905117887</v>
      </c>
    </row>
    <row r="93" customFormat="false" ht="14.4" hidden="true" customHeight="true" outlineLevel="1" collapsed="false">
      <c r="A93" s="0" t="n">
        <v>183</v>
      </c>
      <c r="B93" s="16" t="n">
        <f aca="false">B91+1</f>
        <v>41964</v>
      </c>
      <c r="C93" s="23"/>
      <c r="D93" s="50" t="n">
        <f aca="false">D91-F91-G91</f>
        <v>36612</v>
      </c>
      <c r="E93" s="57"/>
      <c r="F93" s="50" t="n">
        <v>7</v>
      </c>
      <c r="G93" s="50" t="n">
        <v>5</v>
      </c>
      <c r="H93" s="33"/>
      <c r="I93" s="33"/>
      <c r="J93" s="33"/>
      <c r="K93" s="49"/>
      <c r="L93" s="18" t="n">
        <v>4470</v>
      </c>
      <c r="M93" s="17"/>
      <c r="N93" s="34"/>
      <c r="O93" s="17"/>
      <c r="P93" s="17"/>
      <c r="Q93" s="17"/>
      <c r="R93" s="50" t="n">
        <v>34750</v>
      </c>
      <c r="S93" s="17"/>
      <c r="T93" s="28"/>
      <c r="U93" s="28"/>
      <c r="V93" s="28"/>
      <c r="W93" s="60" t="n">
        <f aca="false">R93/D93</f>
        <v>0.94914235769693</v>
      </c>
      <c r="X93" s="33" t="n">
        <v>96</v>
      </c>
      <c r="Z93" s="55" t="n">
        <f aca="false">N93/2</f>
        <v>0</v>
      </c>
    </row>
    <row r="94" customFormat="false" ht="14.4" hidden="true" customHeight="true" outlineLevel="1" collapsed="false">
      <c r="A94" s="0" t="n">
        <v>184</v>
      </c>
      <c r="B94" s="16" t="n">
        <f aca="false">B93+1</f>
        <v>41965</v>
      </c>
      <c r="C94" s="23"/>
      <c r="D94" s="50" t="n">
        <f aca="false">D93-F93-G93</f>
        <v>36600</v>
      </c>
      <c r="E94" s="57"/>
      <c r="F94" s="50" t="n">
        <v>7</v>
      </c>
      <c r="G94" s="50"/>
      <c r="H94" s="33"/>
      <c r="I94" s="33"/>
      <c r="J94" s="33"/>
      <c r="K94" s="49"/>
      <c r="L94" s="18" t="n">
        <v>4990</v>
      </c>
      <c r="M94" s="17"/>
      <c r="N94" s="34"/>
      <c r="O94" s="17"/>
      <c r="P94" s="17"/>
      <c r="Q94" s="17"/>
      <c r="R94" s="50" t="n">
        <v>34804</v>
      </c>
      <c r="S94" s="17"/>
      <c r="T94" s="28"/>
      <c r="U94" s="28"/>
      <c r="V94" s="28"/>
      <c r="W94" s="60" t="n">
        <f aca="false">R94/D94</f>
        <v>0.950928961748634</v>
      </c>
      <c r="X94" s="33" t="n">
        <v>96</v>
      </c>
      <c r="Z94" s="55" t="n">
        <f aca="false">N94/2</f>
        <v>0</v>
      </c>
    </row>
    <row r="95" customFormat="false" ht="14.4" hidden="true" customHeight="true" outlineLevel="1" collapsed="false">
      <c r="A95" s="0" t="n">
        <v>185</v>
      </c>
      <c r="B95" s="16" t="n">
        <f aca="false">B94+1</f>
        <v>41966</v>
      </c>
      <c r="C95" s="70"/>
      <c r="D95" s="50" t="n">
        <f aca="false">D94-F94-G94</f>
        <v>36593</v>
      </c>
      <c r="E95" s="57"/>
      <c r="F95" s="50"/>
      <c r="G95" s="50"/>
      <c r="H95" s="33"/>
      <c r="I95" s="33"/>
      <c r="J95" s="33"/>
      <c r="K95" s="49"/>
      <c r="L95" s="18" t="n">
        <v>4970</v>
      </c>
      <c r="M95" s="17"/>
      <c r="N95" s="34"/>
      <c r="O95" s="17"/>
      <c r="P95" s="17"/>
      <c r="Q95" s="17"/>
      <c r="R95" s="50" t="n">
        <v>34912</v>
      </c>
      <c r="S95" s="17"/>
      <c r="T95" s="28"/>
      <c r="U95" s="28"/>
      <c r="V95" s="28"/>
      <c r="W95" s="60" t="n">
        <f aca="false">R95/D95</f>
        <v>0.954062252343344</v>
      </c>
      <c r="X95" s="33" t="n">
        <v>96</v>
      </c>
      <c r="Z95" s="55" t="n">
        <f aca="false">N95/2</f>
        <v>0</v>
      </c>
    </row>
    <row r="96" customFormat="false" ht="14.4" hidden="true" customHeight="true" outlineLevel="1" collapsed="false">
      <c r="A96" s="0" t="n">
        <v>186</v>
      </c>
      <c r="B96" s="16" t="n">
        <f aca="false">B95+1</f>
        <v>41967</v>
      </c>
      <c r="C96" s="23"/>
      <c r="D96" s="50" t="n">
        <f aca="false">D95-F95-G95</f>
        <v>36593</v>
      </c>
      <c r="E96" s="57"/>
      <c r="F96" s="50" t="n">
        <v>14</v>
      </c>
      <c r="G96" s="50"/>
      <c r="H96" s="33"/>
      <c r="I96" s="33"/>
      <c r="J96" s="33"/>
      <c r="K96" s="49"/>
      <c r="L96" s="18" t="n">
        <v>4580</v>
      </c>
      <c r="M96" s="17"/>
      <c r="N96" s="34"/>
      <c r="O96" s="17"/>
      <c r="P96" s="17"/>
      <c r="Q96" s="17"/>
      <c r="R96" s="50" t="n">
        <v>34892</v>
      </c>
      <c r="S96" s="17"/>
      <c r="T96" s="28"/>
      <c r="U96" s="28"/>
      <c r="V96" s="28"/>
      <c r="W96" s="60" t="n">
        <f aca="false">R96/D96</f>
        <v>0.953515699723991</v>
      </c>
      <c r="X96" s="33" t="n">
        <v>96</v>
      </c>
      <c r="Z96" s="55" t="n">
        <f aca="false">N96/2</f>
        <v>0</v>
      </c>
    </row>
    <row r="97" customFormat="false" ht="14.4" hidden="true" customHeight="true" outlineLevel="1" collapsed="false">
      <c r="A97" s="0" t="n">
        <v>187</v>
      </c>
      <c r="B97" s="16" t="n">
        <f aca="false">B96+1</f>
        <v>41968</v>
      </c>
      <c r="C97" s="23"/>
      <c r="D97" s="50" t="n">
        <f aca="false">D96-F96-G96</f>
        <v>36579</v>
      </c>
      <c r="E97" s="57"/>
      <c r="F97" s="50" t="n">
        <v>6</v>
      </c>
      <c r="G97" s="50" t="n">
        <v>13</v>
      </c>
      <c r="H97" s="33"/>
      <c r="I97" s="33"/>
      <c r="J97" s="33"/>
      <c r="K97" s="49"/>
      <c r="L97" s="18" t="n">
        <v>4510</v>
      </c>
      <c r="M97" s="17"/>
      <c r="N97" s="34"/>
      <c r="O97" s="17"/>
      <c r="P97" s="17"/>
      <c r="Q97" s="17"/>
      <c r="R97" s="50" t="n">
        <v>34877</v>
      </c>
      <c r="S97" s="17"/>
      <c r="T97" s="28"/>
      <c r="U97" s="28"/>
      <c r="V97" s="28"/>
      <c r="W97" s="60" t="n">
        <f aca="false">R97/D97</f>
        <v>0.953470570545942</v>
      </c>
      <c r="X97" s="33" t="n">
        <v>96</v>
      </c>
      <c r="Z97" s="55" t="n">
        <f aca="false">N97/2</f>
        <v>0</v>
      </c>
    </row>
    <row r="98" customFormat="false" ht="14.4" hidden="true" customHeight="true" outlineLevel="1" collapsed="false">
      <c r="A98" s="0" t="n">
        <v>188</v>
      </c>
      <c r="B98" s="16" t="n">
        <f aca="false">B97+1</f>
        <v>41969</v>
      </c>
      <c r="C98" s="23"/>
      <c r="D98" s="50" t="n">
        <f aca="false">D97-F97-G97</f>
        <v>36560</v>
      </c>
      <c r="E98" s="57"/>
      <c r="F98" s="50" t="n">
        <v>5</v>
      </c>
      <c r="G98" s="50"/>
      <c r="H98" s="33"/>
      <c r="I98" s="33"/>
      <c r="J98" s="33"/>
      <c r="K98" s="49"/>
      <c r="L98" s="18" t="n">
        <v>4450</v>
      </c>
      <c r="M98" s="17"/>
      <c r="N98" s="34"/>
      <c r="O98" s="17"/>
      <c r="P98" s="17"/>
      <c r="Q98" s="17"/>
      <c r="R98" s="50" t="n">
        <v>34887</v>
      </c>
      <c r="S98" s="17"/>
      <c r="T98" s="28"/>
      <c r="U98" s="28"/>
      <c r="V98" s="28"/>
      <c r="W98" s="60" t="n">
        <f aca="false">R98/D98</f>
        <v>0.954239606126915</v>
      </c>
      <c r="X98" s="33" t="n">
        <v>96</v>
      </c>
      <c r="Z98" s="55" t="n">
        <f aca="false">N98/2</f>
        <v>0</v>
      </c>
    </row>
    <row r="99" customFormat="false" ht="14.4" hidden="true" customHeight="true" outlineLevel="1" collapsed="false">
      <c r="A99" s="0" t="n">
        <v>189</v>
      </c>
      <c r="B99" s="16" t="n">
        <f aca="false">B98+1</f>
        <v>41970</v>
      </c>
      <c r="C99" s="71"/>
      <c r="D99" s="50" t="n">
        <f aca="false">D98-F98-G98</f>
        <v>36555</v>
      </c>
      <c r="E99" s="57"/>
      <c r="F99" s="50" t="n">
        <v>8</v>
      </c>
      <c r="G99" s="50"/>
      <c r="H99" s="33"/>
      <c r="I99" s="33"/>
      <c r="J99" s="33"/>
      <c r="K99" s="49"/>
      <c r="L99" s="18" t="n">
        <v>3970</v>
      </c>
      <c r="M99" s="17"/>
      <c r="N99" s="34"/>
      <c r="O99" s="17"/>
      <c r="P99" s="17"/>
      <c r="Q99" s="17"/>
      <c r="R99" s="50" t="n">
        <v>34984</v>
      </c>
      <c r="S99" s="17"/>
      <c r="T99" s="28"/>
      <c r="U99" s="28"/>
      <c r="V99" s="28"/>
      <c r="W99" s="60" t="n">
        <f aca="false">R99/D99</f>
        <v>0.957023662973601</v>
      </c>
      <c r="X99" s="33" t="n">
        <v>96</v>
      </c>
      <c r="Z99" s="55" t="n">
        <f aca="false">N99/2</f>
        <v>0</v>
      </c>
    </row>
    <row r="100" s="32" customFormat="true" ht="14.4" hidden="false" customHeight="false" outlineLevel="0" collapsed="false">
      <c r="B100" s="31"/>
      <c r="C100" s="33" t="n">
        <f aca="false">C92+1</f>
        <v>27</v>
      </c>
      <c r="D100" s="13" t="n">
        <f aca="false">B99</f>
        <v>41970</v>
      </c>
      <c r="E100" s="52" t="n">
        <f aca="false">IF(SUM(D93:D99)&gt;0,AVERAGE(D93:D99),0)</f>
        <v>36584.5714285714</v>
      </c>
      <c r="F100" s="33" t="n">
        <f aca="false">SUM(F93:F99)</f>
        <v>47</v>
      </c>
      <c r="G100" s="33" t="n">
        <f aca="false">SUM(G93:G99)</f>
        <v>18</v>
      </c>
      <c r="H100" s="33" t="n">
        <f aca="false">F100/2.5</f>
        <v>18.8</v>
      </c>
      <c r="I100" s="33" t="n">
        <f aca="false">F100+I92</f>
        <v>372</v>
      </c>
      <c r="J100" s="33" t="n">
        <f aca="false">G100+J92</f>
        <v>82</v>
      </c>
      <c r="K100" s="49" t="n">
        <v>1902</v>
      </c>
      <c r="L100" s="52" t="n">
        <f aca="false">SUM(L93:L99)</f>
        <v>31940</v>
      </c>
      <c r="M100" s="52" t="n">
        <f aca="false">IF(L100&gt;0,L100+M92,0)</f>
        <v>160590</v>
      </c>
      <c r="N100" s="51" t="n">
        <f aca="false">L100/E100/7*1000</f>
        <v>124.720803461256</v>
      </c>
      <c r="O100" s="51" t="n">
        <f aca="false">L100/E100*1000</f>
        <v>873.045624228793</v>
      </c>
      <c r="P100" s="53" t="n">
        <f aca="false">IF(R100&gt;0,L100/(R100/10),0)</f>
        <v>1.3084479693248</v>
      </c>
      <c r="Q100" s="53" t="n">
        <f aca="false">M100/(S100/10)</f>
        <v>1.12941067254053</v>
      </c>
      <c r="R100" s="52" t="n">
        <f aca="false">SUM(R93:R99)</f>
        <v>244106</v>
      </c>
      <c r="S100" s="52" t="n">
        <f aca="false">IF(R100&gt;0,R100+S92,0)</f>
        <v>1421892</v>
      </c>
      <c r="T100" s="53" t="n">
        <f aca="false">R100/E100</f>
        <v>6.67237555253581</v>
      </c>
      <c r="U100" s="53" t="n">
        <f aca="false">T100+U92</f>
        <v>38.7043323020052</v>
      </c>
      <c r="V100" s="53" t="n">
        <f aca="false">S100/$E$28</f>
        <v>38.4981859533221</v>
      </c>
      <c r="W100" s="54" t="n">
        <f aca="false">IF(R100&gt;0,R100/7/E100*100,0)</f>
        <v>95.3196507505115</v>
      </c>
      <c r="X100" s="33" t="n">
        <v>96</v>
      </c>
      <c r="Z100" s="55" t="n">
        <f aca="false">N100/2</f>
        <v>62.3604017306281</v>
      </c>
      <c r="AA100" s="55" t="n">
        <f aca="false">AVERAGE(Z92,Z100,Z108)</f>
        <v>61.0492342304799</v>
      </c>
    </row>
    <row r="101" customFormat="false" ht="14.4" hidden="true" customHeight="true" outlineLevel="1" collapsed="false">
      <c r="A101" s="0" t="n">
        <f aca="false">A99+1</f>
        <v>190</v>
      </c>
      <c r="B101" s="16" t="n">
        <f aca="false">B99+1</f>
        <v>41971</v>
      </c>
      <c r="C101" s="23"/>
      <c r="D101" s="50" t="n">
        <f aca="false">D99-F99-G99</f>
        <v>36547</v>
      </c>
      <c r="E101" s="57"/>
      <c r="F101" s="50" t="n">
        <v>8</v>
      </c>
      <c r="G101" s="50" t="n">
        <v>12</v>
      </c>
      <c r="H101" s="50"/>
      <c r="I101" s="33"/>
      <c r="J101" s="33"/>
      <c r="K101" s="49"/>
      <c r="L101" s="18" t="n">
        <v>4490</v>
      </c>
      <c r="M101" s="17"/>
      <c r="N101" s="34"/>
      <c r="O101" s="17"/>
      <c r="P101" s="17"/>
      <c r="Q101" s="17"/>
      <c r="R101" s="50" t="n">
        <v>34814</v>
      </c>
      <c r="S101" s="17"/>
      <c r="T101" s="28"/>
      <c r="U101" s="28"/>
      <c r="V101" s="28"/>
      <c r="W101" s="60" t="n">
        <f aca="false">R101/D101</f>
        <v>0.952581607245465</v>
      </c>
      <c r="X101" s="33" t="n">
        <v>96</v>
      </c>
      <c r="Z101" s="55" t="n">
        <f aca="false">N101/2</f>
        <v>0</v>
      </c>
    </row>
    <row r="102" customFormat="false" ht="14.4" hidden="true" customHeight="true" outlineLevel="1" collapsed="false">
      <c r="A102" s="0" t="n">
        <f aca="false">A101+1</f>
        <v>191</v>
      </c>
      <c r="B102" s="16" t="n">
        <f aca="false">B101+1</f>
        <v>41972</v>
      </c>
      <c r="C102" s="23"/>
      <c r="D102" s="50" t="n">
        <f aca="false">D101-F101-G101</f>
        <v>36527</v>
      </c>
      <c r="E102" s="57"/>
      <c r="F102" s="50" t="n">
        <v>8</v>
      </c>
      <c r="G102" s="50"/>
      <c r="H102" s="50"/>
      <c r="I102" s="33"/>
      <c r="J102" s="33"/>
      <c r="K102" s="49"/>
      <c r="L102" s="18" t="n">
        <v>4590</v>
      </c>
      <c r="M102" s="17"/>
      <c r="N102" s="34"/>
      <c r="O102" s="17"/>
      <c r="P102" s="17"/>
      <c r="Q102" s="17"/>
      <c r="R102" s="50" t="n">
        <v>34822</v>
      </c>
      <c r="S102" s="17"/>
      <c r="T102" s="28"/>
      <c r="U102" s="28"/>
      <c r="V102" s="28"/>
      <c r="W102" s="60" t="n">
        <f aca="false">R102/D102</f>
        <v>0.953322200016426</v>
      </c>
      <c r="X102" s="33" t="n">
        <v>96</v>
      </c>
      <c r="Z102" s="55" t="n">
        <f aca="false">N102/2</f>
        <v>0</v>
      </c>
    </row>
    <row r="103" customFormat="false" ht="14.4" hidden="true" customHeight="true" outlineLevel="1" collapsed="false">
      <c r="A103" s="0" t="n">
        <f aca="false">A102+1</f>
        <v>192</v>
      </c>
      <c r="B103" s="16" t="n">
        <f aca="false">B102+1</f>
        <v>41973</v>
      </c>
      <c r="C103" s="23"/>
      <c r="D103" s="50" t="n">
        <f aca="false">D102-F102-G102</f>
        <v>36519</v>
      </c>
      <c r="E103" s="57"/>
      <c r="F103" s="50"/>
      <c r="G103" s="50"/>
      <c r="H103" s="50"/>
      <c r="I103" s="33"/>
      <c r="J103" s="33"/>
      <c r="K103" s="49"/>
      <c r="L103" s="18" t="n">
        <v>4280</v>
      </c>
      <c r="M103" s="17"/>
      <c r="N103" s="34"/>
      <c r="O103" s="17"/>
      <c r="P103" s="17"/>
      <c r="Q103" s="17"/>
      <c r="R103" s="50" t="n">
        <v>34904</v>
      </c>
      <c r="S103" s="17"/>
      <c r="T103" s="28"/>
      <c r="U103" s="28"/>
      <c r="V103" s="28"/>
      <c r="W103" s="60" t="n">
        <f aca="false">R103/D103</f>
        <v>0.955776445138147</v>
      </c>
      <c r="X103" s="33" t="n">
        <v>96</v>
      </c>
      <c r="Z103" s="55" t="n">
        <f aca="false">N103/2</f>
        <v>0</v>
      </c>
    </row>
    <row r="104" customFormat="false" ht="14.4" hidden="true" customHeight="true" outlineLevel="1" collapsed="false">
      <c r="A104" s="0" t="n">
        <f aca="false">A103+1</f>
        <v>193</v>
      </c>
      <c r="B104" s="16" t="n">
        <f aca="false">B103+1</f>
        <v>41974</v>
      </c>
      <c r="C104" s="23"/>
      <c r="D104" s="50" t="n">
        <f aca="false">D103-F103-G103</f>
        <v>36519</v>
      </c>
      <c r="E104" s="57"/>
      <c r="F104" s="50" t="n">
        <v>18</v>
      </c>
      <c r="G104" s="50"/>
      <c r="H104" s="50"/>
      <c r="I104" s="33"/>
      <c r="J104" s="33"/>
      <c r="K104" s="49"/>
      <c r="L104" s="18" t="n">
        <v>4610</v>
      </c>
      <c r="M104" s="17"/>
      <c r="N104" s="34"/>
      <c r="O104" s="17"/>
      <c r="P104" s="17"/>
      <c r="Q104" s="17"/>
      <c r="R104" s="50" t="n">
        <v>34895</v>
      </c>
      <c r="S104" s="17"/>
      <c r="T104" s="28"/>
      <c r="U104" s="28"/>
      <c r="V104" s="28"/>
      <c r="W104" s="60" t="n">
        <f aca="false">R104/D104</f>
        <v>0.95552999808319</v>
      </c>
      <c r="X104" s="33" t="n">
        <v>96</v>
      </c>
      <c r="Z104" s="55" t="n">
        <f aca="false">N104/2</f>
        <v>0</v>
      </c>
    </row>
    <row r="105" customFormat="false" ht="14.4" hidden="true" customHeight="true" outlineLevel="1" collapsed="false">
      <c r="A105" s="0" t="n">
        <f aca="false">A104+1</f>
        <v>194</v>
      </c>
      <c r="B105" s="16" t="n">
        <f aca="false">B104+1</f>
        <v>41975</v>
      </c>
      <c r="C105" s="23"/>
      <c r="D105" s="50" t="n">
        <f aca="false">D104-F104-G104</f>
        <v>36501</v>
      </c>
      <c r="E105" s="57"/>
      <c r="F105" s="50" t="n">
        <v>7</v>
      </c>
      <c r="G105" s="50" t="n">
        <v>11</v>
      </c>
      <c r="H105" s="50"/>
      <c r="I105" s="33"/>
      <c r="J105" s="33"/>
      <c r="K105" s="49"/>
      <c r="L105" s="18" t="n">
        <v>4550</v>
      </c>
      <c r="M105" s="17"/>
      <c r="N105" s="34"/>
      <c r="O105" s="17"/>
      <c r="P105" s="17"/>
      <c r="Q105" s="17"/>
      <c r="R105" s="50" t="n">
        <v>35095</v>
      </c>
      <c r="S105" s="17"/>
      <c r="T105" s="28"/>
      <c r="U105" s="28"/>
      <c r="V105" s="28"/>
      <c r="W105" s="60" t="n">
        <f aca="false">R105/D105</f>
        <v>0.961480507383359</v>
      </c>
      <c r="X105" s="33" t="n">
        <v>96</v>
      </c>
      <c r="Z105" s="55" t="n">
        <f aca="false">N105/2</f>
        <v>0</v>
      </c>
    </row>
    <row r="106" customFormat="false" ht="14.4" hidden="true" customHeight="true" outlineLevel="1" collapsed="false">
      <c r="A106" s="0" t="n">
        <f aca="false">A105+1</f>
        <v>195</v>
      </c>
      <c r="B106" s="16" t="n">
        <f aca="false">B105+1</f>
        <v>41976</v>
      </c>
      <c r="C106" s="23"/>
      <c r="D106" s="50" t="n">
        <f aca="false">D105-F105-G105</f>
        <v>36483</v>
      </c>
      <c r="E106" s="57"/>
      <c r="F106" s="50" t="n">
        <v>7</v>
      </c>
      <c r="G106" s="50"/>
      <c r="H106" s="50"/>
      <c r="I106" s="33"/>
      <c r="J106" s="33"/>
      <c r="K106" s="49"/>
      <c r="L106" s="18" t="n">
        <v>4540</v>
      </c>
      <c r="M106" s="17"/>
      <c r="N106" s="34"/>
      <c r="O106" s="17"/>
      <c r="P106" s="17"/>
      <c r="Q106" s="17"/>
      <c r="R106" s="50" t="n">
        <v>35129</v>
      </c>
      <c r="S106" s="17"/>
      <c r="T106" s="28"/>
      <c r="U106" s="28"/>
      <c r="V106" s="28"/>
      <c r="W106" s="60" t="n">
        <f aca="false">R106/D106</f>
        <v>0.962886824000219</v>
      </c>
      <c r="X106" s="33" t="n">
        <v>96</v>
      </c>
      <c r="Z106" s="55" t="n">
        <f aca="false">N106/2</f>
        <v>0</v>
      </c>
    </row>
    <row r="107" customFormat="false" ht="14.4" hidden="true" customHeight="true" outlineLevel="1" collapsed="false">
      <c r="A107" s="0" t="n">
        <f aca="false">A106+1</f>
        <v>196</v>
      </c>
      <c r="B107" s="16" t="n">
        <f aca="false">B106+1</f>
        <v>41977</v>
      </c>
      <c r="C107" s="23"/>
      <c r="D107" s="50" t="n">
        <f aca="false">D106-F106-G106</f>
        <v>36476</v>
      </c>
      <c r="E107" s="57"/>
      <c r="F107" s="50" t="n">
        <v>7</v>
      </c>
      <c r="G107" s="50"/>
      <c r="H107" s="50"/>
      <c r="I107" s="33"/>
      <c r="J107" s="33"/>
      <c r="K107" s="49"/>
      <c r="L107" s="18" t="n">
        <v>4040</v>
      </c>
      <c r="M107" s="17"/>
      <c r="N107" s="34"/>
      <c r="O107" s="17"/>
      <c r="P107" s="17"/>
      <c r="Q107" s="17"/>
      <c r="R107" s="50" t="n">
        <v>35097</v>
      </c>
      <c r="S107" s="17"/>
      <c r="T107" s="28"/>
      <c r="U107" s="28"/>
      <c r="V107" s="28"/>
      <c r="W107" s="60" t="n">
        <f aca="false">R107/D107</f>
        <v>0.962194319552583</v>
      </c>
      <c r="X107" s="33" t="n">
        <v>96</v>
      </c>
      <c r="Z107" s="55" t="n">
        <f aca="false">N107/2</f>
        <v>0</v>
      </c>
    </row>
    <row r="108" s="32" customFormat="true" ht="14.4" hidden="false" customHeight="false" outlineLevel="0" collapsed="false">
      <c r="B108" s="31"/>
      <c r="C108" s="33" t="n">
        <f aca="false">C100+1</f>
        <v>28</v>
      </c>
      <c r="D108" s="13" t="n">
        <f aca="false">B107</f>
        <v>41977</v>
      </c>
      <c r="E108" s="52" t="n">
        <f aca="false">IF(SUM(D101:D107)&gt;0,AVERAGE(D101:D107),0)</f>
        <v>36510.2857142857</v>
      </c>
      <c r="F108" s="33" t="n">
        <f aca="false">SUM(F101:F107)</f>
        <v>55</v>
      </c>
      <c r="G108" s="33" t="n">
        <f aca="false">SUM(G101:G107)</f>
        <v>23</v>
      </c>
      <c r="H108" s="33" t="n">
        <f aca="false">F108/2.5</f>
        <v>22</v>
      </c>
      <c r="I108" s="33" t="n">
        <f aca="false">F108+I100</f>
        <v>427</v>
      </c>
      <c r="J108" s="33" t="n">
        <f aca="false">G108+J100</f>
        <v>105</v>
      </c>
      <c r="K108" s="49" t="n">
        <v>1913</v>
      </c>
      <c r="L108" s="52" t="n">
        <f aca="false">SUM(L101:L107)</f>
        <v>31100</v>
      </c>
      <c r="M108" s="52" t="n">
        <f aca="false">IF(L108&gt;0,L108+M100,0)</f>
        <v>191690</v>
      </c>
      <c r="N108" s="51" t="n">
        <f aca="false">L108/E108/7*1000</f>
        <v>121.687821827117</v>
      </c>
      <c r="O108" s="51" t="n">
        <f aca="false">L108/E108*1000</f>
        <v>851.81475278982</v>
      </c>
      <c r="P108" s="53" t="n">
        <f aca="false">IF(R108&gt;0,L108/(R108/10),0)</f>
        <v>1.27065322198434</v>
      </c>
      <c r="Q108" s="53" t="n">
        <f aca="false">M108/(S108/10)</f>
        <v>1.15015288171228</v>
      </c>
      <c r="R108" s="52" t="n">
        <f aca="false">SUM(R101:R107)</f>
        <v>244756</v>
      </c>
      <c r="S108" s="52" t="n">
        <f aca="false">IF(R108&gt;0,R108+S100,0)</f>
        <v>1666648</v>
      </c>
      <c r="T108" s="53" t="n">
        <f aca="false">R108/E108</f>
        <v>6.703754714914</v>
      </c>
      <c r="U108" s="53" t="n">
        <f aca="false">T108+U100</f>
        <v>45.4080870169192</v>
      </c>
      <c r="V108" s="53" t="n">
        <f aca="false">S108/$E$28</f>
        <v>45.1250338441544</v>
      </c>
      <c r="W108" s="54" t="n">
        <f aca="false">IF(R108&gt;0,R108/7/E108*100,0)</f>
        <v>95.7679244987714</v>
      </c>
      <c r="X108" s="33" t="n">
        <v>96</v>
      </c>
      <c r="Z108" s="55" t="n">
        <f aca="false">N108/2</f>
        <v>60.8439109135586</v>
      </c>
      <c r="AA108" s="55" t="n">
        <f aca="false">AVERAGE(Z100,Z108,Z116)</f>
        <v>61.3853405479577</v>
      </c>
    </row>
    <row r="109" customFormat="false" ht="14.4" hidden="true" customHeight="true" outlineLevel="1" collapsed="false">
      <c r="A109" s="0" t="n">
        <f aca="false">A107+1</f>
        <v>197</v>
      </c>
      <c r="B109" s="16" t="n">
        <f aca="false">B107+1</f>
        <v>41978</v>
      </c>
      <c r="C109" s="23"/>
      <c r="D109" s="50" t="n">
        <f aca="false">D107-F107-G107</f>
        <v>36469</v>
      </c>
      <c r="E109" s="57"/>
      <c r="F109" s="50" t="n">
        <v>7</v>
      </c>
      <c r="G109" s="50"/>
      <c r="H109" s="33"/>
      <c r="I109" s="33"/>
      <c r="J109" s="33"/>
      <c r="K109" s="67"/>
      <c r="L109" s="18" t="n">
        <v>4540</v>
      </c>
      <c r="M109" s="17"/>
      <c r="N109" s="34"/>
      <c r="O109" s="17"/>
      <c r="P109" s="17"/>
      <c r="Q109" s="17"/>
      <c r="R109" s="50" t="n">
        <v>35069</v>
      </c>
      <c r="S109" s="17"/>
      <c r="T109" s="28"/>
      <c r="U109" s="28"/>
      <c r="V109" s="28"/>
      <c r="W109" s="60" t="n">
        <f aca="false">R109/D109</f>
        <v>0.961611231456854</v>
      </c>
      <c r="X109" s="33" t="n">
        <v>96</v>
      </c>
      <c r="Z109" s="55" t="n">
        <f aca="false">N109/2</f>
        <v>0</v>
      </c>
    </row>
    <row r="110" customFormat="false" ht="14.4" hidden="true" customHeight="true" outlineLevel="1" collapsed="false">
      <c r="A110" s="0" t="n">
        <f aca="false">A109+1</f>
        <v>198</v>
      </c>
      <c r="B110" s="16" t="n">
        <f aca="false">B109+1</f>
        <v>41979</v>
      </c>
      <c r="C110" s="23"/>
      <c r="D110" s="50" t="n">
        <f aca="false">D109-F109-G109</f>
        <v>36462</v>
      </c>
      <c r="E110" s="57"/>
      <c r="F110" s="50" t="n">
        <v>8</v>
      </c>
      <c r="G110" s="50"/>
      <c r="H110" s="33"/>
      <c r="I110" s="33"/>
      <c r="J110" s="33"/>
      <c r="K110" s="67"/>
      <c r="L110" s="18" t="n">
        <v>4020</v>
      </c>
      <c r="M110" s="17"/>
      <c r="N110" s="34"/>
      <c r="O110" s="17"/>
      <c r="P110" s="17"/>
      <c r="Q110" s="17"/>
      <c r="R110" s="50" t="n">
        <v>34738</v>
      </c>
      <c r="S110" s="17"/>
      <c r="T110" s="28"/>
      <c r="U110" s="28"/>
      <c r="V110" s="28"/>
      <c r="W110" s="60" t="n">
        <f aca="false">R110/D110</f>
        <v>0.952717898085678</v>
      </c>
      <c r="X110" s="33" t="n">
        <v>96</v>
      </c>
      <c r="Z110" s="55" t="n">
        <f aca="false">N110/2</f>
        <v>0</v>
      </c>
    </row>
    <row r="111" customFormat="false" ht="14.4" hidden="true" customHeight="true" outlineLevel="1" collapsed="false">
      <c r="A111" s="0" t="n">
        <f aca="false">A110+1</f>
        <v>199</v>
      </c>
      <c r="B111" s="16" t="n">
        <f aca="false">B110+1</f>
        <v>41980</v>
      </c>
      <c r="C111" s="23"/>
      <c r="D111" s="50" t="n">
        <f aca="false">D110-F110-G110</f>
        <v>36454</v>
      </c>
      <c r="E111" s="57"/>
      <c r="F111" s="50"/>
      <c r="G111" s="50"/>
      <c r="H111" s="33"/>
      <c r="I111" s="33"/>
      <c r="J111" s="33"/>
      <c r="K111" s="67"/>
      <c r="L111" s="18" t="n">
        <v>4610</v>
      </c>
      <c r="M111" s="17"/>
      <c r="N111" s="34"/>
      <c r="O111" s="17"/>
      <c r="P111" s="17"/>
      <c r="Q111" s="17"/>
      <c r="R111" s="50" t="n">
        <v>34991</v>
      </c>
      <c r="S111" s="17"/>
      <c r="T111" s="28"/>
      <c r="U111" s="28"/>
      <c r="V111" s="28"/>
      <c r="W111" s="60" t="n">
        <f aca="false">R111/D111</f>
        <v>0.959867229933615</v>
      </c>
      <c r="X111" s="33" t="n">
        <v>96</v>
      </c>
      <c r="Z111" s="55" t="n">
        <f aca="false">N111/2</f>
        <v>0</v>
      </c>
    </row>
    <row r="112" customFormat="false" ht="14.4" hidden="true" customHeight="true" outlineLevel="1" collapsed="false">
      <c r="A112" s="0" t="n">
        <f aca="false">A111+1</f>
        <v>200</v>
      </c>
      <c r="B112" s="16" t="n">
        <f aca="false">B111+1</f>
        <v>41981</v>
      </c>
      <c r="C112" s="23"/>
      <c r="D112" s="50" t="n">
        <f aca="false">D111-F111-G111</f>
        <v>36454</v>
      </c>
      <c r="E112" s="57"/>
      <c r="F112" s="50" t="n">
        <v>15</v>
      </c>
      <c r="G112" s="50"/>
      <c r="H112" s="33"/>
      <c r="I112" s="33"/>
      <c r="J112" s="33"/>
      <c r="K112" s="67"/>
      <c r="L112" s="18" t="n">
        <v>4580</v>
      </c>
      <c r="M112" s="17"/>
      <c r="N112" s="34"/>
      <c r="O112" s="17"/>
      <c r="P112" s="17"/>
      <c r="Q112" s="17"/>
      <c r="R112" s="50" t="n">
        <v>35183</v>
      </c>
      <c r="S112" s="17"/>
      <c r="T112" s="28"/>
      <c r="U112" s="28"/>
      <c r="V112" s="28"/>
      <c r="W112" s="60" t="n">
        <f aca="false">R112/D112</f>
        <v>0.96513414165798</v>
      </c>
      <c r="X112" s="33" t="n">
        <v>95</v>
      </c>
      <c r="Z112" s="55" t="n">
        <f aca="false">N112/2</f>
        <v>0</v>
      </c>
    </row>
    <row r="113" customFormat="false" ht="14.4" hidden="true" customHeight="true" outlineLevel="1" collapsed="false">
      <c r="A113" s="0" t="n">
        <f aca="false">A112+1</f>
        <v>201</v>
      </c>
      <c r="B113" s="16" t="n">
        <f aca="false">B112+1</f>
        <v>41982</v>
      </c>
      <c r="C113" s="23"/>
      <c r="D113" s="50" t="n">
        <f aca="false">D112-F112-G112</f>
        <v>36439</v>
      </c>
      <c r="E113" s="57"/>
      <c r="F113" s="50" t="n">
        <v>6</v>
      </c>
      <c r="G113" s="50" t="n">
        <v>10</v>
      </c>
      <c r="H113" s="33"/>
      <c r="I113" s="33"/>
      <c r="J113" s="33"/>
      <c r="K113" s="67"/>
      <c r="L113" s="18" t="n">
        <v>4630</v>
      </c>
      <c r="M113" s="17"/>
      <c r="N113" s="34"/>
      <c r="O113" s="17"/>
      <c r="P113" s="17"/>
      <c r="Q113" s="17"/>
      <c r="R113" s="50" t="n">
        <v>35293</v>
      </c>
      <c r="S113" s="17"/>
      <c r="T113" s="28"/>
      <c r="U113" s="28"/>
      <c r="V113" s="28"/>
      <c r="W113" s="60" t="n">
        <f aca="false">R113/D113</f>
        <v>0.968550179752463</v>
      </c>
      <c r="X113" s="33" t="n">
        <v>95</v>
      </c>
      <c r="Z113" s="55" t="n">
        <f aca="false">N113/2</f>
        <v>0</v>
      </c>
    </row>
    <row r="114" customFormat="false" ht="14.4" hidden="true" customHeight="true" outlineLevel="1" collapsed="false">
      <c r="A114" s="0" t="n">
        <f aca="false">A113+1</f>
        <v>202</v>
      </c>
      <c r="B114" s="16" t="n">
        <f aca="false">B113+1</f>
        <v>41983</v>
      </c>
      <c r="C114" s="23"/>
      <c r="D114" s="50" t="n">
        <f aca="false">D113-F113-G113</f>
        <v>36423</v>
      </c>
      <c r="E114" s="57"/>
      <c r="F114" s="50" t="n">
        <v>4</v>
      </c>
      <c r="G114" s="50"/>
      <c r="H114" s="33"/>
      <c r="I114" s="33"/>
      <c r="J114" s="33"/>
      <c r="K114" s="67"/>
      <c r="L114" s="18" t="n">
        <v>4100</v>
      </c>
      <c r="M114" s="17"/>
      <c r="N114" s="34"/>
      <c r="O114" s="17"/>
      <c r="P114" s="17"/>
      <c r="Q114" s="17"/>
      <c r="R114" s="50" t="n">
        <v>35326</v>
      </c>
      <c r="S114" s="17"/>
      <c r="T114" s="28"/>
      <c r="U114" s="28"/>
      <c r="V114" s="28"/>
      <c r="W114" s="60" t="n">
        <f aca="false">R114/D114</f>
        <v>0.969881668176702</v>
      </c>
      <c r="X114" s="33" t="n">
        <v>95</v>
      </c>
      <c r="Z114" s="55" t="n">
        <f aca="false">N114/2</f>
        <v>0</v>
      </c>
    </row>
    <row r="115" customFormat="false" ht="14.4" hidden="true" customHeight="true" outlineLevel="1" collapsed="false">
      <c r="A115" s="0" t="n">
        <f aca="false">A114+1</f>
        <v>203</v>
      </c>
      <c r="B115" s="16" t="n">
        <f aca="false">B114+1</f>
        <v>41984</v>
      </c>
      <c r="C115" s="23"/>
      <c r="D115" s="50" t="n">
        <f aca="false">D114-F114-G114</f>
        <v>36419</v>
      </c>
      <c r="E115" s="57"/>
      <c r="F115" s="50" t="n">
        <v>6</v>
      </c>
      <c r="G115" s="50"/>
      <c r="H115" s="33"/>
      <c r="I115" s="33"/>
      <c r="J115" s="33"/>
      <c r="K115" s="67"/>
      <c r="L115" s="18" t="n">
        <v>4620</v>
      </c>
      <c r="M115" s="17"/>
      <c r="N115" s="34"/>
      <c r="O115" s="17"/>
      <c r="P115" s="17"/>
      <c r="Q115" s="17"/>
      <c r="R115" s="50" t="n">
        <v>35354</v>
      </c>
      <c r="S115" s="17"/>
      <c r="T115" s="28"/>
      <c r="U115" s="28"/>
      <c r="V115" s="28"/>
      <c r="W115" s="60" t="n">
        <f aca="false">R115/D115</f>
        <v>0.970757022433345</v>
      </c>
      <c r="X115" s="33" t="n">
        <v>95</v>
      </c>
      <c r="Z115" s="55" t="n">
        <f aca="false">N115/2</f>
        <v>0</v>
      </c>
    </row>
    <row r="116" s="32" customFormat="true" ht="14.4" hidden="false" customHeight="false" outlineLevel="0" collapsed="false">
      <c r="B116" s="31"/>
      <c r="C116" s="33" t="n">
        <f aca="false">C108+1</f>
        <v>29</v>
      </c>
      <c r="D116" s="13" t="n">
        <f aca="false">B115</f>
        <v>41984</v>
      </c>
      <c r="E116" s="52" t="n">
        <f aca="false">IF(SUM(D109:D115)&gt;0,AVERAGE(D109:D115),0)</f>
        <v>36445.7142857143</v>
      </c>
      <c r="F116" s="33" t="n">
        <f aca="false">SUM(F109:F115)</f>
        <v>46</v>
      </c>
      <c r="G116" s="33" t="n">
        <f aca="false">SUM(G109:G115)</f>
        <v>10</v>
      </c>
      <c r="H116" s="33" t="n">
        <f aca="false">F116/2.5</f>
        <v>18.4</v>
      </c>
      <c r="I116" s="33" t="n">
        <f aca="false">F116+I108</f>
        <v>473</v>
      </c>
      <c r="J116" s="33" t="n">
        <f aca="false">G116+J108</f>
        <v>115</v>
      </c>
      <c r="K116" s="72"/>
      <c r="L116" s="52" t="n">
        <f aca="false">SUM(L109:L115)</f>
        <v>31100</v>
      </c>
      <c r="M116" s="52" t="n">
        <f aca="false">IF(L116&gt;0,L116+M108,0)</f>
        <v>222790</v>
      </c>
      <c r="N116" s="51" t="n">
        <f aca="false">L116/E116/7*1000</f>
        <v>121.903417999373</v>
      </c>
      <c r="O116" s="51" t="n">
        <f aca="false">L116/E116*1000</f>
        <v>853.32392599561</v>
      </c>
      <c r="P116" s="53" t="n">
        <f aca="false">IF(R116&gt;0,L116/(R116/10),0)</f>
        <v>1.26446408678045</v>
      </c>
      <c r="Q116" s="53" t="n">
        <f aca="false">M116/(S116/10)</f>
        <v>1.16485290719136</v>
      </c>
      <c r="R116" s="52" t="n">
        <f aca="false">SUM(R109:R115)</f>
        <v>245954</v>
      </c>
      <c r="S116" s="52" t="n">
        <f aca="false">IF(R116&gt;0,R116+S108,0)</f>
        <v>1912602</v>
      </c>
      <c r="T116" s="53" t="n">
        <f aca="false">R116/E116</f>
        <v>6.74850266541236</v>
      </c>
      <c r="U116" s="53" t="n">
        <f aca="false">T116+U108</f>
        <v>52.1565896823316</v>
      </c>
      <c r="V116" s="53" t="n">
        <f aca="false">S116/$E$28</f>
        <v>51.7843179725998</v>
      </c>
      <c r="W116" s="54" t="n">
        <f aca="false">IF(R116&gt;0,R116/7/E116*100,0)</f>
        <v>96.4071809344622</v>
      </c>
      <c r="X116" s="33" t="n">
        <v>96</v>
      </c>
      <c r="Z116" s="55" t="n">
        <f aca="false">N116/2</f>
        <v>60.9517089996864</v>
      </c>
      <c r="AA116" s="55" t="n">
        <f aca="false">AVERAGE(Z108,Z116,Z124)</f>
        <v>61.0824846160026</v>
      </c>
    </row>
    <row r="117" customFormat="false" ht="14.4" hidden="true" customHeight="true" outlineLevel="1" collapsed="false">
      <c r="A117" s="0" t="n">
        <f aca="false">A115+1</f>
        <v>204</v>
      </c>
      <c r="B117" s="16" t="n">
        <f aca="false">B115+1</f>
        <v>41985</v>
      </c>
      <c r="C117" s="23"/>
      <c r="D117" s="50" t="n">
        <f aca="false">D115-F115-G115</f>
        <v>36413</v>
      </c>
      <c r="E117" s="17"/>
      <c r="F117" s="50" t="n">
        <v>7</v>
      </c>
      <c r="G117" s="50" t="n">
        <v>7</v>
      </c>
      <c r="H117" s="50"/>
      <c r="I117" s="33"/>
      <c r="J117" s="33"/>
      <c r="K117" s="67"/>
      <c r="L117" s="18" t="n">
        <v>4620</v>
      </c>
      <c r="M117" s="17"/>
      <c r="N117" s="34"/>
      <c r="O117" s="17"/>
      <c r="P117" s="17"/>
      <c r="Q117" s="17"/>
      <c r="R117" s="50" t="n">
        <v>35366</v>
      </c>
      <c r="S117" s="17"/>
      <c r="T117" s="28"/>
      <c r="U117" s="28"/>
      <c r="V117" s="28"/>
      <c r="W117" s="73"/>
      <c r="X117" s="33" t="n">
        <v>95</v>
      </c>
      <c r="Z117" s="55" t="n">
        <f aca="false">N117/2</f>
        <v>0</v>
      </c>
    </row>
    <row r="118" customFormat="false" ht="14.4" hidden="true" customHeight="true" outlineLevel="1" collapsed="false">
      <c r="A118" s="0" t="n">
        <f aca="false">A117+1</f>
        <v>205</v>
      </c>
      <c r="B118" s="16" t="n">
        <f aca="false">B117+1</f>
        <v>41986</v>
      </c>
      <c r="C118" s="23"/>
      <c r="D118" s="50" t="n">
        <f aca="false">D117-F117-G117</f>
        <v>36399</v>
      </c>
      <c r="E118" s="17"/>
      <c r="F118" s="50" t="n">
        <v>9</v>
      </c>
      <c r="G118" s="50"/>
      <c r="H118" s="50"/>
      <c r="I118" s="33"/>
      <c r="J118" s="33"/>
      <c r="K118" s="67"/>
      <c r="L118" s="18" t="n">
        <v>4110</v>
      </c>
      <c r="M118" s="17"/>
      <c r="N118" s="34"/>
      <c r="O118" s="17"/>
      <c r="P118" s="17"/>
      <c r="Q118" s="17"/>
      <c r="R118" s="50" t="n">
        <v>35366</v>
      </c>
      <c r="S118" s="17"/>
      <c r="T118" s="28"/>
      <c r="U118" s="28"/>
      <c r="V118" s="28"/>
      <c r="W118" s="73"/>
      <c r="X118" s="33" t="n">
        <v>95</v>
      </c>
      <c r="Z118" s="55" t="n">
        <f aca="false">N118/2</f>
        <v>0</v>
      </c>
    </row>
    <row r="119" customFormat="false" ht="14.4" hidden="true" customHeight="true" outlineLevel="1" collapsed="false">
      <c r="A119" s="0" t="n">
        <f aca="false">A118+1</f>
        <v>206</v>
      </c>
      <c r="B119" s="16" t="n">
        <f aca="false">B118+1</f>
        <v>41987</v>
      </c>
      <c r="C119" s="23"/>
      <c r="D119" s="50" t="n">
        <f aca="false">D118-F118-G118</f>
        <v>36390</v>
      </c>
      <c r="E119" s="17"/>
      <c r="F119" s="50"/>
      <c r="G119" s="50"/>
      <c r="H119" s="50"/>
      <c r="I119" s="33"/>
      <c r="J119" s="33"/>
      <c r="K119" s="67"/>
      <c r="L119" s="18" t="n">
        <v>4630</v>
      </c>
      <c r="M119" s="17"/>
      <c r="N119" s="34"/>
      <c r="O119" s="17"/>
      <c r="P119" s="17"/>
      <c r="Q119" s="17"/>
      <c r="R119" s="50" t="n">
        <v>35255</v>
      </c>
      <c r="S119" s="17"/>
      <c r="T119" s="28"/>
      <c r="U119" s="28"/>
      <c r="V119" s="28"/>
      <c r="W119" s="73"/>
      <c r="X119" s="33" t="n">
        <v>95</v>
      </c>
      <c r="Z119" s="55" t="n">
        <f aca="false">N119/2</f>
        <v>0</v>
      </c>
    </row>
    <row r="120" customFormat="false" ht="14.4" hidden="true" customHeight="true" outlineLevel="1" collapsed="false">
      <c r="A120" s="0" t="n">
        <f aca="false">A119+1</f>
        <v>207</v>
      </c>
      <c r="B120" s="16" t="n">
        <f aca="false">B119+1</f>
        <v>41988</v>
      </c>
      <c r="C120" s="23"/>
      <c r="D120" s="50" t="n">
        <f aca="false">D119-F119-G119</f>
        <v>36390</v>
      </c>
      <c r="E120" s="17"/>
      <c r="F120" s="50" t="n">
        <v>13</v>
      </c>
      <c r="G120" s="50" t="n">
        <v>6</v>
      </c>
      <c r="H120" s="50"/>
      <c r="I120" s="33"/>
      <c r="J120" s="33"/>
      <c r="K120" s="67"/>
      <c r="L120" s="18" t="n">
        <v>4570</v>
      </c>
      <c r="M120" s="17"/>
      <c r="N120" s="34"/>
      <c r="O120" s="17"/>
      <c r="P120" s="17"/>
      <c r="Q120" s="17"/>
      <c r="R120" s="50" t="n">
        <v>35434</v>
      </c>
      <c r="S120" s="17"/>
      <c r="T120" s="28"/>
      <c r="U120" s="28"/>
      <c r="V120" s="28"/>
      <c r="W120" s="73"/>
      <c r="X120" s="33" t="n">
        <v>95</v>
      </c>
      <c r="Z120" s="55" t="n">
        <f aca="false">N120/2</f>
        <v>0</v>
      </c>
    </row>
    <row r="121" customFormat="false" ht="14.4" hidden="true" customHeight="true" outlineLevel="1" collapsed="false">
      <c r="A121" s="0" t="n">
        <f aca="false">A120+1</f>
        <v>208</v>
      </c>
      <c r="B121" s="16" t="n">
        <f aca="false">B120+1</f>
        <v>41989</v>
      </c>
      <c r="C121" s="23"/>
      <c r="D121" s="50" t="n">
        <f aca="false">D120-F120-G120</f>
        <v>36371</v>
      </c>
      <c r="E121" s="17"/>
      <c r="F121" s="50" t="n">
        <v>6</v>
      </c>
      <c r="G121" s="50" t="n">
        <v>5</v>
      </c>
      <c r="H121" s="50"/>
      <c r="I121" s="33"/>
      <c r="J121" s="33"/>
      <c r="K121" s="67"/>
      <c r="L121" s="18" t="n">
        <v>4610</v>
      </c>
      <c r="M121" s="17"/>
      <c r="N121" s="34"/>
      <c r="O121" s="17"/>
      <c r="P121" s="17"/>
      <c r="Q121" s="17"/>
      <c r="R121" s="50" t="n">
        <v>36177</v>
      </c>
      <c r="S121" s="17"/>
      <c r="T121" s="28"/>
      <c r="U121" s="28"/>
      <c r="V121" s="28"/>
      <c r="W121" s="73"/>
      <c r="X121" s="33" t="n">
        <v>95</v>
      </c>
      <c r="Z121" s="55" t="n">
        <f aca="false">N121/2</f>
        <v>0</v>
      </c>
    </row>
    <row r="122" customFormat="false" ht="14.4" hidden="true" customHeight="true" outlineLevel="1" collapsed="false">
      <c r="A122" s="0" t="n">
        <f aca="false">A121+1</f>
        <v>209</v>
      </c>
      <c r="B122" s="16" t="n">
        <f aca="false">B121+1</f>
        <v>41990</v>
      </c>
      <c r="C122" s="23"/>
      <c r="D122" s="50" t="n">
        <f aca="false">D121-F121-G121</f>
        <v>36360</v>
      </c>
      <c r="E122" s="17"/>
      <c r="F122" s="50" t="n">
        <v>5</v>
      </c>
      <c r="G122" s="50" t="n">
        <v>7</v>
      </c>
      <c r="H122" s="50"/>
      <c r="I122" s="33"/>
      <c r="J122" s="33"/>
      <c r="K122" s="67"/>
      <c r="L122" s="18" t="n">
        <v>4640</v>
      </c>
      <c r="M122" s="17"/>
      <c r="N122" s="34"/>
      <c r="O122" s="17"/>
      <c r="P122" s="17"/>
      <c r="Q122" s="17"/>
      <c r="R122" s="50" t="n">
        <v>35793</v>
      </c>
      <c r="S122" s="17"/>
      <c r="T122" s="28"/>
      <c r="U122" s="28"/>
      <c r="V122" s="28"/>
      <c r="W122" s="73"/>
      <c r="X122" s="33" t="n">
        <v>95</v>
      </c>
      <c r="Z122" s="55" t="n">
        <f aca="false">N122/2</f>
        <v>0</v>
      </c>
    </row>
    <row r="123" customFormat="false" ht="14.4" hidden="true" customHeight="true" outlineLevel="1" collapsed="false">
      <c r="A123" s="0" t="n">
        <f aca="false">A122+1</f>
        <v>210</v>
      </c>
      <c r="B123" s="16" t="n">
        <f aca="false">B122+1</f>
        <v>41991</v>
      </c>
      <c r="C123" s="23"/>
      <c r="D123" s="50" t="n">
        <f aca="false">D122-F122-G122</f>
        <v>36348</v>
      </c>
      <c r="E123" s="17"/>
      <c r="F123" s="50" t="n">
        <v>4</v>
      </c>
      <c r="G123" s="50" t="n">
        <v>8</v>
      </c>
      <c r="H123" s="50"/>
      <c r="I123" s="33"/>
      <c r="J123" s="33"/>
      <c r="K123" s="67"/>
      <c r="L123" s="18" t="n">
        <v>4120</v>
      </c>
      <c r="M123" s="17"/>
      <c r="N123" s="34"/>
      <c r="O123" s="17"/>
      <c r="P123" s="17"/>
      <c r="Q123" s="17"/>
      <c r="R123" s="50" t="n">
        <v>35961</v>
      </c>
      <c r="S123" s="17"/>
      <c r="T123" s="28"/>
      <c r="U123" s="28"/>
      <c r="V123" s="28"/>
      <c r="W123" s="73"/>
      <c r="X123" s="33" t="n">
        <v>95</v>
      </c>
      <c r="Z123" s="55" t="n">
        <f aca="false">N123/2</f>
        <v>0</v>
      </c>
    </row>
    <row r="124" s="32" customFormat="true" ht="14.4" hidden="false" customHeight="false" outlineLevel="0" collapsed="false">
      <c r="B124" s="31"/>
      <c r="C124" s="33" t="n">
        <f aca="false">C116+1</f>
        <v>30</v>
      </c>
      <c r="D124" s="13" t="n">
        <f aca="false">B123</f>
        <v>41991</v>
      </c>
      <c r="E124" s="52" t="n">
        <f aca="false">IF(SUM(D117:D123)&gt;0,AVERAGE(D117:D123),0)</f>
        <v>36381.5714285714</v>
      </c>
      <c r="F124" s="33" t="n">
        <f aca="false">SUM(F117:F123)</f>
        <v>44</v>
      </c>
      <c r="G124" s="33" t="n">
        <f aca="false">SUM(G117:G123)</f>
        <v>33</v>
      </c>
      <c r="H124" s="33" t="n">
        <f aca="false">F124/2.5</f>
        <v>17.6</v>
      </c>
      <c r="I124" s="33" t="n">
        <f aca="false">F124+I116</f>
        <v>517</v>
      </c>
      <c r="J124" s="33" t="n">
        <f aca="false">G124+J116</f>
        <v>148</v>
      </c>
      <c r="K124" s="49" t="n">
        <v>1933</v>
      </c>
      <c r="L124" s="52" t="n">
        <f aca="false">SUM(L117:L123)</f>
        <v>31300</v>
      </c>
      <c r="M124" s="52" t="n">
        <f aca="false">IF(L124&gt;0,L124+M116,0)</f>
        <v>254090</v>
      </c>
      <c r="N124" s="51" t="n">
        <f aca="false">L124/E124/7*1000</f>
        <v>122.903667869526</v>
      </c>
      <c r="O124" s="51" t="n">
        <f aca="false">L124/E124*1000</f>
        <v>860.325675086681</v>
      </c>
      <c r="P124" s="53" t="n">
        <f aca="false">IF(R124&gt;0,L124/(R124/10),0)</f>
        <v>1.25525361737624</v>
      </c>
      <c r="Q124" s="53" t="n">
        <f aca="false">M124/(S124/10)</f>
        <v>1.17527940002424</v>
      </c>
      <c r="R124" s="52" t="n">
        <f aca="false">SUM(R117:R123)</f>
        <v>249352</v>
      </c>
      <c r="S124" s="52" t="n">
        <f aca="false">IF(R124&gt;0,R124+S116,0)</f>
        <v>2161954</v>
      </c>
      <c r="T124" s="53" t="n">
        <f aca="false">R124/E124</f>
        <v>6.85379960812185</v>
      </c>
      <c r="U124" s="53" t="n">
        <f aca="false">T124+U116</f>
        <v>59.0103892904534</v>
      </c>
      <c r="V124" s="53" t="n">
        <f aca="false">S124/$E$28</f>
        <v>58.5356040504684</v>
      </c>
      <c r="W124" s="54" t="n">
        <f aca="false">IF(R124&gt;0,R124/7/E124*100,0)</f>
        <v>97.9114229731693</v>
      </c>
      <c r="X124" s="33" t="n">
        <v>95</v>
      </c>
      <c r="Z124" s="55" t="n">
        <f aca="false">N124/2</f>
        <v>61.4518339347629</v>
      </c>
      <c r="AA124" s="55" t="n">
        <f aca="false">AVERAGE(Z116,Z124,Z132)</f>
        <v>59.638869994328</v>
      </c>
    </row>
    <row r="125" customFormat="false" ht="14.4" hidden="true" customHeight="true" outlineLevel="1" collapsed="false">
      <c r="A125" s="0" t="n">
        <f aca="false">A123+1</f>
        <v>211</v>
      </c>
      <c r="B125" s="16" t="n">
        <f aca="false">B123+1</f>
        <v>41992</v>
      </c>
      <c r="C125" s="23"/>
      <c r="D125" s="50" t="n">
        <f aca="false">D123-F123-G123</f>
        <v>36336</v>
      </c>
      <c r="E125" s="17"/>
      <c r="F125" s="50" t="n">
        <v>6</v>
      </c>
      <c r="G125" s="50"/>
      <c r="H125" s="33"/>
      <c r="I125" s="33"/>
      <c r="J125" s="33"/>
      <c r="K125" s="67"/>
      <c r="L125" s="18" t="n">
        <v>4620</v>
      </c>
      <c r="M125" s="17"/>
      <c r="N125" s="34"/>
      <c r="O125" s="28"/>
      <c r="P125" s="17"/>
      <c r="Q125" s="17"/>
      <c r="R125" s="50" t="n">
        <v>35750</v>
      </c>
      <c r="S125" s="17"/>
      <c r="T125" s="28"/>
      <c r="U125" s="28"/>
      <c r="V125" s="28"/>
      <c r="W125" s="73"/>
      <c r="X125" s="33" t="n">
        <v>95</v>
      </c>
      <c r="Z125" s="55" t="n">
        <f aca="false">N125/2</f>
        <v>0</v>
      </c>
    </row>
    <row r="126" customFormat="false" ht="14.4" hidden="true" customHeight="true" outlineLevel="1" collapsed="false">
      <c r="A126" s="0" t="n">
        <f aca="false">A125+1</f>
        <v>212</v>
      </c>
      <c r="B126" s="16" t="n">
        <f aca="false">B125+1</f>
        <v>41993</v>
      </c>
      <c r="C126" s="23"/>
      <c r="D126" s="50" t="n">
        <f aca="false">D125-F125-G125</f>
        <v>36330</v>
      </c>
      <c r="E126" s="17"/>
      <c r="F126" s="50" t="n">
        <v>7</v>
      </c>
      <c r="G126" s="50"/>
      <c r="H126" s="33"/>
      <c r="I126" s="33"/>
      <c r="J126" s="33"/>
      <c r="K126" s="67"/>
      <c r="L126" s="18" t="n">
        <v>4610</v>
      </c>
      <c r="M126" s="17"/>
      <c r="N126" s="34"/>
      <c r="O126" s="28"/>
      <c r="P126" s="17"/>
      <c r="Q126" s="17"/>
      <c r="R126" s="50" t="n">
        <v>35880</v>
      </c>
      <c r="S126" s="17"/>
      <c r="T126" s="28"/>
      <c r="U126" s="28"/>
      <c r="V126" s="28"/>
      <c r="W126" s="73"/>
      <c r="X126" s="33" t="n">
        <v>95</v>
      </c>
      <c r="Z126" s="55" t="n">
        <f aca="false">N126/2</f>
        <v>0</v>
      </c>
    </row>
    <row r="127" customFormat="false" ht="14.4" hidden="true" customHeight="true" outlineLevel="1" collapsed="false">
      <c r="A127" s="0" t="n">
        <f aca="false">A126+1</f>
        <v>213</v>
      </c>
      <c r="B127" s="16" t="n">
        <f aca="false">B126+1</f>
        <v>41994</v>
      </c>
      <c r="C127" s="23"/>
      <c r="D127" s="50" t="n">
        <f aca="false">D126-F126-G126</f>
        <v>36323</v>
      </c>
      <c r="E127" s="17"/>
      <c r="F127" s="50"/>
      <c r="G127" s="50"/>
      <c r="H127" s="33"/>
      <c r="I127" s="33"/>
      <c r="J127" s="33"/>
      <c r="K127" s="67"/>
      <c r="L127" s="18" t="n">
        <v>4110</v>
      </c>
      <c r="M127" s="17"/>
      <c r="N127" s="34"/>
      <c r="O127" s="28"/>
      <c r="P127" s="17"/>
      <c r="Q127" s="17"/>
      <c r="R127" s="50" t="n">
        <v>35576</v>
      </c>
      <c r="S127" s="17"/>
      <c r="T127" s="28"/>
      <c r="U127" s="28"/>
      <c r="V127" s="28"/>
      <c r="W127" s="73"/>
      <c r="X127" s="33" t="n">
        <v>95</v>
      </c>
      <c r="Z127" s="55" t="n">
        <f aca="false">N127/2</f>
        <v>0</v>
      </c>
    </row>
    <row r="128" customFormat="false" ht="14.4" hidden="true" customHeight="true" outlineLevel="1" collapsed="false">
      <c r="A128" s="0" t="n">
        <f aca="false">A127+1</f>
        <v>214</v>
      </c>
      <c r="B128" s="16" t="n">
        <f aca="false">B127+1</f>
        <v>41995</v>
      </c>
      <c r="C128" s="23"/>
      <c r="D128" s="50" t="n">
        <f aca="false">D127-F127-G127</f>
        <v>36323</v>
      </c>
      <c r="E128" s="17"/>
      <c r="F128" s="50" t="n">
        <v>16</v>
      </c>
      <c r="G128" s="50" t="n">
        <v>9</v>
      </c>
      <c r="H128" s="33"/>
      <c r="I128" s="33"/>
      <c r="J128" s="33"/>
      <c r="K128" s="67"/>
      <c r="L128" s="18" t="n">
        <v>4640</v>
      </c>
      <c r="M128" s="17"/>
      <c r="N128" s="34"/>
      <c r="O128" s="28"/>
      <c r="P128" s="17"/>
      <c r="Q128" s="17"/>
      <c r="R128" s="50" t="n">
        <v>35853</v>
      </c>
      <c r="S128" s="17"/>
      <c r="T128" s="28"/>
      <c r="U128" s="28"/>
      <c r="V128" s="28"/>
      <c r="W128" s="73"/>
      <c r="X128" s="33" t="n">
        <v>95</v>
      </c>
      <c r="Z128" s="55" t="n">
        <f aca="false">N128/2</f>
        <v>0</v>
      </c>
    </row>
    <row r="129" customFormat="false" ht="14.4" hidden="true" customHeight="true" outlineLevel="1" collapsed="false">
      <c r="A129" s="0" t="n">
        <f aca="false">A128+1</f>
        <v>215</v>
      </c>
      <c r="B129" s="16" t="n">
        <f aca="false">B128+1</f>
        <v>41996</v>
      </c>
      <c r="C129" s="23"/>
      <c r="D129" s="50" t="n">
        <f aca="false">D128-F128-G128</f>
        <v>36298</v>
      </c>
      <c r="E129" s="17"/>
      <c r="F129" s="50" t="n">
        <v>5</v>
      </c>
      <c r="G129" s="50"/>
      <c r="H129" s="33"/>
      <c r="I129" s="33"/>
      <c r="J129" s="33"/>
      <c r="K129" s="67"/>
      <c r="L129" s="18"/>
      <c r="M129" s="17"/>
      <c r="N129" s="34"/>
      <c r="O129" s="28"/>
      <c r="P129" s="17"/>
      <c r="Q129" s="17"/>
      <c r="R129" s="50" t="n">
        <v>35789</v>
      </c>
      <c r="S129" s="17"/>
      <c r="T129" s="28"/>
      <c r="U129" s="28"/>
      <c r="V129" s="28"/>
      <c r="W129" s="73"/>
      <c r="X129" s="33" t="n">
        <v>95</v>
      </c>
      <c r="Z129" s="55" t="n">
        <f aca="false">N129/2</f>
        <v>0</v>
      </c>
    </row>
    <row r="130" customFormat="false" ht="14.4" hidden="true" customHeight="true" outlineLevel="1" collapsed="false">
      <c r="A130" s="0" t="n">
        <f aca="false">A129+1</f>
        <v>216</v>
      </c>
      <c r="B130" s="16" t="n">
        <f aca="false">B129+1</f>
        <v>41997</v>
      </c>
      <c r="C130" s="23"/>
      <c r="D130" s="50" t="n">
        <f aca="false">D129-F129-G129</f>
        <v>36293</v>
      </c>
      <c r="E130" s="17"/>
      <c r="F130" s="50" t="n">
        <v>7</v>
      </c>
      <c r="G130" s="50"/>
      <c r="H130" s="33"/>
      <c r="I130" s="33"/>
      <c r="J130" s="33"/>
      <c r="K130" s="67"/>
      <c r="L130" s="18" t="n">
        <v>4520</v>
      </c>
      <c r="M130" s="17"/>
      <c r="N130" s="34"/>
      <c r="O130" s="28"/>
      <c r="P130" s="17"/>
      <c r="Q130" s="17"/>
      <c r="R130" s="50" t="n">
        <v>34892</v>
      </c>
      <c r="S130" s="17"/>
      <c r="T130" s="28"/>
      <c r="U130" s="28"/>
      <c r="V130" s="28"/>
      <c r="W130" s="73"/>
      <c r="X130" s="33" t="n">
        <v>95</v>
      </c>
      <c r="Z130" s="55" t="n">
        <f aca="false">N130/2</f>
        <v>0</v>
      </c>
    </row>
    <row r="131" customFormat="false" ht="14.4" hidden="true" customHeight="true" outlineLevel="1" collapsed="false">
      <c r="A131" s="0" t="n">
        <f aca="false">A130+1</f>
        <v>217</v>
      </c>
      <c r="B131" s="16" t="n">
        <f aca="false">B130+1</f>
        <v>41998</v>
      </c>
      <c r="C131" s="23"/>
      <c r="D131" s="50" t="n">
        <f aca="false">D130-F130-G130</f>
        <v>36286</v>
      </c>
      <c r="E131" s="17"/>
      <c r="F131" s="50" t="n">
        <v>6</v>
      </c>
      <c r="G131" s="50"/>
      <c r="H131" s="33"/>
      <c r="I131" s="33"/>
      <c r="J131" s="33"/>
      <c r="K131" s="67"/>
      <c r="L131" s="18" t="n">
        <v>6230</v>
      </c>
      <c r="M131" s="17"/>
      <c r="N131" s="34"/>
      <c r="O131" s="28"/>
      <c r="P131" s="17"/>
      <c r="Q131" s="17"/>
      <c r="R131" s="50" t="n">
        <v>35044</v>
      </c>
      <c r="S131" s="17"/>
      <c r="T131" s="28"/>
      <c r="U131" s="28"/>
      <c r="V131" s="28"/>
      <c r="W131" s="73"/>
      <c r="X131" s="33" t="n">
        <v>95</v>
      </c>
      <c r="Z131" s="55" t="n">
        <f aca="false">N131/2</f>
        <v>0</v>
      </c>
    </row>
    <row r="132" s="32" customFormat="true" ht="14.4" hidden="false" customHeight="false" outlineLevel="0" collapsed="false">
      <c r="B132" s="31"/>
      <c r="C132" s="33" t="n">
        <f aca="false">C124+1</f>
        <v>31</v>
      </c>
      <c r="D132" s="13" t="n">
        <f aca="false">B131</f>
        <v>41998</v>
      </c>
      <c r="E132" s="52" t="n">
        <f aca="false">IF(SUM(D125:D131)&gt;0,AVERAGE(D125:D131),0)</f>
        <v>36312.7142857143</v>
      </c>
      <c r="F132" s="33" t="n">
        <f aca="false">SUM(F125:F131)</f>
        <v>47</v>
      </c>
      <c r="G132" s="33" t="n">
        <f aca="false">SUM(G125:G131)</f>
        <v>9</v>
      </c>
      <c r="H132" s="33" t="n">
        <f aca="false">F132/2.5</f>
        <v>18.8</v>
      </c>
      <c r="I132" s="33" t="n">
        <f aca="false">F132+I124</f>
        <v>564</v>
      </c>
      <c r="J132" s="33" t="n">
        <f aca="false">G132+J124</f>
        <v>157</v>
      </c>
      <c r="K132" s="72"/>
      <c r="L132" s="52" t="n">
        <f aca="false">SUM(L125:L131)</f>
        <v>28730</v>
      </c>
      <c r="M132" s="52" t="n">
        <f aca="false">IF(L132&gt;0,L132+M124,0)</f>
        <v>282820</v>
      </c>
      <c r="N132" s="51" t="n">
        <f aca="false">L132/E132/7*1000</f>
        <v>113.02613409707</v>
      </c>
      <c r="O132" s="51" t="n">
        <f aca="false">L132/E132*1000</f>
        <v>791.182938679487</v>
      </c>
      <c r="P132" s="53" t="n">
        <f aca="false">IF(R132&gt;0,L132/(R132/10),0)</f>
        <v>1.15481703003409</v>
      </c>
      <c r="Q132" s="53" t="n">
        <f aca="false">M132/(S132/10)</f>
        <v>1.17316771876496</v>
      </c>
      <c r="R132" s="52" t="n">
        <f aca="false">SUM(R125:R131)</f>
        <v>248784</v>
      </c>
      <c r="S132" s="52" t="n">
        <f aca="false">IF(R132&gt;0,R132+S124,0)</f>
        <v>2410738</v>
      </c>
      <c r="T132" s="53" t="n">
        <f aca="false">R132/E132</f>
        <v>6.85115406252828</v>
      </c>
      <c r="U132" s="53" t="n">
        <f aca="false">T132+U124</f>
        <v>65.8615433529817</v>
      </c>
      <c r="V132" s="53" t="n">
        <f aca="false">S132/$E$28</f>
        <v>65.2715113445606</v>
      </c>
      <c r="W132" s="54" t="n">
        <f aca="false">IF(R132&gt;0,R132/7/E132*100,0)</f>
        <v>97.8736294646897</v>
      </c>
      <c r="X132" s="33" t="n">
        <v>95</v>
      </c>
      <c r="Z132" s="55" t="n">
        <f aca="false">N132/2</f>
        <v>56.5130670485348</v>
      </c>
      <c r="AA132" s="55" t="n">
        <f aca="false">AVERAGE(Z124,Z132,Z140)</f>
        <v>61.2839606823165</v>
      </c>
    </row>
    <row r="133" customFormat="false" ht="14.4" hidden="true" customHeight="true" outlineLevel="1" collapsed="false">
      <c r="B133" s="16" t="n">
        <f aca="false">B131+1</f>
        <v>41999</v>
      </c>
      <c r="C133" s="23"/>
      <c r="D133" s="50" t="n">
        <f aca="false">D131-F131-G131</f>
        <v>36280</v>
      </c>
      <c r="E133" s="17"/>
      <c r="F133" s="50" t="n">
        <v>7</v>
      </c>
      <c r="G133" s="50" t="n">
        <v>17</v>
      </c>
      <c r="H133" s="50"/>
      <c r="I133" s="33"/>
      <c r="J133" s="33"/>
      <c r="K133" s="67"/>
      <c r="L133" s="18" t="n">
        <v>6080</v>
      </c>
      <c r="M133" s="17"/>
      <c r="N133" s="34"/>
      <c r="O133" s="28"/>
      <c r="P133" s="17"/>
      <c r="Q133" s="17"/>
      <c r="R133" s="50" t="n">
        <v>34946</v>
      </c>
      <c r="S133" s="17"/>
      <c r="T133" s="28"/>
      <c r="U133" s="28"/>
      <c r="V133" s="28"/>
      <c r="W133" s="73"/>
      <c r="X133" s="33" t="n">
        <v>94</v>
      </c>
      <c r="Z133" s="55" t="n">
        <f aca="false">N133/2</f>
        <v>0</v>
      </c>
    </row>
    <row r="134" customFormat="false" ht="14.4" hidden="true" customHeight="true" outlineLevel="1" collapsed="false">
      <c r="B134" s="16" t="n">
        <f aca="false">B133+1</f>
        <v>42000</v>
      </c>
      <c r="C134" s="23"/>
      <c r="D134" s="50" t="n">
        <f aca="false">D133-F133-G133</f>
        <v>36256</v>
      </c>
      <c r="E134" s="17"/>
      <c r="F134" s="50" t="n">
        <v>8</v>
      </c>
      <c r="G134" s="50"/>
      <c r="H134" s="50"/>
      <c r="I134" s="33"/>
      <c r="J134" s="33"/>
      <c r="K134" s="67"/>
      <c r="L134" s="18" t="n">
        <v>4570</v>
      </c>
      <c r="M134" s="17"/>
      <c r="N134" s="34"/>
      <c r="O134" s="28"/>
      <c r="P134" s="17"/>
      <c r="Q134" s="17"/>
      <c r="R134" s="50" t="n">
        <v>35116</v>
      </c>
      <c r="S134" s="17"/>
      <c r="T134" s="28"/>
      <c r="U134" s="28"/>
      <c r="V134" s="28"/>
      <c r="W134" s="73"/>
      <c r="X134" s="33" t="n">
        <v>94</v>
      </c>
      <c r="Z134" s="55" t="n">
        <f aca="false">N134/2</f>
        <v>0</v>
      </c>
    </row>
    <row r="135" customFormat="false" ht="14.4" hidden="true" customHeight="true" outlineLevel="1" collapsed="false">
      <c r="B135" s="16" t="n">
        <f aca="false">B134+1</f>
        <v>42001</v>
      </c>
      <c r="C135" s="23"/>
      <c r="D135" s="50" t="n">
        <f aca="false">D134-F134-G134</f>
        <v>36248</v>
      </c>
      <c r="E135" s="17"/>
      <c r="F135" s="50"/>
      <c r="G135" s="50"/>
      <c r="H135" s="50"/>
      <c r="I135" s="33"/>
      <c r="J135" s="33"/>
      <c r="K135" s="67"/>
      <c r="L135" s="18" t="n">
        <v>4590</v>
      </c>
      <c r="M135" s="17"/>
      <c r="N135" s="34"/>
      <c r="O135" s="28"/>
      <c r="P135" s="17"/>
      <c r="Q135" s="17"/>
      <c r="R135" s="50" t="n">
        <v>35224</v>
      </c>
      <c r="S135" s="17"/>
      <c r="T135" s="28"/>
      <c r="U135" s="28"/>
      <c r="V135" s="28"/>
      <c r="W135" s="73"/>
      <c r="X135" s="33" t="n">
        <v>94</v>
      </c>
      <c r="Z135" s="55" t="n">
        <f aca="false">N135/2</f>
        <v>0</v>
      </c>
    </row>
    <row r="136" customFormat="false" ht="14.4" hidden="true" customHeight="true" outlineLevel="1" collapsed="false">
      <c r="B136" s="16" t="n">
        <f aca="false">B135+1</f>
        <v>42002</v>
      </c>
      <c r="C136" s="23"/>
      <c r="D136" s="50" t="n">
        <f aca="false">D135-F135-G135</f>
        <v>36248</v>
      </c>
      <c r="E136" s="17"/>
      <c r="F136" s="50" t="n">
        <v>15</v>
      </c>
      <c r="G136" s="50" t="n">
        <v>9</v>
      </c>
      <c r="H136" s="50"/>
      <c r="I136" s="33"/>
      <c r="J136" s="33"/>
      <c r="K136" s="67"/>
      <c r="L136" s="18" t="n">
        <v>4520</v>
      </c>
      <c r="M136" s="17"/>
      <c r="N136" s="34"/>
      <c r="O136" s="28"/>
      <c r="P136" s="17"/>
      <c r="Q136" s="17"/>
      <c r="R136" s="50" t="n">
        <v>35232</v>
      </c>
      <c r="S136" s="17"/>
      <c r="T136" s="28"/>
      <c r="U136" s="28"/>
      <c r="V136" s="28"/>
      <c r="W136" s="73"/>
      <c r="X136" s="33" t="n">
        <v>94</v>
      </c>
      <c r="Z136" s="55" t="n">
        <f aca="false">N136/2</f>
        <v>0</v>
      </c>
    </row>
    <row r="137" customFormat="false" ht="14.4" hidden="true" customHeight="true" outlineLevel="1" collapsed="false">
      <c r="B137" s="16" t="n">
        <f aca="false">B136+1</f>
        <v>42003</v>
      </c>
      <c r="C137" s="23"/>
      <c r="D137" s="50" t="n">
        <f aca="false">D136-F136-G136</f>
        <v>36224</v>
      </c>
      <c r="E137" s="17"/>
      <c r="F137" s="50" t="n">
        <v>6</v>
      </c>
      <c r="G137" s="50"/>
      <c r="H137" s="50"/>
      <c r="I137" s="33"/>
      <c r="J137" s="33"/>
      <c r="K137" s="67"/>
      <c r="L137" s="18" t="n">
        <v>4610</v>
      </c>
      <c r="M137" s="17"/>
      <c r="N137" s="34"/>
      <c r="O137" s="28"/>
      <c r="P137" s="17"/>
      <c r="Q137" s="17"/>
      <c r="R137" s="50" t="n">
        <v>34744</v>
      </c>
      <c r="S137" s="17"/>
      <c r="T137" s="28"/>
      <c r="U137" s="28"/>
      <c r="V137" s="28"/>
      <c r="W137" s="73"/>
      <c r="X137" s="33" t="n">
        <v>94</v>
      </c>
      <c r="Z137" s="55" t="n">
        <f aca="false">N137/2</f>
        <v>0</v>
      </c>
    </row>
    <row r="138" customFormat="false" ht="14.4" hidden="true" customHeight="true" outlineLevel="1" collapsed="false">
      <c r="B138" s="16" t="n">
        <f aca="false">B137+1</f>
        <v>42004</v>
      </c>
      <c r="C138" s="23"/>
      <c r="D138" s="50" t="n">
        <f aca="false">D137-F137-G137</f>
        <v>36218</v>
      </c>
      <c r="E138" s="17"/>
      <c r="F138" s="50"/>
      <c r="G138" s="50"/>
      <c r="H138" s="50"/>
      <c r="I138" s="33"/>
      <c r="J138" s="33"/>
      <c r="K138" s="67"/>
      <c r="L138" s="18" t="n">
        <v>4550</v>
      </c>
      <c r="M138" s="17"/>
      <c r="N138" s="34"/>
      <c r="O138" s="28"/>
      <c r="P138" s="17"/>
      <c r="Q138" s="17"/>
      <c r="R138" s="50" t="n">
        <v>34790</v>
      </c>
      <c r="S138" s="17"/>
      <c r="T138" s="28"/>
      <c r="U138" s="28"/>
      <c r="V138" s="28"/>
      <c r="W138" s="73"/>
      <c r="X138" s="33" t="n">
        <v>94</v>
      </c>
      <c r="Z138" s="55" t="n">
        <f aca="false">N138/2</f>
        <v>0</v>
      </c>
    </row>
    <row r="139" customFormat="false" ht="14.4" hidden="true" customHeight="true" outlineLevel="1" collapsed="false">
      <c r="B139" s="16" t="n">
        <f aca="false">B138+1</f>
        <v>42005</v>
      </c>
      <c r="C139" s="23"/>
      <c r="D139" s="50" t="n">
        <f aca="false">D138-F138-G138</f>
        <v>36218</v>
      </c>
      <c r="E139" s="17"/>
      <c r="F139" s="50" t="n">
        <v>6</v>
      </c>
      <c r="G139" s="50"/>
      <c r="H139" s="50"/>
      <c r="I139" s="33"/>
      <c r="J139" s="33"/>
      <c r="K139" s="67"/>
      <c r="L139" s="18" t="n">
        <v>4510</v>
      </c>
      <c r="M139" s="17"/>
      <c r="N139" s="34"/>
      <c r="O139" s="28"/>
      <c r="P139" s="17"/>
      <c r="Q139" s="17"/>
      <c r="R139" s="50" t="n">
        <v>34868</v>
      </c>
      <c r="S139" s="17"/>
      <c r="T139" s="28"/>
      <c r="U139" s="28"/>
      <c r="V139" s="28"/>
      <c r="W139" s="73"/>
      <c r="X139" s="33" t="n">
        <v>94</v>
      </c>
      <c r="Z139" s="55" t="n">
        <f aca="false">N139/2</f>
        <v>0</v>
      </c>
    </row>
    <row r="140" s="32" customFormat="true" ht="14.4" hidden="false" customHeight="false" outlineLevel="0" collapsed="false">
      <c r="B140" s="31"/>
      <c r="C140" s="33" t="n">
        <f aca="false">C132+1</f>
        <v>32</v>
      </c>
      <c r="D140" s="13" t="n">
        <f aca="false">B139</f>
        <v>42005</v>
      </c>
      <c r="E140" s="52" t="n">
        <f aca="false">IF(SUM(D133:D139)&gt;0,AVERAGE(D133:D139),0)</f>
        <v>36241.7142857143</v>
      </c>
      <c r="F140" s="33" t="n">
        <f aca="false">SUM(F133:F139)</f>
        <v>42</v>
      </c>
      <c r="G140" s="33" t="n">
        <f aca="false">SUM(G133:G139)</f>
        <v>26</v>
      </c>
      <c r="H140" s="33" t="n">
        <f aca="false">F140/2.5</f>
        <v>16.8</v>
      </c>
      <c r="I140" s="33" t="n">
        <f aca="false">F140+I132</f>
        <v>606</v>
      </c>
      <c r="J140" s="33" t="n">
        <f aca="false">G140+J132</f>
        <v>183</v>
      </c>
      <c r="K140" s="72"/>
      <c r="L140" s="52" t="n">
        <f aca="false">SUM(L133:L139)</f>
        <v>33430</v>
      </c>
      <c r="M140" s="52" t="n">
        <f aca="false">IF(L140&gt;0,L140+M132,0)</f>
        <v>316250</v>
      </c>
      <c r="N140" s="51" t="n">
        <f aca="false">L140/E140/7*1000</f>
        <v>131.773962127304</v>
      </c>
      <c r="O140" s="51" t="n">
        <f aca="false">L140/E140*1000</f>
        <v>922.417734891128</v>
      </c>
      <c r="P140" s="53" t="n">
        <f aca="false">IF(R140&gt;0,L140/(R140/10),0)</f>
        <v>1.36493548913931</v>
      </c>
      <c r="Q140" s="53" t="n">
        <f aca="false">M140/(S140/10)</f>
        <v>1.19085364154571</v>
      </c>
      <c r="R140" s="52" t="n">
        <f aca="false">SUM(R133:R139)</f>
        <v>244920</v>
      </c>
      <c r="S140" s="52" t="n">
        <f aca="false">IF(R140&gt;0,R140+S132,0)</f>
        <v>2655658</v>
      </c>
      <c r="T140" s="53" t="n">
        <f aca="false">R140/E140</f>
        <v>6.75795846932501</v>
      </c>
      <c r="U140" s="53" t="n">
        <f aca="false">T140+U132</f>
        <v>72.6195018223067</v>
      </c>
      <c r="V140" s="53" t="n">
        <f aca="false">S140/$E$28</f>
        <v>71.9027995884551</v>
      </c>
      <c r="W140" s="54" t="n">
        <f aca="false">IF(R140&gt;0,R140/7/E140*100,0)</f>
        <v>96.5422638475001</v>
      </c>
      <c r="X140" s="33" t="n">
        <v>95</v>
      </c>
      <c r="Z140" s="55" t="n">
        <f aca="false">N140/2</f>
        <v>65.886981063652</v>
      </c>
      <c r="AA140" s="55" t="n">
        <f aca="false">AVERAGE(Z132,Z140,Z148)</f>
        <v>61.1873155195227</v>
      </c>
    </row>
    <row r="141" customFormat="false" ht="14.4" hidden="true" customHeight="true" outlineLevel="1" collapsed="false">
      <c r="B141" s="16" t="n">
        <f aca="false">B139+1</f>
        <v>42006</v>
      </c>
      <c r="C141" s="17"/>
      <c r="D141" s="50" t="n">
        <f aca="false">D139-F139-G139</f>
        <v>36212</v>
      </c>
      <c r="E141" s="17"/>
      <c r="F141" s="50"/>
      <c r="G141" s="50"/>
      <c r="H141" s="33"/>
      <c r="I141" s="33"/>
      <c r="J141" s="33"/>
      <c r="K141" s="67"/>
      <c r="L141" s="18" t="n">
        <v>4030</v>
      </c>
      <c r="M141" s="17"/>
      <c r="N141" s="34"/>
      <c r="O141" s="28"/>
      <c r="P141" s="17"/>
      <c r="Q141" s="17"/>
      <c r="R141" s="50" t="n">
        <v>34748</v>
      </c>
      <c r="S141" s="17"/>
      <c r="T141" s="28"/>
      <c r="U141" s="28"/>
      <c r="V141" s="28"/>
      <c r="W141" s="20"/>
      <c r="X141" s="33" t="n">
        <v>94</v>
      </c>
      <c r="Z141" s="55" t="n">
        <f aca="false">N141/2</f>
        <v>0</v>
      </c>
    </row>
    <row r="142" customFormat="false" ht="14.4" hidden="true" customHeight="true" outlineLevel="1" collapsed="false">
      <c r="B142" s="16" t="n">
        <f aca="false">B141+1</f>
        <v>42007</v>
      </c>
      <c r="C142" s="17"/>
      <c r="D142" s="50" t="n">
        <f aca="false">D141-F141-G141</f>
        <v>36212</v>
      </c>
      <c r="E142" s="17"/>
      <c r="F142" s="50" t="n">
        <v>19</v>
      </c>
      <c r="G142" s="50"/>
      <c r="H142" s="33"/>
      <c r="I142" s="33"/>
      <c r="J142" s="33"/>
      <c r="K142" s="67"/>
      <c r="L142" s="18" t="n">
        <v>4460</v>
      </c>
      <c r="M142" s="17"/>
      <c r="N142" s="34"/>
      <c r="O142" s="28"/>
      <c r="P142" s="17"/>
      <c r="Q142" s="17"/>
      <c r="R142" s="50"/>
      <c r="S142" s="17"/>
      <c r="T142" s="28"/>
      <c r="U142" s="28"/>
      <c r="V142" s="28"/>
      <c r="W142" s="20"/>
      <c r="X142" s="33" t="n">
        <v>94</v>
      </c>
      <c r="Z142" s="55" t="n">
        <f aca="false">N142/2</f>
        <v>0</v>
      </c>
    </row>
    <row r="143" customFormat="false" ht="14.4" hidden="true" customHeight="true" outlineLevel="1" collapsed="false">
      <c r="B143" s="16" t="n">
        <f aca="false">B142+1</f>
        <v>42008</v>
      </c>
      <c r="C143" s="17"/>
      <c r="D143" s="50" t="n">
        <f aca="false">D142-F142-G142</f>
        <v>36193</v>
      </c>
      <c r="E143" s="17"/>
      <c r="F143" s="50"/>
      <c r="G143" s="50"/>
      <c r="H143" s="33"/>
      <c r="I143" s="33"/>
      <c r="J143" s="33"/>
      <c r="K143" s="67"/>
      <c r="L143" s="18" t="n">
        <v>4030</v>
      </c>
      <c r="M143" s="17"/>
      <c r="N143" s="34"/>
      <c r="O143" s="28"/>
      <c r="P143" s="17"/>
      <c r="Q143" s="17"/>
      <c r="R143" s="50" t="n">
        <v>45358</v>
      </c>
      <c r="S143" s="17"/>
      <c r="T143" s="28"/>
      <c r="U143" s="28"/>
      <c r="V143" s="28"/>
      <c r="W143" s="20"/>
      <c r="X143" s="33" t="n">
        <v>94</v>
      </c>
      <c r="Z143" s="55" t="n">
        <f aca="false">N143/2</f>
        <v>0</v>
      </c>
    </row>
    <row r="144" customFormat="false" ht="14.4" hidden="true" customHeight="true" outlineLevel="1" collapsed="false">
      <c r="B144" s="16" t="n">
        <f aca="false">B143+1</f>
        <v>42009</v>
      </c>
      <c r="C144" s="17"/>
      <c r="D144" s="50" t="n">
        <f aca="false">D143-F143-G143</f>
        <v>36193</v>
      </c>
      <c r="E144" s="17"/>
      <c r="F144" s="50" t="n">
        <v>15</v>
      </c>
      <c r="G144" s="50"/>
      <c r="H144" s="33"/>
      <c r="I144" s="33"/>
      <c r="J144" s="33"/>
      <c r="K144" s="67"/>
      <c r="L144" s="18" t="n">
        <v>4520</v>
      </c>
      <c r="M144" s="17"/>
      <c r="N144" s="34"/>
      <c r="O144" s="28"/>
      <c r="P144" s="17"/>
      <c r="Q144" s="17"/>
      <c r="R144" s="50" t="n">
        <v>56436</v>
      </c>
      <c r="S144" s="17"/>
      <c r="T144" s="28"/>
      <c r="U144" s="28"/>
      <c r="V144" s="28"/>
      <c r="W144" s="20"/>
      <c r="X144" s="33" t="n">
        <v>94</v>
      </c>
      <c r="Z144" s="55" t="n">
        <f aca="false">N144/2</f>
        <v>0</v>
      </c>
    </row>
    <row r="145" customFormat="false" ht="14.4" hidden="true" customHeight="true" outlineLevel="1" collapsed="false">
      <c r="B145" s="16" t="n">
        <f aca="false">B144+1</f>
        <v>42010</v>
      </c>
      <c r="C145" s="17"/>
      <c r="D145" s="50" t="n">
        <f aca="false">D144-F144-G144</f>
        <v>36178</v>
      </c>
      <c r="E145" s="17"/>
      <c r="F145" s="50"/>
      <c r="G145" s="50"/>
      <c r="H145" s="33"/>
      <c r="I145" s="33"/>
      <c r="J145" s="33"/>
      <c r="K145" s="67"/>
      <c r="L145" s="18" t="n">
        <v>4500</v>
      </c>
      <c r="M145" s="17"/>
      <c r="N145" s="34"/>
      <c r="O145" s="28"/>
      <c r="P145" s="17"/>
      <c r="Q145" s="17"/>
      <c r="R145" s="50" t="n">
        <v>34706</v>
      </c>
      <c r="S145" s="17"/>
      <c r="T145" s="28"/>
      <c r="U145" s="28"/>
      <c r="V145" s="28"/>
      <c r="W145" s="20"/>
      <c r="X145" s="33" t="n">
        <v>94</v>
      </c>
      <c r="Z145" s="55" t="n">
        <f aca="false">N145/2</f>
        <v>0</v>
      </c>
    </row>
    <row r="146" customFormat="false" ht="14.4" hidden="true" customHeight="true" outlineLevel="1" collapsed="false">
      <c r="B146" s="16" t="n">
        <f aca="false">B145+1</f>
        <v>42011</v>
      </c>
      <c r="C146" s="17"/>
      <c r="D146" s="50" t="n">
        <f aca="false">D145-F145-G145</f>
        <v>36178</v>
      </c>
      <c r="E146" s="17"/>
      <c r="F146" s="50"/>
      <c r="G146" s="50"/>
      <c r="H146" s="33"/>
      <c r="I146" s="33"/>
      <c r="J146" s="33"/>
      <c r="K146" s="67"/>
      <c r="L146" s="18" t="n">
        <v>4450</v>
      </c>
      <c r="M146" s="17"/>
      <c r="N146" s="34"/>
      <c r="O146" s="28"/>
      <c r="P146" s="17"/>
      <c r="Q146" s="17"/>
      <c r="R146" s="50" t="n">
        <v>35036</v>
      </c>
      <c r="S146" s="17"/>
      <c r="T146" s="28"/>
      <c r="U146" s="28"/>
      <c r="V146" s="28"/>
      <c r="W146" s="20"/>
      <c r="X146" s="33" t="n">
        <v>94</v>
      </c>
      <c r="Z146" s="55" t="n">
        <f aca="false">N146/2</f>
        <v>0</v>
      </c>
    </row>
    <row r="147" customFormat="false" ht="14.4" hidden="true" customHeight="true" outlineLevel="1" collapsed="false">
      <c r="B147" s="16" t="n">
        <f aca="false">B146+1</f>
        <v>42012</v>
      </c>
      <c r="C147" s="17"/>
      <c r="D147" s="50" t="n">
        <f aca="false">D146-F146-G146</f>
        <v>36178</v>
      </c>
      <c r="E147" s="17"/>
      <c r="F147" s="50" t="n">
        <v>22</v>
      </c>
      <c r="G147" s="50" t="n">
        <v>31</v>
      </c>
      <c r="H147" s="33"/>
      <c r="I147" s="33"/>
      <c r="J147" s="33"/>
      <c r="K147" s="67"/>
      <c r="L147" s="18" t="n">
        <v>5000</v>
      </c>
      <c r="M147" s="17"/>
      <c r="N147" s="34"/>
      <c r="O147" s="28"/>
      <c r="P147" s="17"/>
      <c r="Q147" s="17"/>
      <c r="R147" s="50" t="n">
        <v>34629</v>
      </c>
      <c r="S147" s="17"/>
      <c r="T147" s="28"/>
      <c r="U147" s="28"/>
      <c r="V147" s="28"/>
      <c r="W147" s="20"/>
      <c r="X147" s="33" t="n">
        <v>94</v>
      </c>
      <c r="Z147" s="55" t="n">
        <f aca="false">N147/2</f>
        <v>0</v>
      </c>
    </row>
    <row r="148" s="32" customFormat="true" ht="14.4" hidden="false" customHeight="false" outlineLevel="0" collapsed="false">
      <c r="B148" s="31"/>
      <c r="C148" s="33" t="n">
        <f aca="false">C140+1</f>
        <v>33</v>
      </c>
      <c r="D148" s="13" t="n">
        <f aca="false">B147</f>
        <v>42012</v>
      </c>
      <c r="E148" s="52" t="n">
        <f aca="false">IF(SUM(D141:D147)&gt;0,AVERAGE(D141:D147),0)</f>
        <v>36192</v>
      </c>
      <c r="F148" s="33" t="n">
        <f aca="false">SUM(F141:F147)</f>
        <v>56</v>
      </c>
      <c r="G148" s="33" t="n">
        <f aca="false">SUM(G141:G147)</f>
        <v>31</v>
      </c>
      <c r="H148" s="33" t="n">
        <f aca="false">F148/2.5</f>
        <v>22.4</v>
      </c>
      <c r="I148" s="33" t="n">
        <f aca="false">F148+I140</f>
        <v>662</v>
      </c>
      <c r="J148" s="33" t="n">
        <f aca="false">G148+J140</f>
        <v>214</v>
      </c>
      <c r="K148" s="72"/>
      <c r="L148" s="52" t="n">
        <f aca="false">SUM(L141:L147)</f>
        <v>30990</v>
      </c>
      <c r="M148" s="52" t="n">
        <f aca="false">IF(L148&gt;0,L148+M140,0)</f>
        <v>347240</v>
      </c>
      <c r="N148" s="51" t="n">
        <f aca="false">L148/E148/7*1000</f>
        <v>122.323796892762</v>
      </c>
      <c r="O148" s="51" t="n">
        <f aca="false">L148/E148*1000</f>
        <v>856.266578249337</v>
      </c>
      <c r="P148" s="53" t="n">
        <f aca="false">IF(R148&gt;0,L148/(R148/10),0)</f>
        <v>1.28635648553627</v>
      </c>
      <c r="Q148" s="53" t="n">
        <f aca="false">M148/(S148/10)</f>
        <v>1.19879678419759</v>
      </c>
      <c r="R148" s="52" t="n">
        <f aca="false">SUM(R141:R147)</f>
        <v>240913</v>
      </c>
      <c r="S148" s="52" t="n">
        <f aca="false">IF(R148&gt;0,R148+S140,0)</f>
        <v>2896571</v>
      </c>
      <c r="T148" s="53" t="n">
        <f aca="false">R148/E148</f>
        <v>6.65652630415562</v>
      </c>
      <c r="U148" s="53" t="n">
        <f aca="false">T148+U140</f>
        <v>79.2760281264623</v>
      </c>
      <c r="V148" s="53" t="n">
        <f aca="false">S148/$E$28</f>
        <v>78.4255970108843</v>
      </c>
      <c r="W148" s="54" t="n">
        <f aca="false">IF(R148&gt;0,R148/7/E148*100,0)</f>
        <v>95.0932329165088</v>
      </c>
      <c r="X148" s="33" t="n">
        <v>94</v>
      </c>
      <c r="Z148" s="55" t="n">
        <f aca="false">N148/2</f>
        <v>61.1618984463812</v>
      </c>
      <c r="AA148" s="55" t="n">
        <f aca="false">AVERAGE(Z140,Z148,Z156)</f>
        <v>64.1704372770729</v>
      </c>
    </row>
    <row r="149" customFormat="false" ht="14.4" hidden="true" customHeight="true" outlineLevel="1" collapsed="false">
      <c r="B149" s="16" t="n">
        <f aca="false">B147+1</f>
        <v>42013</v>
      </c>
      <c r="C149" s="23"/>
      <c r="D149" s="50" t="n">
        <f aca="false">D147-F147-G147</f>
        <v>36125</v>
      </c>
      <c r="E149" s="17"/>
      <c r="F149" s="50" t="n">
        <v>7</v>
      </c>
      <c r="G149" s="50"/>
      <c r="H149" s="50"/>
      <c r="I149" s="33"/>
      <c r="J149" s="33"/>
      <c r="K149" s="67"/>
      <c r="L149" s="18" t="n">
        <v>5000</v>
      </c>
      <c r="M149" s="17"/>
      <c r="N149" s="34"/>
      <c r="O149" s="28"/>
      <c r="P149" s="17"/>
      <c r="Q149" s="17"/>
      <c r="R149" s="50" t="n">
        <v>34678</v>
      </c>
      <c r="S149" s="17"/>
      <c r="T149" s="28"/>
      <c r="U149" s="28"/>
      <c r="V149" s="28"/>
      <c r="W149" s="20"/>
      <c r="X149" s="33" t="n">
        <v>94</v>
      </c>
      <c r="Z149" s="55" t="n">
        <f aca="false">N149/2</f>
        <v>0</v>
      </c>
    </row>
    <row r="150" customFormat="false" ht="14.4" hidden="true" customHeight="true" outlineLevel="1" collapsed="false">
      <c r="B150" s="16" t="n">
        <f aca="false">B149+1</f>
        <v>42014</v>
      </c>
      <c r="C150" s="23"/>
      <c r="D150" s="50" t="n">
        <f aca="false">D149-F149-G149</f>
        <v>36118</v>
      </c>
      <c r="E150" s="17"/>
      <c r="F150" s="50" t="n">
        <v>9</v>
      </c>
      <c r="G150" s="50"/>
      <c r="H150" s="50"/>
      <c r="I150" s="33"/>
      <c r="J150" s="33"/>
      <c r="K150" s="67"/>
      <c r="L150" s="18" t="n">
        <v>5060</v>
      </c>
      <c r="M150" s="17"/>
      <c r="N150" s="34"/>
      <c r="O150" s="28"/>
      <c r="P150" s="17"/>
      <c r="Q150" s="17"/>
      <c r="R150" s="50" t="n">
        <v>34649</v>
      </c>
      <c r="S150" s="17"/>
      <c r="T150" s="28"/>
      <c r="U150" s="28"/>
      <c r="V150" s="28"/>
      <c r="W150" s="20"/>
      <c r="X150" s="33" t="n">
        <v>94</v>
      </c>
      <c r="Z150" s="55" t="n">
        <f aca="false">N150/2</f>
        <v>0</v>
      </c>
    </row>
    <row r="151" customFormat="false" ht="14.4" hidden="true" customHeight="true" outlineLevel="1" collapsed="false">
      <c r="B151" s="16" t="n">
        <f aca="false">B150+1</f>
        <v>42015</v>
      </c>
      <c r="C151" s="23"/>
      <c r="D151" s="50" t="n">
        <f aca="false">D150-F150-G150</f>
        <v>36109</v>
      </c>
      <c r="E151" s="17"/>
      <c r="F151" s="50"/>
      <c r="G151" s="50"/>
      <c r="H151" s="50"/>
      <c r="I151" s="33"/>
      <c r="J151" s="33"/>
      <c r="K151" s="67"/>
      <c r="L151" s="18" t="n">
        <v>4720</v>
      </c>
      <c r="M151" s="17"/>
      <c r="N151" s="34"/>
      <c r="O151" s="28"/>
      <c r="P151" s="17"/>
      <c r="Q151" s="17"/>
      <c r="R151" s="50" t="n">
        <v>34718</v>
      </c>
      <c r="S151" s="17"/>
      <c r="T151" s="28"/>
      <c r="U151" s="28"/>
      <c r="V151" s="28"/>
      <c r="W151" s="20"/>
      <c r="X151" s="33" t="n">
        <v>94</v>
      </c>
      <c r="Z151" s="55" t="n">
        <f aca="false">N151/2</f>
        <v>0</v>
      </c>
    </row>
    <row r="152" customFormat="false" ht="14.4" hidden="true" customHeight="true" outlineLevel="1" collapsed="false">
      <c r="B152" s="16" t="n">
        <f aca="false">B151+1</f>
        <v>42016</v>
      </c>
      <c r="C152" s="23"/>
      <c r="D152" s="50" t="n">
        <f aca="false">D151-F151-G151</f>
        <v>36109</v>
      </c>
      <c r="E152" s="17"/>
      <c r="F152" s="50" t="n">
        <v>14</v>
      </c>
      <c r="G152" s="50"/>
      <c r="H152" s="50"/>
      <c r="I152" s="33"/>
      <c r="J152" s="33"/>
      <c r="K152" s="67"/>
      <c r="L152" s="18" t="n">
        <v>4500</v>
      </c>
      <c r="M152" s="17"/>
      <c r="N152" s="34"/>
      <c r="O152" s="28"/>
      <c r="P152" s="17"/>
      <c r="Q152" s="17"/>
      <c r="R152" s="50" t="n">
        <v>34782</v>
      </c>
      <c r="S152" s="17"/>
      <c r="T152" s="28"/>
      <c r="U152" s="28"/>
      <c r="V152" s="28"/>
      <c r="W152" s="20"/>
      <c r="X152" s="33" t="n">
        <v>94</v>
      </c>
      <c r="Z152" s="55" t="n">
        <f aca="false">N152/2</f>
        <v>0</v>
      </c>
    </row>
    <row r="153" customFormat="false" ht="14.4" hidden="true" customHeight="true" outlineLevel="1" collapsed="false">
      <c r="B153" s="16" t="n">
        <f aca="false">B152+1</f>
        <v>42017</v>
      </c>
      <c r="C153" s="23"/>
      <c r="D153" s="50" t="n">
        <f aca="false">D152-F152-G152</f>
        <v>36095</v>
      </c>
      <c r="E153" s="17"/>
      <c r="F153" s="50" t="n">
        <v>10</v>
      </c>
      <c r="G153" s="50" t="n">
        <v>27</v>
      </c>
      <c r="H153" s="50"/>
      <c r="I153" s="33"/>
      <c r="J153" s="33"/>
      <c r="K153" s="67"/>
      <c r="L153" s="18" t="n">
        <v>4600</v>
      </c>
      <c r="M153" s="17"/>
      <c r="N153" s="34"/>
      <c r="O153" s="28"/>
      <c r="P153" s="17"/>
      <c r="Q153" s="17"/>
      <c r="R153" s="50" t="n">
        <v>34719</v>
      </c>
      <c r="S153" s="17"/>
      <c r="T153" s="28"/>
      <c r="U153" s="28"/>
      <c r="V153" s="28"/>
      <c r="W153" s="20"/>
      <c r="X153" s="33" t="n">
        <v>94</v>
      </c>
      <c r="Z153" s="55" t="n">
        <f aca="false">N153/2</f>
        <v>0</v>
      </c>
    </row>
    <row r="154" customFormat="false" ht="14.4" hidden="true" customHeight="true" outlineLevel="1" collapsed="false">
      <c r="B154" s="16" t="n">
        <f aca="false">B153+1</f>
        <v>42018</v>
      </c>
      <c r="C154" s="23"/>
      <c r="D154" s="50" t="n">
        <f aca="false">D153-F153-G153</f>
        <v>36058</v>
      </c>
      <c r="E154" s="17"/>
      <c r="F154" s="50" t="n">
        <v>8</v>
      </c>
      <c r="G154" s="50"/>
      <c r="H154" s="50"/>
      <c r="I154" s="33"/>
      <c r="J154" s="33"/>
      <c r="K154" s="67"/>
      <c r="L154" s="18" t="n">
        <v>4640</v>
      </c>
      <c r="M154" s="17"/>
      <c r="N154" s="34"/>
      <c r="O154" s="28"/>
      <c r="P154" s="17"/>
      <c r="Q154" s="17"/>
      <c r="R154" s="50" t="n">
        <v>34649</v>
      </c>
      <c r="S154" s="17"/>
      <c r="T154" s="28"/>
      <c r="U154" s="28"/>
      <c r="V154" s="28"/>
      <c r="W154" s="20"/>
      <c r="X154" s="33" t="n">
        <v>94</v>
      </c>
      <c r="Z154" s="55" t="n">
        <f aca="false">N154/2</f>
        <v>0</v>
      </c>
    </row>
    <row r="155" customFormat="false" ht="14.4" hidden="true" customHeight="true" outlineLevel="1" collapsed="false">
      <c r="B155" s="16" t="n">
        <f aca="false">B154+1</f>
        <v>42019</v>
      </c>
      <c r="C155" s="23"/>
      <c r="D155" s="50" t="n">
        <f aca="false">D154-F154-G154</f>
        <v>36050</v>
      </c>
      <c r="E155" s="17"/>
      <c r="F155" s="50" t="n">
        <v>10</v>
      </c>
      <c r="G155" s="50"/>
      <c r="H155" s="50"/>
      <c r="I155" s="33"/>
      <c r="J155" s="33"/>
      <c r="K155" s="67"/>
      <c r="L155" s="18" t="n">
        <v>4560</v>
      </c>
      <c r="M155" s="17"/>
      <c r="N155" s="34"/>
      <c r="O155" s="28"/>
      <c r="P155" s="17"/>
      <c r="Q155" s="17"/>
      <c r="R155" s="50" t="n">
        <v>34618</v>
      </c>
      <c r="S155" s="17"/>
      <c r="T155" s="28"/>
      <c r="U155" s="28"/>
      <c r="V155" s="28"/>
      <c r="W155" s="20"/>
      <c r="X155" s="33" t="n">
        <v>94</v>
      </c>
      <c r="Z155" s="55" t="n">
        <f aca="false">N155/2</f>
        <v>0</v>
      </c>
    </row>
    <row r="156" s="32" customFormat="true" ht="14.4" hidden="false" customHeight="false" outlineLevel="0" collapsed="false">
      <c r="B156" s="31"/>
      <c r="C156" s="33" t="n">
        <f aca="false">C148+1</f>
        <v>34</v>
      </c>
      <c r="D156" s="13" t="n">
        <f aca="false">B155</f>
        <v>42019</v>
      </c>
      <c r="E156" s="52" t="n">
        <f aca="false">IF(SUM(D149:D155)&gt;0,AVERAGE(D149:D155),0)</f>
        <v>36094.8571428571</v>
      </c>
      <c r="F156" s="33" t="n">
        <f aca="false">SUM(F149:F155)</f>
        <v>58</v>
      </c>
      <c r="G156" s="33" t="n">
        <f aca="false">SUM(G149:G155)</f>
        <v>27</v>
      </c>
      <c r="H156" s="33" t="n">
        <f aca="false">F156/2.5</f>
        <v>23.2</v>
      </c>
      <c r="I156" s="33" t="n">
        <f aca="false">F156+I148</f>
        <v>720</v>
      </c>
      <c r="J156" s="33" t="n">
        <f aca="false">G156+J148</f>
        <v>241</v>
      </c>
      <c r="K156" s="72" t="n">
        <v>1983</v>
      </c>
      <c r="L156" s="52" t="n">
        <f aca="false">SUM(L149:L155)</f>
        <v>33080</v>
      </c>
      <c r="M156" s="52" t="n">
        <f aca="false">IF(L156&gt;0,L156+M148,0)</f>
        <v>380320</v>
      </c>
      <c r="N156" s="51" t="n">
        <f aca="false">L156/E156/7*1000</f>
        <v>130.924864642371</v>
      </c>
      <c r="O156" s="51" t="n">
        <f aca="false">L156/E156*1000</f>
        <v>916.474052496596</v>
      </c>
      <c r="P156" s="53" t="n">
        <f aca="false">IF(R156&gt;0,L156/(R156/10),0)</f>
        <v>1.3623652769827</v>
      </c>
      <c r="Q156" s="53" t="n">
        <f aca="false">M156/(S156/10)</f>
        <v>1.21144785091598</v>
      </c>
      <c r="R156" s="52" t="n">
        <f aca="false">SUM(R149:R155)</f>
        <v>242813</v>
      </c>
      <c r="S156" s="52" t="n">
        <f aca="false">IF(R156&gt;0,R156+S148,0)</f>
        <v>3139384</v>
      </c>
      <c r="T156" s="53" t="n">
        <f aca="false">R156/E156</f>
        <v>6.72708023303676</v>
      </c>
      <c r="U156" s="53" t="n">
        <f aca="false">T156+U148</f>
        <v>86.0031083594991</v>
      </c>
      <c r="V156" s="53" t="n">
        <f aca="false">S156/$E$28</f>
        <v>84.9998375480587</v>
      </c>
      <c r="W156" s="54" t="n">
        <f aca="false">IF(R156&gt;0,R156/7/E156*100,0)</f>
        <v>96.1011461862394</v>
      </c>
      <c r="X156" s="33" t="n">
        <v>94</v>
      </c>
      <c r="Z156" s="55" t="n">
        <f aca="false">N156/2</f>
        <v>65.4624323211854</v>
      </c>
      <c r="AA156" s="55" t="n">
        <f aca="false">AVERAGE(Z148,Z156,Z164)</f>
        <v>63.0287863917604</v>
      </c>
    </row>
    <row r="157" customFormat="false" ht="14.4" hidden="true" customHeight="true" outlineLevel="1" collapsed="false">
      <c r="B157" s="16" t="n">
        <f aca="false">B155+1</f>
        <v>42020</v>
      </c>
      <c r="C157" s="23"/>
      <c r="D157" s="50" t="n">
        <f aca="false">D155-F155-G155</f>
        <v>36040</v>
      </c>
      <c r="E157" s="17"/>
      <c r="F157" s="50" t="n">
        <v>9</v>
      </c>
      <c r="G157" s="50" t="n">
        <v>15</v>
      </c>
      <c r="H157" s="33"/>
      <c r="I157" s="33"/>
      <c r="J157" s="33"/>
      <c r="K157" s="67"/>
      <c r="L157" s="18" t="n">
        <v>4360</v>
      </c>
      <c r="M157" s="17"/>
      <c r="N157" s="34"/>
      <c r="O157" s="28"/>
      <c r="P157" s="17"/>
      <c r="Q157" s="17"/>
      <c r="R157" s="50" t="n">
        <v>35635</v>
      </c>
      <c r="S157" s="17"/>
      <c r="T157" s="28"/>
      <c r="U157" s="28"/>
      <c r="V157" s="28"/>
      <c r="W157" s="20"/>
      <c r="X157" s="33" t="n">
        <v>94</v>
      </c>
      <c r="Z157" s="55" t="n">
        <f aca="false">N157/2</f>
        <v>0</v>
      </c>
    </row>
    <row r="158" customFormat="false" ht="14.4" hidden="true" customHeight="true" outlineLevel="1" collapsed="false">
      <c r="B158" s="16" t="n">
        <f aca="false">B157+1</f>
        <v>42021</v>
      </c>
      <c r="C158" s="23"/>
      <c r="D158" s="50" t="n">
        <f aca="false">D157-F157-G157</f>
        <v>36016</v>
      </c>
      <c r="E158" s="17"/>
      <c r="F158" s="50" t="n">
        <v>10</v>
      </c>
      <c r="G158" s="50"/>
      <c r="H158" s="33"/>
      <c r="I158" s="33"/>
      <c r="J158" s="33"/>
      <c r="K158" s="67"/>
      <c r="L158" s="18" t="n">
        <v>4460</v>
      </c>
      <c r="M158" s="17"/>
      <c r="N158" s="34"/>
      <c r="O158" s="28"/>
      <c r="P158" s="17"/>
      <c r="Q158" s="17"/>
      <c r="R158" s="50" t="n">
        <v>34534</v>
      </c>
      <c r="S158" s="17"/>
      <c r="T158" s="28"/>
      <c r="U158" s="28"/>
      <c r="V158" s="28"/>
      <c r="W158" s="20"/>
      <c r="X158" s="33" t="n">
        <v>94</v>
      </c>
      <c r="Z158" s="55" t="n">
        <f aca="false">N158/2</f>
        <v>0</v>
      </c>
    </row>
    <row r="159" customFormat="false" ht="14.4" hidden="true" customHeight="true" outlineLevel="1" collapsed="false">
      <c r="B159" s="16" t="n">
        <f aca="false">B158+1</f>
        <v>42022</v>
      </c>
      <c r="C159" s="23"/>
      <c r="D159" s="50" t="n">
        <f aca="false">D158-F158-G158</f>
        <v>36006</v>
      </c>
      <c r="E159" s="17"/>
      <c r="F159" s="50"/>
      <c r="G159" s="50"/>
      <c r="H159" s="33"/>
      <c r="I159" s="33"/>
      <c r="J159" s="33"/>
      <c r="K159" s="67"/>
      <c r="L159" s="18" t="n">
        <v>4450</v>
      </c>
      <c r="M159" s="17"/>
      <c r="N159" s="34"/>
      <c r="O159" s="28"/>
      <c r="P159" s="17"/>
      <c r="Q159" s="17"/>
      <c r="R159" s="50" t="n">
        <v>34721</v>
      </c>
      <c r="S159" s="17"/>
      <c r="T159" s="28"/>
      <c r="U159" s="28"/>
      <c r="V159" s="28"/>
      <c r="W159" s="20"/>
      <c r="X159" s="33" t="n">
        <v>94</v>
      </c>
      <c r="Z159" s="55" t="n">
        <f aca="false">N159/2</f>
        <v>0</v>
      </c>
    </row>
    <row r="160" customFormat="false" ht="14.4" hidden="true" customHeight="true" outlineLevel="1" collapsed="false">
      <c r="B160" s="16" t="n">
        <f aca="false">B159+1</f>
        <v>42023</v>
      </c>
      <c r="C160" s="23"/>
      <c r="D160" s="50" t="n">
        <f aca="false">D159-F159-G159</f>
        <v>36006</v>
      </c>
      <c r="E160" s="17"/>
      <c r="F160" s="50" t="n">
        <v>19</v>
      </c>
      <c r="G160" s="50"/>
      <c r="H160" s="33"/>
      <c r="I160" s="33"/>
      <c r="J160" s="33"/>
      <c r="K160" s="67"/>
      <c r="L160" s="18" t="n">
        <v>4580</v>
      </c>
      <c r="M160" s="17"/>
      <c r="N160" s="34"/>
      <c r="O160" s="28"/>
      <c r="P160" s="17"/>
      <c r="Q160" s="17"/>
      <c r="R160" s="50" t="n">
        <v>34534</v>
      </c>
      <c r="S160" s="17"/>
      <c r="T160" s="28"/>
      <c r="U160" s="28"/>
      <c r="V160" s="28"/>
      <c r="W160" s="20"/>
      <c r="X160" s="33" t="n">
        <v>94</v>
      </c>
      <c r="Z160" s="55" t="n">
        <f aca="false">N160/2</f>
        <v>0</v>
      </c>
    </row>
    <row r="161" customFormat="false" ht="14.4" hidden="true" customHeight="true" outlineLevel="1" collapsed="false">
      <c r="B161" s="16" t="n">
        <f aca="false">B160+1</f>
        <v>42024</v>
      </c>
      <c r="C161" s="23"/>
      <c r="D161" s="50" t="n">
        <f aca="false">D160-F160-G160</f>
        <v>35987</v>
      </c>
      <c r="E161" s="17"/>
      <c r="F161" s="50" t="n">
        <v>12</v>
      </c>
      <c r="G161" s="50" t="n">
        <v>80</v>
      </c>
      <c r="H161" s="33"/>
      <c r="I161" s="33"/>
      <c r="J161" s="33"/>
      <c r="K161" s="67"/>
      <c r="L161" s="18" t="n">
        <v>4530</v>
      </c>
      <c r="M161" s="17"/>
      <c r="N161" s="34"/>
      <c r="O161" s="28"/>
      <c r="P161" s="17"/>
      <c r="Q161" s="17"/>
      <c r="R161" s="50" t="n">
        <v>34546</v>
      </c>
      <c r="S161" s="17"/>
      <c r="T161" s="28"/>
      <c r="U161" s="28"/>
      <c r="V161" s="28"/>
      <c r="W161" s="20"/>
      <c r="X161" s="33" t="n">
        <v>93</v>
      </c>
      <c r="Z161" s="55" t="n">
        <f aca="false">N161/2</f>
        <v>0</v>
      </c>
    </row>
    <row r="162" customFormat="false" ht="14.4" hidden="true" customHeight="true" outlineLevel="1" collapsed="false">
      <c r="B162" s="16" t="n">
        <f aca="false">B161+1</f>
        <v>42025</v>
      </c>
      <c r="C162" s="23"/>
      <c r="D162" s="50" t="n">
        <f aca="false">D161-F161-G161</f>
        <v>35895</v>
      </c>
      <c r="E162" s="17"/>
      <c r="F162" s="50" t="n">
        <v>12</v>
      </c>
      <c r="G162" s="50"/>
      <c r="H162" s="33"/>
      <c r="I162" s="33"/>
      <c r="J162" s="33"/>
      <c r="K162" s="67"/>
      <c r="L162" s="18" t="n">
        <v>4520</v>
      </c>
      <c r="M162" s="17"/>
      <c r="N162" s="34"/>
      <c r="O162" s="28"/>
      <c r="P162" s="17"/>
      <c r="Q162" s="17"/>
      <c r="R162" s="50" t="n">
        <v>34439</v>
      </c>
      <c r="S162" s="17"/>
      <c r="T162" s="28"/>
      <c r="U162" s="28"/>
      <c r="V162" s="28"/>
      <c r="W162" s="20"/>
      <c r="X162" s="33" t="n">
        <v>93</v>
      </c>
      <c r="Z162" s="55" t="n">
        <f aca="false">N162/2</f>
        <v>0</v>
      </c>
    </row>
    <row r="163" customFormat="false" ht="14.4" hidden="true" customHeight="true" outlineLevel="1" collapsed="false">
      <c r="B163" s="16" t="n">
        <f aca="false">B162+1</f>
        <v>42026</v>
      </c>
      <c r="C163" s="23"/>
      <c r="D163" s="50" t="n">
        <f aca="false">D162-F162-G162</f>
        <v>35883</v>
      </c>
      <c r="E163" s="17"/>
      <c r="F163" s="50" t="n">
        <v>10</v>
      </c>
      <c r="G163" s="50"/>
      <c r="H163" s="33"/>
      <c r="I163" s="33"/>
      <c r="J163" s="33"/>
      <c r="K163" s="67"/>
      <c r="L163" s="18" t="n">
        <v>4560</v>
      </c>
      <c r="M163" s="17"/>
      <c r="N163" s="34"/>
      <c r="O163" s="28"/>
      <c r="P163" s="17"/>
      <c r="Q163" s="17"/>
      <c r="R163" s="50" t="n">
        <v>34391</v>
      </c>
      <c r="S163" s="17"/>
      <c r="T163" s="28"/>
      <c r="U163" s="28"/>
      <c r="V163" s="28"/>
      <c r="W163" s="20"/>
      <c r="X163" s="33" t="n">
        <v>93</v>
      </c>
      <c r="Z163" s="55" t="n">
        <f aca="false">N163/2</f>
        <v>0</v>
      </c>
    </row>
    <row r="164" s="32" customFormat="true" ht="14.4" hidden="false" customHeight="false" outlineLevel="0" collapsed="false">
      <c r="B164" s="31"/>
      <c r="C164" s="33" t="n">
        <f aca="false">C156+1</f>
        <v>35</v>
      </c>
      <c r="D164" s="13" t="n">
        <f aca="false">B163</f>
        <v>42026</v>
      </c>
      <c r="E164" s="52" t="n">
        <f aca="false">IF(SUM(D157:D163)&gt;0,AVERAGE(D157:D163),0)</f>
        <v>35976.1428571429</v>
      </c>
      <c r="F164" s="33" t="n">
        <f aca="false">SUM(F157:F163)</f>
        <v>72</v>
      </c>
      <c r="G164" s="33" t="n">
        <f aca="false">SUM(G157:G163)</f>
        <v>95</v>
      </c>
      <c r="H164" s="33" t="n">
        <f aca="false">F164/2.5</f>
        <v>28.8</v>
      </c>
      <c r="I164" s="33" t="n">
        <f aca="false">F164+I156</f>
        <v>792</v>
      </c>
      <c r="J164" s="33" t="n">
        <f aca="false">G164+J156</f>
        <v>336</v>
      </c>
      <c r="K164" s="72"/>
      <c r="L164" s="52" t="n">
        <f aca="false">SUM(L157:L163)</f>
        <v>31460</v>
      </c>
      <c r="M164" s="52" t="n">
        <f aca="false">IF(L164&gt;0,L164+M156,0)</f>
        <v>411780</v>
      </c>
      <c r="N164" s="51" t="n">
        <f aca="false">L164/E164/7*1000</f>
        <v>124.924056815429</v>
      </c>
      <c r="O164" s="51" t="n">
        <f aca="false">L164/E164*1000</f>
        <v>874.468397708005</v>
      </c>
      <c r="P164" s="53" t="n">
        <f aca="false">IF(R164&gt;0,L164/(R164/10),0)</f>
        <v>1.29571663920923</v>
      </c>
      <c r="Q164" s="53" t="n">
        <f aca="false">M164/(S164/10)</f>
        <v>1.21749733308418</v>
      </c>
      <c r="R164" s="52" t="n">
        <f aca="false">SUM(R157:R163)</f>
        <v>242800</v>
      </c>
      <c r="S164" s="52" t="n">
        <f aca="false">IF(R164&gt;0,R164+S156,0)</f>
        <v>3382184</v>
      </c>
      <c r="T164" s="53" t="n">
        <f aca="false">R164/E164</f>
        <v>6.74891694098867</v>
      </c>
      <c r="U164" s="53" t="n">
        <f aca="false">T164+U156</f>
        <v>92.7520253004878</v>
      </c>
      <c r="V164" s="53" t="n">
        <f aca="false">S164/$E$28</f>
        <v>91.573726106027</v>
      </c>
      <c r="W164" s="54" t="n">
        <f aca="false">IF(R164&gt;0,R164/7/E164*100,0)</f>
        <v>96.413099156981</v>
      </c>
      <c r="X164" s="33" t="n">
        <v>94</v>
      </c>
      <c r="Z164" s="55" t="n">
        <f aca="false">N164/2</f>
        <v>62.4620284077146</v>
      </c>
      <c r="AA164" s="55" t="n">
        <f aca="false">AVERAGE(Z156,Z164,Z172)</f>
        <v>63.8787133132325</v>
      </c>
    </row>
    <row r="165" customFormat="false" ht="14.4" hidden="true" customHeight="true" outlineLevel="1" collapsed="false">
      <c r="B165" s="16" t="n">
        <f aca="false">B163+1</f>
        <v>42027</v>
      </c>
      <c r="C165" s="23"/>
      <c r="D165" s="50" t="n">
        <f aca="false">D163-F163-G163</f>
        <v>35873</v>
      </c>
      <c r="E165" s="17"/>
      <c r="F165" s="50" t="n">
        <v>12</v>
      </c>
      <c r="G165" s="50" t="n">
        <v>41</v>
      </c>
      <c r="H165" s="50"/>
      <c r="I165" s="33"/>
      <c r="J165" s="33"/>
      <c r="K165" s="67"/>
      <c r="L165" s="18" t="n">
        <v>4520</v>
      </c>
      <c r="M165" s="17"/>
      <c r="N165" s="34"/>
      <c r="O165" s="28"/>
      <c r="P165" s="17"/>
      <c r="Q165" s="17"/>
      <c r="R165" s="50" t="n">
        <v>34404</v>
      </c>
      <c r="S165" s="17"/>
      <c r="T165" s="28"/>
      <c r="U165" s="28"/>
      <c r="V165" s="28"/>
      <c r="W165" s="20"/>
      <c r="X165" s="33" t="n">
        <v>93</v>
      </c>
      <c r="Z165" s="55" t="n">
        <f aca="false">N165/2</f>
        <v>0</v>
      </c>
    </row>
    <row r="166" customFormat="false" ht="14.4" hidden="true" customHeight="true" outlineLevel="1" collapsed="false">
      <c r="B166" s="16" t="n">
        <f aca="false">B165+1</f>
        <v>42028</v>
      </c>
      <c r="C166" s="23"/>
      <c r="D166" s="50" t="n">
        <f aca="false">D165-F165-G165</f>
        <v>35820</v>
      </c>
      <c r="E166" s="17"/>
      <c r="F166" s="50" t="n">
        <v>8</v>
      </c>
      <c r="G166" s="50"/>
      <c r="H166" s="50"/>
      <c r="I166" s="33"/>
      <c r="J166" s="33"/>
      <c r="K166" s="67"/>
      <c r="L166" s="18" t="n">
        <v>4490</v>
      </c>
      <c r="M166" s="17"/>
      <c r="N166" s="34"/>
      <c r="O166" s="28"/>
      <c r="P166" s="17"/>
      <c r="Q166" s="17"/>
      <c r="R166" s="50" t="n">
        <v>34356</v>
      </c>
      <c r="S166" s="17"/>
      <c r="T166" s="28"/>
      <c r="U166" s="28"/>
      <c r="V166" s="28"/>
      <c r="W166" s="20"/>
      <c r="X166" s="33" t="n">
        <v>93</v>
      </c>
      <c r="Z166" s="55" t="n">
        <f aca="false">N166/2</f>
        <v>0</v>
      </c>
    </row>
    <row r="167" customFormat="false" ht="14.4" hidden="true" customHeight="true" outlineLevel="1" collapsed="false">
      <c r="B167" s="16" t="n">
        <f aca="false">B166+1</f>
        <v>42029</v>
      </c>
      <c r="C167" s="23"/>
      <c r="D167" s="50" t="n">
        <f aca="false">D166-F166-G166</f>
        <v>35812</v>
      </c>
      <c r="E167" s="17"/>
      <c r="F167" s="50"/>
      <c r="G167" s="50"/>
      <c r="H167" s="50"/>
      <c r="I167" s="33"/>
      <c r="J167" s="33"/>
      <c r="K167" s="67"/>
      <c r="L167" s="18" t="n">
        <v>4500</v>
      </c>
      <c r="M167" s="17"/>
      <c r="N167" s="34"/>
      <c r="O167" s="28"/>
      <c r="P167" s="17"/>
      <c r="Q167" s="17"/>
      <c r="R167" s="50" t="n">
        <v>34332</v>
      </c>
      <c r="S167" s="17"/>
      <c r="T167" s="28"/>
      <c r="U167" s="28"/>
      <c r="V167" s="28"/>
      <c r="W167" s="20"/>
      <c r="X167" s="33" t="n">
        <v>93</v>
      </c>
      <c r="Z167" s="55" t="n">
        <f aca="false">N167/2</f>
        <v>0</v>
      </c>
    </row>
    <row r="168" customFormat="false" ht="14.4" hidden="true" customHeight="true" outlineLevel="1" collapsed="false">
      <c r="B168" s="16" t="n">
        <f aca="false">B167+1</f>
        <v>42030</v>
      </c>
      <c r="C168" s="23"/>
      <c r="D168" s="50" t="n">
        <f aca="false">D167-F167-G167</f>
        <v>35812</v>
      </c>
      <c r="E168" s="17"/>
      <c r="F168" s="50" t="n">
        <v>16</v>
      </c>
      <c r="G168" s="50" t="n">
        <v>21</v>
      </c>
      <c r="H168" s="50"/>
      <c r="I168" s="33"/>
      <c r="J168" s="33"/>
      <c r="K168" s="67"/>
      <c r="L168" s="18" t="n">
        <v>4470</v>
      </c>
      <c r="M168" s="17"/>
      <c r="N168" s="34"/>
      <c r="O168" s="28"/>
      <c r="P168" s="17"/>
      <c r="Q168" s="17"/>
      <c r="R168" s="50" t="n">
        <v>34388</v>
      </c>
      <c r="S168" s="17"/>
      <c r="T168" s="28"/>
      <c r="U168" s="28"/>
      <c r="V168" s="28"/>
      <c r="W168" s="20"/>
      <c r="X168" s="33" t="n">
        <v>93</v>
      </c>
      <c r="Z168" s="55" t="n">
        <f aca="false">N168/2</f>
        <v>0</v>
      </c>
    </row>
    <row r="169" customFormat="false" ht="14.4" hidden="true" customHeight="true" outlineLevel="1" collapsed="false">
      <c r="B169" s="16" t="n">
        <f aca="false">B168+1</f>
        <v>42031</v>
      </c>
      <c r="C169" s="23"/>
      <c r="D169" s="50" t="n">
        <f aca="false">D168-F168-G168</f>
        <v>35775</v>
      </c>
      <c r="E169" s="17"/>
      <c r="F169" s="50" t="n">
        <v>13</v>
      </c>
      <c r="G169" s="50"/>
      <c r="H169" s="50"/>
      <c r="I169" s="33"/>
      <c r="J169" s="33"/>
      <c r="K169" s="67"/>
      <c r="L169" s="18" t="n">
        <v>4520</v>
      </c>
      <c r="M169" s="17"/>
      <c r="N169" s="34"/>
      <c r="O169" s="28"/>
      <c r="P169" s="17"/>
      <c r="Q169" s="17"/>
      <c r="R169" s="50" t="n">
        <v>34273</v>
      </c>
      <c r="S169" s="17"/>
      <c r="T169" s="28"/>
      <c r="U169" s="28"/>
      <c r="V169" s="28"/>
      <c r="W169" s="20"/>
      <c r="X169" s="33" t="n">
        <v>93</v>
      </c>
      <c r="Z169" s="55" t="n">
        <f aca="false">N169/2</f>
        <v>0</v>
      </c>
    </row>
    <row r="170" customFormat="false" ht="14.4" hidden="true" customHeight="true" outlineLevel="1" collapsed="false">
      <c r="B170" s="16" t="n">
        <f aca="false">B169+1</f>
        <v>42032</v>
      </c>
      <c r="C170" s="23"/>
      <c r="D170" s="50" t="n">
        <f aca="false">D169-F169-G169</f>
        <v>35762</v>
      </c>
      <c r="E170" s="17"/>
      <c r="F170" s="50" t="n">
        <v>10</v>
      </c>
      <c r="G170" s="50" t="n">
        <v>24</v>
      </c>
      <c r="H170" s="50"/>
      <c r="I170" s="33"/>
      <c r="J170" s="33"/>
      <c r="K170" s="67"/>
      <c r="L170" s="18" t="n">
        <v>4430</v>
      </c>
      <c r="M170" s="17"/>
      <c r="N170" s="34"/>
      <c r="O170" s="28"/>
      <c r="P170" s="17"/>
      <c r="Q170" s="17"/>
      <c r="R170" s="50" t="n">
        <v>34242</v>
      </c>
      <c r="S170" s="17"/>
      <c r="T170" s="28"/>
      <c r="U170" s="28"/>
      <c r="V170" s="28"/>
      <c r="W170" s="20"/>
      <c r="X170" s="33" t="n">
        <v>93</v>
      </c>
      <c r="Z170" s="55" t="n">
        <f aca="false">N170/2</f>
        <v>0</v>
      </c>
    </row>
    <row r="171" customFormat="false" ht="14.4" hidden="true" customHeight="true" outlineLevel="1" collapsed="false">
      <c r="B171" s="16" t="n">
        <f aca="false">B170+1</f>
        <v>42033</v>
      </c>
      <c r="C171" s="23"/>
      <c r="D171" s="50" t="n">
        <f aca="false">D170-F170-G170</f>
        <v>35728</v>
      </c>
      <c r="E171" s="17"/>
      <c r="F171" s="50" t="n">
        <v>9</v>
      </c>
      <c r="G171" s="50"/>
      <c r="H171" s="50"/>
      <c r="I171" s="33"/>
      <c r="J171" s="33"/>
      <c r="K171" s="67"/>
      <c r="L171" s="18" t="n">
        <v>5000</v>
      </c>
      <c r="M171" s="17"/>
      <c r="N171" s="34"/>
      <c r="O171" s="28"/>
      <c r="P171" s="17"/>
      <c r="Q171" s="17"/>
      <c r="R171" s="50" t="n">
        <v>34321</v>
      </c>
      <c r="S171" s="17"/>
      <c r="T171" s="28"/>
      <c r="U171" s="28"/>
      <c r="V171" s="28"/>
      <c r="W171" s="20"/>
      <c r="X171" s="33" t="n">
        <v>93</v>
      </c>
      <c r="Z171" s="55" t="n">
        <f aca="false">N171/2</f>
        <v>0</v>
      </c>
    </row>
    <row r="172" s="32" customFormat="true" ht="14.4" hidden="false" customHeight="false" outlineLevel="0" collapsed="false">
      <c r="B172" s="31"/>
      <c r="C172" s="33" t="n">
        <f aca="false">C164+1</f>
        <v>36</v>
      </c>
      <c r="D172" s="13" t="n">
        <f aca="false">B171</f>
        <v>42033</v>
      </c>
      <c r="E172" s="52" t="n">
        <f aca="false">IF(SUM(D165:D171)&gt;0,AVERAGE(D165:D171),0)</f>
        <v>35797.4285714286</v>
      </c>
      <c r="F172" s="33" t="n">
        <f aca="false">SUM(F165:F171)</f>
        <v>68</v>
      </c>
      <c r="G172" s="33" t="n">
        <f aca="false">SUM(G165:G171)</f>
        <v>86</v>
      </c>
      <c r="H172" s="33" t="n">
        <f aca="false">F172/2.5</f>
        <v>27.2</v>
      </c>
      <c r="I172" s="33" t="n">
        <f aca="false">F172+I164</f>
        <v>860</v>
      </c>
      <c r="J172" s="33" t="n">
        <f aca="false">G172+J164</f>
        <v>422</v>
      </c>
      <c r="K172" s="72"/>
      <c r="L172" s="52" t="n">
        <f aca="false">SUM(L165:L171)</f>
        <v>31930</v>
      </c>
      <c r="M172" s="52" t="n">
        <f aca="false">IF(L172&gt;0,L172+M164,0)</f>
        <v>443710</v>
      </c>
      <c r="N172" s="51" t="n">
        <f aca="false">L172/E172/7*1000</f>
        <v>127.423358421595</v>
      </c>
      <c r="O172" s="51" t="n">
        <f aca="false">L172/E172*1000</f>
        <v>891.963508951162</v>
      </c>
      <c r="P172" s="53" t="n">
        <f aca="false">IF(R172&gt;0,L172/(R172/10),0)</f>
        <v>1.3286672547812</v>
      </c>
      <c r="Q172" s="53" t="n">
        <f aca="false">M172/(S172/10)</f>
        <v>1.22487232574189</v>
      </c>
      <c r="R172" s="52" t="n">
        <f aca="false">SUM(R165:R171)</f>
        <v>240316</v>
      </c>
      <c r="S172" s="52" t="n">
        <f aca="false">IF(R172&gt;0,R172+S164,0)</f>
        <v>3622500</v>
      </c>
      <c r="T172" s="53" t="n">
        <f aca="false">R172/E172</f>
        <v>6.71321962471367</v>
      </c>
      <c r="U172" s="53" t="n">
        <f aca="false">T172+U164</f>
        <v>99.4652449252014</v>
      </c>
      <c r="V172" s="53" t="n">
        <f aca="false">S172/$E$28</f>
        <v>98.0803595602967</v>
      </c>
      <c r="W172" s="54" t="n">
        <f aca="false">IF(R172&gt;0,R172/7/E172*100,0)</f>
        <v>95.9031374959095</v>
      </c>
      <c r="X172" s="33" t="n">
        <v>94</v>
      </c>
      <c r="Z172" s="55" t="n">
        <f aca="false">N172/2</f>
        <v>63.7116792107973</v>
      </c>
      <c r="AA172" s="55" t="n">
        <f aca="false">AVERAGE(Z164,Z172,Z180)</f>
        <v>62.6327151223942</v>
      </c>
    </row>
    <row r="173" customFormat="false" ht="14.4" hidden="true" customHeight="true" outlineLevel="1" collapsed="false">
      <c r="B173" s="16" t="n">
        <f aca="false">B171+1</f>
        <v>42034</v>
      </c>
      <c r="C173" s="23"/>
      <c r="D173" s="50" t="n">
        <f aca="false">D171-F171-G171</f>
        <v>35719</v>
      </c>
      <c r="E173" s="17"/>
      <c r="F173" s="50" t="n">
        <v>9</v>
      </c>
      <c r="G173" s="50" t="n">
        <v>41</v>
      </c>
      <c r="H173" s="33"/>
      <c r="I173" s="33"/>
      <c r="J173" s="33"/>
      <c r="K173" s="67"/>
      <c r="L173" s="18" t="n">
        <v>4490</v>
      </c>
      <c r="M173" s="17"/>
      <c r="N173" s="34"/>
      <c r="O173" s="28"/>
      <c r="P173" s="17"/>
      <c r="Q173" s="17"/>
      <c r="R173" s="50" t="n">
        <v>34240</v>
      </c>
      <c r="S173" s="17"/>
      <c r="T173" s="28"/>
      <c r="U173" s="28"/>
      <c r="V173" s="28"/>
      <c r="W173" s="20"/>
      <c r="X173" s="33" t="n">
        <v>93</v>
      </c>
      <c r="Z173" s="55" t="n">
        <f aca="false">N173/2</f>
        <v>0</v>
      </c>
    </row>
    <row r="174" customFormat="false" ht="14.4" hidden="true" customHeight="true" outlineLevel="1" collapsed="false">
      <c r="B174" s="16" t="n">
        <f aca="false">B173+1</f>
        <v>42035</v>
      </c>
      <c r="C174" s="23"/>
      <c r="D174" s="50" t="n">
        <f aca="false">D173-F173-G173</f>
        <v>35669</v>
      </c>
      <c r="E174" s="17"/>
      <c r="F174" s="50" t="n">
        <v>9</v>
      </c>
      <c r="G174" s="50"/>
      <c r="H174" s="33"/>
      <c r="I174" s="33"/>
      <c r="J174" s="33"/>
      <c r="K174" s="67"/>
      <c r="L174" s="18" t="n">
        <v>5020</v>
      </c>
      <c r="M174" s="17"/>
      <c r="N174" s="34"/>
      <c r="O174" s="28"/>
      <c r="P174" s="17"/>
      <c r="Q174" s="17"/>
      <c r="R174" s="50" t="n">
        <v>34195</v>
      </c>
      <c r="S174" s="17"/>
      <c r="T174" s="28"/>
      <c r="U174" s="28"/>
      <c r="V174" s="28"/>
      <c r="W174" s="20"/>
      <c r="X174" s="33" t="n">
        <v>93</v>
      </c>
      <c r="Z174" s="55" t="n">
        <f aca="false">N174/2</f>
        <v>0</v>
      </c>
    </row>
    <row r="175" customFormat="false" ht="14.4" hidden="true" customHeight="true" outlineLevel="1" collapsed="false">
      <c r="B175" s="16" t="n">
        <f aca="false">B174+1</f>
        <v>42036</v>
      </c>
      <c r="C175" s="23"/>
      <c r="D175" s="50" t="n">
        <f aca="false">D174-F174-G174</f>
        <v>35660</v>
      </c>
      <c r="E175" s="17"/>
      <c r="F175" s="50"/>
      <c r="G175" s="50"/>
      <c r="H175" s="33"/>
      <c r="I175" s="33"/>
      <c r="J175" s="33"/>
      <c r="K175" s="67"/>
      <c r="L175" s="18" t="n">
        <v>3070</v>
      </c>
      <c r="M175" s="17"/>
      <c r="N175" s="34"/>
      <c r="O175" s="28"/>
      <c r="P175" s="17"/>
      <c r="Q175" s="17"/>
      <c r="R175" s="50" t="n">
        <v>34232</v>
      </c>
      <c r="S175" s="17"/>
      <c r="T175" s="28"/>
      <c r="U175" s="28"/>
      <c r="V175" s="28"/>
      <c r="W175" s="20"/>
      <c r="X175" s="33" t="n">
        <v>93</v>
      </c>
      <c r="Z175" s="55" t="n">
        <f aca="false">N175/2</f>
        <v>0</v>
      </c>
    </row>
    <row r="176" customFormat="false" ht="14.4" hidden="true" customHeight="true" outlineLevel="1" collapsed="false">
      <c r="B176" s="16" t="n">
        <f aca="false">B175+1</f>
        <v>42037</v>
      </c>
      <c r="C176" s="23"/>
      <c r="D176" s="50" t="n">
        <f aca="false">D175-F175-G175</f>
        <v>35660</v>
      </c>
      <c r="E176" s="17"/>
      <c r="F176" s="50" t="n">
        <v>16</v>
      </c>
      <c r="G176" s="50"/>
      <c r="H176" s="33"/>
      <c r="I176" s="33"/>
      <c r="J176" s="33"/>
      <c r="K176" s="67"/>
      <c r="L176" s="18" t="n">
        <v>4520</v>
      </c>
      <c r="M176" s="17"/>
      <c r="N176" s="34"/>
      <c r="O176" s="28"/>
      <c r="P176" s="17"/>
      <c r="Q176" s="17"/>
      <c r="R176" s="50" t="n">
        <v>34388</v>
      </c>
      <c r="S176" s="17"/>
      <c r="T176" s="28"/>
      <c r="U176" s="28"/>
      <c r="V176" s="28"/>
      <c r="W176" s="20"/>
      <c r="X176" s="33" t="n">
        <v>93</v>
      </c>
      <c r="Z176" s="55" t="n">
        <f aca="false">N176/2</f>
        <v>0</v>
      </c>
    </row>
    <row r="177" customFormat="false" ht="14.4" hidden="true" customHeight="true" outlineLevel="1" collapsed="false">
      <c r="B177" s="16" t="n">
        <f aca="false">B176+1</f>
        <v>42038</v>
      </c>
      <c r="C177" s="23"/>
      <c r="D177" s="50" t="n">
        <f aca="false">D176-F176-G176</f>
        <v>35644</v>
      </c>
      <c r="E177" s="17"/>
      <c r="F177" s="50" t="n">
        <v>11</v>
      </c>
      <c r="G177" s="50"/>
      <c r="H177" s="33"/>
      <c r="I177" s="33"/>
      <c r="J177" s="33"/>
      <c r="K177" s="67"/>
      <c r="L177" s="18" t="n">
        <v>4560</v>
      </c>
      <c r="M177" s="17"/>
      <c r="N177" s="34"/>
      <c r="O177" s="28"/>
      <c r="P177" s="17"/>
      <c r="Q177" s="17"/>
      <c r="R177" s="50" t="n">
        <v>34057</v>
      </c>
      <c r="S177" s="17"/>
      <c r="T177" s="28"/>
      <c r="U177" s="28"/>
      <c r="V177" s="28"/>
      <c r="W177" s="20"/>
      <c r="X177" s="33" t="n">
        <v>93</v>
      </c>
      <c r="Z177" s="55" t="n">
        <f aca="false">N177/2</f>
        <v>0</v>
      </c>
    </row>
    <row r="178" customFormat="false" ht="14.4" hidden="true" customHeight="true" outlineLevel="1" collapsed="false">
      <c r="B178" s="16" t="n">
        <f aca="false">B177+1</f>
        <v>42039</v>
      </c>
      <c r="C178" s="23"/>
      <c r="D178" s="50" t="n">
        <f aca="false">D177-F177-G177</f>
        <v>35633</v>
      </c>
      <c r="E178" s="17"/>
      <c r="F178" s="50" t="n">
        <v>8</v>
      </c>
      <c r="G178" s="50" t="n">
        <v>33</v>
      </c>
      <c r="H178" s="33"/>
      <c r="I178" s="33"/>
      <c r="J178" s="33"/>
      <c r="K178" s="67"/>
      <c r="L178" s="18" t="n">
        <v>4600</v>
      </c>
      <c r="M178" s="17"/>
      <c r="N178" s="34"/>
      <c r="O178" s="28"/>
      <c r="P178" s="17"/>
      <c r="Q178" s="17"/>
      <c r="R178" s="50" t="n">
        <v>34258</v>
      </c>
      <c r="S178" s="17"/>
      <c r="T178" s="28"/>
      <c r="U178" s="28"/>
      <c r="V178" s="28"/>
      <c r="W178" s="20"/>
      <c r="X178" s="33" t="n">
        <v>93</v>
      </c>
      <c r="Z178" s="55" t="n">
        <f aca="false">N178/2</f>
        <v>0</v>
      </c>
    </row>
    <row r="179" customFormat="false" ht="14.4" hidden="true" customHeight="true" outlineLevel="1" collapsed="false">
      <c r="B179" s="16" t="n">
        <f aca="false">B178+1</f>
        <v>42040</v>
      </c>
      <c r="C179" s="23"/>
      <c r="D179" s="50" t="n">
        <f aca="false">D178-F178-G178</f>
        <v>35592</v>
      </c>
      <c r="E179" s="17"/>
      <c r="F179" s="50" t="n">
        <v>9</v>
      </c>
      <c r="G179" s="50"/>
      <c r="H179" s="33"/>
      <c r="I179" s="33"/>
      <c r="J179" s="33"/>
      <c r="K179" s="67"/>
      <c r="L179" s="18" t="n">
        <v>4550</v>
      </c>
      <c r="M179" s="17"/>
      <c r="N179" s="34"/>
      <c r="O179" s="28"/>
      <c r="P179" s="17"/>
      <c r="Q179" s="17"/>
      <c r="R179" s="50" t="n">
        <v>34212</v>
      </c>
      <c r="S179" s="17"/>
      <c r="T179" s="28"/>
      <c r="U179" s="28"/>
      <c r="V179" s="28"/>
      <c r="W179" s="20"/>
      <c r="X179" s="33" t="n">
        <v>93</v>
      </c>
      <c r="Z179" s="55" t="n">
        <f aca="false">N179/2</f>
        <v>0</v>
      </c>
    </row>
    <row r="180" s="32" customFormat="true" ht="14.4" hidden="false" customHeight="false" outlineLevel="0" collapsed="false">
      <c r="B180" s="31"/>
      <c r="C180" s="33" t="n">
        <f aca="false">C172+1</f>
        <v>37</v>
      </c>
      <c r="D180" s="13" t="n">
        <f aca="false">B179</f>
        <v>42040</v>
      </c>
      <c r="E180" s="52" t="n">
        <f aca="false">IF(SUM(D173:D179)&gt;0,AVERAGE(D173:D179),0)</f>
        <v>35653.8571428571</v>
      </c>
      <c r="F180" s="33" t="n">
        <f aca="false">SUM(F173:F179)</f>
        <v>62</v>
      </c>
      <c r="G180" s="33" t="n">
        <f aca="false">SUM(G173:G179)</f>
        <v>74</v>
      </c>
      <c r="H180" s="33" t="n">
        <f aca="false">F180/2.5</f>
        <v>24.8</v>
      </c>
      <c r="I180" s="33" t="n">
        <f aca="false">F180+I172</f>
        <v>922</v>
      </c>
      <c r="J180" s="33" t="n">
        <f aca="false">G180+J172</f>
        <v>496</v>
      </c>
      <c r="K180" s="72"/>
      <c r="L180" s="52" t="n">
        <f aca="false">SUM(L173:L179)</f>
        <v>30810</v>
      </c>
      <c r="M180" s="52" t="n">
        <f aca="false">IF(L180&gt;0,L180+M172,0)</f>
        <v>474520</v>
      </c>
      <c r="N180" s="51" t="n">
        <f aca="false">L180/E180/7*1000</f>
        <v>123.448875497342</v>
      </c>
      <c r="O180" s="51" t="n">
        <f aca="false">L180/E180*1000</f>
        <v>864.142128481391</v>
      </c>
      <c r="P180" s="53" t="n">
        <f aca="false">IF(R180&gt;0,L180/(R180/10),0)</f>
        <v>1.28598976550826</v>
      </c>
      <c r="Q180" s="53" t="n">
        <f aca="false">M180/(S180/10)</f>
        <v>1.22866371040283</v>
      </c>
      <c r="R180" s="52" t="n">
        <f aca="false">SUM(R173:R179)</f>
        <v>239582</v>
      </c>
      <c r="S180" s="52" t="n">
        <f aca="false">IF(R180&gt;0,R180+S172,0)</f>
        <v>3862082</v>
      </c>
      <c r="T180" s="53" t="n">
        <f aca="false">R180/E180</f>
        <v>6.71966567432095</v>
      </c>
      <c r="U180" s="53" t="n">
        <f aca="false">T180+U172</f>
        <v>106.184910599522</v>
      </c>
      <c r="V180" s="53" t="n">
        <f aca="false">S180/$E$28</f>
        <v>104.567119727081</v>
      </c>
      <c r="W180" s="54" t="n">
        <f aca="false">IF(R180&gt;0,R180/7/E180*100,0)</f>
        <v>95.9952239188707</v>
      </c>
      <c r="X180" s="33" t="n">
        <v>93</v>
      </c>
      <c r="Z180" s="55" t="n">
        <f aca="false">N180/2</f>
        <v>61.7244377486708</v>
      </c>
      <c r="AA180" s="55" t="n">
        <f aca="false">AVERAGE(Z172,Z180,Z188)</f>
        <v>62.960010417283</v>
      </c>
    </row>
    <row r="181" customFormat="false" ht="14.4" hidden="true" customHeight="true" outlineLevel="1" collapsed="false">
      <c r="B181" s="16" t="n">
        <f aca="false">B179+1</f>
        <v>42041</v>
      </c>
      <c r="C181" s="23"/>
      <c r="D181" s="50" t="n">
        <f aca="false">D179-F179-G179</f>
        <v>35583</v>
      </c>
      <c r="E181" s="17"/>
      <c r="F181" s="50" t="n">
        <v>12</v>
      </c>
      <c r="G181" s="50" t="n">
        <v>50</v>
      </c>
      <c r="H181" s="50"/>
      <c r="I181" s="33"/>
      <c r="J181" s="33"/>
      <c r="K181" s="67"/>
      <c r="L181" s="18" t="n">
        <v>4480</v>
      </c>
      <c r="M181" s="17"/>
      <c r="N181" s="34"/>
      <c r="O181" s="28"/>
      <c r="P181" s="17"/>
      <c r="Q181" s="17"/>
      <c r="R181" s="50" t="n">
        <v>34164</v>
      </c>
      <c r="S181" s="17"/>
      <c r="T181" s="28"/>
      <c r="U181" s="28"/>
      <c r="V181" s="28"/>
      <c r="W181" s="20"/>
      <c r="X181" s="33" t="n">
        <v>93</v>
      </c>
      <c r="Z181" s="55" t="n">
        <f aca="false">N181/2</f>
        <v>0</v>
      </c>
    </row>
    <row r="182" customFormat="false" ht="14.4" hidden="true" customHeight="true" outlineLevel="1" collapsed="false">
      <c r="B182" s="16" t="n">
        <f aca="false">B181+1</f>
        <v>42042</v>
      </c>
      <c r="C182" s="23"/>
      <c r="D182" s="50" t="n">
        <f aca="false">D181-F181-G181</f>
        <v>35521</v>
      </c>
      <c r="E182" s="17"/>
      <c r="F182" s="50" t="n">
        <v>10</v>
      </c>
      <c r="G182" s="50"/>
      <c r="H182" s="50"/>
      <c r="I182" s="33"/>
      <c r="J182" s="33"/>
      <c r="K182" s="67"/>
      <c r="L182" s="18" t="n">
        <v>4500</v>
      </c>
      <c r="M182" s="17"/>
      <c r="N182" s="34"/>
      <c r="O182" s="28"/>
      <c r="P182" s="17"/>
      <c r="Q182" s="17"/>
      <c r="R182" s="50" t="n">
        <v>34061</v>
      </c>
      <c r="S182" s="17"/>
      <c r="T182" s="28"/>
      <c r="U182" s="28"/>
      <c r="V182" s="28"/>
      <c r="W182" s="20"/>
      <c r="X182" s="33" t="n">
        <v>92</v>
      </c>
      <c r="Z182" s="55" t="n">
        <f aca="false">N182/2</f>
        <v>0</v>
      </c>
    </row>
    <row r="183" customFormat="false" ht="14.4" hidden="true" customHeight="true" outlineLevel="1" collapsed="false">
      <c r="B183" s="16" t="n">
        <f aca="false">B182+1</f>
        <v>42043</v>
      </c>
      <c r="C183" s="23"/>
      <c r="D183" s="50" t="n">
        <f aca="false">D182-F182-G182</f>
        <v>35511</v>
      </c>
      <c r="E183" s="17"/>
      <c r="F183" s="50"/>
      <c r="G183" s="50"/>
      <c r="H183" s="50"/>
      <c r="I183" s="33"/>
      <c r="J183" s="33"/>
      <c r="K183" s="67"/>
      <c r="L183" s="18" t="n">
        <v>4530</v>
      </c>
      <c r="M183" s="17"/>
      <c r="N183" s="34"/>
      <c r="O183" s="28"/>
      <c r="P183" s="17"/>
      <c r="Q183" s="17"/>
      <c r="R183" s="50" t="n">
        <v>34362</v>
      </c>
      <c r="S183" s="17"/>
      <c r="T183" s="28"/>
      <c r="U183" s="28"/>
      <c r="V183" s="28"/>
      <c r="W183" s="20"/>
      <c r="X183" s="33" t="n">
        <v>92</v>
      </c>
      <c r="Z183" s="55" t="n">
        <f aca="false">N183/2</f>
        <v>0</v>
      </c>
    </row>
    <row r="184" customFormat="false" ht="14.4" hidden="true" customHeight="true" outlineLevel="1" collapsed="false">
      <c r="B184" s="16" t="n">
        <f aca="false">B183+1</f>
        <v>42044</v>
      </c>
      <c r="C184" s="23"/>
      <c r="D184" s="50" t="n">
        <f aca="false">D183-F183-G183</f>
        <v>35511</v>
      </c>
      <c r="E184" s="17"/>
      <c r="F184" s="50" t="n">
        <v>19</v>
      </c>
      <c r="G184" s="50"/>
      <c r="H184" s="50"/>
      <c r="I184" s="33"/>
      <c r="J184" s="33"/>
      <c r="K184" s="67"/>
      <c r="L184" s="18" t="n">
        <v>4480</v>
      </c>
      <c r="M184" s="17"/>
      <c r="N184" s="34"/>
      <c r="O184" s="28"/>
      <c r="P184" s="17"/>
      <c r="Q184" s="17"/>
      <c r="R184" s="50" t="n">
        <v>34647</v>
      </c>
      <c r="S184" s="17"/>
      <c r="T184" s="28"/>
      <c r="U184" s="28"/>
      <c r="V184" s="28"/>
      <c r="W184" s="20"/>
      <c r="X184" s="33" t="n">
        <v>92</v>
      </c>
      <c r="Z184" s="55" t="n">
        <f aca="false">N184/2</f>
        <v>0</v>
      </c>
    </row>
    <row r="185" customFormat="false" ht="14.4" hidden="true" customHeight="true" outlineLevel="1" collapsed="false">
      <c r="B185" s="16" t="n">
        <f aca="false">B184+1</f>
        <v>42045</v>
      </c>
      <c r="C185" s="23"/>
      <c r="D185" s="50" t="n">
        <f aca="false">D184-F184-G184</f>
        <v>35492</v>
      </c>
      <c r="E185" s="17"/>
      <c r="F185" s="50" t="n">
        <v>10</v>
      </c>
      <c r="G185" s="50" t="n">
        <v>5</v>
      </c>
      <c r="H185" s="50"/>
      <c r="I185" s="33"/>
      <c r="J185" s="33"/>
      <c r="K185" s="67"/>
      <c r="L185" s="18" t="n">
        <v>4510</v>
      </c>
      <c r="M185" s="17"/>
      <c r="N185" s="34"/>
      <c r="O185" s="28"/>
      <c r="P185" s="17"/>
      <c r="Q185" s="17"/>
      <c r="R185" s="50" t="n">
        <v>34338</v>
      </c>
      <c r="S185" s="17"/>
      <c r="T185" s="28"/>
      <c r="U185" s="28"/>
      <c r="V185" s="28"/>
      <c r="W185" s="20"/>
      <c r="X185" s="33" t="n">
        <v>92</v>
      </c>
      <c r="Z185" s="55" t="n">
        <f aca="false">N185/2</f>
        <v>0</v>
      </c>
    </row>
    <row r="186" customFormat="false" ht="14.4" hidden="true" customHeight="true" outlineLevel="1" collapsed="false">
      <c r="B186" s="16" t="n">
        <f aca="false">B185+1</f>
        <v>42046</v>
      </c>
      <c r="C186" s="23"/>
      <c r="D186" s="50" t="n">
        <f aca="false">D185-F185-G185</f>
        <v>35477</v>
      </c>
      <c r="E186" s="17"/>
      <c r="F186" s="50" t="n">
        <v>6</v>
      </c>
      <c r="G186" s="50"/>
      <c r="H186" s="50"/>
      <c r="I186" s="33"/>
      <c r="J186" s="33"/>
      <c r="K186" s="67"/>
      <c r="L186" s="18" t="n">
        <v>4500</v>
      </c>
      <c r="M186" s="17"/>
      <c r="N186" s="34"/>
      <c r="O186" s="28"/>
      <c r="P186" s="17"/>
      <c r="Q186" s="17"/>
      <c r="R186" s="50" t="n">
        <v>34054</v>
      </c>
      <c r="S186" s="17"/>
      <c r="T186" s="28"/>
      <c r="U186" s="28"/>
      <c r="V186" s="28"/>
      <c r="W186" s="20"/>
      <c r="X186" s="33" t="n">
        <v>92</v>
      </c>
      <c r="Z186" s="55" t="n">
        <f aca="false">N186/2</f>
        <v>0</v>
      </c>
    </row>
    <row r="187" customFormat="false" ht="14.4" hidden="true" customHeight="true" outlineLevel="1" collapsed="false">
      <c r="B187" s="16" t="n">
        <f aca="false">B186+1</f>
        <v>42047</v>
      </c>
      <c r="C187" s="23"/>
      <c r="D187" s="50" t="n">
        <f aca="false">D186-F186-G186</f>
        <v>35471</v>
      </c>
      <c r="E187" s="17"/>
      <c r="F187" s="50" t="n">
        <v>9</v>
      </c>
      <c r="G187" s="50"/>
      <c r="H187" s="50"/>
      <c r="I187" s="33"/>
      <c r="J187" s="33"/>
      <c r="K187" s="67"/>
      <c r="L187" s="18" t="n">
        <v>4540</v>
      </c>
      <c r="M187" s="17"/>
      <c r="N187" s="34"/>
      <c r="O187" s="28"/>
      <c r="P187" s="17"/>
      <c r="Q187" s="17"/>
      <c r="R187" s="50" t="n">
        <v>33471</v>
      </c>
      <c r="S187" s="17"/>
      <c r="T187" s="28"/>
      <c r="U187" s="28"/>
      <c r="V187" s="28"/>
      <c r="W187" s="20"/>
      <c r="X187" s="33" t="n">
        <v>92</v>
      </c>
      <c r="Z187" s="55" t="n">
        <f aca="false">N187/2</f>
        <v>0</v>
      </c>
    </row>
    <row r="188" s="32" customFormat="true" ht="14.4" hidden="false" customHeight="false" outlineLevel="0" collapsed="false">
      <c r="B188" s="31"/>
      <c r="C188" s="33" t="n">
        <f aca="false">C180+1</f>
        <v>38</v>
      </c>
      <c r="D188" s="13" t="n">
        <f aca="false">B187</f>
        <v>42047</v>
      </c>
      <c r="E188" s="52" t="n">
        <f aca="false">IF(SUM(D181:D187)&gt;0,AVERAGE(D181:D187),0)</f>
        <v>35509.4285714286</v>
      </c>
      <c r="F188" s="33" t="n">
        <f aca="false">SUM(F181:F187)</f>
        <v>66</v>
      </c>
      <c r="G188" s="33" t="n">
        <f aca="false">SUM(G181:G187)</f>
        <v>55</v>
      </c>
      <c r="H188" s="33" t="n">
        <f aca="false">F188/2.5</f>
        <v>26.4</v>
      </c>
      <c r="I188" s="33" t="n">
        <f aca="false">F188+I180</f>
        <v>988</v>
      </c>
      <c r="J188" s="33" t="n">
        <f aca="false">G188+J180</f>
        <v>551</v>
      </c>
      <c r="K188" s="72"/>
      <c r="L188" s="52" t="n">
        <f aca="false">SUM(L181:L187)</f>
        <v>31540</v>
      </c>
      <c r="M188" s="52" t="n">
        <f aca="false">IF(L188&gt;0,L188+M180,0)</f>
        <v>506060</v>
      </c>
      <c r="N188" s="51" t="n">
        <f aca="false">L188/E188/7*1000</f>
        <v>126.887828584762</v>
      </c>
      <c r="O188" s="51" t="n">
        <f aca="false">L188/E188*1000</f>
        <v>888.214800093335</v>
      </c>
      <c r="P188" s="53" t="n">
        <f aca="false">IF(R188&gt;0,L188/(R188/10),0)</f>
        <v>1.31912989288866</v>
      </c>
      <c r="Q188" s="53" t="n">
        <f aca="false">M188/(S188/10)</f>
        <v>1.23393785055468</v>
      </c>
      <c r="R188" s="52" t="n">
        <f aca="false">SUM(R181:R187)</f>
        <v>239097</v>
      </c>
      <c r="S188" s="52" t="n">
        <f aca="false">IF(R188&gt;0,R188+S180,0)</f>
        <v>4101179</v>
      </c>
      <c r="T188" s="53" t="n">
        <f aca="false">R188/E188</f>
        <v>6.73333842923006</v>
      </c>
      <c r="U188" s="53" t="n">
        <f aca="false">T188+U180</f>
        <v>112.918249028752</v>
      </c>
      <c r="V188" s="53" t="n">
        <f aca="false">S188/$E$28</f>
        <v>111.040748361943</v>
      </c>
      <c r="W188" s="54" t="n">
        <f aca="false">IF(R188&gt;0,R188/7/E188*100,0)</f>
        <v>96.1905489890009</v>
      </c>
      <c r="X188" s="33" t="n">
        <v>93</v>
      </c>
      <c r="Z188" s="55" t="n">
        <f aca="false">N188/2</f>
        <v>63.4439142923811</v>
      </c>
      <c r="AA188" s="55" t="n">
        <f aca="false">AVERAGE(Z180,Z188,Z196)</f>
        <v>61.2719819314858</v>
      </c>
    </row>
    <row r="189" customFormat="false" ht="14.4" hidden="true" customHeight="true" outlineLevel="1" collapsed="false">
      <c r="B189" s="16" t="n">
        <f aca="false">B187+1</f>
        <v>42048</v>
      </c>
      <c r="C189" s="23"/>
      <c r="D189" s="50" t="n">
        <f aca="false">D187-F187-G187</f>
        <v>35462</v>
      </c>
      <c r="E189" s="17"/>
      <c r="F189" s="50" t="n">
        <v>10</v>
      </c>
      <c r="G189" s="50" t="n">
        <v>48</v>
      </c>
      <c r="H189" s="33"/>
      <c r="I189" s="33"/>
      <c r="J189" s="33"/>
      <c r="K189" s="67"/>
      <c r="L189" s="18" t="n">
        <v>4510</v>
      </c>
      <c r="M189" s="17"/>
      <c r="N189" s="34"/>
      <c r="O189" s="28"/>
      <c r="P189" s="17"/>
      <c r="Q189" s="17"/>
      <c r="R189" s="50" t="n">
        <v>33471</v>
      </c>
      <c r="S189" s="17"/>
      <c r="T189" s="28"/>
      <c r="U189" s="28"/>
      <c r="V189" s="28"/>
      <c r="W189" s="20"/>
      <c r="X189" s="33" t="n">
        <v>92</v>
      </c>
      <c r="Z189" s="55" t="n">
        <f aca="false">N189/2</f>
        <v>0</v>
      </c>
    </row>
    <row r="190" customFormat="false" ht="14.4" hidden="true" customHeight="true" outlineLevel="1" collapsed="false">
      <c r="B190" s="16" t="n">
        <f aca="false">B189+1</f>
        <v>42049</v>
      </c>
      <c r="C190" s="23"/>
      <c r="D190" s="50" t="n">
        <f aca="false">D189-F189-G189</f>
        <v>35404</v>
      </c>
      <c r="E190" s="17"/>
      <c r="F190" s="50" t="n">
        <v>10</v>
      </c>
      <c r="G190" s="50"/>
      <c r="H190" s="33"/>
      <c r="I190" s="33"/>
      <c r="J190" s="33"/>
      <c r="K190" s="67"/>
      <c r="L190" s="18" t="n">
        <v>4130</v>
      </c>
      <c r="M190" s="17"/>
      <c r="N190" s="34"/>
      <c r="O190" s="28"/>
      <c r="P190" s="17"/>
      <c r="Q190" s="17"/>
      <c r="R190" s="50" t="n">
        <v>34644</v>
      </c>
      <c r="S190" s="17"/>
      <c r="T190" s="28"/>
      <c r="U190" s="28"/>
      <c r="V190" s="28"/>
      <c r="W190" s="20"/>
      <c r="X190" s="33" t="n">
        <v>92</v>
      </c>
      <c r="Z190" s="55" t="n">
        <f aca="false">N190/2</f>
        <v>0</v>
      </c>
    </row>
    <row r="191" customFormat="false" ht="14.4" hidden="true" customHeight="true" outlineLevel="1" collapsed="false">
      <c r="B191" s="16" t="n">
        <f aca="false">B190+1</f>
        <v>42050</v>
      </c>
      <c r="C191" s="23"/>
      <c r="D191" s="50" t="n">
        <f aca="false">D190-F190-G190</f>
        <v>35394</v>
      </c>
      <c r="E191" s="17"/>
      <c r="F191" s="50"/>
      <c r="G191" s="50"/>
      <c r="H191" s="33"/>
      <c r="I191" s="33"/>
      <c r="J191" s="33"/>
      <c r="K191" s="67"/>
      <c r="L191" s="18" t="n">
        <v>4450</v>
      </c>
      <c r="M191" s="17"/>
      <c r="N191" s="34"/>
      <c r="O191" s="28"/>
      <c r="P191" s="17"/>
      <c r="Q191" s="17"/>
      <c r="R191" s="50" t="n">
        <v>34085</v>
      </c>
      <c r="S191" s="17"/>
      <c r="T191" s="28"/>
      <c r="U191" s="28"/>
      <c r="V191" s="28"/>
      <c r="W191" s="20"/>
      <c r="X191" s="33" t="n">
        <v>92</v>
      </c>
      <c r="Z191" s="55" t="n">
        <f aca="false">N191/2</f>
        <v>0</v>
      </c>
    </row>
    <row r="192" customFormat="false" ht="14.4" hidden="true" customHeight="true" outlineLevel="1" collapsed="false">
      <c r="B192" s="16" t="n">
        <f aca="false">B191+1</f>
        <v>42051</v>
      </c>
      <c r="C192" s="23"/>
      <c r="D192" s="50" t="n">
        <f aca="false">D191-F191-G191</f>
        <v>35394</v>
      </c>
      <c r="E192" s="17"/>
      <c r="F192" s="50" t="n">
        <v>18</v>
      </c>
      <c r="G192" s="50"/>
      <c r="H192" s="33"/>
      <c r="I192" s="33"/>
      <c r="J192" s="33"/>
      <c r="K192" s="67"/>
      <c r="L192" s="18" t="n">
        <v>3010</v>
      </c>
      <c r="M192" s="17"/>
      <c r="N192" s="34"/>
      <c r="O192" s="28"/>
      <c r="P192" s="17"/>
      <c r="Q192" s="17"/>
      <c r="R192" s="50" t="n">
        <v>34147</v>
      </c>
      <c r="S192" s="17"/>
      <c r="T192" s="28"/>
      <c r="U192" s="28"/>
      <c r="V192" s="28"/>
      <c r="W192" s="20"/>
      <c r="X192" s="33" t="n">
        <v>92</v>
      </c>
      <c r="Z192" s="55" t="n">
        <f aca="false">N192/2</f>
        <v>0</v>
      </c>
    </row>
    <row r="193" customFormat="false" ht="14.4" hidden="true" customHeight="true" outlineLevel="1" collapsed="false">
      <c r="B193" s="16" t="n">
        <f aca="false">B192+1</f>
        <v>42052</v>
      </c>
      <c r="C193" s="23"/>
      <c r="D193" s="50" t="n">
        <f aca="false">D192-F192-G192</f>
        <v>35376</v>
      </c>
      <c r="E193" s="17"/>
      <c r="F193" s="50" t="n">
        <v>10</v>
      </c>
      <c r="G193" s="50"/>
      <c r="H193" s="33"/>
      <c r="I193" s="33"/>
      <c r="J193" s="33"/>
      <c r="K193" s="67"/>
      <c r="L193" s="18" t="n">
        <v>4440</v>
      </c>
      <c r="M193" s="17"/>
      <c r="N193" s="34"/>
      <c r="O193" s="28"/>
      <c r="P193" s="17"/>
      <c r="Q193" s="17"/>
      <c r="R193" s="50" t="n">
        <v>33526</v>
      </c>
      <c r="S193" s="17"/>
      <c r="T193" s="28"/>
      <c r="U193" s="28"/>
      <c r="V193" s="28"/>
      <c r="W193" s="20"/>
      <c r="X193" s="33" t="n">
        <v>92</v>
      </c>
      <c r="Z193" s="55" t="n">
        <f aca="false">N193/2</f>
        <v>0</v>
      </c>
    </row>
    <row r="194" customFormat="false" ht="14.4" hidden="true" customHeight="true" outlineLevel="1" collapsed="false">
      <c r="B194" s="16" t="n">
        <f aca="false">B193+1</f>
        <v>42053</v>
      </c>
      <c r="C194" s="23"/>
      <c r="D194" s="50" t="n">
        <f aca="false">D193-F193-G193</f>
        <v>35366</v>
      </c>
      <c r="E194" s="17"/>
      <c r="F194" s="50" t="n">
        <v>11</v>
      </c>
      <c r="G194" s="50"/>
      <c r="H194" s="33"/>
      <c r="I194" s="33"/>
      <c r="J194" s="33"/>
      <c r="K194" s="67"/>
      <c r="L194" s="18" t="n">
        <v>4470</v>
      </c>
      <c r="M194" s="17"/>
      <c r="N194" s="34"/>
      <c r="O194" s="28"/>
      <c r="P194" s="17"/>
      <c r="Q194" s="17"/>
      <c r="R194" s="50" t="n">
        <v>34150</v>
      </c>
      <c r="S194" s="17"/>
      <c r="T194" s="28"/>
      <c r="U194" s="28"/>
      <c r="V194" s="28"/>
      <c r="W194" s="20"/>
      <c r="X194" s="33" t="n">
        <v>92</v>
      </c>
      <c r="Z194" s="55" t="n">
        <f aca="false">N194/2</f>
        <v>0</v>
      </c>
    </row>
    <row r="195" customFormat="false" ht="14.4" hidden="true" customHeight="true" outlineLevel="1" collapsed="false">
      <c r="B195" s="16" t="n">
        <f aca="false">B194+1</f>
        <v>42054</v>
      </c>
      <c r="C195" s="23"/>
      <c r="D195" s="50" t="n">
        <f aca="false">D194-F194-G194</f>
        <v>35355</v>
      </c>
      <c r="E195" s="17"/>
      <c r="F195" s="50" t="n">
        <v>10</v>
      </c>
      <c r="G195" s="50" t="n">
        <v>51</v>
      </c>
      <c r="H195" s="33"/>
      <c r="I195" s="33"/>
      <c r="J195" s="33"/>
      <c r="K195" s="67"/>
      <c r="L195" s="18" t="n">
        <v>4050</v>
      </c>
      <c r="M195" s="17"/>
      <c r="N195" s="34"/>
      <c r="O195" s="28"/>
      <c r="P195" s="17"/>
      <c r="Q195" s="17"/>
      <c r="R195" s="50" t="n">
        <v>33509</v>
      </c>
      <c r="S195" s="17"/>
      <c r="T195" s="28"/>
      <c r="U195" s="28"/>
      <c r="V195" s="28"/>
      <c r="W195" s="20"/>
      <c r="X195" s="33" t="n">
        <v>92</v>
      </c>
      <c r="Z195" s="55" t="n">
        <f aca="false">N195/2</f>
        <v>0</v>
      </c>
    </row>
    <row r="196" s="32" customFormat="true" ht="14.4" hidden="false" customHeight="false" outlineLevel="0" collapsed="false">
      <c r="B196" s="31"/>
      <c r="C196" s="33" t="n">
        <f aca="false">C188+1</f>
        <v>39</v>
      </c>
      <c r="D196" s="13" t="n">
        <f aca="false">B195</f>
        <v>42054</v>
      </c>
      <c r="E196" s="52" t="n">
        <f aca="false">IF(SUM(D189:D195)&gt;0,AVERAGE(D189:D195),0)</f>
        <v>35393</v>
      </c>
      <c r="F196" s="33" t="n">
        <f aca="false">SUM(F189:F195)</f>
        <v>69</v>
      </c>
      <c r="G196" s="33" t="n">
        <f aca="false">SUM(G189:G195)</f>
        <v>99</v>
      </c>
      <c r="H196" s="33" t="n">
        <f aca="false">F196/2.5</f>
        <v>27.6</v>
      </c>
      <c r="I196" s="33" t="n">
        <f aca="false">F196+I188</f>
        <v>1057</v>
      </c>
      <c r="J196" s="33" t="n">
        <f aca="false">G196+J188</f>
        <v>650</v>
      </c>
      <c r="K196" s="72"/>
      <c r="L196" s="52" t="n">
        <f aca="false">SUM(L189:L195)</f>
        <v>29060</v>
      </c>
      <c r="M196" s="52" t="n">
        <f aca="false">IF(L196&gt;0,L196+M188,0)</f>
        <v>535120</v>
      </c>
      <c r="N196" s="51" t="n">
        <f aca="false">L196/E196/7*1000</f>
        <v>117.295187506811</v>
      </c>
      <c r="O196" s="51" t="n">
        <f aca="false">L196/E196*1000</f>
        <v>821.066312547679</v>
      </c>
      <c r="P196" s="53" t="n">
        <f aca="false">IF(R196&gt;0,L196/(R196/10),0)</f>
        <v>1.22341410841487</v>
      </c>
      <c r="Q196" s="53" t="n">
        <f aca="false">M196/(S196/10)</f>
        <v>1.23336170581539</v>
      </c>
      <c r="R196" s="52" t="n">
        <f aca="false">SUM(R189:R195)</f>
        <v>237532</v>
      </c>
      <c r="S196" s="52" t="n">
        <f aca="false">IF(R196&gt;0,R196+S188,0)</f>
        <v>4338711</v>
      </c>
      <c r="T196" s="53" t="n">
        <f aca="false">R196/E196</f>
        <v>6.71127059022971</v>
      </c>
      <c r="U196" s="53" t="n">
        <f aca="false">T196+U188</f>
        <v>119.629519618982</v>
      </c>
      <c r="V196" s="53" t="n">
        <f aca="false">S196/$E$28</f>
        <v>117.472004115449</v>
      </c>
      <c r="W196" s="54" t="n">
        <f aca="false">IF(R196&gt;0,R196/7/E196*100,0)</f>
        <v>95.8752941461387</v>
      </c>
      <c r="X196" s="33" t="n">
        <v>93</v>
      </c>
      <c r="Z196" s="55" t="n">
        <f aca="false">N196/2</f>
        <v>58.6475937534056</v>
      </c>
      <c r="AA196" s="55" t="n">
        <f aca="false">AVERAGE(Z188,Z196,Z204)</f>
        <v>61.3199865307651</v>
      </c>
    </row>
    <row r="197" customFormat="false" ht="14.4" hidden="true" customHeight="true" outlineLevel="1" collapsed="false">
      <c r="B197" s="16" t="n">
        <f aca="false">B195+1</f>
        <v>42055</v>
      </c>
      <c r="C197" s="23"/>
      <c r="D197" s="50" t="n">
        <f aca="false">D195-F195-G195</f>
        <v>35294</v>
      </c>
      <c r="E197" s="17"/>
      <c r="F197" s="50" t="n">
        <v>7</v>
      </c>
      <c r="G197" s="50"/>
      <c r="H197" s="50"/>
      <c r="I197" s="33"/>
      <c r="J197" s="33"/>
      <c r="K197" s="67"/>
      <c r="L197" s="18" t="n">
        <v>4530</v>
      </c>
      <c r="M197" s="17"/>
      <c r="N197" s="34"/>
      <c r="O197" s="28"/>
      <c r="P197" s="17"/>
      <c r="Q197" s="17"/>
      <c r="R197" s="50" t="n">
        <v>33509</v>
      </c>
      <c r="S197" s="17"/>
      <c r="T197" s="28"/>
      <c r="U197" s="28"/>
      <c r="V197" s="28"/>
      <c r="W197" s="20"/>
      <c r="X197" s="33" t="n">
        <v>92</v>
      </c>
      <c r="Z197" s="55" t="n">
        <f aca="false">N197/2</f>
        <v>0</v>
      </c>
    </row>
    <row r="198" customFormat="false" ht="14.4" hidden="true" customHeight="true" outlineLevel="1" collapsed="false">
      <c r="B198" s="16" t="n">
        <f aca="false">B197+1</f>
        <v>42056</v>
      </c>
      <c r="C198" s="23"/>
      <c r="D198" s="50" t="n">
        <f aca="false">D197-F197-G197</f>
        <v>35287</v>
      </c>
      <c r="E198" s="17"/>
      <c r="F198" s="50" t="n">
        <v>10</v>
      </c>
      <c r="G198" s="50"/>
      <c r="H198" s="50"/>
      <c r="I198" s="33"/>
      <c r="J198" s="33"/>
      <c r="K198" s="67"/>
      <c r="L198" s="18" t="n">
        <v>4450</v>
      </c>
      <c r="M198" s="17"/>
      <c r="N198" s="34"/>
      <c r="O198" s="28"/>
      <c r="P198" s="17"/>
      <c r="Q198" s="17"/>
      <c r="R198" s="50" t="n">
        <v>34024</v>
      </c>
      <c r="S198" s="17"/>
      <c r="T198" s="28"/>
      <c r="U198" s="28"/>
      <c r="V198" s="28"/>
      <c r="W198" s="20"/>
      <c r="X198" s="33" t="n">
        <v>92</v>
      </c>
      <c r="Z198" s="55" t="n">
        <f aca="false">N198/2</f>
        <v>0</v>
      </c>
    </row>
    <row r="199" customFormat="false" ht="14.4" hidden="true" customHeight="true" outlineLevel="1" collapsed="false">
      <c r="B199" s="16" t="n">
        <f aca="false">B198+1</f>
        <v>42057</v>
      </c>
      <c r="C199" s="23"/>
      <c r="D199" s="50" t="n">
        <f aca="false">D198-F198-G198</f>
        <v>35277</v>
      </c>
      <c r="E199" s="17"/>
      <c r="F199" s="50"/>
      <c r="G199" s="50"/>
      <c r="H199" s="50"/>
      <c r="I199" s="33"/>
      <c r="J199" s="33"/>
      <c r="K199" s="67"/>
      <c r="L199" s="18" t="n">
        <v>4000</v>
      </c>
      <c r="M199" s="17"/>
      <c r="N199" s="34"/>
      <c r="O199" s="28"/>
      <c r="P199" s="17"/>
      <c r="Q199" s="17"/>
      <c r="R199" s="50" t="n">
        <v>33314</v>
      </c>
      <c r="S199" s="17"/>
      <c r="T199" s="28"/>
      <c r="U199" s="28"/>
      <c r="V199" s="28"/>
      <c r="W199" s="20"/>
      <c r="X199" s="33" t="n">
        <v>92</v>
      </c>
      <c r="Z199" s="55" t="n">
        <f aca="false">N199/2</f>
        <v>0</v>
      </c>
    </row>
    <row r="200" customFormat="false" ht="14.4" hidden="true" customHeight="true" outlineLevel="1" collapsed="false">
      <c r="B200" s="16" t="n">
        <f aca="false">B199+1</f>
        <v>42058</v>
      </c>
      <c r="C200" s="23"/>
      <c r="D200" s="50" t="n">
        <f aca="false">D199-F199-G199</f>
        <v>35277</v>
      </c>
      <c r="E200" s="17"/>
      <c r="F200" s="50"/>
      <c r="G200" s="50"/>
      <c r="H200" s="50"/>
      <c r="I200" s="33"/>
      <c r="J200" s="33"/>
      <c r="K200" s="67"/>
      <c r="L200" s="18" t="n">
        <v>4460</v>
      </c>
      <c r="M200" s="17"/>
      <c r="N200" s="34"/>
      <c r="O200" s="28"/>
      <c r="P200" s="17"/>
      <c r="Q200" s="17"/>
      <c r="R200" s="50" t="n">
        <v>33783</v>
      </c>
      <c r="S200" s="17"/>
      <c r="T200" s="28"/>
      <c r="U200" s="28"/>
      <c r="V200" s="28"/>
      <c r="W200" s="20"/>
      <c r="X200" s="33" t="n">
        <v>92</v>
      </c>
      <c r="Z200" s="55" t="n">
        <f aca="false">N200/2</f>
        <v>0</v>
      </c>
    </row>
    <row r="201" customFormat="false" ht="14.4" hidden="true" customHeight="true" outlineLevel="1" collapsed="false">
      <c r="B201" s="16" t="n">
        <f aca="false">B200+1</f>
        <v>42059</v>
      </c>
      <c r="C201" s="23"/>
      <c r="D201" s="50" t="n">
        <f aca="false">D200-F200-G200</f>
        <v>35277</v>
      </c>
      <c r="E201" s="17"/>
      <c r="F201" s="50" t="n">
        <v>32</v>
      </c>
      <c r="G201" s="50" t="n">
        <v>36</v>
      </c>
      <c r="H201" s="50"/>
      <c r="I201" s="33"/>
      <c r="J201" s="33"/>
      <c r="K201" s="67"/>
      <c r="L201" s="18" t="n">
        <v>4540</v>
      </c>
      <c r="M201" s="17"/>
      <c r="N201" s="34"/>
      <c r="O201" s="28"/>
      <c r="P201" s="17"/>
      <c r="Q201" s="17"/>
      <c r="R201" s="50" t="n">
        <v>33910</v>
      </c>
      <c r="S201" s="17"/>
      <c r="T201" s="28"/>
      <c r="U201" s="28"/>
      <c r="V201" s="28"/>
      <c r="W201" s="20"/>
      <c r="X201" s="33" t="n">
        <v>92</v>
      </c>
      <c r="Z201" s="55" t="n">
        <f aca="false">N201/2</f>
        <v>0</v>
      </c>
    </row>
    <row r="202" customFormat="false" ht="14.4" hidden="true" customHeight="true" outlineLevel="1" collapsed="false">
      <c r="B202" s="16" t="n">
        <f aca="false">B201+1</f>
        <v>42060</v>
      </c>
      <c r="C202" s="23"/>
      <c r="D202" s="50" t="n">
        <f aca="false">D201-F201-G201</f>
        <v>35209</v>
      </c>
      <c r="E202" s="17"/>
      <c r="F202" s="50" t="n">
        <v>16</v>
      </c>
      <c r="G202" s="50"/>
      <c r="H202" s="50"/>
      <c r="I202" s="33"/>
      <c r="J202" s="33"/>
      <c r="K202" s="67"/>
      <c r="L202" s="18" t="n">
        <v>4510</v>
      </c>
      <c r="M202" s="17"/>
      <c r="N202" s="34"/>
      <c r="O202" s="28"/>
      <c r="P202" s="17"/>
      <c r="Q202" s="17"/>
      <c r="R202" s="50" t="n">
        <v>33953</v>
      </c>
      <c r="S202" s="17"/>
      <c r="T202" s="28"/>
      <c r="U202" s="28"/>
      <c r="V202" s="28"/>
      <c r="W202" s="20"/>
      <c r="X202" s="33" t="n">
        <v>92</v>
      </c>
      <c r="Z202" s="55" t="n">
        <f aca="false">N202/2</f>
        <v>0</v>
      </c>
    </row>
    <row r="203" customFormat="false" ht="14.4" hidden="true" customHeight="true" outlineLevel="1" collapsed="false">
      <c r="B203" s="16" t="n">
        <f aca="false">B202+1</f>
        <v>42061</v>
      </c>
      <c r="C203" s="23"/>
      <c r="D203" s="50" t="n">
        <f aca="false">D202-F202-G202</f>
        <v>35193</v>
      </c>
      <c r="E203" s="17"/>
      <c r="F203" s="50" t="n">
        <v>7</v>
      </c>
      <c r="G203" s="50"/>
      <c r="H203" s="50"/>
      <c r="I203" s="33"/>
      <c r="J203" s="33"/>
      <c r="K203" s="67"/>
      <c r="L203" s="18" t="n">
        <v>4050</v>
      </c>
      <c r="M203" s="17"/>
      <c r="N203" s="34"/>
      <c r="O203" s="28"/>
      <c r="P203" s="17"/>
      <c r="Q203" s="17"/>
      <c r="R203" s="50" t="n">
        <v>33844</v>
      </c>
      <c r="S203" s="17"/>
      <c r="T203" s="28"/>
      <c r="U203" s="28"/>
      <c r="V203" s="28"/>
      <c r="W203" s="20"/>
      <c r="X203" s="33" t="n">
        <v>92</v>
      </c>
      <c r="Z203" s="55" t="n">
        <f aca="false">N203/2</f>
        <v>0</v>
      </c>
    </row>
    <row r="204" s="32" customFormat="true" ht="14.4" hidden="false" customHeight="false" outlineLevel="0" collapsed="false">
      <c r="B204" s="31"/>
      <c r="C204" s="74" t="n">
        <f aca="false">C196+1</f>
        <v>40</v>
      </c>
      <c r="D204" s="13" t="n">
        <f aca="false">B203</f>
        <v>42061</v>
      </c>
      <c r="E204" s="52" t="n">
        <f aca="false">IF(SUM(D197:D203)&gt;0,AVERAGE(D197:D203),0)</f>
        <v>35259.1428571429</v>
      </c>
      <c r="F204" s="33" t="n">
        <f aca="false">SUM(F197:F203)</f>
        <v>72</v>
      </c>
      <c r="G204" s="33" t="n">
        <f aca="false">SUM(G197:G203)</f>
        <v>36</v>
      </c>
      <c r="H204" s="33" t="n">
        <f aca="false">F204/2.5</f>
        <v>28.8</v>
      </c>
      <c r="I204" s="33" t="n">
        <f aca="false">F204+I196</f>
        <v>1129</v>
      </c>
      <c r="J204" s="33" t="n">
        <f aca="false">G204+J196</f>
        <v>686</v>
      </c>
      <c r="K204" s="72"/>
      <c r="L204" s="52" t="n">
        <f aca="false">SUM(L197:L203)</f>
        <v>30540</v>
      </c>
      <c r="M204" s="52" t="n">
        <f aca="false">IF(L204&gt;0,L204+M196,0)</f>
        <v>565660</v>
      </c>
      <c r="N204" s="51" t="n">
        <f aca="false">L204/E204/7*1000</f>
        <v>123.736903093017</v>
      </c>
      <c r="O204" s="51" t="n">
        <f aca="false">L204/E204*1000</f>
        <v>866.158321651122</v>
      </c>
      <c r="P204" s="53" t="n">
        <f aca="false">IF(R204&gt;0,L204/(R204/10),0)</f>
        <v>1.29222254661775</v>
      </c>
      <c r="Q204" s="53" t="n">
        <f aca="false">M204/(S204/10)</f>
        <v>1.23640232845644</v>
      </c>
      <c r="R204" s="52" t="n">
        <f aca="false">SUM(R197:R203)</f>
        <v>236337</v>
      </c>
      <c r="S204" s="52" t="n">
        <f aca="false">IF(R204&gt;0,R204+S196,0)</f>
        <v>4575048</v>
      </c>
      <c r="T204" s="53" t="n">
        <f aca="false">R204/E204</f>
        <v>6.70285721231373</v>
      </c>
      <c r="U204" s="53" t="n">
        <f aca="false">T204+U196</f>
        <v>126.332376831296</v>
      </c>
      <c r="V204" s="53" t="n">
        <f aca="false">S204/$E$28</f>
        <v>123.870904857313</v>
      </c>
      <c r="W204" s="54" t="n">
        <f aca="false">IF(R204&gt;0,R204/7/E204*100,0)</f>
        <v>95.7551030330532</v>
      </c>
      <c r="X204" s="33" t="n">
        <v>92</v>
      </c>
      <c r="Z204" s="55" t="n">
        <f aca="false">N204/2</f>
        <v>61.8684515465087</v>
      </c>
      <c r="AA204" s="55" t="n">
        <f aca="false">AVERAGE(Z196,Z204,Z212)</f>
        <v>61.0844054031299</v>
      </c>
    </row>
    <row r="205" customFormat="false" ht="14.4" hidden="true" customHeight="true" outlineLevel="1" collapsed="false">
      <c r="B205" s="16" t="n">
        <f aca="false">B203+1</f>
        <v>42062</v>
      </c>
      <c r="C205" s="23"/>
      <c r="D205" s="50" t="n">
        <f aca="false">D203-F203-G203</f>
        <v>35186</v>
      </c>
      <c r="E205" s="17"/>
      <c r="F205" s="50" t="n">
        <v>11</v>
      </c>
      <c r="G205" s="50" t="n">
        <v>30</v>
      </c>
      <c r="H205" s="33"/>
      <c r="I205" s="33"/>
      <c r="J205" s="33"/>
      <c r="K205" s="67"/>
      <c r="L205" s="18" t="n">
        <v>4630</v>
      </c>
      <c r="M205" s="17"/>
      <c r="N205" s="34"/>
      <c r="O205" s="28"/>
      <c r="P205" s="17"/>
      <c r="Q205" s="17"/>
      <c r="R205" s="50" t="n">
        <v>33776</v>
      </c>
      <c r="S205" s="17"/>
      <c r="T205" s="28"/>
      <c r="U205" s="28"/>
      <c r="V205" s="28"/>
      <c r="W205" s="20"/>
      <c r="X205" s="33" t="n">
        <v>92</v>
      </c>
      <c r="Z205" s="55" t="n">
        <f aca="false">N205/2</f>
        <v>0</v>
      </c>
    </row>
    <row r="206" customFormat="false" ht="14.4" hidden="true" customHeight="true" outlineLevel="1" collapsed="false">
      <c r="B206" s="16" t="n">
        <f aca="false">B205+1</f>
        <v>42063</v>
      </c>
      <c r="C206" s="23"/>
      <c r="D206" s="50" t="n">
        <f aca="false">D205-F205-G205</f>
        <v>35145</v>
      </c>
      <c r="E206" s="17"/>
      <c r="F206" s="50" t="n">
        <v>11</v>
      </c>
      <c r="G206" s="50"/>
      <c r="H206" s="33"/>
      <c r="I206" s="33"/>
      <c r="J206" s="33"/>
      <c r="K206" s="67"/>
      <c r="L206" s="18" t="n">
        <v>4610</v>
      </c>
      <c r="M206" s="17"/>
      <c r="N206" s="34"/>
      <c r="O206" s="28"/>
      <c r="P206" s="17"/>
      <c r="Q206" s="17"/>
      <c r="R206" s="50" t="n">
        <v>33719</v>
      </c>
      <c r="S206" s="17"/>
      <c r="T206" s="28"/>
      <c r="U206" s="28"/>
      <c r="V206" s="28"/>
      <c r="W206" s="20"/>
      <c r="X206" s="33" t="n">
        <v>92</v>
      </c>
      <c r="Z206" s="55" t="n">
        <f aca="false">N206/2</f>
        <v>0</v>
      </c>
    </row>
    <row r="207" customFormat="false" ht="14.4" hidden="true" customHeight="true" outlineLevel="1" collapsed="false">
      <c r="B207" s="16" t="n">
        <f aca="false">B206+1</f>
        <v>42064</v>
      </c>
      <c r="C207" s="23"/>
      <c r="D207" s="50" t="n">
        <f aca="false">D206-F206-G206</f>
        <v>35134</v>
      </c>
      <c r="E207" s="17"/>
      <c r="F207" s="50"/>
      <c r="G207" s="50"/>
      <c r="H207" s="33"/>
      <c r="I207" s="33"/>
      <c r="J207" s="33"/>
      <c r="K207" s="67"/>
      <c r="L207" s="18" t="n">
        <v>4290</v>
      </c>
      <c r="M207" s="17"/>
      <c r="N207" s="34"/>
      <c r="O207" s="28"/>
      <c r="P207" s="17"/>
      <c r="Q207" s="17"/>
      <c r="R207" s="50" t="n">
        <v>33668</v>
      </c>
      <c r="S207" s="17"/>
      <c r="T207" s="28"/>
      <c r="U207" s="28"/>
      <c r="V207" s="28"/>
      <c r="W207" s="20"/>
      <c r="X207" s="33" t="n">
        <v>92</v>
      </c>
      <c r="Z207" s="55" t="n">
        <f aca="false">N207/2</f>
        <v>0</v>
      </c>
    </row>
    <row r="208" customFormat="false" ht="14.4" hidden="true" customHeight="true" outlineLevel="1" collapsed="false">
      <c r="B208" s="16" t="n">
        <f aca="false">B207+1</f>
        <v>42065</v>
      </c>
      <c r="C208" s="23"/>
      <c r="D208" s="50" t="n">
        <f aca="false">D207-F207-G207</f>
        <v>35134</v>
      </c>
      <c r="E208" s="17"/>
      <c r="F208" s="50" t="n">
        <v>19</v>
      </c>
      <c r="G208" s="50"/>
      <c r="H208" s="33"/>
      <c r="I208" s="33"/>
      <c r="J208" s="33"/>
      <c r="K208" s="67"/>
      <c r="L208" s="18" t="n">
        <v>4530</v>
      </c>
      <c r="M208" s="17"/>
      <c r="N208" s="34"/>
      <c r="O208" s="28"/>
      <c r="P208" s="17"/>
      <c r="Q208" s="17"/>
      <c r="R208" s="50" t="n">
        <v>33878</v>
      </c>
      <c r="S208" s="17"/>
      <c r="T208" s="28"/>
      <c r="U208" s="28"/>
      <c r="V208" s="28"/>
      <c r="W208" s="20"/>
      <c r="X208" s="33" t="n">
        <v>92</v>
      </c>
      <c r="Z208" s="55" t="n">
        <f aca="false">N208/2</f>
        <v>0</v>
      </c>
    </row>
    <row r="209" customFormat="false" ht="14.4" hidden="true" customHeight="true" outlineLevel="1" collapsed="false">
      <c r="B209" s="16" t="n">
        <f aca="false">B208+1</f>
        <v>42066</v>
      </c>
      <c r="C209" s="23"/>
      <c r="D209" s="50" t="n">
        <f aca="false">D208-F208-G208</f>
        <v>35115</v>
      </c>
      <c r="E209" s="17"/>
      <c r="F209" s="50" t="n">
        <v>10</v>
      </c>
      <c r="G209" s="50" t="n">
        <v>23</v>
      </c>
      <c r="H209" s="33"/>
      <c r="I209" s="33"/>
      <c r="J209" s="33"/>
      <c r="K209" s="67"/>
      <c r="L209" s="18" t="n">
        <v>4070</v>
      </c>
      <c r="M209" s="17"/>
      <c r="N209" s="34"/>
      <c r="O209" s="28"/>
      <c r="P209" s="17"/>
      <c r="Q209" s="17"/>
      <c r="R209" s="50" t="n">
        <v>33711</v>
      </c>
      <c r="S209" s="17"/>
      <c r="T209" s="28"/>
      <c r="U209" s="28"/>
      <c r="V209" s="28"/>
      <c r="W209" s="20"/>
      <c r="X209" s="33" t="n">
        <v>92</v>
      </c>
      <c r="Z209" s="55" t="n">
        <f aca="false">N209/2</f>
        <v>0</v>
      </c>
    </row>
    <row r="210" customFormat="false" ht="14.4" hidden="true" customHeight="true" outlineLevel="1" collapsed="false">
      <c r="B210" s="16" t="n">
        <f aca="false">B209+1</f>
        <v>42067</v>
      </c>
      <c r="C210" s="23"/>
      <c r="D210" s="50" t="n">
        <f aca="false">D209-F209-G209</f>
        <v>35082</v>
      </c>
      <c r="E210" s="17"/>
      <c r="F210" s="50" t="n">
        <v>11</v>
      </c>
      <c r="G210" s="50"/>
      <c r="H210" s="33"/>
      <c r="I210" s="33"/>
      <c r="J210" s="33"/>
      <c r="K210" s="67"/>
      <c r="L210" s="18" t="n">
        <v>4640</v>
      </c>
      <c r="M210" s="17"/>
      <c r="N210" s="34"/>
      <c r="O210" s="28"/>
      <c r="P210" s="17"/>
      <c r="Q210" s="17"/>
      <c r="R210" s="50" t="n">
        <v>33866</v>
      </c>
      <c r="S210" s="17"/>
      <c r="T210" s="28"/>
      <c r="U210" s="28"/>
      <c r="V210" s="28"/>
      <c r="W210" s="20"/>
      <c r="X210" s="33" t="n">
        <v>91</v>
      </c>
      <c r="Z210" s="55" t="n">
        <f aca="false">N210/2</f>
        <v>0</v>
      </c>
    </row>
    <row r="211" customFormat="false" ht="14.4" hidden="true" customHeight="true" outlineLevel="1" collapsed="false">
      <c r="B211" s="16" t="n">
        <f aca="false">B210+1</f>
        <v>42068</v>
      </c>
      <c r="C211" s="23"/>
      <c r="D211" s="50" t="n">
        <f aca="false">D210-F210-G210</f>
        <v>35071</v>
      </c>
      <c r="E211" s="17"/>
      <c r="F211" s="50" t="n">
        <v>9</v>
      </c>
      <c r="G211" s="50"/>
      <c r="H211" s="33"/>
      <c r="I211" s="33"/>
      <c r="J211" s="33"/>
      <c r="K211" s="67"/>
      <c r="L211" s="18" t="n">
        <v>4080</v>
      </c>
      <c r="M211" s="17"/>
      <c r="N211" s="34"/>
      <c r="O211" s="28"/>
      <c r="P211" s="17"/>
      <c r="Q211" s="17"/>
      <c r="R211" s="50" t="n">
        <v>33814</v>
      </c>
      <c r="S211" s="17"/>
      <c r="T211" s="28"/>
      <c r="U211" s="28"/>
      <c r="V211" s="28"/>
      <c r="W211" s="20"/>
      <c r="X211" s="33" t="n">
        <v>91</v>
      </c>
      <c r="Z211" s="55" t="n">
        <f aca="false">N211/2</f>
        <v>0</v>
      </c>
    </row>
    <row r="212" s="32" customFormat="true" ht="14.4" hidden="false" customHeight="false" outlineLevel="0" collapsed="false">
      <c r="B212" s="31"/>
      <c r="C212" s="33" t="n">
        <f aca="false">C204+1</f>
        <v>41</v>
      </c>
      <c r="D212" s="13" t="n">
        <f aca="false">B211</f>
        <v>42068</v>
      </c>
      <c r="E212" s="52" t="n">
        <f aca="false">IF(SUM(D205:D211)&gt;0,AVERAGE(D205:D211),0)</f>
        <v>35123.8571428571</v>
      </c>
      <c r="F212" s="33" t="n">
        <f aca="false">SUM(F205:F211)</f>
        <v>71</v>
      </c>
      <c r="G212" s="33" t="n">
        <f aca="false">SUM(G205:G211)</f>
        <v>53</v>
      </c>
      <c r="H212" s="33" t="n">
        <f aca="false">F212/2.5</f>
        <v>28.4</v>
      </c>
      <c r="I212" s="33" t="n">
        <f aca="false">F212+I204</f>
        <v>1200</v>
      </c>
      <c r="J212" s="33" t="n">
        <f aca="false">G212+J204</f>
        <v>739</v>
      </c>
      <c r="K212" s="72"/>
      <c r="L212" s="52" t="n">
        <f aca="false">SUM(L205:L211)</f>
        <v>30850</v>
      </c>
      <c r="M212" s="52" t="n">
        <f aca="false">IF(L212&gt;0,L212+M204,0)</f>
        <v>596510</v>
      </c>
      <c r="N212" s="51" t="n">
        <f aca="false">L212/E212/7*1000</f>
        <v>125.474341818951</v>
      </c>
      <c r="O212" s="51" t="n">
        <f aca="false">L212/E212*1000</f>
        <v>878.320392732656</v>
      </c>
      <c r="P212" s="53" t="n">
        <f aca="false">IF(R212&gt;0,L212/(R212/10),0)</f>
        <v>1.30481491507072</v>
      </c>
      <c r="Q212" s="53" t="n">
        <f aca="false">M212/(S212/10)</f>
        <v>1.2397640642796</v>
      </c>
      <c r="R212" s="52" t="n">
        <f aca="false">SUM(R205:R211)</f>
        <v>236432</v>
      </c>
      <c r="S212" s="52" t="n">
        <f aca="false">IF(R212&gt;0,R212+S204,0)</f>
        <v>4811480</v>
      </c>
      <c r="T212" s="53" t="n">
        <f aca="false">R212/E212</f>
        <v>6.73137916027771</v>
      </c>
      <c r="U212" s="53" t="n">
        <f aca="false">T212+U204</f>
        <v>133.063755991574</v>
      </c>
      <c r="V212" s="53" t="n">
        <f aca="false">S212/$E$28</f>
        <v>130.272377754914</v>
      </c>
      <c r="W212" s="54" t="n">
        <f aca="false">IF(R212&gt;0,R212/7/E212*100,0)</f>
        <v>96.1625594325387</v>
      </c>
      <c r="X212" s="33" t="n">
        <v>92</v>
      </c>
      <c r="Z212" s="55" t="n">
        <f aca="false">N212/2</f>
        <v>62.7371709094754</v>
      </c>
      <c r="AA212" s="55" t="n">
        <f aca="false">AVERAGE(Z204,Z212,Z220)</f>
        <v>63.9016886373685</v>
      </c>
    </row>
    <row r="213" customFormat="false" ht="14.4" hidden="true" customHeight="true" outlineLevel="1" collapsed="false">
      <c r="B213" s="16" t="n">
        <f aca="false">B211+1</f>
        <v>42069</v>
      </c>
      <c r="C213" s="23"/>
      <c r="D213" s="50" t="n">
        <f aca="false">D211-F211-G211</f>
        <v>35062</v>
      </c>
      <c r="E213" s="17"/>
      <c r="F213" s="50" t="n">
        <v>11</v>
      </c>
      <c r="G213" s="50" t="n">
        <v>27</v>
      </c>
      <c r="H213" s="50"/>
      <c r="I213" s="33"/>
      <c r="J213" s="33"/>
      <c r="K213" s="67"/>
      <c r="L213" s="18" t="n">
        <v>4540</v>
      </c>
      <c r="M213" s="17"/>
      <c r="N213" s="34"/>
      <c r="O213" s="28"/>
      <c r="P213" s="17"/>
      <c r="Q213" s="17"/>
      <c r="R213" s="50" t="n">
        <v>33636</v>
      </c>
      <c r="S213" s="17"/>
      <c r="T213" s="28"/>
      <c r="U213" s="28"/>
      <c r="V213" s="28"/>
      <c r="W213" s="20"/>
      <c r="X213" s="33" t="n">
        <v>91</v>
      </c>
      <c r="Z213" s="55" t="n">
        <f aca="false">N213/2</f>
        <v>0</v>
      </c>
    </row>
    <row r="214" customFormat="false" ht="14.4" hidden="true" customHeight="true" outlineLevel="1" collapsed="false">
      <c r="B214" s="16" t="n">
        <f aca="false">B213+1</f>
        <v>42070</v>
      </c>
      <c r="C214" s="23"/>
      <c r="D214" s="50" t="n">
        <f aca="false">D213-F213-G213</f>
        <v>35024</v>
      </c>
      <c r="E214" s="17"/>
      <c r="F214" s="50" t="n">
        <v>10</v>
      </c>
      <c r="G214" s="50"/>
      <c r="H214" s="50"/>
      <c r="I214" s="33"/>
      <c r="J214" s="33"/>
      <c r="K214" s="67"/>
      <c r="L214" s="18" t="n">
        <v>4080</v>
      </c>
      <c r="M214" s="17"/>
      <c r="N214" s="34"/>
      <c r="O214" s="28"/>
      <c r="P214" s="17"/>
      <c r="Q214" s="17"/>
      <c r="R214" s="50" t="n">
        <v>33732</v>
      </c>
      <c r="S214" s="17"/>
      <c r="T214" s="28"/>
      <c r="U214" s="28"/>
      <c r="V214" s="28"/>
      <c r="W214" s="20"/>
      <c r="X214" s="33" t="n">
        <v>91</v>
      </c>
      <c r="Z214" s="55" t="n">
        <f aca="false">N214/2</f>
        <v>0</v>
      </c>
    </row>
    <row r="215" customFormat="false" ht="14.4" hidden="true" customHeight="true" outlineLevel="1" collapsed="false">
      <c r="B215" s="16" t="n">
        <f aca="false">B214+1</f>
        <v>42071</v>
      </c>
      <c r="C215" s="23"/>
      <c r="D215" s="50" t="n">
        <f aca="false">D214-F214-G214</f>
        <v>35014</v>
      </c>
      <c r="E215" s="17"/>
      <c r="F215" s="50"/>
      <c r="G215" s="50"/>
      <c r="H215" s="50"/>
      <c r="I215" s="33"/>
      <c r="J215" s="33"/>
      <c r="K215" s="67"/>
      <c r="L215" s="18" t="n">
        <v>4460</v>
      </c>
      <c r="M215" s="17"/>
      <c r="N215" s="34"/>
      <c r="O215" s="28"/>
      <c r="P215" s="17"/>
      <c r="Q215" s="17"/>
      <c r="R215" s="50" t="n">
        <v>33670</v>
      </c>
      <c r="S215" s="17"/>
      <c r="T215" s="28"/>
      <c r="U215" s="28"/>
      <c r="V215" s="28"/>
      <c r="W215" s="20"/>
      <c r="X215" s="33" t="n">
        <v>91</v>
      </c>
      <c r="Z215" s="55" t="n">
        <f aca="false">N215/2</f>
        <v>0</v>
      </c>
    </row>
    <row r="216" customFormat="false" ht="14.4" hidden="true" customHeight="true" outlineLevel="1" collapsed="false">
      <c r="B216" s="16" t="n">
        <f aca="false">B215+1</f>
        <v>42072</v>
      </c>
      <c r="C216" s="23"/>
      <c r="D216" s="50" t="n">
        <f aca="false">D215-F215-G215</f>
        <v>35014</v>
      </c>
      <c r="E216" s="17"/>
      <c r="F216" s="50" t="n">
        <v>15</v>
      </c>
      <c r="G216" s="50"/>
      <c r="H216" s="50"/>
      <c r="I216" s="33"/>
      <c r="J216" s="33"/>
      <c r="K216" s="67"/>
      <c r="L216" s="18" t="n">
        <v>6020</v>
      </c>
      <c r="M216" s="17"/>
      <c r="N216" s="34"/>
      <c r="O216" s="28"/>
      <c r="P216" s="17"/>
      <c r="Q216" s="17"/>
      <c r="R216" s="50" t="n">
        <v>33609</v>
      </c>
      <c r="S216" s="17"/>
      <c r="T216" s="28"/>
      <c r="U216" s="28"/>
      <c r="V216" s="28"/>
      <c r="W216" s="20"/>
      <c r="X216" s="33" t="n">
        <v>91</v>
      </c>
      <c r="Z216" s="55" t="n">
        <f aca="false">N216/2</f>
        <v>0</v>
      </c>
    </row>
    <row r="217" customFormat="false" ht="14.4" hidden="true" customHeight="true" outlineLevel="1" collapsed="false">
      <c r="B217" s="16" t="n">
        <f aca="false">B216+1</f>
        <v>42073</v>
      </c>
      <c r="C217" s="23"/>
      <c r="D217" s="50" t="n">
        <f aca="false">D216-F216-G216</f>
        <v>34999</v>
      </c>
      <c r="E217" s="17"/>
      <c r="F217" s="50" t="n">
        <v>10</v>
      </c>
      <c r="G217" s="50"/>
      <c r="H217" s="50"/>
      <c r="I217" s="33"/>
      <c r="J217" s="33"/>
      <c r="K217" s="67"/>
      <c r="L217" s="18" t="n">
        <v>4560</v>
      </c>
      <c r="M217" s="17"/>
      <c r="N217" s="34"/>
      <c r="O217" s="28"/>
      <c r="P217" s="17"/>
      <c r="Q217" s="17"/>
      <c r="R217" s="50" t="n">
        <v>33518</v>
      </c>
      <c r="S217" s="17"/>
      <c r="T217" s="28"/>
      <c r="U217" s="28"/>
      <c r="V217" s="28"/>
      <c r="W217" s="20"/>
      <c r="X217" s="33" t="n">
        <v>91</v>
      </c>
      <c r="Z217" s="55" t="n">
        <f aca="false">N217/2</f>
        <v>0</v>
      </c>
    </row>
    <row r="218" customFormat="false" ht="14.4" hidden="true" customHeight="true" outlineLevel="1" collapsed="false">
      <c r="B218" s="16" t="n">
        <f aca="false">B217+1</f>
        <v>42074</v>
      </c>
      <c r="C218" s="23"/>
      <c r="D218" s="50" t="n">
        <f aca="false">D217-F217-G217</f>
        <v>34989</v>
      </c>
      <c r="E218" s="17"/>
      <c r="F218" s="50" t="n">
        <v>7</v>
      </c>
      <c r="G218" s="50"/>
      <c r="H218" s="50"/>
      <c r="I218" s="33"/>
      <c r="J218" s="33"/>
      <c r="K218" s="67"/>
      <c r="L218" s="18" t="n">
        <v>4590</v>
      </c>
      <c r="M218" s="17"/>
      <c r="N218" s="34"/>
      <c r="O218" s="28"/>
      <c r="P218" s="17"/>
      <c r="Q218" s="17"/>
      <c r="R218" s="50" t="n">
        <v>33553</v>
      </c>
      <c r="S218" s="17"/>
      <c r="T218" s="28"/>
      <c r="U218" s="28"/>
      <c r="V218" s="28"/>
      <c r="W218" s="20"/>
      <c r="X218" s="33" t="n">
        <v>91</v>
      </c>
      <c r="Z218" s="55" t="n">
        <f aca="false">N218/2</f>
        <v>0</v>
      </c>
    </row>
    <row r="219" customFormat="false" ht="14.4" hidden="true" customHeight="true" outlineLevel="1" collapsed="false">
      <c r="B219" s="16" t="n">
        <f aca="false">B218+1</f>
        <v>42075</v>
      </c>
      <c r="C219" s="23"/>
      <c r="D219" s="50" t="n">
        <f aca="false">D218-F218-G218</f>
        <v>34982</v>
      </c>
      <c r="E219" s="17"/>
      <c r="F219" s="50" t="n">
        <v>9</v>
      </c>
      <c r="G219" s="50"/>
      <c r="H219" s="50"/>
      <c r="I219" s="33"/>
      <c r="J219" s="33"/>
      <c r="K219" s="67"/>
      <c r="L219" s="18" t="n">
        <v>4640</v>
      </c>
      <c r="M219" s="17"/>
      <c r="N219" s="34"/>
      <c r="O219" s="28"/>
      <c r="P219" s="17"/>
      <c r="Q219" s="17"/>
      <c r="R219" s="50" t="n">
        <v>33576</v>
      </c>
      <c r="S219" s="17"/>
      <c r="T219" s="28"/>
      <c r="U219" s="28"/>
      <c r="V219" s="28"/>
      <c r="W219" s="20"/>
      <c r="X219" s="33" t="n">
        <v>91</v>
      </c>
      <c r="Z219" s="55" t="n">
        <f aca="false">N219/2</f>
        <v>0</v>
      </c>
    </row>
    <row r="220" s="32" customFormat="true" ht="14.4" hidden="false" customHeight="false" outlineLevel="0" collapsed="false">
      <c r="B220" s="31"/>
      <c r="C220" s="33" t="n">
        <f aca="false">C212+1</f>
        <v>42</v>
      </c>
      <c r="D220" s="13" t="n">
        <f aca="false">B219</f>
        <v>42075</v>
      </c>
      <c r="E220" s="52" t="n">
        <f aca="false">IF(SUM(D213:D219)&gt;0,AVERAGE(D213:D219),0)</f>
        <v>35012</v>
      </c>
      <c r="F220" s="33" t="n">
        <f aca="false">SUM(F213:F219)</f>
        <v>62</v>
      </c>
      <c r="G220" s="33" t="n">
        <f aca="false">SUM(G213:G219)</f>
        <v>27</v>
      </c>
      <c r="H220" s="33" t="n">
        <f aca="false">F220/2.5</f>
        <v>24.8</v>
      </c>
      <c r="I220" s="33" t="n">
        <f aca="false">F220+I212</f>
        <v>1262</v>
      </c>
      <c r="J220" s="33" t="n">
        <f aca="false">G220+J212</f>
        <v>766</v>
      </c>
      <c r="K220" s="72"/>
      <c r="L220" s="52" t="n">
        <f aca="false">SUM(L213:L219)</f>
        <v>32890</v>
      </c>
      <c r="M220" s="52" t="n">
        <f aca="false">IF(L220&gt;0,L220+M212,0)</f>
        <v>629400</v>
      </c>
      <c r="N220" s="51" t="n">
        <f aca="false">L220/E220/7*1000</f>
        <v>134.198886912242</v>
      </c>
      <c r="O220" s="51" t="n">
        <f aca="false">L220/E220*1000</f>
        <v>939.392208385696</v>
      </c>
      <c r="P220" s="53" t="n">
        <f aca="false">IF(R220&gt;0,L220/(R220/10),0)</f>
        <v>1.39782569891285</v>
      </c>
      <c r="Q220" s="53" t="n">
        <f aca="false">M220/(S220/10)</f>
        <v>1.24713331724385</v>
      </c>
      <c r="R220" s="52" t="n">
        <f aca="false">SUM(R213:R219)</f>
        <v>235294</v>
      </c>
      <c r="S220" s="52" t="n">
        <f aca="false">IF(R220&gt;0,R220+S212,0)</f>
        <v>5046774</v>
      </c>
      <c r="T220" s="53" t="n">
        <f aca="false">R220/E220</f>
        <v>6.7203815834571</v>
      </c>
      <c r="U220" s="53" t="n">
        <f aca="false">T220+U212</f>
        <v>139.784137575031</v>
      </c>
      <c r="V220" s="53" t="n">
        <f aca="false">S220/$E$28</f>
        <v>136.643038934315</v>
      </c>
      <c r="W220" s="54" t="n">
        <f aca="false">IF(R220&gt;0,R220/7/E220*100,0)</f>
        <v>96.0054511922443</v>
      </c>
      <c r="X220" s="33" t="n">
        <v>92</v>
      </c>
      <c r="Z220" s="55" t="n">
        <f aca="false">N220/2</f>
        <v>67.0994434561212</v>
      </c>
      <c r="AA220" s="55" t="n">
        <f aca="false">AVERAGE(Z212,Z220,Z228)</f>
        <v>64.413284961589</v>
      </c>
    </row>
    <row r="221" customFormat="false" ht="14.4" hidden="true" customHeight="true" outlineLevel="1" collapsed="false">
      <c r="B221" s="16" t="n">
        <f aca="false">B219+1</f>
        <v>42076</v>
      </c>
      <c r="C221" s="23"/>
      <c r="D221" s="50" t="n">
        <f aca="false">D219-F219-G219</f>
        <v>34973</v>
      </c>
      <c r="E221" s="17"/>
      <c r="F221" s="50" t="n">
        <v>11</v>
      </c>
      <c r="G221" s="50" t="n">
        <v>22</v>
      </c>
      <c r="H221" s="33"/>
      <c r="I221" s="33"/>
      <c r="J221" s="33"/>
      <c r="K221" s="67"/>
      <c r="L221" s="18" t="n">
        <v>4540</v>
      </c>
      <c r="M221" s="17"/>
      <c r="N221" s="34"/>
      <c r="O221" s="28"/>
      <c r="P221" s="17"/>
      <c r="Q221" s="17"/>
      <c r="R221" s="50" t="n">
        <v>33802</v>
      </c>
      <c r="S221" s="17"/>
      <c r="T221" s="28"/>
      <c r="U221" s="28"/>
      <c r="V221" s="28"/>
      <c r="W221" s="20"/>
      <c r="X221" s="33" t="n">
        <v>91</v>
      </c>
      <c r="Z221" s="55" t="n">
        <f aca="false">N221/2</f>
        <v>0</v>
      </c>
    </row>
    <row r="222" customFormat="false" ht="14.4" hidden="true" customHeight="true" outlineLevel="1" collapsed="false">
      <c r="B222" s="16" t="n">
        <f aca="false">B221+1</f>
        <v>42077</v>
      </c>
      <c r="C222" s="23"/>
      <c r="D222" s="50" t="n">
        <f aca="false">D221-F221-G221</f>
        <v>34940</v>
      </c>
      <c r="E222" s="17"/>
      <c r="F222" s="50" t="n">
        <v>11</v>
      </c>
      <c r="G222" s="50"/>
      <c r="H222" s="33"/>
      <c r="I222" s="33"/>
      <c r="J222" s="33"/>
      <c r="K222" s="67"/>
      <c r="L222" s="18" t="n">
        <v>4570</v>
      </c>
      <c r="M222" s="17"/>
      <c r="N222" s="34"/>
      <c r="O222" s="28"/>
      <c r="P222" s="17"/>
      <c r="Q222" s="17"/>
      <c r="R222" s="50" t="n">
        <v>33640</v>
      </c>
      <c r="S222" s="17"/>
      <c r="T222" s="28"/>
      <c r="U222" s="28"/>
      <c r="V222" s="28"/>
      <c r="W222" s="20"/>
      <c r="X222" s="33" t="n">
        <v>91</v>
      </c>
      <c r="Z222" s="55" t="n">
        <f aca="false">N222/2</f>
        <v>0</v>
      </c>
    </row>
    <row r="223" customFormat="false" ht="14.4" hidden="true" customHeight="true" outlineLevel="1" collapsed="false">
      <c r="B223" s="16" t="n">
        <f aca="false">B222+1</f>
        <v>42078</v>
      </c>
      <c r="C223" s="23"/>
      <c r="D223" s="50" t="n">
        <f aca="false">D222-F222-G222</f>
        <v>34929</v>
      </c>
      <c r="E223" s="17"/>
      <c r="F223" s="50"/>
      <c r="G223" s="50"/>
      <c r="H223" s="33"/>
      <c r="I223" s="33"/>
      <c r="J223" s="33"/>
      <c r="K223" s="67"/>
      <c r="L223" s="18" t="n">
        <v>4530</v>
      </c>
      <c r="M223" s="17"/>
      <c r="N223" s="34"/>
      <c r="O223" s="28"/>
      <c r="P223" s="17"/>
      <c r="Q223" s="17"/>
      <c r="R223" s="50" t="n">
        <v>33638</v>
      </c>
      <c r="S223" s="17"/>
      <c r="T223" s="28"/>
      <c r="U223" s="28"/>
      <c r="V223" s="28"/>
      <c r="W223" s="20"/>
      <c r="X223" s="33" t="n">
        <v>91</v>
      </c>
      <c r="Z223" s="55" t="n">
        <f aca="false">N223/2</f>
        <v>0</v>
      </c>
    </row>
    <row r="224" customFormat="false" ht="14.4" hidden="true" customHeight="true" outlineLevel="1" collapsed="false">
      <c r="B224" s="16" t="n">
        <f aca="false">B223+1</f>
        <v>42079</v>
      </c>
      <c r="C224" s="23"/>
      <c r="D224" s="50" t="n">
        <f aca="false">D223-F223-G223</f>
        <v>34929</v>
      </c>
      <c r="E224" s="17"/>
      <c r="F224" s="50" t="n">
        <v>20</v>
      </c>
      <c r="G224" s="50"/>
      <c r="H224" s="33"/>
      <c r="I224" s="33"/>
      <c r="J224" s="33"/>
      <c r="K224" s="67"/>
      <c r="L224" s="18" t="n">
        <v>4580</v>
      </c>
      <c r="M224" s="17"/>
      <c r="N224" s="34"/>
      <c r="O224" s="28"/>
      <c r="P224" s="17"/>
      <c r="Q224" s="17"/>
      <c r="R224" s="50" t="n">
        <v>33682</v>
      </c>
      <c r="S224" s="17"/>
      <c r="T224" s="28"/>
      <c r="U224" s="28"/>
      <c r="V224" s="28"/>
      <c r="W224" s="20"/>
      <c r="X224" s="33" t="n">
        <v>91</v>
      </c>
      <c r="Z224" s="55" t="n">
        <f aca="false">N224/2</f>
        <v>0</v>
      </c>
    </row>
    <row r="225" customFormat="false" ht="14.4" hidden="true" customHeight="true" outlineLevel="1" collapsed="false">
      <c r="B225" s="16" t="n">
        <f aca="false">B224+1</f>
        <v>42080</v>
      </c>
      <c r="C225" s="23"/>
      <c r="D225" s="50" t="n">
        <f aca="false">D224-F224-G224</f>
        <v>34909</v>
      </c>
      <c r="E225" s="17"/>
      <c r="F225" s="50" t="n">
        <v>10</v>
      </c>
      <c r="G225" s="50"/>
      <c r="H225" s="33"/>
      <c r="I225" s="33"/>
      <c r="J225" s="33"/>
      <c r="K225" s="67"/>
      <c r="L225" s="18" t="n">
        <v>4100</v>
      </c>
      <c r="M225" s="17"/>
      <c r="N225" s="34"/>
      <c r="O225" s="28"/>
      <c r="P225" s="17"/>
      <c r="Q225" s="17"/>
      <c r="R225" s="50" t="n">
        <v>33661</v>
      </c>
      <c r="S225" s="17"/>
      <c r="T225" s="28"/>
      <c r="U225" s="28"/>
      <c r="V225" s="28"/>
      <c r="W225" s="20"/>
      <c r="X225" s="33" t="n">
        <v>91</v>
      </c>
      <c r="Z225" s="55" t="n">
        <f aca="false">N225/2</f>
        <v>0</v>
      </c>
    </row>
    <row r="226" customFormat="false" ht="14.4" hidden="true" customHeight="true" outlineLevel="1" collapsed="false">
      <c r="B226" s="16" t="n">
        <f aca="false">B225+1</f>
        <v>42081</v>
      </c>
      <c r="C226" s="23"/>
      <c r="D226" s="50" t="n">
        <f aca="false">D225-F225-G225</f>
        <v>34899</v>
      </c>
      <c r="E226" s="17"/>
      <c r="F226" s="50" t="n">
        <v>11</v>
      </c>
      <c r="G226" s="50"/>
      <c r="H226" s="33"/>
      <c r="I226" s="33"/>
      <c r="J226" s="33"/>
      <c r="K226" s="67"/>
      <c r="L226" s="18" t="n">
        <v>4080</v>
      </c>
      <c r="M226" s="17"/>
      <c r="N226" s="34"/>
      <c r="O226" s="28"/>
      <c r="P226" s="17"/>
      <c r="Q226" s="17"/>
      <c r="R226" s="50" t="n">
        <v>33596</v>
      </c>
      <c r="S226" s="17"/>
      <c r="T226" s="28"/>
      <c r="U226" s="28"/>
      <c r="V226" s="28"/>
      <c r="W226" s="20"/>
      <c r="X226" s="33" t="n">
        <v>91</v>
      </c>
      <c r="Z226" s="55" t="n">
        <f aca="false">N226/2</f>
        <v>0</v>
      </c>
    </row>
    <row r="227" customFormat="false" ht="14.4" hidden="true" customHeight="true" outlineLevel="1" collapsed="false">
      <c r="B227" s="16" t="n">
        <f aca="false">B226+1</f>
        <v>42082</v>
      </c>
      <c r="C227" s="23"/>
      <c r="D227" s="50" t="n">
        <f aca="false">D226-F226-G226</f>
        <v>34888</v>
      </c>
      <c r="E227" s="17"/>
      <c r="F227" s="50" t="n">
        <v>11</v>
      </c>
      <c r="G227" s="50"/>
      <c r="H227" s="33"/>
      <c r="I227" s="33"/>
      <c r="J227" s="33"/>
      <c r="K227" s="67"/>
      <c r="L227" s="18" t="n">
        <v>4600</v>
      </c>
      <c r="M227" s="17"/>
      <c r="N227" s="34"/>
      <c r="O227" s="28"/>
      <c r="P227" s="17"/>
      <c r="Q227" s="17"/>
      <c r="R227" s="50" t="n">
        <v>33613</v>
      </c>
      <c r="S227" s="17"/>
      <c r="T227" s="28"/>
      <c r="U227" s="28"/>
      <c r="V227" s="28"/>
      <c r="W227" s="20"/>
      <c r="X227" s="33" t="n">
        <v>91</v>
      </c>
      <c r="Z227" s="55" t="n">
        <f aca="false">N227/2</f>
        <v>0</v>
      </c>
    </row>
    <row r="228" s="32" customFormat="true" ht="14.4" hidden="false" customHeight="false" outlineLevel="0" collapsed="false">
      <c r="B228" s="31"/>
      <c r="C228" s="33" t="n">
        <f aca="false">C220+1</f>
        <v>43</v>
      </c>
      <c r="D228" s="13" t="n">
        <f aca="false">B227</f>
        <v>42082</v>
      </c>
      <c r="E228" s="52" t="n">
        <f aca="false">IF(SUM(D221:D227)&gt;0,AVERAGE(D221:D227),0)</f>
        <v>34923.8571428571</v>
      </c>
      <c r="F228" s="33" t="n">
        <f aca="false">SUM(F221:F227)</f>
        <v>74</v>
      </c>
      <c r="G228" s="33" t="n">
        <f aca="false">SUM(G221:G227)</f>
        <v>22</v>
      </c>
      <c r="H228" s="33" t="n">
        <f aca="false">F228/2.5</f>
        <v>29.6</v>
      </c>
      <c r="I228" s="33" t="n">
        <f aca="false">F228+I220</f>
        <v>1336</v>
      </c>
      <c r="J228" s="33" t="n">
        <f aca="false">G228+J220</f>
        <v>788</v>
      </c>
      <c r="K228" s="72"/>
      <c r="L228" s="52" t="n">
        <f aca="false">SUM(L221:L227)</f>
        <v>31000</v>
      </c>
      <c r="M228" s="52" t="n">
        <f aca="false">IF(L228&gt;0,L228+M220,0)</f>
        <v>660400</v>
      </c>
      <c r="N228" s="51" t="n">
        <f aca="false">L228/E228/7*1000</f>
        <v>126.806481038341</v>
      </c>
      <c r="O228" s="51" t="n">
        <f aca="false">L228/E228*1000</f>
        <v>887.645367268384</v>
      </c>
      <c r="P228" s="53" t="n">
        <f aca="false">IF(R228&gt;0,L228/(R228/10),0)</f>
        <v>1.31561078291573</v>
      </c>
      <c r="Q228" s="53" t="n">
        <f aca="false">M228/(S228/10)</f>
        <v>1.25018788786776</v>
      </c>
      <c r="R228" s="52" t="n">
        <f aca="false">SUM(R221:R227)</f>
        <v>235632</v>
      </c>
      <c r="S228" s="52" t="n">
        <f aca="false">IF(R228&gt;0,R228+S220,0)</f>
        <v>5282406</v>
      </c>
      <c r="T228" s="53" t="n">
        <f aca="false">R228/E228</f>
        <v>6.74702107032851</v>
      </c>
      <c r="U228" s="53" t="n">
        <f aca="false">T228+U220</f>
        <v>146.531158645359</v>
      </c>
      <c r="V228" s="53" t="n">
        <f aca="false">S228/$E$28</f>
        <v>143.022851573076</v>
      </c>
      <c r="W228" s="54" t="n">
        <f aca="false">IF(R228&gt;0,R228/7/E228*100,0)</f>
        <v>96.3860152904073</v>
      </c>
      <c r="X228" s="33" t="n">
        <v>92</v>
      </c>
      <c r="Z228" s="55" t="n">
        <f aca="false">N228/2</f>
        <v>63.4032405191703</v>
      </c>
      <c r="AA228" s="55" t="n">
        <f aca="false">AVERAGE(Z220,Z228,Z236)</f>
        <v>64.6119556515593</v>
      </c>
    </row>
    <row r="229" customFormat="false" ht="14.4" hidden="true" customHeight="true" outlineLevel="1" collapsed="false">
      <c r="B229" s="16" t="n">
        <f aca="false">B227+1</f>
        <v>42083</v>
      </c>
      <c r="C229" s="23"/>
      <c r="D229" s="50" t="n">
        <f aca="false">D227-F227-G227</f>
        <v>34877</v>
      </c>
      <c r="E229" s="17"/>
      <c r="F229" s="50" t="n">
        <v>11</v>
      </c>
      <c r="G229" s="50"/>
      <c r="H229" s="50"/>
      <c r="I229" s="33"/>
      <c r="J229" s="33"/>
      <c r="K229" s="67"/>
      <c r="L229" s="18" t="n">
        <v>4130</v>
      </c>
      <c r="M229" s="17"/>
      <c r="N229" s="34"/>
      <c r="O229" s="28"/>
      <c r="P229" s="17"/>
      <c r="Q229" s="17"/>
      <c r="R229" s="50" t="n">
        <v>33518</v>
      </c>
      <c r="S229" s="17"/>
      <c r="T229" s="28"/>
      <c r="U229" s="28"/>
      <c r="V229" s="28"/>
      <c r="W229" s="20"/>
      <c r="X229" s="33" t="n">
        <v>91</v>
      </c>
      <c r="Z229" s="55" t="n">
        <f aca="false">N229/2</f>
        <v>0</v>
      </c>
    </row>
    <row r="230" customFormat="false" ht="14.4" hidden="true" customHeight="true" outlineLevel="1" collapsed="false">
      <c r="B230" s="16" t="n">
        <f aca="false">B229+1</f>
        <v>42084</v>
      </c>
      <c r="C230" s="23"/>
      <c r="D230" s="50" t="n">
        <f aca="false">D229-F229-G229</f>
        <v>34866</v>
      </c>
      <c r="E230" s="17"/>
      <c r="F230" s="50" t="n">
        <v>13</v>
      </c>
      <c r="G230" s="50"/>
      <c r="H230" s="50"/>
      <c r="I230" s="33"/>
      <c r="J230" s="33"/>
      <c r="K230" s="67"/>
      <c r="L230" s="18" t="n">
        <v>4630</v>
      </c>
      <c r="M230" s="17"/>
      <c r="N230" s="34"/>
      <c r="O230" s="28"/>
      <c r="P230" s="17"/>
      <c r="Q230" s="17"/>
      <c r="R230" s="50" t="n">
        <v>33540</v>
      </c>
      <c r="S230" s="17"/>
      <c r="T230" s="28"/>
      <c r="U230" s="28"/>
      <c r="V230" s="28"/>
      <c r="W230" s="20"/>
      <c r="X230" s="33" t="n">
        <v>91</v>
      </c>
      <c r="Z230" s="55" t="n">
        <f aca="false">N230/2</f>
        <v>0</v>
      </c>
    </row>
    <row r="231" customFormat="false" ht="14.4" hidden="true" customHeight="true" outlineLevel="1" collapsed="false">
      <c r="B231" s="16" t="n">
        <f aca="false">B230+1</f>
        <v>42085</v>
      </c>
      <c r="C231" s="23"/>
      <c r="D231" s="50" t="n">
        <f aca="false">D230-F230-G230</f>
        <v>34853</v>
      </c>
      <c r="E231" s="17"/>
      <c r="F231" s="50"/>
      <c r="G231" s="50"/>
      <c r="H231" s="50"/>
      <c r="I231" s="33"/>
      <c r="J231" s="33"/>
      <c r="K231" s="67"/>
      <c r="L231" s="18" t="n">
        <v>3930</v>
      </c>
      <c r="M231" s="17"/>
      <c r="N231" s="34"/>
      <c r="O231" s="28"/>
      <c r="P231" s="17"/>
      <c r="Q231" s="17"/>
      <c r="R231" s="50" t="n">
        <v>33525</v>
      </c>
      <c r="S231" s="17"/>
      <c r="T231" s="28"/>
      <c r="U231" s="28"/>
      <c r="V231" s="28"/>
      <c r="W231" s="20"/>
      <c r="X231" s="33" t="n">
        <v>90</v>
      </c>
      <c r="Z231" s="55" t="n">
        <f aca="false">N231/2</f>
        <v>0</v>
      </c>
    </row>
    <row r="232" customFormat="false" ht="14.4" hidden="true" customHeight="true" outlineLevel="1" collapsed="false">
      <c r="B232" s="16" t="n">
        <f aca="false">B231+1</f>
        <v>42086</v>
      </c>
      <c r="C232" s="23"/>
      <c r="D232" s="50" t="n">
        <f aca="false">D231-F231-G231</f>
        <v>34853</v>
      </c>
      <c r="E232" s="17"/>
      <c r="F232" s="50" t="n">
        <v>20</v>
      </c>
      <c r="G232" s="50"/>
      <c r="H232" s="50"/>
      <c r="I232" s="33"/>
      <c r="J232" s="33"/>
      <c r="K232" s="67"/>
      <c r="L232" s="18" t="n">
        <v>4600</v>
      </c>
      <c r="M232" s="17"/>
      <c r="N232" s="34"/>
      <c r="O232" s="28"/>
      <c r="P232" s="17"/>
      <c r="Q232" s="17"/>
      <c r="R232" s="50" t="n">
        <v>33587</v>
      </c>
      <c r="S232" s="17"/>
      <c r="T232" s="28"/>
      <c r="U232" s="28"/>
      <c r="V232" s="28"/>
      <c r="W232" s="20"/>
      <c r="X232" s="33" t="n">
        <v>90</v>
      </c>
      <c r="Z232" s="55" t="n">
        <f aca="false">N232/2</f>
        <v>0</v>
      </c>
    </row>
    <row r="233" customFormat="false" ht="14.4" hidden="true" customHeight="true" outlineLevel="1" collapsed="false">
      <c r="B233" s="16" t="n">
        <f aca="false">B232+1</f>
        <v>42087</v>
      </c>
      <c r="C233" s="23"/>
      <c r="D233" s="50" t="n">
        <f aca="false">D232-F232-G232</f>
        <v>34833</v>
      </c>
      <c r="E233" s="17"/>
      <c r="F233" s="50" t="n">
        <v>10</v>
      </c>
      <c r="G233" s="50" t="n">
        <v>25</v>
      </c>
      <c r="H233" s="50"/>
      <c r="I233" s="33"/>
      <c r="J233" s="33"/>
      <c r="K233" s="67"/>
      <c r="L233" s="18" t="n">
        <v>4520</v>
      </c>
      <c r="M233" s="17"/>
      <c r="N233" s="34"/>
      <c r="O233" s="28"/>
      <c r="P233" s="17"/>
      <c r="Q233" s="17"/>
      <c r="R233" s="50" t="n">
        <v>33512</v>
      </c>
      <c r="S233" s="17"/>
      <c r="T233" s="28"/>
      <c r="U233" s="28"/>
      <c r="V233" s="28"/>
      <c r="W233" s="20"/>
      <c r="X233" s="33" t="n">
        <v>90</v>
      </c>
      <c r="Z233" s="55" t="n">
        <f aca="false">N233/2</f>
        <v>0</v>
      </c>
    </row>
    <row r="234" customFormat="false" ht="14.4" hidden="true" customHeight="true" outlineLevel="1" collapsed="false">
      <c r="B234" s="16" t="n">
        <f aca="false">B233+1</f>
        <v>42088</v>
      </c>
      <c r="C234" s="23"/>
      <c r="D234" s="50" t="n">
        <f aca="false">D233-F233-G233</f>
        <v>34798</v>
      </c>
      <c r="E234" s="17"/>
      <c r="F234" s="50" t="n">
        <v>9</v>
      </c>
      <c r="G234" s="50"/>
      <c r="H234" s="50"/>
      <c r="I234" s="33"/>
      <c r="J234" s="33"/>
      <c r="K234" s="67"/>
      <c r="L234" s="18" t="n">
        <v>4530</v>
      </c>
      <c r="M234" s="17"/>
      <c r="N234" s="34"/>
      <c r="O234" s="28"/>
      <c r="P234" s="17"/>
      <c r="Q234" s="17"/>
      <c r="R234" s="50" t="n">
        <v>33490</v>
      </c>
      <c r="S234" s="17"/>
      <c r="T234" s="28"/>
      <c r="U234" s="28"/>
      <c r="V234" s="28"/>
      <c r="W234" s="20"/>
      <c r="X234" s="33" t="n">
        <v>90</v>
      </c>
      <c r="Z234" s="55" t="n">
        <f aca="false">N234/2</f>
        <v>0</v>
      </c>
    </row>
    <row r="235" customFormat="false" ht="14.4" hidden="true" customHeight="true" outlineLevel="1" collapsed="false">
      <c r="B235" s="16" t="n">
        <f aca="false">B234+1</f>
        <v>42089</v>
      </c>
      <c r="C235" s="23"/>
      <c r="D235" s="50" t="n">
        <f aca="false">D234-F234-G234</f>
        <v>34789</v>
      </c>
      <c r="E235" s="17"/>
      <c r="F235" s="50" t="n">
        <v>8</v>
      </c>
      <c r="G235" s="50"/>
      <c r="H235" s="50"/>
      <c r="I235" s="33"/>
      <c r="J235" s="33"/>
      <c r="K235" s="67"/>
      <c r="L235" s="18" t="n">
        <v>4550</v>
      </c>
      <c r="M235" s="17"/>
      <c r="N235" s="34"/>
      <c r="O235" s="28"/>
      <c r="P235" s="17"/>
      <c r="Q235" s="17"/>
      <c r="R235" s="50" t="n">
        <v>33546</v>
      </c>
      <c r="S235" s="17"/>
      <c r="T235" s="28"/>
      <c r="U235" s="28"/>
      <c r="V235" s="28"/>
      <c r="W235" s="20"/>
      <c r="X235" s="33" t="n">
        <v>90</v>
      </c>
      <c r="Z235" s="55" t="n">
        <f aca="false">N235/2</f>
        <v>0</v>
      </c>
    </row>
    <row r="236" s="32" customFormat="true" ht="14.4" hidden="false" customHeight="false" outlineLevel="0" collapsed="false">
      <c r="B236" s="31"/>
      <c r="C236" s="33" t="n">
        <f aca="false">C228+1</f>
        <v>44</v>
      </c>
      <c r="D236" s="13" t="n">
        <f aca="false">B235</f>
        <v>42089</v>
      </c>
      <c r="E236" s="52" t="n">
        <f aca="false">IF(SUM(D229:D235)&gt;0,AVERAGE(D229:D235),0)</f>
        <v>34838.4285714286</v>
      </c>
      <c r="F236" s="33" t="n">
        <f aca="false">SUM(F229:F235)</f>
        <v>71</v>
      </c>
      <c r="G236" s="33" t="n">
        <f aca="false">SUM(G229:G235)</f>
        <v>25</v>
      </c>
      <c r="H236" s="33" t="n">
        <f aca="false">F236/2.5</f>
        <v>28.4</v>
      </c>
      <c r="I236" s="33" t="n">
        <f aca="false">F236+I228</f>
        <v>1407</v>
      </c>
      <c r="J236" s="33" t="n">
        <f aca="false">G236+J228</f>
        <v>813</v>
      </c>
      <c r="K236" s="72"/>
      <c r="L236" s="52" t="n">
        <f aca="false">SUM(L229:L235)</f>
        <v>30890</v>
      </c>
      <c r="M236" s="52" t="n">
        <f aca="false">IF(L236&gt;0,L236+M228,0)</f>
        <v>691290</v>
      </c>
      <c r="N236" s="51" t="n">
        <f aca="false">L236/E236/7*1000</f>
        <v>126.666365958773</v>
      </c>
      <c r="O236" s="51" t="n">
        <f aca="false">L236/E236*1000</f>
        <v>886.664561711411</v>
      </c>
      <c r="P236" s="53" t="n">
        <f aca="false">IF(R236&gt;0,L236/(R236/10),0)</f>
        <v>1.31604734191668</v>
      </c>
      <c r="Q236" s="53" t="n">
        <f aca="false">M236/(S236/10)</f>
        <v>1.25298978235762</v>
      </c>
      <c r="R236" s="52" t="n">
        <f aca="false">SUM(R229:R235)</f>
        <v>234718</v>
      </c>
      <c r="S236" s="52" t="n">
        <f aca="false">IF(R236&gt;0,R236+S228,0)</f>
        <v>5517124</v>
      </c>
      <c r="T236" s="53" t="n">
        <f aca="false">R236/E236</f>
        <v>6.73733028798248</v>
      </c>
      <c r="U236" s="53" t="n">
        <f aca="false">T236+U228</f>
        <v>153.268488933342</v>
      </c>
      <c r="V236" s="53" t="n">
        <f aca="false">S236/$E$28</f>
        <v>149.377917366113</v>
      </c>
      <c r="W236" s="54" t="n">
        <f aca="false">IF(R236&gt;0,R236/7/E236*100,0)</f>
        <v>96.2475755426069</v>
      </c>
      <c r="X236" s="33" t="n">
        <v>91</v>
      </c>
      <c r="Z236" s="55" t="n">
        <f aca="false">N236/2</f>
        <v>63.3331829793865</v>
      </c>
      <c r="AA236" s="55" t="n">
        <f aca="false">AVERAGE(Z228,Z236,Z244)</f>
        <v>63.9545928776209</v>
      </c>
    </row>
    <row r="237" customFormat="false" ht="14.4" hidden="true" customHeight="true" outlineLevel="1" collapsed="false">
      <c r="B237" s="16" t="n">
        <f aca="false">B235+1</f>
        <v>42090</v>
      </c>
      <c r="C237" s="23"/>
      <c r="D237" s="50" t="n">
        <f aca="false">D235-F235-G235</f>
        <v>34781</v>
      </c>
      <c r="E237" s="17"/>
      <c r="F237" s="50" t="n">
        <v>10</v>
      </c>
      <c r="G237" s="50" t="n">
        <v>6</v>
      </c>
      <c r="H237" s="33"/>
      <c r="I237" s="33"/>
      <c r="J237" s="33"/>
      <c r="K237" s="67"/>
      <c r="L237" s="18" t="n">
        <v>4520</v>
      </c>
      <c r="M237" s="17"/>
      <c r="N237" s="34"/>
      <c r="O237" s="28"/>
      <c r="P237" s="17"/>
      <c r="Q237" s="17"/>
      <c r="R237" s="50" t="n">
        <v>33561</v>
      </c>
      <c r="S237" s="17"/>
      <c r="T237" s="28"/>
      <c r="U237" s="28"/>
      <c r="V237" s="28"/>
      <c r="W237" s="75"/>
      <c r="X237" s="33" t="n">
        <v>90</v>
      </c>
      <c r="Z237" s="55" t="n">
        <f aca="false">N237/2</f>
        <v>0</v>
      </c>
    </row>
    <row r="238" customFormat="false" ht="14.4" hidden="true" customHeight="true" outlineLevel="1" collapsed="false">
      <c r="B238" s="16" t="n">
        <f aca="false">B237+1</f>
        <v>42091</v>
      </c>
      <c r="C238" s="23"/>
      <c r="D238" s="50" t="n">
        <f aca="false">D237-F237-G237</f>
        <v>34765</v>
      </c>
      <c r="E238" s="17"/>
      <c r="F238" s="50" t="n">
        <v>10</v>
      </c>
      <c r="G238" s="50"/>
      <c r="H238" s="33"/>
      <c r="I238" s="33"/>
      <c r="J238" s="33"/>
      <c r="K238" s="67"/>
      <c r="L238" s="18" t="n">
        <v>4440</v>
      </c>
      <c r="M238" s="17"/>
      <c r="N238" s="34"/>
      <c r="O238" s="28"/>
      <c r="P238" s="17"/>
      <c r="Q238" s="17"/>
      <c r="R238" s="50" t="n">
        <v>33397</v>
      </c>
      <c r="S238" s="17"/>
      <c r="T238" s="28"/>
      <c r="U238" s="28"/>
      <c r="V238" s="28"/>
      <c r="W238" s="75"/>
      <c r="X238" s="33" t="n">
        <v>90</v>
      </c>
      <c r="Z238" s="55" t="n">
        <f aca="false">N238/2</f>
        <v>0</v>
      </c>
    </row>
    <row r="239" customFormat="false" ht="14.4" hidden="true" customHeight="true" outlineLevel="1" collapsed="false">
      <c r="B239" s="16" t="n">
        <f aca="false">B238+1</f>
        <v>42092</v>
      </c>
      <c r="C239" s="23"/>
      <c r="D239" s="50" t="n">
        <f aca="false">D238-F238-G238</f>
        <v>34755</v>
      </c>
      <c r="E239" s="17"/>
      <c r="F239" s="50"/>
      <c r="G239" s="50"/>
      <c r="H239" s="33"/>
      <c r="I239" s="33"/>
      <c r="J239" s="33"/>
      <c r="K239" s="67"/>
      <c r="L239" s="18" t="n">
        <v>4550</v>
      </c>
      <c r="M239" s="17"/>
      <c r="N239" s="34"/>
      <c r="O239" s="28"/>
      <c r="P239" s="17"/>
      <c r="Q239" s="17"/>
      <c r="R239" s="50" t="n">
        <v>33467</v>
      </c>
      <c r="S239" s="17"/>
      <c r="T239" s="28"/>
      <c r="U239" s="28"/>
      <c r="V239" s="28"/>
      <c r="W239" s="75"/>
      <c r="X239" s="33" t="n">
        <v>90</v>
      </c>
      <c r="Z239" s="55" t="n">
        <f aca="false">N239/2</f>
        <v>0</v>
      </c>
    </row>
    <row r="240" customFormat="false" ht="14.4" hidden="true" customHeight="true" outlineLevel="1" collapsed="false">
      <c r="B240" s="16" t="n">
        <f aca="false">B239+1</f>
        <v>42093</v>
      </c>
      <c r="C240" s="23"/>
      <c r="D240" s="50" t="n">
        <f aca="false">D239-F239-G239</f>
        <v>34755</v>
      </c>
      <c r="E240" s="17"/>
      <c r="F240" s="50" t="n">
        <v>22</v>
      </c>
      <c r="G240" s="50" t="n">
        <v>29</v>
      </c>
      <c r="H240" s="33"/>
      <c r="I240" s="33"/>
      <c r="J240" s="33"/>
      <c r="K240" s="67"/>
      <c r="L240" s="18" t="n">
        <v>4540</v>
      </c>
      <c r="M240" s="17"/>
      <c r="N240" s="34"/>
      <c r="O240" s="28"/>
      <c r="P240" s="17"/>
      <c r="Q240" s="17"/>
      <c r="R240" s="50" t="n">
        <v>33474</v>
      </c>
      <c r="S240" s="17"/>
      <c r="T240" s="28"/>
      <c r="U240" s="28"/>
      <c r="V240" s="28"/>
      <c r="W240" s="75"/>
      <c r="X240" s="33" t="n">
        <v>90</v>
      </c>
      <c r="Z240" s="55" t="n">
        <f aca="false">N240/2</f>
        <v>0</v>
      </c>
    </row>
    <row r="241" customFormat="false" ht="14.4" hidden="true" customHeight="true" outlineLevel="1" collapsed="false">
      <c r="B241" s="16" t="n">
        <f aca="false">B240+1</f>
        <v>42094</v>
      </c>
      <c r="C241" s="23"/>
      <c r="D241" s="50" t="n">
        <f aca="false">D240-F240-G240</f>
        <v>34704</v>
      </c>
      <c r="E241" s="17"/>
      <c r="F241" s="50" t="n">
        <v>10</v>
      </c>
      <c r="G241" s="50"/>
      <c r="H241" s="33"/>
      <c r="I241" s="33"/>
      <c r="J241" s="33"/>
      <c r="K241" s="67"/>
      <c r="L241" s="18" t="n">
        <v>4540</v>
      </c>
      <c r="M241" s="17"/>
      <c r="N241" s="34"/>
      <c r="O241" s="28"/>
      <c r="P241" s="17"/>
      <c r="Q241" s="17"/>
      <c r="R241" s="50" t="n">
        <v>33269</v>
      </c>
      <c r="S241" s="17"/>
      <c r="T241" s="28"/>
      <c r="U241" s="28"/>
      <c r="V241" s="28"/>
      <c r="W241" s="75"/>
      <c r="X241" s="33" t="n">
        <v>90</v>
      </c>
      <c r="Z241" s="55" t="n">
        <f aca="false">N241/2</f>
        <v>0</v>
      </c>
    </row>
    <row r="242" customFormat="false" ht="14.4" hidden="true" customHeight="true" outlineLevel="1" collapsed="false">
      <c r="B242" s="16" t="n">
        <f aca="false">B241+1</f>
        <v>42095</v>
      </c>
      <c r="C242" s="23"/>
      <c r="D242" s="50" t="n">
        <f aca="false">D241-F241-G241</f>
        <v>34694</v>
      </c>
      <c r="E242" s="17"/>
      <c r="F242" s="50" t="n">
        <v>9</v>
      </c>
      <c r="G242" s="50"/>
      <c r="H242" s="33"/>
      <c r="I242" s="33"/>
      <c r="J242" s="33"/>
      <c r="K242" s="67"/>
      <c r="L242" s="18" t="n">
        <v>4550</v>
      </c>
      <c r="M242" s="17"/>
      <c r="N242" s="34"/>
      <c r="O242" s="28"/>
      <c r="P242" s="17"/>
      <c r="Q242" s="17"/>
      <c r="R242" s="50" t="n">
        <v>33125</v>
      </c>
      <c r="S242" s="17"/>
      <c r="T242" s="28"/>
      <c r="U242" s="28"/>
      <c r="V242" s="28"/>
      <c r="W242" s="75"/>
      <c r="X242" s="33" t="n">
        <v>90</v>
      </c>
      <c r="Z242" s="55" t="n">
        <f aca="false">N242/2</f>
        <v>0</v>
      </c>
    </row>
    <row r="243" customFormat="false" ht="14.4" hidden="true" customHeight="true" outlineLevel="1" collapsed="false">
      <c r="B243" s="16" t="n">
        <f aca="false">B242+1</f>
        <v>42096</v>
      </c>
      <c r="C243" s="23"/>
      <c r="D243" s="50" t="n">
        <f aca="false">D242-F242-G242</f>
        <v>34685</v>
      </c>
      <c r="E243" s="17"/>
      <c r="F243" s="50" t="n">
        <v>8</v>
      </c>
      <c r="G243" s="50" t="n">
        <v>24</v>
      </c>
      <c r="H243" s="33"/>
      <c r="I243" s="33"/>
      <c r="J243" s="33"/>
      <c r="K243" s="67"/>
      <c r="L243" s="18" t="n">
        <v>4530</v>
      </c>
      <c r="M243" s="17"/>
      <c r="N243" s="34"/>
      <c r="O243" s="28"/>
      <c r="P243" s="17"/>
      <c r="Q243" s="17"/>
      <c r="R243" s="50" t="n">
        <v>33245</v>
      </c>
      <c r="S243" s="17"/>
      <c r="T243" s="28"/>
      <c r="U243" s="28"/>
      <c r="V243" s="28"/>
      <c r="W243" s="75"/>
      <c r="X243" s="33" t="n">
        <v>90</v>
      </c>
      <c r="Z243" s="55" t="n">
        <f aca="false">N243/2</f>
        <v>0</v>
      </c>
    </row>
    <row r="244" s="32" customFormat="true" ht="14.4" hidden="false" customHeight="false" outlineLevel="0" collapsed="false">
      <c r="B244" s="31"/>
      <c r="C244" s="33" t="n">
        <f aca="false">C236+1</f>
        <v>45</v>
      </c>
      <c r="D244" s="13" t="n">
        <f aca="false">B243</f>
        <v>42096</v>
      </c>
      <c r="E244" s="52" t="n">
        <f aca="false">IF(SUM(D237:D243)&gt;0,AVERAGE(D237:D243),0)</f>
        <v>34734.1428571429</v>
      </c>
      <c r="F244" s="33" t="n">
        <f aca="false">SUM(F237:F243)</f>
        <v>69</v>
      </c>
      <c r="G244" s="33" t="n">
        <f aca="false">SUM(G237:G243)</f>
        <v>59</v>
      </c>
      <c r="H244" s="33" t="n">
        <f aca="false">F244/2.5</f>
        <v>27.6</v>
      </c>
      <c r="I244" s="33" t="n">
        <f aca="false">F244+I236</f>
        <v>1476</v>
      </c>
      <c r="J244" s="33" t="n">
        <f aca="false">G244+J236</f>
        <v>872</v>
      </c>
      <c r="K244" s="72"/>
      <c r="L244" s="52" t="n">
        <f aca="false">SUM(L237:L243)</f>
        <v>31670</v>
      </c>
      <c r="M244" s="52" t="n">
        <f aca="false">IF(L244&gt;0,L244+M236,0)</f>
        <v>722960</v>
      </c>
      <c r="N244" s="51" t="n">
        <f aca="false">L244/E244/7*1000</f>
        <v>130.254710268612</v>
      </c>
      <c r="O244" s="51" t="n">
        <f aca="false">L244/E244*1000</f>
        <v>911.782971880283</v>
      </c>
      <c r="P244" s="53" t="n">
        <f aca="false">IF(R244&gt;0,L244/(R244/10),0)</f>
        <v>1.35609622416909</v>
      </c>
      <c r="Q244" s="53" t="n">
        <f aca="false">M244/(S244/10)</f>
        <v>1.25717699979585</v>
      </c>
      <c r="R244" s="52" t="n">
        <f aca="false">SUM(R237:R243)</f>
        <v>233538</v>
      </c>
      <c r="S244" s="52" t="n">
        <f aca="false">IF(R244&gt;0,R244+S236,0)</f>
        <v>5750662</v>
      </c>
      <c r="T244" s="53" t="n">
        <f aca="false">R244/E244</f>
        <v>6.72358609684173</v>
      </c>
      <c r="U244" s="53" t="n">
        <f aca="false">T244+U236</f>
        <v>159.992075030183</v>
      </c>
      <c r="V244" s="53" t="n">
        <f aca="false">S244/$E$28</f>
        <v>155.70103427736</v>
      </c>
      <c r="W244" s="54" t="n">
        <f aca="false">IF(R244&gt;0,R244/7/E244*100,0)</f>
        <v>96.0512299548818</v>
      </c>
      <c r="X244" s="33" t="n">
        <v>91</v>
      </c>
      <c r="Z244" s="55" t="n">
        <f aca="false">N244/2</f>
        <v>65.1273551343059</v>
      </c>
      <c r="AA244" s="55" t="n">
        <f aca="false">AVERAGE(Z236,Z244,Z252)</f>
        <v>64.8773850918029</v>
      </c>
    </row>
    <row r="245" customFormat="false" ht="14.4" hidden="true" customHeight="true" outlineLevel="1" collapsed="false">
      <c r="B245" s="16" t="n">
        <f aca="false">B243+1</f>
        <v>42097</v>
      </c>
      <c r="C245" s="23"/>
      <c r="D245" s="50" t="n">
        <f aca="false">D243-F243-G243</f>
        <v>34653</v>
      </c>
      <c r="E245" s="17"/>
      <c r="F245" s="50" t="n">
        <v>9</v>
      </c>
      <c r="G245" s="50"/>
      <c r="H245" s="50"/>
      <c r="I245" s="33"/>
      <c r="J245" s="33"/>
      <c r="K245" s="67"/>
      <c r="L245" s="18" t="n">
        <v>4550</v>
      </c>
      <c r="M245" s="17"/>
      <c r="N245" s="34"/>
      <c r="O245" s="28"/>
      <c r="P245" s="17"/>
      <c r="Q245" s="17"/>
      <c r="R245" s="50" t="n">
        <v>33399</v>
      </c>
      <c r="S245" s="17"/>
      <c r="T245" s="28"/>
      <c r="U245" s="28"/>
      <c r="V245" s="28"/>
      <c r="W245" s="75"/>
      <c r="X245" s="33" t="n">
        <v>89</v>
      </c>
      <c r="Z245" s="55" t="n">
        <f aca="false">N245/2</f>
        <v>0</v>
      </c>
    </row>
    <row r="246" customFormat="false" ht="14.4" hidden="true" customHeight="true" outlineLevel="1" collapsed="false">
      <c r="B246" s="16" t="n">
        <f aca="false">B245+1</f>
        <v>42098</v>
      </c>
      <c r="C246" s="23"/>
      <c r="D246" s="50" t="n">
        <f aca="false">D245-F245-G245</f>
        <v>34644</v>
      </c>
      <c r="E246" s="17"/>
      <c r="F246" s="50" t="n">
        <v>8</v>
      </c>
      <c r="G246" s="50"/>
      <c r="H246" s="50"/>
      <c r="I246" s="33"/>
      <c r="J246" s="33"/>
      <c r="K246" s="67"/>
      <c r="L246" s="18" t="n">
        <v>4530</v>
      </c>
      <c r="M246" s="17"/>
      <c r="N246" s="34"/>
      <c r="O246" s="28"/>
      <c r="P246" s="17"/>
      <c r="Q246" s="17"/>
      <c r="R246" s="50" t="n">
        <v>33518</v>
      </c>
      <c r="S246" s="17"/>
      <c r="T246" s="28"/>
      <c r="U246" s="28"/>
      <c r="V246" s="28"/>
      <c r="W246" s="75"/>
      <c r="X246" s="33" t="n">
        <v>89</v>
      </c>
      <c r="Z246" s="55" t="n">
        <f aca="false">N246/2</f>
        <v>0</v>
      </c>
    </row>
    <row r="247" customFormat="false" ht="14.4" hidden="true" customHeight="true" outlineLevel="1" collapsed="false">
      <c r="B247" s="16" t="n">
        <f aca="false">B246+1</f>
        <v>42099</v>
      </c>
      <c r="C247" s="23"/>
      <c r="D247" s="50" t="n">
        <f aca="false">D246-F246-G246</f>
        <v>34636</v>
      </c>
      <c r="E247" s="17"/>
      <c r="F247" s="50"/>
      <c r="G247" s="50"/>
      <c r="H247" s="50"/>
      <c r="I247" s="33"/>
      <c r="J247" s="33"/>
      <c r="K247" s="67"/>
      <c r="L247" s="18" t="n">
        <v>4560</v>
      </c>
      <c r="M247" s="17"/>
      <c r="N247" s="34"/>
      <c r="O247" s="28"/>
      <c r="P247" s="17"/>
      <c r="Q247" s="17"/>
      <c r="R247" s="50" t="n">
        <v>33461</v>
      </c>
      <c r="S247" s="17"/>
      <c r="T247" s="28"/>
      <c r="U247" s="28"/>
      <c r="V247" s="28"/>
      <c r="W247" s="75"/>
      <c r="X247" s="33" t="n">
        <v>89</v>
      </c>
      <c r="Z247" s="55" t="n">
        <f aca="false">N247/2</f>
        <v>0</v>
      </c>
    </row>
    <row r="248" customFormat="false" ht="14.4" hidden="true" customHeight="true" outlineLevel="1" collapsed="false">
      <c r="B248" s="16" t="n">
        <f aca="false">B247+1</f>
        <v>42100</v>
      </c>
      <c r="C248" s="23"/>
      <c r="D248" s="50" t="n">
        <f aca="false">D247-F247-G247</f>
        <v>34636</v>
      </c>
      <c r="E248" s="17"/>
      <c r="F248" s="50" t="n">
        <v>15</v>
      </c>
      <c r="G248" s="50"/>
      <c r="H248" s="50"/>
      <c r="I248" s="33"/>
      <c r="J248" s="33"/>
      <c r="K248" s="67"/>
      <c r="L248" s="18" t="n">
        <v>4610</v>
      </c>
      <c r="M248" s="17"/>
      <c r="N248" s="34"/>
      <c r="O248" s="28"/>
      <c r="P248" s="17"/>
      <c r="Q248" s="17"/>
      <c r="R248" s="50" t="n">
        <v>33449</v>
      </c>
      <c r="S248" s="17"/>
      <c r="T248" s="28"/>
      <c r="U248" s="28"/>
      <c r="V248" s="28"/>
      <c r="W248" s="75"/>
      <c r="X248" s="33" t="n">
        <v>89</v>
      </c>
      <c r="Z248" s="55" t="n">
        <f aca="false">N248/2</f>
        <v>0</v>
      </c>
    </row>
    <row r="249" customFormat="false" ht="14.4" hidden="true" customHeight="true" outlineLevel="1" collapsed="false">
      <c r="B249" s="16" t="n">
        <f aca="false">B248+1</f>
        <v>42101</v>
      </c>
      <c r="C249" s="23"/>
      <c r="D249" s="50" t="n">
        <f aca="false">D248-F248-G248</f>
        <v>34621</v>
      </c>
      <c r="E249" s="17"/>
      <c r="F249" s="50" t="n">
        <v>7</v>
      </c>
      <c r="G249" s="50" t="n">
        <v>6</v>
      </c>
      <c r="H249" s="50"/>
      <c r="I249" s="33"/>
      <c r="J249" s="33"/>
      <c r="K249" s="67"/>
      <c r="L249" s="18" t="n">
        <v>4580</v>
      </c>
      <c r="M249" s="17"/>
      <c r="N249" s="34"/>
      <c r="O249" s="28"/>
      <c r="P249" s="17"/>
      <c r="Q249" s="17"/>
      <c r="R249" s="50" t="n">
        <v>33419</v>
      </c>
      <c r="S249" s="17"/>
      <c r="T249" s="28"/>
      <c r="U249" s="28"/>
      <c r="V249" s="28"/>
      <c r="W249" s="75"/>
      <c r="X249" s="33" t="n">
        <v>89</v>
      </c>
      <c r="Z249" s="55" t="n">
        <f aca="false">N249/2</f>
        <v>0</v>
      </c>
    </row>
    <row r="250" customFormat="false" ht="14.4" hidden="true" customHeight="true" outlineLevel="1" collapsed="false">
      <c r="B250" s="16" t="n">
        <f aca="false">B249+1</f>
        <v>42102</v>
      </c>
      <c r="C250" s="23"/>
      <c r="D250" s="50" t="n">
        <f aca="false">D249-F249-G249</f>
        <v>34608</v>
      </c>
      <c r="E250" s="17"/>
      <c r="F250" s="50" t="n">
        <v>6</v>
      </c>
      <c r="G250" s="50"/>
      <c r="H250" s="50"/>
      <c r="I250" s="33"/>
      <c r="J250" s="33"/>
      <c r="K250" s="67"/>
      <c r="L250" s="18" t="n">
        <v>4610</v>
      </c>
      <c r="M250" s="17"/>
      <c r="N250" s="34"/>
      <c r="O250" s="28"/>
      <c r="P250" s="17"/>
      <c r="Q250" s="17"/>
      <c r="R250" s="50" t="n">
        <v>33455</v>
      </c>
      <c r="S250" s="17"/>
      <c r="T250" s="28"/>
      <c r="U250" s="28"/>
      <c r="V250" s="28"/>
      <c r="W250" s="75"/>
      <c r="X250" s="33" t="n">
        <v>89</v>
      </c>
      <c r="Z250" s="55" t="n">
        <f aca="false">N250/2</f>
        <v>0</v>
      </c>
    </row>
    <row r="251" customFormat="false" ht="14.4" hidden="true" customHeight="true" outlineLevel="1" collapsed="false">
      <c r="B251" s="16" t="n">
        <f aca="false">B250+1</f>
        <v>42103</v>
      </c>
      <c r="C251" s="23"/>
      <c r="D251" s="50" t="n">
        <f aca="false">D250-F250-G250</f>
        <v>34602</v>
      </c>
      <c r="E251" s="17"/>
      <c r="F251" s="50" t="n">
        <v>8</v>
      </c>
      <c r="G251" s="50" t="n">
        <v>20</v>
      </c>
      <c r="H251" s="50"/>
      <c r="I251" s="33"/>
      <c r="J251" s="33"/>
      <c r="K251" s="67"/>
      <c r="L251" s="18" t="n">
        <v>4640</v>
      </c>
      <c r="M251" s="17"/>
      <c r="N251" s="34"/>
      <c r="O251" s="28"/>
      <c r="P251" s="17"/>
      <c r="Q251" s="17"/>
      <c r="R251" s="50" t="n">
        <v>33433</v>
      </c>
      <c r="S251" s="17"/>
      <c r="T251" s="28"/>
      <c r="U251" s="28"/>
      <c r="V251" s="28"/>
      <c r="W251" s="75"/>
      <c r="X251" s="33" t="n">
        <v>89</v>
      </c>
      <c r="Z251" s="55" t="n">
        <f aca="false">N251/2</f>
        <v>0</v>
      </c>
    </row>
    <row r="252" s="32" customFormat="true" ht="14.4" hidden="false" customHeight="false" outlineLevel="0" collapsed="false">
      <c r="B252" s="31"/>
      <c r="C252" s="33" t="n">
        <f aca="false">C244+1</f>
        <v>46</v>
      </c>
      <c r="D252" s="13" t="n">
        <f aca="false">B251</f>
        <v>42103</v>
      </c>
      <c r="E252" s="52" t="n">
        <f aca="false">IF(SUM(D245:D251)&gt;0,AVERAGE(D245:D251),0)</f>
        <v>34628.5714285714</v>
      </c>
      <c r="F252" s="33" t="n">
        <f aca="false">SUM(F245:F251)</f>
        <v>53</v>
      </c>
      <c r="G252" s="33" t="n">
        <f aca="false">SUM(G245:G251)</f>
        <v>26</v>
      </c>
      <c r="H252" s="33" t="n">
        <f aca="false">F252/2.5</f>
        <v>21.2</v>
      </c>
      <c r="I252" s="33" t="n">
        <f aca="false">F252+I244</f>
        <v>1529</v>
      </c>
      <c r="J252" s="33" t="n">
        <f aca="false">G252+J244</f>
        <v>898</v>
      </c>
      <c r="K252" s="72"/>
      <c r="L252" s="52" t="n">
        <f aca="false">SUM(L245:L251)</f>
        <v>32080</v>
      </c>
      <c r="M252" s="52" t="n">
        <f aca="false">IF(L252&gt;0,L252+M244,0)</f>
        <v>755040</v>
      </c>
      <c r="N252" s="51" t="n">
        <f aca="false">L252/E252/7*1000</f>
        <v>132.343234323432</v>
      </c>
      <c r="O252" s="51" t="n">
        <f aca="false">L252/E252*1000</f>
        <v>926.402640264026</v>
      </c>
      <c r="P252" s="53" t="n">
        <f aca="false">IF(R252&gt;0,L252/(R252/10),0)</f>
        <v>1.37015555194888</v>
      </c>
      <c r="Q252" s="53" t="n">
        <f aca="false">M252/(S252/10)</f>
        <v>1.26159688651042</v>
      </c>
      <c r="R252" s="52" t="n">
        <f aca="false">SUM(R245:R251)</f>
        <v>234134</v>
      </c>
      <c r="S252" s="52" t="n">
        <f aca="false">IF(R252&gt;0,R252+S244,0)</f>
        <v>5984796</v>
      </c>
      <c r="T252" s="53" t="n">
        <f aca="false">R252/E252</f>
        <v>6.76129537953795</v>
      </c>
      <c r="U252" s="53" t="n">
        <f aca="false">T252+U244</f>
        <v>166.753370409721</v>
      </c>
      <c r="V252" s="53" t="n">
        <f aca="false">S252/$E$28</f>
        <v>162.040288081443</v>
      </c>
      <c r="W252" s="54" t="n">
        <f aca="false">IF(R252&gt;0,R252/7/E252*100,0)</f>
        <v>96.5899339933993</v>
      </c>
      <c r="X252" s="33" t="n">
        <v>91</v>
      </c>
      <c r="Z252" s="55" t="n">
        <f aca="false">N252/2</f>
        <v>66.1716171617162</v>
      </c>
      <c r="AA252" s="55" t="n">
        <f aca="false">AVERAGE(Z244,Z252,Z260)</f>
        <v>65.8944272032262</v>
      </c>
    </row>
    <row r="253" customFormat="false" ht="14.4" hidden="true" customHeight="true" outlineLevel="1" collapsed="false">
      <c r="B253" s="16" t="n">
        <f aca="false">B251+1</f>
        <v>42104</v>
      </c>
      <c r="C253" s="23"/>
      <c r="D253" s="50" t="n">
        <f aca="false">D251-F251-G251</f>
        <v>34574</v>
      </c>
      <c r="E253" s="17"/>
      <c r="F253" s="50" t="n">
        <v>10</v>
      </c>
      <c r="G253" s="50"/>
      <c r="H253" s="33"/>
      <c r="I253" s="33"/>
      <c r="J253" s="33"/>
      <c r="K253" s="67"/>
      <c r="L253" s="18" t="n">
        <v>4620</v>
      </c>
      <c r="M253" s="17"/>
      <c r="N253" s="34"/>
      <c r="O253" s="28"/>
      <c r="P253" s="17"/>
      <c r="Q253" s="17"/>
      <c r="R253" s="50" t="n">
        <v>33466</v>
      </c>
      <c r="S253" s="17"/>
      <c r="T253" s="28"/>
      <c r="U253" s="28"/>
      <c r="V253" s="28"/>
      <c r="W253" s="75"/>
      <c r="X253" s="33" t="n">
        <v>89</v>
      </c>
    </row>
    <row r="254" customFormat="false" ht="14.4" hidden="true" customHeight="true" outlineLevel="1" collapsed="false">
      <c r="B254" s="16" t="n">
        <f aca="false">B253+1</f>
        <v>42105</v>
      </c>
      <c r="C254" s="23"/>
      <c r="D254" s="50" t="n">
        <f aca="false">D253-F253-G253</f>
        <v>34564</v>
      </c>
      <c r="E254" s="17"/>
      <c r="F254" s="50" t="n">
        <v>10</v>
      </c>
      <c r="G254" s="50"/>
      <c r="H254" s="33"/>
      <c r="I254" s="33"/>
      <c r="J254" s="33"/>
      <c r="K254" s="67"/>
      <c r="L254" s="18" t="n">
        <v>4610</v>
      </c>
      <c r="M254" s="17"/>
      <c r="N254" s="34"/>
      <c r="O254" s="28"/>
      <c r="P254" s="17"/>
      <c r="Q254" s="17"/>
      <c r="R254" s="50" t="n">
        <v>33357</v>
      </c>
      <c r="S254" s="17"/>
      <c r="T254" s="28"/>
      <c r="U254" s="28"/>
      <c r="V254" s="28"/>
      <c r="W254" s="75"/>
      <c r="X254" s="33" t="n">
        <v>89</v>
      </c>
    </row>
    <row r="255" customFormat="false" ht="14.4" hidden="true" customHeight="true" outlineLevel="1" collapsed="false">
      <c r="B255" s="16" t="n">
        <f aca="false">B254+1</f>
        <v>42106</v>
      </c>
      <c r="C255" s="23"/>
      <c r="D255" s="50" t="n">
        <f aca="false">D254-F254-G254</f>
        <v>34554</v>
      </c>
      <c r="E255" s="17"/>
      <c r="F255" s="50"/>
      <c r="G255" s="50"/>
      <c r="H255" s="33"/>
      <c r="I255" s="33"/>
      <c r="J255" s="33"/>
      <c r="K255" s="67"/>
      <c r="L255" s="18" t="n">
        <v>4620</v>
      </c>
      <c r="M255" s="17"/>
      <c r="N255" s="34"/>
      <c r="O255" s="28"/>
      <c r="P255" s="17"/>
      <c r="Q255" s="17"/>
      <c r="R255" s="50" t="n">
        <v>33272</v>
      </c>
      <c r="S255" s="17"/>
      <c r="T255" s="28"/>
      <c r="U255" s="28"/>
      <c r="V255" s="28"/>
      <c r="W255" s="75"/>
      <c r="X255" s="33" t="n">
        <v>89</v>
      </c>
    </row>
    <row r="256" customFormat="false" ht="14.4" hidden="true" customHeight="true" outlineLevel="1" collapsed="false">
      <c r="B256" s="16" t="n">
        <f aca="false">B255+1</f>
        <v>42107</v>
      </c>
      <c r="C256" s="23"/>
      <c r="D256" s="50" t="n">
        <f aca="false">D255-F255-G255</f>
        <v>34554</v>
      </c>
      <c r="E256" s="17"/>
      <c r="F256" s="50" t="n">
        <v>23</v>
      </c>
      <c r="G256" s="50"/>
      <c r="H256" s="33"/>
      <c r="I256" s="33"/>
      <c r="J256" s="33"/>
      <c r="K256" s="67"/>
      <c r="L256" s="18" t="n">
        <v>4630</v>
      </c>
      <c r="M256" s="17"/>
      <c r="N256" s="34"/>
      <c r="O256" s="28"/>
      <c r="P256" s="17"/>
      <c r="Q256" s="17"/>
      <c r="R256" s="50" t="n">
        <v>33429</v>
      </c>
      <c r="S256" s="17"/>
      <c r="T256" s="28"/>
      <c r="U256" s="28"/>
      <c r="V256" s="28"/>
      <c r="W256" s="75"/>
      <c r="X256" s="33" t="n">
        <v>89</v>
      </c>
    </row>
    <row r="257" customFormat="false" ht="14.4" hidden="true" customHeight="true" outlineLevel="1" collapsed="false">
      <c r="B257" s="16" t="n">
        <f aca="false">B256+1</f>
        <v>42108</v>
      </c>
      <c r="C257" s="23"/>
      <c r="D257" s="50" t="n">
        <f aca="false">D256-F256-G256</f>
        <v>34531</v>
      </c>
      <c r="E257" s="17"/>
      <c r="F257" s="50" t="n">
        <v>13</v>
      </c>
      <c r="G257" s="50"/>
      <c r="H257" s="33"/>
      <c r="I257" s="33"/>
      <c r="J257" s="33"/>
      <c r="K257" s="67"/>
      <c r="L257" s="18" t="n">
        <v>4610</v>
      </c>
      <c r="M257" s="17"/>
      <c r="N257" s="34"/>
      <c r="O257" s="28"/>
      <c r="P257" s="17"/>
      <c r="Q257" s="17"/>
      <c r="R257" s="50" t="n">
        <v>32962</v>
      </c>
      <c r="S257" s="17"/>
      <c r="T257" s="28"/>
      <c r="U257" s="28"/>
      <c r="V257" s="28"/>
      <c r="W257" s="75"/>
      <c r="X257" s="33" t="n">
        <v>89</v>
      </c>
    </row>
    <row r="258" customFormat="false" ht="14.4" hidden="true" customHeight="true" outlineLevel="1" collapsed="false">
      <c r="B258" s="16" t="n">
        <f aca="false">B257+1</f>
        <v>42109</v>
      </c>
      <c r="C258" s="23"/>
      <c r="D258" s="50" t="n">
        <f aca="false">D257-F257-G257</f>
        <v>34518</v>
      </c>
      <c r="E258" s="17"/>
      <c r="F258" s="50" t="n">
        <v>13</v>
      </c>
      <c r="G258" s="50" t="n">
        <v>26</v>
      </c>
      <c r="H258" s="33"/>
      <c r="I258" s="33"/>
      <c r="J258" s="33"/>
      <c r="K258" s="67"/>
      <c r="L258" s="18" t="n">
        <v>4510</v>
      </c>
      <c r="M258" s="17"/>
      <c r="N258" s="34"/>
      <c r="O258" s="28"/>
      <c r="P258" s="17"/>
      <c r="Q258" s="17"/>
      <c r="R258" s="50" t="n">
        <v>33294</v>
      </c>
      <c r="S258" s="17"/>
      <c r="T258" s="28"/>
      <c r="U258" s="28"/>
      <c r="V258" s="28"/>
      <c r="W258" s="75"/>
      <c r="X258" s="33" t="n">
        <v>89</v>
      </c>
    </row>
    <row r="259" customFormat="false" ht="14.4" hidden="true" customHeight="true" outlineLevel="1" collapsed="false">
      <c r="B259" s="16" t="n">
        <f aca="false">B258+1</f>
        <v>42110</v>
      </c>
      <c r="C259" s="23"/>
      <c r="D259" s="50" t="n">
        <f aca="false">D258-F258-G258</f>
        <v>34479</v>
      </c>
      <c r="E259" s="17"/>
      <c r="F259" s="50" t="n">
        <v>12</v>
      </c>
      <c r="G259" s="50"/>
      <c r="H259" s="33"/>
      <c r="I259" s="33"/>
      <c r="J259" s="33"/>
      <c r="K259" s="67"/>
      <c r="L259" s="18" t="n">
        <v>4500</v>
      </c>
      <c r="M259" s="17"/>
      <c r="N259" s="34"/>
      <c r="O259" s="28"/>
      <c r="P259" s="17"/>
      <c r="Q259" s="17"/>
      <c r="R259" s="50" t="n">
        <v>33200</v>
      </c>
      <c r="S259" s="17"/>
      <c r="T259" s="28"/>
      <c r="U259" s="28"/>
      <c r="V259" s="28"/>
      <c r="W259" s="75"/>
      <c r="X259" s="33" t="n">
        <v>88</v>
      </c>
    </row>
    <row r="260" s="32" customFormat="true" ht="14.4" hidden="false" customHeight="false" outlineLevel="0" collapsed="false">
      <c r="B260" s="31"/>
      <c r="C260" s="33" t="n">
        <f aca="false">C252+1</f>
        <v>47</v>
      </c>
      <c r="D260" s="13" t="n">
        <f aca="false">B259</f>
        <v>42110</v>
      </c>
      <c r="E260" s="52" t="n">
        <f aca="false">IF(SUM(D253:D259)&gt;0,AVERAGE(D253:D259),0)</f>
        <v>34539.1428571429</v>
      </c>
      <c r="F260" s="33" t="n">
        <f aca="false">SUM(F253:F259)</f>
        <v>81</v>
      </c>
      <c r="G260" s="33" t="n">
        <f aca="false">SUM(G253:G259)</f>
        <v>26</v>
      </c>
      <c r="H260" s="33" t="n">
        <f aca="false">F260/2.5</f>
        <v>32.4</v>
      </c>
      <c r="I260" s="33" t="n">
        <f aca="false">F260+I252</f>
        <v>1610</v>
      </c>
      <c r="J260" s="33" t="n">
        <f aca="false">G260+J252</f>
        <v>924</v>
      </c>
      <c r="K260" s="72"/>
      <c r="L260" s="52" t="n">
        <f aca="false">SUM(L253:L259)</f>
        <v>32100</v>
      </c>
      <c r="M260" s="52" t="n">
        <f aca="false">IF(L260&gt;0,L260+M252,0)</f>
        <v>787140</v>
      </c>
      <c r="N260" s="51" t="n">
        <f aca="false">L260/E260/7*1000</f>
        <v>132.768618627313</v>
      </c>
      <c r="O260" s="51" t="n">
        <f aca="false">L260/E260*1000</f>
        <v>929.380330391192</v>
      </c>
      <c r="P260" s="53" t="n">
        <f aca="false">IF(R260&gt;0,L260/(R260/10),0)</f>
        <v>1.37780066958537</v>
      </c>
      <c r="Q260" s="53" t="n">
        <f aca="false">M260/(S260/10)</f>
        <v>1.26595104101531</v>
      </c>
      <c r="R260" s="52" t="n">
        <f aca="false">SUM(R253:R259)</f>
        <v>232980</v>
      </c>
      <c r="S260" s="52" t="n">
        <f aca="false">IF(R260&gt;0,R260+S252,0)</f>
        <v>6217776</v>
      </c>
      <c r="T260" s="53" t="n">
        <f aca="false">R260/E260</f>
        <v>6.74539032319439</v>
      </c>
      <c r="U260" s="53" t="n">
        <f aca="false">T260+U252</f>
        <v>173.498760732916</v>
      </c>
      <c r="V260" s="53" t="n">
        <f aca="false">S260/$E$28</f>
        <v>168.348296962149</v>
      </c>
      <c r="W260" s="54" t="n">
        <f aca="false">IF(R260&gt;0,R260/7/E260*100,0)</f>
        <v>96.362718902777</v>
      </c>
      <c r="X260" s="33" t="n">
        <v>90</v>
      </c>
      <c r="Z260" s="55" t="n">
        <f aca="false">N260/2</f>
        <v>66.3843093136566</v>
      </c>
      <c r="AA260" s="55" t="n">
        <f aca="false">AVERAGE(Z252,Z260,Z268)</f>
        <v>65.5981260936591</v>
      </c>
    </row>
    <row r="261" customFormat="false" ht="14.4" hidden="true" customHeight="true" outlineLevel="1" collapsed="false">
      <c r="B261" s="16" t="n">
        <f aca="false">B259+1</f>
        <v>42111</v>
      </c>
      <c r="C261" s="23"/>
      <c r="D261" s="50" t="n">
        <f aca="false">D259-F259-G259</f>
        <v>34467</v>
      </c>
      <c r="E261" s="17"/>
      <c r="F261" s="50" t="n">
        <v>8</v>
      </c>
      <c r="G261" s="50"/>
      <c r="H261" s="50"/>
      <c r="I261" s="33"/>
      <c r="J261" s="33"/>
      <c r="K261" s="67"/>
      <c r="L261" s="18" t="n">
        <v>4590</v>
      </c>
      <c r="M261" s="17"/>
      <c r="N261" s="34"/>
      <c r="O261" s="28"/>
      <c r="P261" s="17"/>
      <c r="Q261" s="17"/>
      <c r="R261" s="50" t="n">
        <v>33263</v>
      </c>
      <c r="S261" s="17"/>
      <c r="T261" s="28"/>
      <c r="U261" s="28"/>
      <c r="V261" s="28"/>
      <c r="W261" s="75"/>
      <c r="X261" s="33" t="n">
        <v>88</v>
      </c>
      <c r="Z261" s="55" t="n">
        <f aca="false">N261/2</f>
        <v>0</v>
      </c>
    </row>
    <row r="262" customFormat="false" ht="14.4" hidden="true" customHeight="true" outlineLevel="1" collapsed="false">
      <c r="B262" s="16" t="n">
        <f aca="false">B261+1</f>
        <v>42112</v>
      </c>
      <c r="C262" s="23"/>
      <c r="D262" s="50" t="n">
        <f aca="false">D261-F261-G261</f>
        <v>34459</v>
      </c>
      <c r="E262" s="17"/>
      <c r="F262" s="50" t="n">
        <v>10</v>
      </c>
      <c r="G262" s="50"/>
      <c r="H262" s="50"/>
      <c r="I262" s="33"/>
      <c r="J262" s="33"/>
      <c r="K262" s="67"/>
      <c r="L262" s="18" t="n">
        <v>4600</v>
      </c>
      <c r="M262" s="17"/>
      <c r="N262" s="34"/>
      <c r="O262" s="28"/>
      <c r="P262" s="17"/>
      <c r="Q262" s="17"/>
      <c r="R262" s="50" t="n">
        <v>33440</v>
      </c>
      <c r="S262" s="17"/>
      <c r="T262" s="28"/>
      <c r="U262" s="28"/>
      <c r="V262" s="28"/>
      <c r="W262" s="75"/>
      <c r="X262" s="33" t="n">
        <v>88</v>
      </c>
      <c r="Z262" s="55" t="n">
        <f aca="false">N262/2</f>
        <v>0</v>
      </c>
    </row>
    <row r="263" customFormat="false" ht="14.4" hidden="true" customHeight="true" outlineLevel="1" collapsed="false">
      <c r="B263" s="16" t="n">
        <f aca="false">B262+1</f>
        <v>42113</v>
      </c>
      <c r="C263" s="23"/>
      <c r="D263" s="50" t="n">
        <f aca="false">D262-F262-G262</f>
        <v>34449</v>
      </c>
      <c r="E263" s="17"/>
      <c r="F263" s="50"/>
      <c r="G263" s="50"/>
      <c r="H263" s="50"/>
      <c r="I263" s="33"/>
      <c r="J263" s="33"/>
      <c r="K263" s="67"/>
      <c r="L263" s="18" t="n">
        <v>4590</v>
      </c>
      <c r="M263" s="17"/>
      <c r="N263" s="34"/>
      <c r="O263" s="28"/>
      <c r="P263" s="17"/>
      <c r="Q263" s="17"/>
      <c r="R263" s="50" t="n">
        <v>33102</v>
      </c>
      <c r="S263" s="17"/>
      <c r="T263" s="28"/>
      <c r="U263" s="28"/>
      <c r="V263" s="28"/>
      <c r="W263" s="75"/>
      <c r="X263" s="33" t="n">
        <v>88</v>
      </c>
      <c r="Z263" s="55" t="n">
        <f aca="false">N263/2</f>
        <v>0</v>
      </c>
    </row>
    <row r="264" customFormat="false" ht="14.4" hidden="true" customHeight="true" outlineLevel="1" collapsed="false">
      <c r="B264" s="16" t="n">
        <f aca="false">B263+1</f>
        <v>42114</v>
      </c>
      <c r="C264" s="23"/>
      <c r="D264" s="50" t="n">
        <f aca="false">D263-F263-G263</f>
        <v>34449</v>
      </c>
      <c r="E264" s="17"/>
      <c r="F264" s="50" t="n">
        <v>20</v>
      </c>
      <c r="G264" s="50"/>
      <c r="H264" s="50"/>
      <c r="I264" s="33"/>
      <c r="J264" s="33"/>
      <c r="K264" s="67"/>
      <c r="L264" s="18" t="n">
        <v>4510</v>
      </c>
      <c r="M264" s="17"/>
      <c r="N264" s="34"/>
      <c r="O264" s="28"/>
      <c r="P264" s="17"/>
      <c r="Q264" s="17"/>
      <c r="R264" s="50" t="n">
        <v>33173</v>
      </c>
      <c r="S264" s="17"/>
      <c r="T264" s="28"/>
      <c r="U264" s="28"/>
      <c r="V264" s="28"/>
      <c r="W264" s="75"/>
      <c r="X264" s="33" t="n">
        <v>88</v>
      </c>
      <c r="Z264" s="55" t="n">
        <f aca="false">N264/2</f>
        <v>0</v>
      </c>
    </row>
    <row r="265" customFormat="false" ht="14.4" hidden="true" customHeight="true" outlineLevel="1" collapsed="false">
      <c r="B265" s="16" t="n">
        <f aca="false">B264+1</f>
        <v>42115</v>
      </c>
      <c r="C265" s="23"/>
      <c r="D265" s="50" t="n">
        <f aca="false">D264-F264-G264</f>
        <v>34429</v>
      </c>
      <c r="E265" s="17"/>
      <c r="F265" s="50" t="n">
        <v>11</v>
      </c>
      <c r="G265" s="50"/>
      <c r="H265" s="50"/>
      <c r="I265" s="33"/>
      <c r="J265" s="33"/>
      <c r="K265" s="67"/>
      <c r="L265" s="18" t="n">
        <v>4030</v>
      </c>
      <c r="M265" s="17"/>
      <c r="N265" s="34"/>
      <c r="O265" s="28"/>
      <c r="P265" s="17"/>
      <c r="Q265" s="17"/>
      <c r="R265" s="50" t="n">
        <v>33150</v>
      </c>
      <c r="S265" s="17"/>
      <c r="T265" s="28"/>
      <c r="U265" s="28"/>
      <c r="V265" s="28"/>
      <c r="W265" s="75"/>
      <c r="X265" s="33" t="n">
        <v>88</v>
      </c>
      <c r="Z265" s="55" t="n">
        <f aca="false">N265/2</f>
        <v>0</v>
      </c>
    </row>
    <row r="266" customFormat="false" ht="14.4" hidden="true" customHeight="true" outlineLevel="1" collapsed="false">
      <c r="B266" s="16" t="n">
        <f aca="false">B265+1</f>
        <v>42116</v>
      </c>
      <c r="C266" s="23"/>
      <c r="D266" s="50" t="n">
        <f aca="false">D265-F265-G265</f>
        <v>34418</v>
      </c>
      <c r="E266" s="17"/>
      <c r="F266" s="50" t="n">
        <v>11</v>
      </c>
      <c r="G266" s="50" t="n">
        <v>23</v>
      </c>
      <c r="H266" s="50"/>
      <c r="I266" s="33"/>
      <c r="J266" s="33"/>
      <c r="K266" s="67"/>
      <c r="L266" s="18" t="n">
        <v>4540</v>
      </c>
      <c r="M266" s="17"/>
      <c r="N266" s="34"/>
      <c r="O266" s="28"/>
      <c r="P266" s="17"/>
      <c r="Q266" s="17"/>
      <c r="R266" s="50" t="n">
        <v>33092</v>
      </c>
      <c r="S266" s="17"/>
      <c r="T266" s="28"/>
      <c r="U266" s="28"/>
      <c r="V266" s="28"/>
      <c r="W266" s="75"/>
      <c r="X266" s="33" t="n">
        <v>88</v>
      </c>
      <c r="Z266" s="55" t="n">
        <f aca="false">N266/2</f>
        <v>0</v>
      </c>
    </row>
    <row r="267" customFormat="false" ht="14.4" hidden="true" customHeight="true" outlineLevel="1" collapsed="false">
      <c r="B267" s="16" t="n">
        <f aca="false">B266+1</f>
        <v>42117</v>
      </c>
      <c r="C267" s="23"/>
      <c r="D267" s="50" t="n">
        <f aca="false">D266-F266-G266</f>
        <v>34384</v>
      </c>
      <c r="E267" s="17"/>
      <c r="F267" s="50" t="n">
        <v>10</v>
      </c>
      <c r="G267" s="50"/>
      <c r="H267" s="50"/>
      <c r="I267" s="33"/>
      <c r="J267" s="33"/>
      <c r="K267" s="67"/>
      <c r="L267" s="18" t="n">
        <v>4110</v>
      </c>
      <c r="M267" s="17"/>
      <c r="N267" s="34"/>
      <c r="O267" s="28"/>
      <c r="P267" s="17"/>
      <c r="Q267" s="17"/>
      <c r="R267" s="50" t="n">
        <v>33107</v>
      </c>
      <c r="S267" s="17"/>
      <c r="T267" s="28"/>
      <c r="U267" s="28"/>
      <c r="V267" s="28"/>
      <c r="W267" s="75"/>
      <c r="X267" s="33" t="n">
        <v>88</v>
      </c>
      <c r="Z267" s="55" t="n">
        <f aca="false">N267/2</f>
        <v>0</v>
      </c>
    </row>
    <row r="268" s="32" customFormat="true" ht="14.4" hidden="false" customHeight="false" outlineLevel="0" collapsed="false">
      <c r="B268" s="31"/>
      <c r="C268" s="33" t="n">
        <f aca="false">C260+1</f>
        <v>48</v>
      </c>
      <c r="D268" s="13" t="n">
        <f aca="false">B267</f>
        <v>42117</v>
      </c>
      <c r="E268" s="52" t="n">
        <f aca="false">IF(SUM(D261:D267)&gt;0,AVERAGE(D261:D267),0)</f>
        <v>34436.4285714286</v>
      </c>
      <c r="F268" s="33" t="n">
        <f aca="false">SUM(F261:F267)</f>
        <v>70</v>
      </c>
      <c r="G268" s="33" t="n">
        <f aca="false">SUM(G261:G267)</f>
        <v>23</v>
      </c>
      <c r="H268" s="33" t="n">
        <f aca="false">F268/2.5</f>
        <v>28</v>
      </c>
      <c r="I268" s="33" t="n">
        <f aca="false">F268+I260</f>
        <v>1680</v>
      </c>
      <c r="J268" s="33" t="n">
        <f aca="false">G268+J260</f>
        <v>947</v>
      </c>
      <c r="K268" s="72"/>
      <c r="L268" s="52" t="n">
        <f aca="false">SUM(L261:L267)</f>
        <v>30970</v>
      </c>
      <c r="M268" s="52" t="n">
        <f aca="false">IF(L268&gt;0,L268+M260,0)</f>
        <v>818110</v>
      </c>
      <c r="N268" s="51" t="n">
        <f aca="false">L268/E268/7*1000</f>
        <v>128.476903611209</v>
      </c>
      <c r="O268" s="51" t="n">
        <f aca="false">L268/E268*1000</f>
        <v>899.338325278463</v>
      </c>
      <c r="P268" s="53" t="n">
        <f aca="false">IF(R268&gt;0,L268/(R268/10),0)</f>
        <v>1.33303490339048</v>
      </c>
      <c r="Q268" s="53" t="n">
        <f aca="false">M268/(S268/10)</f>
        <v>1.26836734235097</v>
      </c>
      <c r="R268" s="52" t="n">
        <f aca="false">SUM(R261:R267)</f>
        <v>232327</v>
      </c>
      <c r="S268" s="52" t="n">
        <f aca="false">IF(R268&gt;0,R268+S260,0)</f>
        <v>6450103</v>
      </c>
      <c r="T268" s="53" t="n">
        <f aca="false">R268/E268</f>
        <v>6.74654746842007</v>
      </c>
      <c r="U268" s="53" t="n">
        <f aca="false">T268+U260</f>
        <v>180.245308201336</v>
      </c>
      <c r="V268" s="53" t="n">
        <f aca="false">S268/$E$28</f>
        <v>174.638625656577</v>
      </c>
      <c r="W268" s="54" t="n">
        <f aca="false">IF(R268&gt;0,R268/7/E268*100,0)</f>
        <v>96.3792495488582</v>
      </c>
      <c r="X268" s="33" t="n">
        <v>90</v>
      </c>
      <c r="Z268" s="55" t="n">
        <f aca="false">N268/2</f>
        <v>64.2384518056045</v>
      </c>
      <c r="AA268" s="55" t="n">
        <f aca="false">AVERAGE(Z260,Z268,Z276)</f>
        <v>64.7968947161693</v>
      </c>
    </row>
    <row r="269" customFormat="false" ht="14.4" hidden="true" customHeight="true" outlineLevel="1" collapsed="false">
      <c r="B269" s="16" t="n">
        <f aca="false">B267+1</f>
        <v>42118</v>
      </c>
      <c r="C269" s="23"/>
      <c r="D269" s="50" t="n">
        <f aca="false">D267-F267-G267</f>
        <v>34374</v>
      </c>
      <c r="E269" s="17"/>
      <c r="F269" s="50" t="n">
        <v>10</v>
      </c>
      <c r="G269" s="50"/>
      <c r="H269" s="33"/>
      <c r="I269" s="33"/>
      <c r="J269" s="33"/>
      <c r="K269" s="67"/>
      <c r="L269" s="18" t="n">
        <v>4480</v>
      </c>
      <c r="M269" s="17"/>
      <c r="N269" s="34"/>
      <c r="O269" s="28"/>
      <c r="P269" s="17"/>
      <c r="Q269" s="17"/>
      <c r="R269" s="50" t="n">
        <v>33099</v>
      </c>
      <c r="S269" s="17"/>
      <c r="T269" s="28"/>
      <c r="U269" s="28"/>
      <c r="V269" s="28"/>
      <c r="W269" s="75"/>
      <c r="X269" s="33" t="n">
        <v>88</v>
      </c>
    </row>
    <row r="270" customFormat="false" ht="14.4" hidden="true" customHeight="true" outlineLevel="1" collapsed="false">
      <c r="B270" s="16" t="n">
        <f aca="false">B269+1</f>
        <v>42119</v>
      </c>
      <c r="C270" s="23"/>
      <c r="D270" s="50" t="n">
        <f aca="false">D269-F269-G269</f>
        <v>34364</v>
      </c>
      <c r="E270" s="17"/>
      <c r="F270" s="50" t="n">
        <v>10</v>
      </c>
      <c r="G270" s="50"/>
      <c r="H270" s="33"/>
      <c r="I270" s="33"/>
      <c r="J270" s="33"/>
      <c r="K270" s="67"/>
      <c r="L270" s="18" t="n">
        <v>4140</v>
      </c>
      <c r="M270" s="17"/>
      <c r="N270" s="34"/>
      <c r="O270" s="28"/>
      <c r="P270" s="17"/>
      <c r="Q270" s="17"/>
      <c r="R270" s="50" t="n">
        <v>32921</v>
      </c>
      <c r="S270" s="17"/>
      <c r="T270" s="28"/>
      <c r="U270" s="28"/>
      <c r="V270" s="28"/>
      <c r="W270" s="75"/>
      <c r="X270" s="33" t="n">
        <v>88</v>
      </c>
    </row>
    <row r="271" customFormat="false" ht="14.4" hidden="true" customHeight="true" outlineLevel="1" collapsed="false">
      <c r="B271" s="16" t="n">
        <f aca="false">B270+1</f>
        <v>42120</v>
      </c>
      <c r="C271" s="23"/>
      <c r="D271" s="50" t="n">
        <f aca="false">D270-F270-G270</f>
        <v>34354</v>
      </c>
      <c r="E271" s="17"/>
      <c r="F271" s="50"/>
      <c r="G271" s="50"/>
      <c r="H271" s="33"/>
      <c r="I271" s="33"/>
      <c r="J271" s="33"/>
      <c r="K271" s="67"/>
      <c r="L271" s="18" t="n">
        <v>4430</v>
      </c>
      <c r="M271" s="17"/>
      <c r="N271" s="34"/>
      <c r="O271" s="28"/>
      <c r="P271" s="17"/>
      <c r="Q271" s="17"/>
      <c r="R271" s="50" t="n">
        <v>32892</v>
      </c>
      <c r="S271" s="17"/>
      <c r="T271" s="28"/>
      <c r="U271" s="28"/>
      <c r="V271" s="28"/>
      <c r="W271" s="75"/>
      <c r="X271" s="33" t="n">
        <v>88</v>
      </c>
    </row>
    <row r="272" customFormat="false" ht="14.4" hidden="true" customHeight="true" outlineLevel="1" collapsed="false">
      <c r="B272" s="16" t="n">
        <f aca="false">B271+1</f>
        <v>42121</v>
      </c>
      <c r="C272" s="23"/>
      <c r="D272" s="50" t="n">
        <f aca="false">D271-F271-G271</f>
        <v>34354</v>
      </c>
      <c r="E272" s="17"/>
      <c r="F272" s="50" t="n">
        <v>23</v>
      </c>
      <c r="G272" s="50"/>
      <c r="H272" s="33"/>
      <c r="I272" s="33"/>
      <c r="J272" s="33"/>
      <c r="K272" s="67"/>
      <c r="L272" s="18" t="n">
        <v>4030</v>
      </c>
      <c r="M272" s="17"/>
      <c r="N272" s="34"/>
      <c r="O272" s="28"/>
      <c r="P272" s="17"/>
      <c r="Q272" s="17"/>
      <c r="R272" s="50" t="n">
        <v>32858</v>
      </c>
      <c r="S272" s="17"/>
      <c r="T272" s="28"/>
      <c r="U272" s="28"/>
      <c r="V272" s="28"/>
      <c r="W272" s="75"/>
      <c r="X272" s="33" t="n">
        <v>88</v>
      </c>
    </row>
    <row r="273" customFormat="false" ht="14.4" hidden="true" customHeight="true" outlineLevel="1" collapsed="false">
      <c r="B273" s="16" t="n">
        <f aca="false">B272+1</f>
        <v>42122</v>
      </c>
      <c r="C273" s="23"/>
      <c r="D273" s="50" t="n">
        <f aca="false">D272-F272-G272</f>
        <v>34331</v>
      </c>
      <c r="E273" s="17"/>
      <c r="F273" s="50" t="n">
        <v>13</v>
      </c>
      <c r="G273" s="50"/>
      <c r="H273" s="33"/>
      <c r="I273" s="33"/>
      <c r="J273" s="33"/>
      <c r="K273" s="67"/>
      <c r="L273" s="18" t="n">
        <v>4860</v>
      </c>
      <c r="M273" s="17"/>
      <c r="N273" s="34"/>
      <c r="O273" s="28"/>
      <c r="P273" s="17"/>
      <c r="Q273" s="17"/>
      <c r="R273" s="50" t="n">
        <v>32981</v>
      </c>
      <c r="S273" s="17"/>
      <c r="T273" s="28"/>
      <c r="U273" s="28"/>
      <c r="V273" s="28"/>
      <c r="W273" s="75"/>
      <c r="X273" s="33" t="n">
        <v>88</v>
      </c>
    </row>
    <row r="274" customFormat="false" ht="14.4" hidden="true" customHeight="true" outlineLevel="1" collapsed="false">
      <c r="B274" s="16" t="n">
        <f aca="false">B273+1</f>
        <v>42123</v>
      </c>
      <c r="C274" s="23"/>
      <c r="D274" s="50" t="n">
        <f aca="false">D273-F273-G273</f>
        <v>34318</v>
      </c>
      <c r="E274" s="17"/>
      <c r="F274" s="50" t="n">
        <v>10</v>
      </c>
      <c r="G274" s="50"/>
      <c r="H274" s="33"/>
      <c r="I274" s="33"/>
      <c r="J274" s="33"/>
      <c r="K274" s="67"/>
      <c r="L274" s="18" t="n">
        <v>4070</v>
      </c>
      <c r="M274" s="17"/>
      <c r="N274" s="34"/>
      <c r="O274" s="28"/>
      <c r="P274" s="17"/>
      <c r="Q274" s="17"/>
      <c r="R274" s="50" t="n">
        <v>33031</v>
      </c>
      <c r="S274" s="17"/>
      <c r="T274" s="28"/>
      <c r="U274" s="28"/>
      <c r="V274" s="28"/>
      <c r="W274" s="75"/>
      <c r="X274" s="33" t="n">
        <v>88</v>
      </c>
    </row>
    <row r="275" customFormat="false" ht="14.4" hidden="true" customHeight="true" outlineLevel="1" collapsed="false">
      <c r="B275" s="16" t="n">
        <f aca="false">B274+1</f>
        <v>42124</v>
      </c>
      <c r="C275" s="23"/>
      <c r="D275" s="50" t="n">
        <f aca="false">D274-F274-G274</f>
        <v>34308</v>
      </c>
      <c r="E275" s="17"/>
      <c r="F275" s="50" t="n">
        <v>11</v>
      </c>
      <c r="G275" s="50" t="n">
        <v>72</v>
      </c>
      <c r="H275" s="33"/>
      <c r="I275" s="33"/>
      <c r="J275" s="33"/>
      <c r="K275" s="67"/>
      <c r="L275" s="18" t="n">
        <v>4650</v>
      </c>
      <c r="M275" s="17"/>
      <c r="N275" s="34"/>
      <c r="O275" s="28"/>
      <c r="P275" s="17"/>
      <c r="Q275" s="17"/>
      <c r="R275" s="50" t="n">
        <v>32971</v>
      </c>
      <c r="S275" s="17"/>
      <c r="T275" s="28"/>
      <c r="U275" s="28"/>
      <c r="V275" s="28"/>
      <c r="W275" s="75"/>
      <c r="X275" s="33" t="n">
        <v>88</v>
      </c>
    </row>
    <row r="276" s="32" customFormat="true" ht="14.4" hidden="false" customHeight="false" outlineLevel="0" collapsed="false">
      <c r="B276" s="31"/>
      <c r="C276" s="33" t="n">
        <f aca="false">C268+1</f>
        <v>49</v>
      </c>
      <c r="D276" s="13" t="n">
        <f aca="false">B275</f>
        <v>42124</v>
      </c>
      <c r="E276" s="52" t="n">
        <f aca="false">IF(SUM(D269:D275)&gt;0,AVERAGE(D269:D275),0)</f>
        <v>34343.2857142857</v>
      </c>
      <c r="F276" s="33" t="n">
        <f aca="false">SUM(F269:F275)</f>
        <v>77</v>
      </c>
      <c r="G276" s="33" t="n">
        <f aca="false">SUM(G269:G275)</f>
        <v>72</v>
      </c>
      <c r="H276" s="33" t="n">
        <f aca="false">F276/2.5</f>
        <v>30.8</v>
      </c>
      <c r="I276" s="33" t="n">
        <f aca="false">F276+I268</f>
        <v>1757</v>
      </c>
      <c r="J276" s="33" t="n">
        <f aca="false">G276+J268</f>
        <v>1019</v>
      </c>
      <c r="K276" s="72"/>
      <c r="L276" s="52" t="n">
        <f aca="false">SUM(L269:L275)</f>
        <v>30660</v>
      </c>
      <c r="M276" s="52" t="n">
        <f aca="false">IF(L276&gt;0,L276+M268,0)</f>
        <v>848770</v>
      </c>
      <c r="N276" s="51" t="n">
        <f aca="false">L276/E276/7*1000</f>
        <v>127.535846058493</v>
      </c>
      <c r="O276" s="51" t="n">
        <f aca="false">L276/E276*1000</f>
        <v>892.750922409454</v>
      </c>
      <c r="P276" s="53" t="n">
        <f aca="false">IF(R276&gt;0,L276/(R276/10),0)</f>
        <v>1.32869345143942</v>
      </c>
      <c r="Q276" s="53" t="n">
        <f aca="false">M276/(S276/10)</f>
        <v>1.27045097215087</v>
      </c>
      <c r="R276" s="52" t="n">
        <f aca="false">SUM(R269:R275)</f>
        <v>230753</v>
      </c>
      <c r="S276" s="52" t="n">
        <f aca="false">IF(R276&gt;0,R276+S268,0)</f>
        <v>6680856</v>
      </c>
      <c r="T276" s="53" t="n">
        <f aca="false">R276/E276</f>
        <v>6.7190134898483</v>
      </c>
      <c r="U276" s="53" t="n">
        <f aca="false">T276+U268</f>
        <v>186.964321691184</v>
      </c>
      <c r="V276" s="53" t="n">
        <f aca="false">S276/$E$28</f>
        <v>180.886337791737</v>
      </c>
      <c r="W276" s="54" t="n">
        <f aca="false">IF(R276&gt;0,R276/7/E276*100,0)</f>
        <v>95.9859069978328</v>
      </c>
      <c r="X276" s="33" t="n">
        <v>89</v>
      </c>
      <c r="Z276" s="55" t="n">
        <f aca="false">N276/2</f>
        <v>63.7679230292467</v>
      </c>
      <c r="AA276" s="55" t="n">
        <f aca="false">AVERAGE(Z268,Z276,Z284)</f>
        <v>63.770069388002</v>
      </c>
    </row>
    <row r="277" customFormat="false" ht="14.4" hidden="true" customHeight="true" outlineLevel="1" collapsed="false">
      <c r="B277" s="16" t="n">
        <f aca="false">B275+1</f>
        <v>42125</v>
      </c>
      <c r="C277" s="23"/>
      <c r="D277" s="50" t="n">
        <f aca="false">D275-F275-G275</f>
        <v>34225</v>
      </c>
      <c r="E277" s="17"/>
      <c r="F277" s="50"/>
      <c r="G277" s="50"/>
      <c r="H277" s="50"/>
      <c r="I277" s="33"/>
      <c r="J277" s="33"/>
      <c r="K277" s="67"/>
      <c r="L277" s="18" t="n">
        <v>4190</v>
      </c>
      <c r="M277" s="17"/>
      <c r="N277" s="34"/>
      <c r="O277" s="28"/>
      <c r="P277" s="17"/>
      <c r="Q277" s="17"/>
      <c r="R277" s="50" t="n">
        <v>32914</v>
      </c>
      <c r="S277" s="17"/>
      <c r="T277" s="28"/>
      <c r="U277" s="28"/>
      <c r="V277" s="28"/>
      <c r="W277" s="75"/>
      <c r="X277" s="33" t="n">
        <v>88</v>
      </c>
      <c r="Z277" s="55" t="n">
        <f aca="false">N277/2</f>
        <v>0</v>
      </c>
    </row>
    <row r="278" customFormat="false" ht="14.4" hidden="true" customHeight="true" outlineLevel="1" collapsed="false">
      <c r="B278" s="16" t="n">
        <f aca="false">B277+1</f>
        <v>42126</v>
      </c>
      <c r="C278" s="23"/>
      <c r="D278" s="50" t="n">
        <f aca="false">D277-F277-G277</f>
        <v>34225</v>
      </c>
      <c r="E278" s="17"/>
      <c r="F278" s="50"/>
      <c r="G278" s="50"/>
      <c r="H278" s="50"/>
      <c r="I278" s="33"/>
      <c r="J278" s="33"/>
      <c r="K278" s="67"/>
      <c r="L278" s="18" t="n">
        <v>4660</v>
      </c>
      <c r="M278" s="17"/>
      <c r="N278" s="34"/>
      <c r="O278" s="28"/>
      <c r="P278" s="17"/>
      <c r="Q278" s="17"/>
      <c r="R278" s="50" t="n">
        <v>32911</v>
      </c>
      <c r="S278" s="17"/>
      <c r="T278" s="28"/>
      <c r="U278" s="28"/>
      <c r="V278" s="28"/>
      <c r="W278" s="75"/>
      <c r="X278" s="33" t="n">
        <v>88</v>
      </c>
      <c r="Z278" s="55" t="n">
        <f aca="false">N278/2</f>
        <v>0</v>
      </c>
    </row>
    <row r="279" customFormat="false" ht="14.4" hidden="true" customHeight="true" outlineLevel="1" collapsed="false">
      <c r="B279" s="16" t="n">
        <f aca="false">B278+1</f>
        <v>42127</v>
      </c>
      <c r="C279" s="23"/>
      <c r="D279" s="50" t="n">
        <f aca="false">D278-F278-G278</f>
        <v>34225</v>
      </c>
      <c r="E279" s="17"/>
      <c r="F279" s="50" t="n">
        <v>32</v>
      </c>
      <c r="G279" s="50"/>
      <c r="H279" s="50"/>
      <c r="I279" s="33"/>
      <c r="J279" s="33"/>
      <c r="K279" s="67"/>
      <c r="L279" s="18" t="n">
        <v>4100</v>
      </c>
      <c r="M279" s="17"/>
      <c r="N279" s="34"/>
      <c r="O279" s="28"/>
      <c r="P279" s="17"/>
      <c r="Q279" s="17"/>
      <c r="R279" s="50" t="n">
        <v>32871</v>
      </c>
      <c r="S279" s="17"/>
      <c r="T279" s="28"/>
      <c r="U279" s="28"/>
      <c r="V279" s="28"/>
      <c r="W279" s="75"/>
      <c r="X279" s="33" t="n">
        <v>88</v>
      </c>
      <c r="Z279" s="55" t="n">
        <f aca="false">N279/2</f>
        <v>0</v>
      </c>
    </row>
    <row r="280" customFormat="false" ht="14.4" hidden="true" customHeight="true" outlineLevel="1" collapsed="false">
      <c r="B280" s="16" t="n">
        <f aca="false">B279+1</f>
        <v>42128</v>
      </c>
      <c r="C280" s="23"/>
      <c r="D280" s="50" t="n">
        <f aca="false">D279-F279-G279</f>
        <v>34193</v>
      </c>
      <c r="E280" s="17"/>
      <c r="F280" s="50" t="n">
        <v>10</v>
      </c>
      <c r="G280" s="50"/>
      <c r="H280" s="50"/>
      <c r="I280" s="33"/>
      <c r="J280" s="33"/>
      <c r="K280" s="67"/>
      <c r="L280" s="18" t="n">
        <v>4530</v>
      </c>
      <c r="M280" s="17"/>
      <c r="N280" s="34"/>
      <c r="O280" s="28"/>
      <c r="P280" s="17"/>
      <c r="Q280" s="17"/>
      <c r="R280" s="50" t="n">
        <v>33018</v>
      </c>
      <c r="S280" s="17"/>
      <c r="T280" s="28"/>
      <c r="U280" s="28"/>
      <c r="V280" s="28"/>
      <c r="W280" s="75"/>
      <c r="X280" s="33" t="n">
        <v>87</v>
      </c>
      <c r="Z280" s="55" t="n">
        <f aca="false">N280/2</f>
        <v>0</v>
      </c>
    </row>
    <row r="281" customFormat="false" ht="14.4" hidden="true" customHeight="true" outlineLevel="1" collapsed="false">
      <c r="B281" s="16" t="n">
        <f aca="false">B280+1</f>
        <v>42129</v>
      </c>
      <c r="C281" s="23"/>
      <c r="D281" s="50" t="n">
        <f aca="false">D280-F280-G280</f>
        <v>34183</v>
      </c>
      <c r="E281" s="17"/>
      <c r="F281" s="50" t="n">
        <v>12</v>
      </c>
      <c r="G281" s="50" t="n">
        <v>30</v>
      </c>
      <c r="H281" s="50"/>
      <c r="I281" s="33"/>
      <c r="J281" s="33"/>
      <c r="K281" s="67"/>
      <c r="L281" s="18" t="n">
        <v>4120</v>
      </c>
      <c r="M281" s="17"/>
      <c r="N281" s="34"/>
      <c r="O281" s="28"/>
      <c r="P281" s="17"/>
      <c r="Q281" s="17"/>
      <c r="R281" s="50" t="n">
        <v>32852</v>
      </c>
      <c r="S281" s="17"/>
      <c r="T281" s="28"/>
      <c r="U281" s="28"/>
      <c r="V281" s="28"/>
      <c r="W281" s="75"/>
      <c r="X281" s="33" t="n">
        <v>87</v>
      </c>
      <c r="Z281" s="55" t="n">
        <f aca="false">N281/2</f>
        <v>0</v>
      </c>
    </row>
    <row r="282" customFormat="false" ht="14.4" hidden="true" customHeight="true" outlineLevel="1" collapsed="false">
      <c r="B282" s="16" t="n">
        <f aca="false">B281+1</f>
        <v>42130</v>
      </c>
      <c r="C282" s="23"/>
      <c r="D282" s="50" t="n">
        <f aca="false">D281-F281-G281</f>
        <v>34141</v>
      </c>
      <c r="E282" s="17"/>
      <c r="F282" s="50" t="n">
        <v>11</v>
      </c>
      <c r="G282" s="50"/>
      <c r="H282" s="50"/>
      <c r="I282" s="33"/>
      <c r="J282" s="33"/>
      <c r="K282" s="67"/>
      <c r="L282" s="18" t="n">
        <v>4590</v>
      </c>
      <c r="M282" s="17"/>
      <c r="N282" s="34"/>
      <c r="O282" s="28"/>
      <c r="P282" s="17"/>
      <c r="Q282" s="17"/>
      <c r="R282" s="50" t="n">
        <v>32831</v>
      </c>
      <c r="S282" s="17"/>
      <c r="T282" s="28"/>
      <c r="U282" s="28"/>
      <c r="V282" s="28"/>
      <c r="W282" s="75"/>
      <c r="X282" s="33" t="n">
        <v>87</v>
      </c>
      <c r="Z282" s="55" t="n">
        <f aca="false">N282/2</f>
        <v>0</v>
      </c>
    </row>
    <row r="283" customFormat="false" ht="14.4" hidden="true" customHeight="true" outlineLevel="1" collapsed="false">
      <c r="B283" s="16" t="n">
        <f aca="false">B282+1</f>
        <v>42131</v>
      </c>
      <c r="C283" s="23"/>
      <c r="D283" s="50" t="n">
        <f aca="false">D282-F282-G282</f>
        <v>34130</v>
      </c>
      <c r="E283" s="17"/>
      <c r="F283" s="50" t="n">
        <v>9</v>
      </c>
      <c r="G283" s="50" t="n">
        <v>9</v>
      </c>
      <c r="H283" s="50"/>
      <c r="I283" s="33"/>
      <c r="J283" s="33"/>
      <c r="K283" s="67"/>
      <c r="L283" s="18" t="n">
        <v>4110</v>
      </c>
      <c r="M283" s="17"/>
      <c r="N283" s="34"/>
      <c r="O283" s="28"/>
      <c r="P283" s="17"/>
      <c r="Q283" s="17"/>
      <c r="R283" s="50" t="n">
        <v>32803</v>
      </c>
      <c r="S283" s="17"/>
      <c r="T283" s="28"/>
      <c r="U283" s="28"/>
      <c r="V283" s="28"/>
      <c r="W283" s="75"/>
      <c r="X283" s="33" t="n">
        <v>87</v>
      </c>
      <c r="Z283" s="55" t="n">
        <f aca="false">N283/2</f>
        <v>0</v>
      </c>
    </row>
    <row r="284" s="32" customFormat="true" ht="14.4" hidden="false" customHeight="false" outlineLevel="0" collapsed="false">
      <c r="B284" s="31"/>
      <c r="C284" s="33" t="n">
        <f aca="false">C276+1</f>
        <v>50</v>
      </c>
      <c r="D284" s="13" t="n">
        <f aca="false">B283</f>
        <v>42131</v>
      </c>
      <c r="E284" s="52" t="n">
        <f aca="false">IF(SUM(D277:D283)&gt;0,AVERAGE(D277:D283),0)</f>
        <v>34188.8571428571</v>
      </c>
      <c r="F284" s="33" t="n">
        <f aca="false">SUM(F277:F283)</f>
        <v>74</v>
      </c>
      <c r="G284" s="33" t="n">
        <f aca="false">SUM(G277:G283)</f>
        <v>39</v>
      </c>
      <c r="H284" s="33" t="n">
        <f aca="false">F284/2.5</f>
        <v>29.6</v>
      </c>
      <c r="I284" s="33" t="n">
        <f aca="false">F284+I276</f>
        <v>1831</v>
      </c>
      <c r="J284" s="33" t="n">
        <f aca="false">G284+J276</f>
        <v>1058</v>
      </c>
      <c r="K284" s="72"/>
      <c r="L284" s="52" t="n">
        <f aca="false">SUM(L277:L283)</f>
        <v>30300</v>
      </c>
      <c r="M284" s="52" t="n">
        <f aca="false">IF(L284&gt;0,L284+M276,0)</f>
        <v>879070</v>
      </c>
      <c r="N284" s="51" t="n">
        <f aca="false">L284/E284/7*1000</f>
        <v>126.60766665831</v>
      </c>
      <c r="O284" s="51" t="n">
        <f aca="false">L284/E284*1000</f>
        <v>886.253666608168</v>
      </c>
      <c r="P284" s="53" t="n">
        <f aca="false">IF(R284&gt;0,L284/(R284/10),0)</f>
        <v>1.31624674196351</v>
      </c>
      <c r="Q284" s="53" t="n">
        <f aca="false">M284/(S284/10)</f>
        <v>1.27197638103352</v>
      </c>
      <c r="R284" s="52" t="n">
        <f aca="false">SUM(R277:R283)</f>
        <v>230200</v>
      </c>
      <c r="S284" s="52" t="n">
        <f aca="false">IF(R284&gt;0,R284+S276,0)</f>
        <v>6911056</v>
      </c>
      <c r="T284" s="53" t="n">
        <f aca="false">R284/E284</f>
        <v>6.73318792254786</v>
      </c>
      <c r="U284" s="53" t="n">
        <f aca="false">T284+U276</f>
        <v>193.697509613732</v>
      </c>
      <c r="V284" s="53" t="n">
        <f aca="false">S284/$E$28</f>
        <v>187.119077272973</v>
      </c>
      <c r="W284" s="54" t="n">
        <f aca="false">IF(R284&gt;0,R284/7/E284*100,0)</f>
        <v>96.1883988935409</v>
      </c>
      <c r="X284" s="33" t="n">
        <v>89</v>
      </c>
      <c r="Z284" s="55" t="n">
        <f aca="false">N284/2</f>
        <v>63.3038333291549</v>
      </c>
      <c r="AA284" s="55" t="n">
        <f aca="false">AVERAGE(Z276,Z284,Z292)</f>
        <v>63.5079330665143</v>
      </c>
    </row>
    <row r="285" customFormat="false" ht="14.4" hidden="true" customHeight="true" outlineLevel="1" collapsed="false">
      <c r="B285" s="16" t="n">
        <f aca="false">B283+1</f>
        <v>42132</v>
      </c>
      <c r="C285" s="23"/>
      <c r="D285" s="50" t="n">
        <f aca="false">D283-F283-G283</f>
        <v>34112</v>
      </c>
      <c r="E285" s="17"/>
      <c r="F285" s="50" t="n">
        <v>8</v>
      </c>
      <c r="G285" s="50" t="n">
        <v>46</v>
      </c>
      <c r="H285" s="33"/>
      <c r="I285" s="33"/>
      <c r="J285" s="33"/>
      <c r="K285" s="67"/>
      <c r="L285" s="18" t="n">
        <v>4460</v>
      </c>
      <c r="M285" s="17"/>
      <c r="N285" s="34"/>
      <c r="O285" s="28"/>
      <c r="P285" s="17"/>
      <c r="Q285" s="17"/>
      <c r="R285" s="50" t="n">
        <v>32638</v>
      </c>
      <c r="S285" s="17"/>
      <c r="T285" s="28"/>
      <c r="U285" s="28"/>
      <c r="V285" s="28"/>
      <c r="W285" s="75"/>
      <c r="X285" s="33" t="n">
        <v>87</v>
      </c>
    </row>
    <row r="286" customFormat="false" ht="14.4" hidden="true" customHeight="true" outlineLevel="1" collapsed="false">
      <c r="B286" s="16" t="n">
        <f aca="false">B285+1</f>
        <v>42133</v>
      </c>
      <c r="C286" s="23"/>
      <c r="D286" s="50" t="n">
        <f aca="false">D285-F285-G285</f>
        <v>34058</v>
      </c>
      <c r="E286" s="17"/>
      <c r="F286" s="50"/>
      <c r="G286" s="50"/>
      <c r="H286" s="33"/>
      <c r="I286" s="33"/>
      <c r="J286" s="33"/>
      <c r="K286" s="67"/>
      <c r="L286" s="18" t="n">
        <v>4170</v>
      </c>
      <c r="M286" s="17"/>
      <c r="N286" s="34"/>
      <c r="O286" s="28"/>
      <c r="P286" s="17"/>
      <c r="Q286" s="17"/>
      <c r="R286" s="50" t="n">
        <v>32267</v>
      </c>
      <c r="S286" s="17"/>
      <c r="T286" s="28"/>
      <c r="U286" s="28"/>
      <c r="V286" s="28"/>
      <c r="W286" s="75"/>
      <c r="X286" s="33" t="n">
        <v>87</v>
      </c>
    </row>
    <row r="287" customFormat="false" ht="14.4" hidden="true" customHeight="true" outlineLevel="1" collapsed="false">
      <c r="B287" s="16" t="n">
        <f aca="false">B286+1</f>
        <v>42134</v>
      </c>
      <c r="C287" s="23"/>
      <c r="D287" s="50" t="n">
        <f aca="false">D286-F286-G286</f>
        <v>34058</v>
      </c>
      <c r="E287" s="17"/>
      <c r="F287" s="50"/>
      <c r="G287" s="50"/>
      <c r="H287" s="33"/>
      <c r="I287" s="33"/>
      <c r="J287" s="33"/>
      <c r="K287" s="67"/>
      <c r="L287" s="18" t="n">
        <v>4610</v>
      </c>
      <c r="M287" s="17"/>
      <c r="N287" s="34"/>
      <c r="O287" s="28"/>
      <c r="P287" s="17"/>
      <c r="Q287" s="17"/>
      <c r="R287" s="50" t="n">
        <v>32404</v>
      </c>
      <c r="S287" s="17"/>
      <c r="T287" s="28"/>
      <c r="U287" s="28"/>
      <c r="V287" s="28"/>
      <c r="W287" s="75"/>
      <c r="X287" s="33" t="n">
        <v>87</v>
      </c>
    </row>
    <row r="288" customFormat="false" ht="14.4" hidden="true" customHeight="true" outlineLevel="1" collapsed="false">
      <c r="B288" s="16" t="n">
        <f aca="false">B287+1</f>
        <v>42135</v>
      </c>
      <c r="C288" s="23"/>
      <c r="D288" s="50" t="n">
        <f aca="false">D287-F287-G287</f>
        <v>34058</v>
      </c>
      <c r="E288" s="17"/>
      <c r="F288" s="50" t="n">
        <v>22</v>
      </c>
      <c r="G288" s="50"/>
      <c r="H288" s="33"/>
      <c r="I288" s="33"/>
      <c r="J288" s="33"/>
      <c r="K288" s="67"/>
      <c r="L288" s="18" t="n">
        <v>3970</v>
      </c>
      <c r="M288" s="17"/>
      <c r="N288" s="34"/>
      <c r="O288" s="28"/>
      <c r="P288" s="17"/>
      <c r="Q288" s="17"/>
      <c r="R288" s="50" t="n">
        <v>32665</v>
      </c>
      <c r="S288" s="17"/>
      <c r="T288" s="28"/>
      <c r="U288" s="28"/>
      <c r="V288" s="28"/>
      <c r="W288" s="75"/>
      <c r="X288" s="33" t="n">
        <v>87</v>
      </c>
    </row>
    <row r="289" customFormat="false" ht="14.4" hidden="true" customHeight="true" outlineLevel="1" collapsed="false">
      <c r="B289" s="16" t="n">
        <f aca="false">B288+1</f>
        <v>42136</v>
      </c>
      <c r="C289" s="23"/>
      <c r="D289" s="50" t="n">
        <f aca="false">D288-F288-G288</f>
        <v>34036</v>
      </c>
      <c r="E289" s="17"/>
      <c r="F289" s="50" t="n">
        <v>8</v>
      </c>
      <c r="G289" s="50"/>
      <c r="H289" s="33"/>
      <c r="I289" s="33"/>
      <c r="J289" s="33"/>
      <c r="K289" s="67"/>
      <c r="L289" s="18" t="n">
        <v>4480</v>
      </c>
      <c r="M289" s="17"/>
      <c r="N289" s="34"/>
      <c r="O289" s="28"/>
      <c r="P289" s="17"/>
      <c r="Q289" s="17"/>
      <c r="R289" s="50" t="n">
        <v>32757</v>
      </c>
      <c r="S289" s="17"/>
      <c r="T289" s="28"/>
      <c r="U289" s="28"/>
      <c r="V289" s="28"/>
      <c r="W289" s="75"/>
      <c r="X289" s="33" t="n">
        <v>87</v>
      </c>
    </row>
    <row r="290" customFormat="false" ht="14.4" hidden="true" customHeight="true" outlineLevel="1" collapsed="false">
      <c r="B290" s="16" t="n">
        <f aca="false">B289+1</f>
        <v>42137</v>
      </c>
      <c r="C290" s="23"/>
      <c r="D290" s="50" t="n">
        <f aca="false">D289-F289-G289</f>
        <v>34028</v>
      </c>
      <c r="E290" s="17"/>
      <c r="F290" s="50" t="n">
        <v>9</v>
      </c>
      <c r="G290" s="50"/>
      <c r="H290" s="33"/>
      <c r="I290" s="33"/>
      <c r="J290" s="33"/>
      <c r="K290" s="67"/>
      <c r="L290" s="18" t="n">
        <v>3990</v>
      </c>
      <c r="M290" s="17"/>
      <c r="N290" s="34"/>
      <c r="O290" s="28"/>
      <c r="P290" s="17"/>
      <c r="Q290" s="17"/>
      <c r="R290" s="50" t="n">
        <v>32772</v>
      </c>
      <c r="S290" s="17"/>
      <c r="T290" s="28"/>
      <c r="U290" s="28"/>
      <c r="V290" s="28"/>
      <c r="W290" s="75"/>
      <c r="X290" s="33" t="n">
        <v>87</v>
      </c>
    </row>
    <row r="291" customFormat="false" ht="14.4" hidden="true" customHeight="true" outlineLevel="1" collapsed="false">
      <c r="B291" s="16" t="n">
        <f aca="false">B290+1</f>
        <v>42138</v>
      </c>
      <c r="C291" s="23"/>
      <c r="D291" s="50" t="n">
        <f aca="false">D290-F290-G290</f>
        <v>34019</v>
      </c>
      <c r="E291" s="17"/>
      <c r="F291" s="50" t="n">
        <v>11</v>
      </c>
      <c r="G291" s="50"/>
      <c r="H291" s="33"/>
      <c r="I291" s="33"/>
      <c r="J291" s="33"/>
      <c r="K291" s="67"/>
      <c r="L291" s="18" t="n">
        <v>4570</v>
      </c>
      <c r="M291" s="17"/>
      <c r="N291" s="34"/>
      <c r="O291" s="28"/>
      <c r="P291" s="17"/>
      <c r="Q291" s="17"/>
      <c r="R291" s="50" t="n">
        <v>32658</v>
      </c>
      <c r="S291" s="17"/>
      <c r="T291" s="28"/>
      <c r="U291" s="28"/>
      <c r="V291" s="28"/>
      <c r="W291" s="75"/>
      <c r="X291" s="33" t="n">
        <v>87</v>
      </c>
    </row>
    <row r="292" s="32" customFormat="true" ht="14.4" hidden="false" customHeight="false" outlineLevel="0" collapsed="false">
      <c r="B292" s="31"/>
      <c r="C292" s="33" t="n">
        <f aca="false">C284+1</f>
        <v>51</v>
      </c>
      <c r="D292" s="13" t="n">
        <f aca="false">B291</f>
        <v>42138</v>
      </c>
      <c r="E292" s="52" t="n">
        <f aca="false">IF(SUM(D285:D291)&gt;0,AVERAGE(D285:D291),0)</f>
        <v>34052.7142857143</v>
      </c>
      <c r="F292" s="33" t="n">
        <f aca="false">SUM(F285:F291)</f>
        <v>58</v>
      </c>
      <c r="G292" s="33" t="n">
        <f aca="false">SUM(G285:G291)</f>
        <v>46</v>
      </c>
      <c r="H292" s="33" t="n">
        <f aca="false">F292/2.5</f>
        <v>23.2</v>
      </c>
      <c r="I292" s="33" t="n">
        <f aca="false">F292+I284</f>
        <v>1889</v>
      </c>
      <c r="J292" s="33" t="n">
        <f aca="false">G292+J284</f>
        <v>1104</v>
      </c>
      <c r="K292" s="72"/>
      <c r="L292" s="52" t="n">
        <f aca="false">SUM(L285:L291)</f>
        <v>30250</v>
      </c>
      <c r="M292" s="52" t="n">
        <f aca="false">IF(L292&gt;0,L292+M284,0)</f>
        <v>909320</v>
      </c>
      <c r="N292" s="51" t="n">
        <f aca="false">L292/E292/7*1000</f>
        <v>126.904085682283</v>
      </c>
      <c r="O292" s="51" t="n">
        <f aca="false">L292/E292*1000</f>
        <v>888.328599775978</v>
      </c>
      <c r="P292" s="53" t="n">
        <f aca="false">IF(R292&gt;0,L292/(R292/10),0)</f>
        <v>1.32581817225556</v>
      </c>
      <c r="Q292" s="53" t="n">
        <f aca="false">M292/(S292/10)</f>
        <v>1.27369710151688</v>
      </c>
      <c r="R292" s="52" t="n">
        <f aca="false">SUM(R285:R291)</f>
        <v>228161</v>
      </c>
      <c r="S292" s="52" t="n">
        <f aca="false">IF(R292&gt;0,R292+S284,0)</f>
        <v>7139217</v>
      </c>
      <c r="T292" s="53" t="n">
        <f aca="false">R292/E292</f>
        <v>6.70022947614833</v>
      </c>
      <c r="U292" s="53" t="n">
        <f aca="false">T292+U284</f>
        <v>200.39773908988</v>
      </c>
      <c r="V292" s="53" t="n">
        <f aca="false">S292/$E$28</f>
        <v>193.296610169492</v>
      </c>
      <c r="W292" s="54" t="n">
        <f aca="false">IF(R292&gt;0,R292/7/E292*100,0)</f>
        <v>95.7175639449761</v>
      </c>
      <c r="X292" s="33" t="n">
        <v>88</v>
      </c>
      <c r="Z292" s="55" t="n">
        <f aca="false">N292/2</f>
        <v>63.4520428411413</v>
      </c>
      <c r="AA292" s="55" t="n">
        <f aca="false">AVERAGE(Z284,Z292,Z300)</f>
        <v>64.6001216441343</v>
      </c>
    </row>
    <row r="293" customFormat="false" ht="14.4" hidden="true" customHeight="true" outlineLevel="1" collapsed="false">
      <c r="B293" s="16" t="n">
        <f aca="false">B291+1</f>
        <v>42139</v>
      </c>
      <c r="C293" s="23"/>
      <c r="D293" s="50" t="n">
        <f aca="false">D291-F291-G291</f>
        <v>34008</v>
      </c>
      <c r="E293" s="17"/>
      <c r="F293" s="50" t="n">
        <v>10</v>
      </c>
      <c r="G293" s="50"/>
      <c r="H293" s="50"/>
      <c r="I293" s="33"/>
      <c r="J293" s="33"/>
      <c r="K293" s="67"/>
      <c r="L293" s="18" t="n">
        <v>5040</v>
      </c>
      <c r="M293" s="17"/>
      <c r="N293" s="34"/>
      <c r="O293" s="28"/>
      <c r="P293" s="17"/>
      <c r="Q293" s="17"/>
      <c r="R293" s="50" t="n">
        <v>32566</v>
      </c>
      <c r="S293" s="17"/>
      <c r="T293" s="28"/>
      <c r="U293" s="28"/>
      <c r="V293" s="28"/>
      <c r="W293" s="75"/>
      <c r="X293" s="0"/>
    </row>
    <row r="294" customFormat="false" ht="14.4" hidden="true" customHeight="true" outlineLevel="1" collapsed="false">
      <c r="B294" s="16" t="n">
        <f aca="false">B293+1</f>
        <v>42140</v>
      </c>
      <c r="C294" s="23"/>
      <c r="D294" s="50" t="n">
        <f aca="false">D293-F293-G293</f>
        <v>33998</v>
      </c>
      <c r="E294" s="17"/>
      <c r="F294" s="50" t="n">
        <v>12</v>
      </c>
      <c r="G294" s="50"/>
      <c r="H294" s="50"/>
      <c r="I294" s="33"/>
      <c r="J294" s="33"/>
      <c r="K294" s="67"/>
      <c r="L294" s="18" t="n">
        <v>5060</v>
      </c>
      <c r="M294" s="17"/>
      <c r="N294" s="34"/>
      <c r="O294" s="28"/>
      <c r="P294" s="17"/>
      <c r="Q294" s="17"/>
      <c r="R294" s="50" t="n">
        <v>32404</v>
      </c>
      <c r="S294" s="17"/>
      <c r="T294" s="28"/>
      <c r="U294" s="28"/>
      <c r="V294" s="28"/>
      <c r="W294" s="75"/>
      <c r="X294" s="0"/>
    </row>
    <row r="295" customFormat="false" ht="14.4" hidden="true" customHeight="true" outlineLevel="1" collapsed="false">
      <c r="B295" s="16" t="n">
        <f aca="false">B294+1</f>
        <v>42141</v>
      </c>
      <c r="C295" s="23"/>
      <c r="D295" s="50" t="n">
        <f aca="false">D294-F294-G294</f>
        <v>33986</v>
      </c>
      <c r="E295" s="17"/>
      <c r="F295" s="50"/>
      <c r="G295" s="50"/>
      <c r="H295" s="50"/>
      <c r="I295" s="33"/>
      <c r="J295" s="33"/>
      <c r="K295" s="67"/>
      <c r="L295" s="18" t="n">
        <v>4490</v>
      </c>
      <c r="M295" s="17"/>
      <c r="N295" s="34"/>
      <c r="O295" s="28"/>
      <c r="P295" s="17"/>
      <c r="Q295" s="17"/>
      <c r="R295" s="50" t="n">
        <v>32488</v>
      </c>
      <c r="S295" s="17"/>
      <c r="T295" s="28"/>
      <c r="U295" s="28"/>
      <c r="V295" s="28"/>
      <c r="W295" s="75"/>
      <c r="X295" s="0"/>
    </row>
    <row r="296" customFormat="false" ht="14.4" hidden="true" customHeight="true" outlineLevel="1" collapsed="false">
      <c r="B296" s="16" t="n">
        <f aca="false">B295+1</f>
        <v>42142</v>
      </c>
      <c r="C296" s="23"/>
      <c r="D296" s="50" t="n">
        <f aca="false">D295-F295-G295</f>
        <v>33986</v>
      </c>
      <c r="E296" s="17"/>
      <c r="F296" s="50" t="n">
        <v>24</v>
      </c>
      <c r="G296" s="50" t="n">
        <v>55</v>
      </c>
      <c r="H296" s="50"/>
      <c r="I296" s="33"/>
      <c r="J296" s="33"/>
      <c r="K296" s="67"/>
      <c r="L296" s="18" t="n">
        <v>4100</v>
      </c>
      <c r="M296" s="17"/>
      <c r="N296" s="34"/>
      <c r="O296" s="28"/>
      <c r="P296" s="17"/>
      <c r="Q296" s="17"/>
      <c r="R296" s="50" t="n">
        <v>32418</v>
      </c>
      <c r="S296" s="17"/>
      <c r="T296" s="28"/>
      <c r="U296" s="28"/>
      <c r="V296" s="28"/>
      <c r="W296" s="75"/>
      <c r="X296" s="0"/>
    </row>
    <row r="297" customFormat="false" ht="14.4" hidden="true" customHeight="true" outlineLevel="1" collapsed="false">
      <c r="B297" s="16" t="n">
        <f aca="false">B296+1</f>
        <v>42143</v>
      </c>
      <c r="C297" s="23"/>
      <c r="D297" s="50" t="n">
        <f aca="false">D296-F296-G296</f>
        <v>33907</v>
      </c>
      <c r="E297" s="17"/>
      <c r="F297" s="50" t="n">
        <v>7</v>
      </c>
      <c r="G297" s="50"/>
      <c r="H297" s="50"/>
      <c r="I297" s="33"/>
      <c r="J297" s="33"/>
      <c r="K297" s="67"/>
      <c r="L297" s="18" t="n">
        <v>4570</v>
      </c>
      <c r="M297" s="17"/>
      <c r="N297" s="34"/>
      <c r="O297" s="28"/>
      <c r="P297" s="17"/>
      <c r="Q297" s="17"/>
      <c r="R297" s="50" t="n">
        <v>32489</v>
      </c>
      <c r="S297" s="17"/>
      <c r="T297" s="28"/>
      <c r="U297" s="28"/>
      <c r="V297" s="28"/>
      <c r="W297" s="75"/>
      <c r="X297" s="0"/>
    </row>
    <row r="298" customFormat="false" ht="14.4" hidden="true" customHeight="true" outlineLevel="1" collapsed="false">
      <c r="B298" s="16" t="n">
        <f aca="false">B297+1</f>
        <v>42144</v>
      </c>
      <c r="C298" s="23"/>
      <c r="D298" s="50" t="n">
        <f aca="false">D297-F297-G297</f>
        <v>33900</v>
      </c>
      <c r="E298" s="17"/>
      <c r="F298" s="50" t="n">
        <v>7</v>
      </c>
      <c r="G298" s="50"/>
      <c r="H298" s="50"/>
      <c r="I298" s="33"/>
      <c r="J298" s="33"/>
      <c r="K298" s="67"/>
      <c r="L298" s="18" t="n">
        <v>3990</v>
      </c>
      <c r="M298" s="17"/>
      <c r="N298" s="34"/>
      <c r="O298" s="28"/>
      <c r="P298" s="17"/>
      <c r="Q298" s="17"/>
      <c r="R298" s="50" t="n">
        <v>32367</v>
      </c>
      <c r="S298" s="17"/>
      <c r="T298" s="28"/>
      <c r="U298" s="28"/>
      <c r="V298" s="28"/>
      <c r="W298" s="75"/>
      <c r="X298" s="0"/>
    </row>
    <row r="299" customFormat="false" ht="14.4" hidden="true" customHeight="true" outlineLevel="1" collapsed="false">
      <c r="B299" s="16" t="n">
        <f aca="false">B298+1</f>
        <v>42145</v>
      </c>
      <c r="C299" s="23"/>
      <c r="D299" s="50" t="n">
        <f aca="false">D298-F298-G298</f>
        <v>33893</v>
      </c>
      <c r="E299" s="17"/>
      <c r="F299" s="50" t="n">
        <v>8</v>
      </c>
      <c r="G299" s="50" t="n">
        <v>8</v>
      </c>
      <c r="H299" s="50"/>
      <c r="I299" s="33"/>
      <c r="J299" s="33"/>
      <c r="K299" s="67"/>
      <c r="L299" s="18" t="n">
        <v>4620</v>
      </c>
      <c r="M299" s="17"/>
      <c r="N299" s="34"/>
      <c r="O299" s="28"/>
      <c r="P299" s="17"/>
      <c r="Q299" s="17"/>
      <c r="R299" s="50" t="n">
        <v>32329</v>
      </c>
      <c r="S299" s="17"/>
      <c r="T299" s="28"/>
      <c r="U299" s="28"/>
      <c r="V299" s="28"/>
      <c r="W299" s="75"/>
      <c r="X299" s="0"/>
    </row>
    <row r="300" s="32" customFormat="true" ht="14.4" hidden="false" customHeight="false" outlineLevel="0" collapsed="false">
      <c r="B300" s="31"/>
      <c r="C300" s="33" t="n">
        <f aca="false">C292+1</f>
        <v>52</v>
      </c>
      <c r="D300" s="13" t="n">
        <f aca="false">B299</f>
        <v>42145</v>
      </c>
      <c r="E300" s="52" t="n">
        <f aca="false">IF(SUM(D293:D299)&gt;0,AVERAGE(D293:D299),0)</f>
        <v>33954</v>
      </c>
      <c r="F300" s="33" t="n">
        <f aca="false">SUM(F293:F299)</f>
        <v>68</v>
      </c>
      <c r="G300" s="33" t="n">
        <f aca="false">SUM(G293:G299)</f>
        <v>63</v>
      </c>
      <c r="H300" s="33" t="n">
        <f aca="false">F300/2.5</f>
        <v>27.2</v>
      </c>
      <c r="I300" s="33" t="n">
        <f aca="false">F300+I292</f>
        <v>1957</v>
      </c>
      <c r="J300" s="33" t="n">
        <f aca="false">G300+J292</f>
        <v>1167</v>
      </c>
      <c r="K300" s="72"/>
      <c r="L300" s="52" t="n">
        <f aca="false">SUM(L293:L299)</f>
        <v>31870</v>
      </c>
      <c r="M300" s="52" t="n">
        <f aca="false">IF(L300&gt;0,L300+M292,0)</f>
        <v>941190</v>
      </c>
      <c r="N300" s="51" t="n">
        <f aca="false">L300/E300/7*1000</f>
        <v>134.088977524213</v>
      </c>
      <c r="O300" s="51" t="n">
        <f aca="false">L300/E300*1000</f>
        <v>938.622842669494</v>
      </c>
      <c r="P300" s="53" t="n">
        <f aca="false">IF(R300&gt;0,L300/(R300/10),0)</f>
        <v>1.40358758219157</v>
      </c>
      <c r="Q300" s="53" t="n">
        <f aca="false">M300/(S300/10)</f>
        <v>1.27770089589342</v>
      </c>
      <c r="R300" s="52" t="n">
        <f aca="false">SUM(R293:R299)</f>
        <v>227061</v>
      </c>
      <c r="S300" s="52" t="n">
        <f aca="false">IF(R300&gt;0,R300+S292,0)</f>
        <v>7366278</v>
      </c>
      <c r="T300" s="53" t="n">
        <f aca="false">R300/E300</f>
        <v>6.68731224597986</v>
      </c>
      <c r="U300" s="53" t="n">
        <f aca="false">T300+U292</f>
        <v>207.08505133586</v>
      </c>
      <c r="V300" s="53" t="n">
        <f aca="false">S300/$E$28</f>
        <v>199.444360210105</v>
      </c>
      <c r="W300" s="54" t="n">
        <f aca="false">IF(R300&gt;0,R300/7/E300*100,0)</f>
        <v>95.5330320854265</v>
      </c>
      <c r="X300" s="33" t="n">
        <v>88</v>
      </c>
      <c r="Z300" s="55" t="n">
        <f aca="false">N300/2</f>
        <v>67.0444887621067</v>
      </c>
      <c r="AA300" s="55" t="n">
        <f aca="false">AVERAGE(Z292,Z300,Z308)</f>
        <v>64.5124269689682</v>
      </c>
    </row>
    <row r="301" customFormat="false" ht="14.4" hidden="true" customHeight="true" outlineLevel="1" collapsed="false">
      <c r="B301" s="16" t="n">
        <f aca="false">B299+1</f>
        <v>42146</v>
      </c>
      <c r="C301" s="23"/>
      <c r="D301" s="50" t="n">
        <f aca="false">D299-F299-G299</f>
        <v>33877</v>
      </c>
      <c r="E301" s="17"/>
      <c r="F301" s="50" t="n">
        <v>8</v>
      </c>
      <c r="G301" s="50" t="n">
        <v>20</v>
      </c>
      <c r="H301" s="33"/>
      <c r="I301" s="33"/>
      <c r="J301" s="33"/>
      <c r="K301" s="67"/>
      <c r="L301" s="18" t="n">
        <v>4050</v>
      </c>
      <c r="M301" s="17"/>
      <c r="N301" s="34"/>
      <c r="O301" s="28"/>
      <c r="P301" s="17"/>
      <c r="Q301" s="17"/>
      <c r="R301" s="50" t="n">
        <v>32337</v>
      </c>
      <c r="S301" s="17"/>
      <c r="T301" s="28"/>
      <c r="U301" s="28"/>
      <c r="V301" s="28"/>
      <c r="W301" s="75"/>
      <c r="X301" s="0"/>
    </row>
    <row r="302" customFormat="false" ht="14.4" hidden="true" customHeight="true" outlineLevel="1" collapsed="false">
      <c r="B302" s="16" t="n">
        <f aca="false">B301+1</f>
        <v>42147</v>
      </c>
      <c r="C302" s="23"/>
      <c r="D302" s="50" t="n">
        <f aca="false">D301-F301-G301</f>
        <v>33849</v>
      </c>
      <c r="E302" s="17"/>
      <c r="F302" s="50" t="n">
        <v>10</v>
      </c>
      <c r="G302" s="50"/>
      <c r="H302" s="33"/>
      <c r="I302" s="33"/>
      <c r="J302" s="33"/>
      <c r="K302" s="67"/>
      <c r="L302" s="18" t="n">
        <v>4580</v>
      </c>
      <c r="M302" s="17"/>
      <c r="N302" s="34"/>
      <c r="O302" s="28"/>
      <c r="P302" s="17"/>
      <c r="Q302" s="17"/>
      <c r="R302" s="50" t="n">
        <v>32271</v>
      </c>
      <c r="S302" s="17"/>
      <c r="T302" s="28"/>
      <c r="U302" s="28"/>
      <c r="V302" s="28"/>
      <c r="W302" s="75"/>
      <c r="X302" s="0"/>
    </row>
    <row r="303" customFormat="false" ht="14.4" hidden="true" customHeight="true" outlineLevel="1" collapsed="false">
      <c r="B303" s="16" t="n">
        <f aca="false">B302+1</f>
        <v>42148</v>
      </c>
      <c r="C303" s="23"/>
      <c r="D303" s="50" t="n">
        <f aca="false">D302-F302-G302</f>
        <v>33839</v>
      </c>
      <c r="E303" s="17"/>
      <c r="F303" s="50"/>
      <c r="G303" s="50"/>
      <c r="H303" s="33"/>
      <c r="I303" s="33"/>
      <c r="J303" s="33"/>
      <c r="K303" s="67"/>
      <c r="L303" s="18" t="n">
        <v>3970</v>
      </c>
      <c r="M303" s="17"/>
      <c r="N303" s="34"/>
      <c r="O303" s="28"/>
      <c r="P303" s="17"/>
      <c r="Q303" s="17"/>
      <c r="R303" s="50" t="n">
        <v>32042</v>
      </c>
      <c r="S303" s="17"/>
      <c r="T303" s="28"/>
      <c r="U303" s="28"/>
      <c r="V303" s="28"/>
      <c r="W303" s="75"/>
      <c r="X303" s="0"/>
    </row>
    <row r="304" customFormat="false" ht="14.4" hidden="true" customHeight="true" outlineLevel="1" collapsed="false">
      <c r="B304" s="16" t="n">
        <f aca="false">B303+1</f>
        <v>42149</v>
      </c>
      <c r="C304" s="23"/>
      <c r="D304" s="50" t="n">
        <f aca="false">D303-F303-G303</f>
        <v>33839</v>
      </c>
      <c r="E304" s="17"/>
      <c r="F304" s="50" t="n">
        <v>22</v>
      </c>
      <c r="G304" s="50" t="n">
        <v>21</v>
      </c>
      <c r="H304" s="33"/>
      <c r="I304" s="33"/>
      <c r="J304" s="33"/>
      <c r="K304" s="67"/>
      <c r="L304" s="18" t="n">
        <v>4550</v>
      </c>
      <c r="M304" s="17"/>
      <c r="N304" s="34"/>
      <c r="O304" s="28"/>
      <c r="P304" s="17"/>
      <c r="Q304" s="17"/>
      <c r="R304" s="50" t="n">
        <v>32163</v>
      </c>
      <c r="S304" s="17"/>
      <c r="T304" s="28"/>
      <c r="U304" s="28"/>
      <c r="V304" s="28"/>
      <c r="W304" s="75"/>
      <c r="X304" s="0"/>
    </row>
    <row r="305" customFormat="false" ht="14.4" hidden="true" customHeight="true" outlineLevel="1" collapsed="false">
      <c r="B305" s="16" t="n">
        <f aca="false">B304+1</f>
        <v>42150</v>
      </c>
      <c r="C305" s="23"/>
      <c r="D305" s="50" t="n">
        <f aca="false">D304-F304-G304</f>
        <v>33796</v>
      </c>
      <c r="E305" s="17"/>
      <c r="F305" s="50" t="n">
        <v>11</v>
      </c>
      <c r="G305" s="50" t="n">
        <v>63</v>
      </c>
      <c r="H305" s="33"/>
      <c r="I305" s="33"/>
      <c r="J305" s="33"/>
      <c r="K305" s="67"/>
      <c r="L305" s="18" t="n">
        <v>4050</v>
      </c>
      <c r="M305" s="17"/>
      <c r="N305" s="34"/>
      <c r="O305" s="28"/>
      <c r="P305" s="17"/>
      <c r="Q305" s="17"/>
      <c r="R305" s="50" t="n">
        <v>32117</v>
      </c>
      <c r="S305" s="17"/>
      <c r="T305" s="28"/>
      <c r="U305" s="28"/>
      <c r="V305" s="28"/>
      <c r="W305" s="75"/>
      <c r="X305" s="0"/>
    </row>
    <row r="306" customFormat="false" ht="14.4" hidden="true" customHeight="true" outlineLevel="1" collapsed="false">
      <c r="B306" s="16" t="n">
        <f aca="false">B305+1</f>
        <v>42151</v>
      </c>
      <c r="C306" s="23"/>
      <c r="D306" s="50" t="n">
        <f aca="false">D305-F305-G305</f>
        <v>33722</v>
      </c>
      <c r="E306" s="17"/>
      <c r="F306" s="50" t="n">
        <v>10</v>
      </c>
      <c r="G306" s="50" t="n">
        <v>41</v>
      </c>
      <c r="H306" s="33"/>
      <c r="I306" s="33"/>
      <c r="J306" s="33"/>
      <c r="K306" s="67"/>
      <c r="L306" s="18" t="n">
        <v>4620</v>
      </c>
      <c r="M306" s="17"/>
      <c r="N306" s="34"/>
      <c r="O306" s="28"/>
      <c r="P306" s="17"/>
      <c r="Q306" s="17"/>
      <c r="R306" s="50" t="n">
        <v>32139</v>
      </c>
      <c r="S306" s="17"/>
      <c r="T306" s="28"/>
      <c r="U306" s="28"/>
      <c r="V306" s="28"/>
      <c r="W306" s="75"/>
      <c r="X306" s="0"/>
    </row>
    <row r="307" customFormat="false" ht="14.4" hidden="true" customHeight="true" outlineLevel="1" collapsed="false">
      <c r="B307" s="16" t="n">
        <f aca="false">B306+1</f>
        <v>42152</v>
      </c>
      <c r="C307" s="23"/>
      <c r="D307" s="50" t="n">
        <f aca="false">D306-F306-G306</f>
        <v>33671</v>
      </c>
      <c r="E307" s="17"/>
      <c r="F307" s="50" t="n">
        <v>10</v>
      </c>
      <c r="G307" s="50"/>
      <c r="H307" s="33"/>
      <c r="I307" s="33"/>
      <c r="J307" s="33"/>
      <c r="K307" s="67"/>
      <c r="L307" s="18" t="n">
        <v>4010</v>
      </c>
      <c r="M307" s="17"/>
      <c r="N307" s="34"/>
      <c r="O307" s="28"/>
      <c r="P307" s="17"/>
      <c r="Q307" s="17"/>
      <c r="R307" s="50" t="n">
        <v>31804</v>
      </c>
      <c r="S307" s="17"/>
      <c r="T307" s="28"/>
      <c r="U307" s="28"/>
      <c r="V307" s="28"/>
      <c r="W307" s="75"/>
      <c r="X307" s="0"/>
    </row>
    <row r="308" s="32" customFormat="true" ht="14.4" hidden="false" customHeight="false" outlineLevel="0" collapsed="false">
      <c r="B308" s="31"/>
      <c r="C308" s="33" t="n">
        <f aca="false">C300+1</f>
        <v>53</v>
      </c>
      <c r="D308" s="13" t="n">
        <f aca="false">B307</f>
        <v>42152</v>
      </c>
      <c r="E308" s="52" t="n">
        <f aca="false">IF(SUM(D301:D307)&gt;0,AVERAGE(D301:D307),0)</f>
        <v>33799</v>
      </c>
      <c r="F308" s="33" t="n">
        <f aca="false">SUM(F301:F307)</f>
        <v>71</v>
      </c>
      <c r="G308" s="33" t="n">
        <f aca="false">SUM(G301:G307)</f>
        <v>145</v>
      </c>
      <c r="H308" s="33" t="n">
        <f aca="false">F308/2.5</f>
        <v>28.4</v>
      </c>
      <c r="I308" s="33" t="n">
        <f aca="false">F308+I300</f>
        <v>2028</v>
      </c>
      <c r="J308" s="33" t="n">
        <f aca="false">G308+J300</f>
        <v>1312</v>
      </c>
      <c r="K308" s="72"/>
      <c r="L308" s="52" t="n">
        <f aca="false">SUM(L301:L307)</f>
        <v>29830</v>
      </c>
      <c r="M308" s="52" t="n">
        <f aca="false">IF(L308&gt;0,L308+M300,0)</f>
        <v>971020</v>
      </c>
      <c r="N308" s="51" t="n">
        <f aca="false">L308/E308/7*1000</f>
        <v>126.081498607313</v>
      </c>
      <c r="O308" s="51" t="n">
        <f aca="false">L308/E308*1000</f>
        <v>882.570490251191</v>
      </c>
      <c r="P308" s="53" t="n">
        <f aca="false">IF(R308&gt;0,L308/(R308/10),0)</f>
        <v>1.32652652830709</v>
      </c>
      <c r="Q308" s="53" t="n">
        <f aca="false">M308/(S308/10)</f>
        <v>1.2791472597502</v>
      </c>
      <c r="R308" s="52" t="n">
        <f aca="false">SUM(R301:R307)</f>
        <v>224873</v>
      </c>
      <c r="S308" s="52" t="n">
        <f aca="false">IF(R308&gt;0,R308+S300,0)</f>
        <v>7591151</v>
      </c>
      <c r="T308" s="53" t="n">
        <f aca="false">R308/E308</f>
        <v>6.65324417882186</v>
      </c>
      <c r="U308" s="53" t="n">
        <f aca="false">T308+U300</f>
        <v>213.738295514682</v>
      </c>
      <c r="V308" s="53" t="n">
        <f aca="false">S308/$E$28</f>
        <v>205.53286944279</v>
      </c>
      <c r="W308" s="54" t="n">
        <f aca="false">IF(R308&gt;0,R308/7/E308*100,0)</f>
        <v>95.0463454117408</v>
      </c>
      <c r="X308" s="33" t="n">
        <v>88</v>
      </c>
      <c r="Z308" s="55" t="n">
        <f aca="false">N308/2</f>
        <v>63.0407493036565</v>
      </c>
      <c r="AA308" s="55" t="n">
        <f aca="false">AVERAGE(Z300,Z308,Z316)</f>
        <v>64.7285410168361</v>
      </c>
    </row>
    <row r="309" customFormat="false" ht="14.4" hidden="true" customHeight="true" outlineLevel="1" collapsed="false">
      <c r="B309" s="16" t="n">
        <f aca="false">B307+1</f>
        <v>42153</v>
      </c>
      <c r="C309" s="23"/>
      <c r="D309" s="50" t="n">
        <f aca="false">D307-F307-G307</f>
        <v>33661</v>
      </c>
      <c r="E309" s="17"/>
      <c r="F309" s="50" t="n">
        <v>10</v>
      </c>
      <c r="G309" s="50" t="n">
        <v>10</v>
      </c>
      <c r="H309" s="50"/>
      <c r="I309" s="33"/>
      <c r="J309" s="33"/>
      <c r="K309" s="67"/>
      <c r="L309" s="18" t="n">
        <v>4550</v>
      </c>
      <c r="M309" s="17"/>
      <c r="N309" s="34"/>
      <c r="O309" s="28"/>
      <c r="P309" s="17"/>
      <c r="Q309" s="17"/>
      <c r="R309" s="50" t="n">
        <v>31514</v>
      </c>
      <c r="S309" s="17"/>
      <c r="T309" s="28"/>
      <c r="U309" s="28"/>
      <c r="V309" s="28"/>
      <c r="W309" s="75"/>
      <c r="X309" s="0"/>
    </row>
    <row r="310" customFormat="false" ht="14.4" hidden="true" customHeight="true" outlineLevel="1" collapsed="false">
      <c r="B310" s="16" t="n">
        <f aca="false">B309+1</f>
        <v>42154</v>
      </c>
      <c r="C310" s="23"/>
      <c r="D310" s="50" t="n">
        <f aca="false">D309-F309-G309</f>
        <v>33641</v>
      </c>
      <c r="E310" s="17"/>
      <c r="F310" s="50" t="n">
        <v>10</v>
      </c>
      <c r="G310" s="50"/>
      <c r="H310" s="50"/>
      <c r="I310" s="33"/>
      <c r="J310" s="33"/>
      <c r="K310" s="67"/>
      <c r="L310" s="18" t="n">
        <v>4070</v>
      </c>
      <c r="M310" s="17"/>
      <c r="N310" s="34"/>
      <c r="O310" s="28"/>
      <c r="P310" s="17"/>
      <c r="Q310" s="17"/>
      <c r="R310" s="50" t="n">
        <v>31598</v>
      </c>
      <c r="S310" s="17"/>
      <c r="T310" s="28"/>
      <c r="U310" s="28"/>
      <c r="V310" s="28"/>
      <c r="W310" s="75"/>
      <c r="X310" s="0"/>
    </row>
    <row r="311" customFormat="false" ht="14.4" hidden="true" customHeight="true" outlineLevel="1" collapsed="false">
      <c r="B311" s="16" t="n">
        <f aca="false">B310+1</f>
        <v>42155</v>
      </c>
      <c r="C311" s="23"/>
      <c r="D311" s="50" t="n">
        <f aca="false">D310-F310-G310</f>
        <v>33631</v>
      </c>
      <c r="E311" s="17"/>
      <c r="F311" s="50"/>
      <c r="G311" s="50"/>
      <c r="H311" s="50"/>
      <c r="I311" s="33"/>
      <c r="J311" s="33"/>
      <c r="K311" s="67"/>
      <c r="L311" s="18" t="n">
        <v>4480</v>
      </c>
      <c r="M311" s="17"/>
      <c r="N311" s="34"/>
      <c r="O311" s="28"/>
      <c r="P311" s="17"/>
      <c r="Q311" s="17"/>
      <c r="R311" s="50" t="n">
        <v>31742</v>
      </c>
      <c r="S311" s="17"/>
      <c r="T311" s="28"/>
      <c r="U311" s="28"/>
      <c r="V311" s="28"/>
      <c r="W311" s="75"/>
      <c r="X311" s="0"/>
    </row>
    <row r="312" customFormat="false" ht="14.4" hidden="true" customHeight="true" outlineLevel="1" collapsed="false">
      <c r="B312" s="16" t="n">
        <f aca="false">B311+1</f>
        <v>42156</v>
      </c>
      <c r="C312" s="23"/>
      <c r="D312" s="50" t="n">
        <f aca="false">D311-F311-G311</f>
        <v>33631</v>
      </c>
      <c r="E312" s="17"/>
      <c r="F312" s="50" t="n">
        <v>30</v>
      </c>
      <c r="G312" s="50"/>
      <c r="H312" s="50"/>
      <c r="I312" s="33"/>
      <c r="J312" s="33"/>
      <c r="K312" s="67"/>
      <c r="L312" s="18" t="n">
        <v>4060</v>
      </c>
      <c r="M312" s="17"/>
      <c r="N312" s="34"/>
      <c r="O312" s="28"/>
      <c r="P312" s="17"/>
      <c r="Q312" s="17"/>
      <c r="R312" s="50" t="n">
        <v>31812</v>
      </c>
      <c r="S312" s="17"/>
      <c r="T312" s="28"/>
      <c r="U312" s="28"/>
      <c r="V312" s="28"/>
      <c r="W312" s="75"/>
      <c r="X312" s="0"/>
    </row>
    <row r="313" customFormat="false" ht="14.4" hidden="true" customHeight="true" outlineLevel="1" collapsed="false">
      <c r="B313" s="16" t="n">
        <f aca="false">B312+1</f>
        <v>42157</v>
      </c>
      <c r="C313" s="23"/>
      <c r="D313" s="50" t="n">
        <f aca="false">D312-F312-G312</f>
        <v>33601</v>
      </c>
      <c r="E313" s="17"/>
      <c r="F313" s="50" t="n">
        <v>10</v>
      </c>
      <c r="G313" s="50"/>
      <c r="H313" s="50"/>
      <c r="I313" s="33"/>
      <c r="J313" s="33"/>
      <c r="K313" s="67"/>
      <c r="L313" s="18" t="n">
        <v>4490</v>
      </c>
      <c r="M313" s="17"/>
      <c r="N313" s="34"/>
      <c r="O313" s="28"/>
      <c r="P313" s="17"/>
      <c r="Q313" s="17"/>
      <c r="R313" s="50" t="n">
        <v>31656</v>
      </c>
      <c r="S313" s="17"/>
      <c r="T313" s="28"/>
      <c r="U313" s="28"/>
      <c r="V313" s="28"/>
      <c r="W313" s="75"/>
      <c r="X313" s="0"/>
    </row>
    <row r="314" customFormat="false" ht="14.4" hidden="true" customHeight="true" outlineLevel="1" collapsed="false">
      <c r="B314" s="16" t="n">
        <f aca="false">B313+1</f>
        <v>42158</v>
      </c>
      <c r="C314" s="23"/>
      <c r="D314" s="50" t="n">
        <f aca="false">D313-F313-G313</f>
        <v>33591</v>
      </c>
      <c r="E314" s="17"/>
      <c r="F314" s="50" t="n">
        <v>13</v>
      </c>
      <c r="G314" s="50"/>
      <c r="H314" s="50"/>
      <c r="I314" s="33"/>
      <c r="J314" s="33"/>
      <c r="K314" s="67"/>
      <c r="L314" s="18" t="n">
        <v>4000</v>
      </c>
      <c r="M314" s="17"/>
      <c r="N314" s="34"/>
      <c r="O314" s="28"/>
      <c r="P314" s="17"/>
      <c r="Q314" s="17"/>
      <c r="R314" s="50" t="n">
        <v>31614</v>
      </c>
      <c r="S314" s="17"/>
      <c r="T314" s="28"/>
      <c r="U314" s="28"/>
      <c r="V314" s="28"/>
      <c r="W314" s="75"/>
      <c r="X314" s="0"/>
    </row>
    <row r="315" customFormat="false" ht="14.4" hidden="true" customHeight="true" outlineLevel="1" collapsed="false">
      <c r="B315" s="16" t="n">
        <f aca="false">B314+1</f>
        <v>42159</v>
      </c>
      <c r="C315" s="23"/>
      <c r="D315" s="50" t="n">
        <f aca="false">D314-F314-G314</f>
        <v>33578</v>
      </c>
      <c r="E315" s="17"/>
      <c r="F315" s="50" t="n">
        <v>10</v>
      </c>
      <c r="G315" s="50"/>
      <c r="H315" s="50"/>
      <c r="I315" s="33"/>
      <c r="J315" s="33"/>
      <c r="K315" s="67"/>
      <c r="L315" s="18" t="n">
        <v>4520</v>
      </c>
      <c r="M315" s="17"/>
      <c r="N315" s="34"/>
      <c r="O315" s="28"/>
      <c r="P315" s="17"/>
      <c r="Q315" s="17"/>
      <c r="R315" s="50" t="n">
        <v>31549</v>
      </c>
      <c r="S315" s="17"/>
      <c r="T315" s="28"/>
      <c r="U315" s="28"/>
      <c r="V315" s="28"/>
      <c r="W315" s="75"/>
      <c r="X315" s="0"/>
    </row>
    <row r="316" s="32" customFormat="true" ht="14.4" hidden="false" customHeight="false" outlineLevel="0" collapsed="false">
      <c r="B316" s="31"/>
      <c r="C316" s="33" t="n">
        <f aca="false">C308+1</f>
        <v>54</v>
      </c>
      <c r="D316" s="13" t="n">
        <f aca="false">B315</f>
        <v>42159</v>
      </c>
      <c r="E316" s="52" t="n">
        <f aca="false">IF(SUM(D309:D315)&gt;0,AVERAGE(D309:D315),0)</f>
        <v>33619.1428571429</v>
      </c>
      <c r="F316" s="33" t="n">
        <f aca="false">SUM(F309:F315)</f>
        <v>83</v>
      </c>
      <c r="G316" s="33" t="n">
        <f aca="false">SUM(G309:G315)</f>
        <v>10</v>
      </c>
      <c r="H316" s="33" t="n">
        <f aca="false">F316/2.5</f>
        <v>33.2</v>
      </c>
      <c r="I316" s="33" t="n">
        <f aca="false">F316+I308</f>
        <v>2111</v>
      </c>
      <c r="J316" s="33" t="n">
        <f aca="false">G316+J308</f>
        <v>1322</v>
      </c>
      <c r="K316" s="72"/>
      <c r="L316" s="52" t="n">
        <f aca="false">SUM(L309:L315)</f>
        <v>30170</v>
      </c>
      <c r="M316" s="52" t="n">
        <f aca="false">IF(L316&gt;0,L316+M308,0)</f>
        <v>1001190</v>
      </c>
      <c r="N316" s="51" t="n">
        <f aca="false">L316/E316/7*1000</f>
        <v>128.20076996949</v>
      </c>
      <c r="O316" s="51" t="n">
        <f aca="false">L316/E316*1000</f>
        <v>897.405389786431</v>
      </c>
      <c r="P316" s="53" t="n">
        <f aca="false">IF(R316&gt;0,L316/(R316/10),0)</f>
        <v>1.36216899564305</v>
      </c>
      <c r="Q316" s="53" t="n">
        <f aca="false">M316/(S316/10)</f>
        <v>1.28150089163248</v>
      </c>
      <c r="R316" s="52" t="n">
        <f aca="false">SUM(R309:R315)</f>
        <v>221485</v>
      </c>
      <c r="S316" s="52" t="n">
        <f aca="false">IF(R316&gt;0,R316+S308,0)</f>
        <v>7812636</v>
      </c>
      <c r="T316" s="53" t="n">
        <f aca="false">R316/E316</f>
        <v>6.58806207347855</v>
      </c>
      <c r="U316" s="53" t="n">
        <f aca="false">T316+U308</f>
        <v>220.326357588161</v>
      </c>
      <c r="V316" s="53" t="n">
        <f aca="false">S316/$E$28</f>
        <v>211.529647479287</v>
      </c>
      <c r="W316" s="54" t="n">
        <f aca="false">IF(R316&gt;0,R316/7/E316*100,0)</f>
        <v>94.1151724782649</v>
      </c>
      <c r="X316" s="33" t="n">
        <v>87</v>
      </c>
      <c r="Z316" s="55" t="n">
        <f aca="false">N316/2</f>
        <v>64.1003849847451</v>
      </c>
      <c r="AA316" s="55" t="n">
        <f aca="false">AVERAGE(Z308,Z316,Z324)</f>
        <v>63.3843957003125</v>
      </c>
    </row>
    <row r="317" customFormat="false" ht="14.4" hidden="true" customHeight="true" outlineLevel="1" collapsed="false">
      <c r="B317" s="16" t="n">
        <f aca="false">B315+1</f>
        <v>42160</v>
      </c>
      <c r="C317" s="23"/>
      <c r="D317" s="50" t="n">
        <f aca="false">D315-F315-G315</f>
        <v>33568</v>
      </c>
      <c r="E317" s="17"/>
      <c r="F317" s="50" t="n">
        <v>10</v>
      </c>
      <c r="G317" s="50"/>
      <c r="H317" s="50"/>
      <c r="I317" s="33"/>
      <c r="J317" s="33"/>
      <c r="K317" s="67"/>
      <c r="L317" s="18" t="n">
        <v>4050</v>
      </c>
      <c r="M317" s="17"/>
      <c r="N317" s="34"/>
      <c r="O317" s="28"/>
      <c r="P317" s="17"/>
      <c r="Q317" s="17"/>
      <c r="R317" s="50" t="n">
        <v>31514</v>
      </c>
      <c r="S317" s="17"/>
      <c r="T317" s="28"/>
      <c r="U317" s="28"/>
      <c r="V317" s="28"/>
      <c r="W317" s="75"/>
      <c r="X317" s="0"/>
    </row>
    <row r="318" customFormat="false" ht="14.4" hidden="true" customHeight="true" outlineLevel="1" collapsed="false">
      <c r="B318" s="16" t="n">
        <f aca="false">B317+1</f>
        <v>42161</v>
      </c>
      <c r="C318" s="23"/>
      <c r="D318" s="50" t="n">
        <f aca="false">D317-F317-G317</f>
        <v>33558</v>
      </c>
      <c r="E318" s="17"/>
      <c r="F318" s="50" t="n">
        <v>12</v>
      </c>
      <c r="G318" s="50"/>
      <c r="H318" s="50"/>
      <c r="I318" s="33"/>
      <c r="J318" s="33"/>
      <c r="K318" s="67"/>
      <c r="L318" s="18" t="n">
        <v>4520</v>
      </c>
      <c r="M318" s="17"/>
      <c r="N318" s="34"/>
      <c r="O318" s="28"/>
      <c r="P318" s="17"/>
      <c r="Q318" s="17"/>
      <c r="R318" s="50" t="n">
        <v>31578</v>
      </c>
      <c r="S318" s="17"/>
      <c r="T318" s="28"/>
      <c r="U318" s="28"/>
      <c r="V318" s="28"/>
      <c r="W318" s="75"/>
      <c r="X318" s="0"/>
    </row>
    <row r="319" customFormat="false" ht="14.4" hidden="true" customHeight="true" outlineLevel="1" collapsed="false">
      <c r="B319" s="16" t="n">
        <f aca="false">B318+1</f>
        <v>42162</v>
      </c>
      <c r="C319" s="23"/>
      <c r="D319" s="50" t="n">
        <f aca="false">D318-F318-G318</f>
        <v>33546</v>
      </c>
      <c r="E319" s="17"/>
      <c r="F319" s="50"/>
      <c r="G319" s="50"/>
      <c r="H319" s="50"/>
      <c r="I319" s="33"/>
      <c r="J319" s="33"/>
      <c r="K319" s="67"/>
      <c r="L319" s="18" t="n">
        <v>4070</v>
      </c>
      <c r="M319" s="17"/>
      <c r="N319" s="34"/>
      <c r="O319" s="28"/>
      <c r="P319" s="17"/>
      <c r="Q319" s="17"/>
      <c r="R319" s="50" t="n">
        <v>31541</v>
      </c>
      <c r="S319" s="17"/>
      <c r="T319" s="28"/>
      <c r="U319" s="28"/>
      <c r="V319" s="28"/>
      <c r="W319" s="75"/>
      <c r="X319" s="0"/>
    </row>
    <row r="320" customFormat="false" ht="14.4" hidden="true" customHeight="true" outlineLevel="1" collapsed="false">
      <c r="B320" s="16" t="n">
        <f aca="false">B319+1</f>
        <v>42163</v>
      </c>
      <c r="C320" s="23"/>
      <c r="D320" s="50" t="n">
        <f aca="false">D319-F319-G319</f>
        <v>33546</v>
      </c>
      <c r="E320" s="17"/>
      <c r="F320" s="50" t="n">
        <v>26</v>
      </c>
      <c r="G320" s="50"/>
      <c r="H320" s="50"/>
      <c r="I320" s="33"/>
      <c r="J320" s="33"/>
      <c r="K320" s="67"/>
      <c r="L320" s="18" t="n">
        <v>4480</v>
      </c>
      <c r="M320" s="17"/>
      <c r="N320" s="34"/>
      <c r="O320" s="28"/>
      <c r="P320" s="17"/>
      <c r="Q320" s="17"/>
      <c r="R320" s="50" t="n">
        <v>31566</v>
      </c>
      <c r="S320" s="17"/>
      <c r="T320" s="28"/>
      <c r="U320" s="28"/>
      <c r="V320" s="28"/>
      <c r="W320" s="75"/>
      <c r="X320" s="0"/>
    </row>
    <row r="321" customFormat="false" ht="14.4" hidden="true" customHeight="true" outlineLevel="1" collapsed="false">
      <c r="B321" s="16" t="n">
        <f aca="false">B320+1</f>
        <v>42164</v>
      </c>
      <c r="C321" s="23"/>
      <c r="D321" s="50" t="n">
        <f aca="false">D320-F320-G320</f>
        <v>33520</v>
      </c>
      <c r="E321" s="17"/>
      <c r="F321" s="50" t="n">
        <v>17</v>
      </c>
      <c r="G321" s="50"/>
      <c r="H321" s="50"/>
      <c r="I321" s="33"/>
      <c r="J321" s="33"/>
      <c r="K321" s="67"/>
      <c r="L321" s="18" t="n">
        <v>3950</v>
      </c>
      <c r="M321" s="17"/>
      <c r="N321" s="34"/>
      <c r="O321" s="28"/>
      <c r="P321" s="17"/>
      <c r="Q321" s="17"/>
      <c r="R321" s="50" t="n">
        <v>31452</v>
      </c>
      <c r="S321" s="17"/>
      <c r="T321" s="28"/>
      <c r="U321" s="28"/>
      <c r="V321" s="28"/>
      <c r="W321" s="75"/>
      <c r="X321" s="0"/>
    </row>
    <row r="322" customFormat="false" ht="14.4" hidden="true" customHeight="true" outlineLevel="1" collapsed="false">
      <c r="B322" s="16" t="n">
        <f aca="false">B321+1</f>
        <v>42165</v>
      </c>
      <c r="C322" s="23"/>
      <c r="D322" s="50" t="n">
        <f aca="false">D321-F321-G321</f>
        <v>33503</v>
      </c>
      <c r="E322" s="17"/>
      <c r="F322" s="50" t="n">
        <v>13</v>
      </c>
      <c r="G322" s="50" t="n">
        <v>14</v>
      </c>
      <c r="H322" s="50"/>
      <c r="I322" s="33"/>
      <c r="J322" s="33"/>
      <c r="K322" s="67"/>
      <c r="L322" s="18" t="n">
        <v>4000</v>
      </c>
      <c r="M322" s="17"/>
      <c r="N322" s="34"/>
      <c r="O322" s="28"/>
      <c r="P322" s="17"/>
      <c r="Q322" s="17"/>
      <c r="R322" s="50" t="n">
        <v>31514</v>
      </c>
      <c r="S322" s="17"/>
      <c r="T322" s="28"/>
      <c r="U322" s="28"/>
      <c r="V322" s="28"/>
      <c r="W322" s="75"/>
      <c r="X322" s="0"/>
    </row>
    <row r="323" customFormat="false" ht="14.4" hidden="true" customHeight="true" outlineLevel="1" collapsed="false">
      <c r="B323" s="16" t="n">
        <f aca="false">B322+1</f>
        <v>42166</v>
      </c>
      <c r="C323" s="23"/>
      <c r="D323" s="50" t="n">
        <f aca="false">D322-F322-G322</f>
        <v>33476</v>
      </c>
      <c r="E323" s="17"/>
      <c r="F323" s="50" t="n">
        <v>11</v>
      </c>
      <c r="G323" s="50" t="n">
        <v>32</v>
      </c>
      <c r="H323" s="50"/>
      <c r="I323" s="33"/>
      <c r="J323" s="33"/>
      <c r="K323" s="67"/>
      <c r="L323" s="18" t="n">
        <v>4510</v>
      </c>
      <c r="M323" s="17"/>
      <c r="N323" s="34"/>
      <c r="O323" s="28"/>
      <c r="P323" s="17"/>
      <c r="Q323" s="17"/>
      <c r="R323" s="50" t="n">
        <v>31403</v>
      </c>
      <c r="S323" s="17"/>
      <c r="T323" s="28"/>
      <c r="U323" s="28"/>
      <c r="V323" s="28"/>
      <c r="W323" s="75"/>
      <c r="X323" s="33" t="n">
        <v>86</v>
      </c>
    </row>
    <row r="324" s="32" customFormat="true" ht="14.4" hidden="false" customHeight="false" outlineLevel="0" collapsed="false">
      <c r="B324" s="31"/>
      <c r="C324" s="33" t="n">
        <f aca="false">C316+1</f>
        <v>55</v>
      </c>
      <c r="D324" s="13" t="n">
        <f aca="false">B323</f>
        <v>42166</v>
      </c>
      <c r="E324" s="52" t="n">
        <f aca="false">IF(SUM(D317:D323)&gt;0,AVERAGE(D317:D323),0)</f>
        <v>33531</v>
      </c>
      <c r="F324" s="33" t="n">
        <f aca="false">SUM(F317:F323)</f>
        <v>89</v>
      </c>
      <c r="G324" s="33" t="n">
        <f aca="false">SUM(G317:G323)</f>
        <v>46</v>
      </c>
      <c r="H324" s="33" t="n">
        <f aca="false">F324/2.5</f>
        <v>35.6</v>
      </c>
      <c r="I324" s="33" t="n">
        <f aca="false">F324+I316</f>
        <v>2200</v>
      </c>
      <c r="J324" s="33" t="n">
        <f aca="false">G324+J316</f>
        <v>1368</v>
      </c>
      <c r="K324" s="72"/>
      <c r="L324" s="52" t="n">
        <f aca="false">SUM(L317:L323)</f>
        <v>29580</v>
      </c>
      <c r="M324" s="52" t="n">
        <f aca="false">IF(L324&gt;0,L324+M316,0)</f>
        <v>1030770</v>
      </c>
      <c r="N324" s="51" t="n">
        <f aca="false">L324/E324/7*1000</f>
        <v>126.024105625072</v>
      </c>
      <c r="O324" s="51" t="n">
        <f aca="false">L324/E324*1000</f>
        <v>882.168739375503</v>
      </c>
      <c r="P324" s="53" t="n">
        <f aca="false">IF(R324&gt;0,L324/(R324/10),0)</f>
        <v>1.34108302201589</v>
      </c>
      <c r="Q324" s="53" t="n">
        <f aca="false">M324/(S324/10)</f>
        <v>1.28313684054333</v>
      </c>
      <c r="R324" s="52" t="n">
        <f aca="false">SUM(R317:R323)</f>
        <v>220568</v>
      </c>
      <c r="S324" s="52" t="n">
        <f aca="false">IF(R324&gt;0,R324+S316,0)</f>
        <v>8033204</v>
      </c>
      <c r="T324" s="53" t="n">
        <f aca="false">R324/E324</f>
        <v>6.57803226864692</v>
      </c>
      <c r="U324" s="53" t="n">
        <f aca="false">T324+U316</f>
        <v>226.904389856807</v>
      </c>
      <c r="V324" s="53" t="n">
        <f aca="false">S324/$E$28</f>
        <v>217.501597444089</v>
      </c>
      <c r="W324" s="54" t="n">
        <f aca="false">IF(R324&gt;0,R324/7/E324*100,0)</f>
        <v>93.9718895520989</v>
      </c>
      <c r="X324" s="33" t="n">
        <v>87</v>
      </c>
      <c r="Z324" s="55" t="n">
        <f aca="false">N324/2</f>
        <v>63.0120528125359</v>
      </c>
      <c r="AA324" s="55" t="n">
        <f aca="false">AVERAGE(Z316,Z324,Z332)</f>
        <v>63.1789288337014</v>
      </c>
    </row>
    <row r="325" customFormat="false" ht="14.4" hidden="true" customHeight="true" outlineLevel="1" collapsed="false">
      <c r="B325" s="16" t="n">
        <f aca="false">B323+1</f>
        <v>42167</v>
      </c>
      <c r="C325" s="23"/>
      <c r="D325" s="50" t="n">
        <f aca="false">D323-F323-G323</f>
        <v>33433</v>
      </c>
      <c r="E325" s="17"/>
      <c r="F325" s="50"/>
      <c r="G325" s="50"/>
      <c r="H325" s="33"/>
      <c r="I325" s="33"/>
      <c r="J325" s="33"/>
      <c r="K325" s="67"/>
      <c r="L325" s="18" t="n">
        <v>4040</v>
      </c>
      <c r="M325" s="17"/>
      <c r="N325" s="34"/>
      <c r="O325" s="28"/>
      <c r="P325" s="17"/>
      <c r="Q325" s="17"/>
      <c r="R325" s="50" t="n">
        <v>31312</v>
      </c>
      <c r="S325" s="17"/>
      <c r="T325" s="28"/>
      <c r="U325" s="28"/>
      <c r="V325" s="28"/>
      <c r="W325" s="75"/>
      <c r="X325" s="0"/>
    </row>
    <row r="326" customFormat="false" ht="14.4" hidden="true" customHeight="true" outlineLevel="1" collapsed="false">
      <c r="B326" s="16" t="n">
        <f aca="false">B325+1</f>
        <v>42168</v>
      </c>
      <c r="C326" s="23"/>
      <c r="D326" s="50" t="n">
        <f aca="false">D325-F325-G325</f>
        <v>33433</v>
      </c>
      <c r="E326" s="17"/>
      <c r="F326" s="50" t="n">
        <v>17</v>
      </c>
      <c r="G326" s="50"/>
      <c r="H326" s="33"/>
      <c r="I326" s="33"/>
      <c r="J326" s="33"/>
      <c r="K326" s="67"/>
      <c r="L326" s="18" t="n">
        <v>4000</v>
      </c>
      <c r="M326" s="17"/>
      <c r="N326" s="34"/>
      <c r="O326" s="28"/>
      <c r="P326" s="17"/>
      <c r="Q326" s="17"/>
      <c r="R326" s="50" t="n">
        <v>31262</v>
      </c>
      <c r="S326" s="17"/>
      <c r="T326" s="28"/>
      <c r="U326" s="28"/>
      <c r="V326" s="28"/>
      <c r="W326" s="75"/>
      <c r="X326" s="0"/>
    </row>
    <row r="327" customFormat="false" ht="14.4" hidden="true" customHeight="true" outlineLevel="1" collapsed="false">
      <c r="B327" s="16" t="n">
        <f aca="false">B326+1</f>
        <v>42169</v>
      </c>
      <c r="C327" s="23"/>
      <c r="D327" s="50" t="n">
        <f aca="false">D326-F326-G326</f>
        <v>33416</v>
      </c>
      <c r="E327" s="17"/>
      <c r="F327" s="50"/>
      <c r="G327" s="50"/>
      <c r="H327" s="33"/>
      <c r="I327" s="33"/>
      <c r="J327" s="33"/>
      <c r="K327" s="67"/>
      <c r="L327" s="18" t="n">
        <v>4510</v>
      </c>
      <c r="M327" s="17"/>
      <c r="N327" s="34"/>
      <c r="O327" s="28"/>
      <c r="P327" s="17"/>
      <c r="Q327" s="17"/>
      <c r="R327" s="50" t="n">
        <v>31302</v>
      </c>
      <c r="S327" s="17"/>
      <c r="T327" s="28"/>
      <c r="U327" s="28"/>
      <c r="V327" s="28"/>
      <c r="W327" s="75"/>
      <c r="X327" s="0"/>
    </row>
    <row r="328" customFormat="false" ht="14.4" hidden="true" customHeight="true" outlineLevel="1" collapsed="false">
      <c r="B328" s="16" t="n">
        <f aca="false">B327+1</f>
        <v>42170</v>
      </c>
      <c r="C328" s="23"/>
      <c r="D328" s="50" t="n">
        <f aca="false">D327-F327-G327</f>
        <v>33416</v>
      </c>
      <c r="E328" s="17"/>
      <c r="F328" s="50" t="n">
        <v>25</v>
      </c>
      <c r="G328" s="50"/>
      <c r="H328" s="33"/>
      <c r="I328" s="33"/>
      <c r="J328" s="33"/>
      <c r="K328" s="67"/>
      <c r="L328" s="18" t="n">
        <v>4010</v>
      </c>
      <c r="M328" s="17"/>
      <c r="N328" s="34"/>
      <c r="O328" s="28"/>
      <c r="P328" s="17"/>
      <c r="Q328" s="17"/>
      <c r="R328" s="50" t="n">
        <v>31462</v>
      </c>
      <c r="S328" s="17"/>
      <c r="T328" s="28"/>
      <c r="U328" s="28"/>
      <c r="V328" s="28"/>
      <c r="W328" s="75"/>
      <c r="X328" s="0"/>
    </row>
    <row r="329" customFormat="false" ht="14.4" hidden="true" customHeight="true" outlineLevel="1" collapsed="false">
      <c r="B329" s="16" t="n">
        <f aca="false">B328+1</f>
        <v>42171</v>
      </c>
      <c r="C329" s="23"/>
      <c r="D329" s="50" t="n">
        <f aca="false">D328-F328-G328</f>
        <v>33391</v>
      </c>
      <c r="E329" s="17"/>
      <c r="F329" s="50" t="n">
        <v>10</v>
      </c>
      <c r="G329" s="50"/>
      <c r="H329" s="33"/>
      <c r="I329" s="33"/>
      <c r="J329" s="33"/>
      <c r="K329" s="67"/>
      <c r="L329" s="18" t="n">
        <v>4080</v>
      </c>
      <c r="M329" s="17"/>
      <c r="N329" s="34"/>
      <c r="O329" s="28"/>
      <c r="P329" s="17"/>
      <c r="Q329" s="17"/>
      <c r="R329" s="50" t="n">
        <v>31321</v>
      </c>
      <c r="S329" s="17"/>
      <c r="T329" s="28"/>
      <c r="U329" s="28"/>
      <c r="V329" s="28"/>
      <c r="W329" s="75"/>
      <c r="X329" s="0"/>
    </row>
    <row r="330" customFormat="false" ht="14.4" hidden="true" customHeight="true" outlineLevel="1" collapsed="false">
      <c r="B330" s="16" t="n">
        <f aca="false">B329+1</f>
        <v>42172</v>
      </c>
      <c r="C330" s="23"/>
      <c r="D330" s="50" t="n">
        <f aca="false">D329-F329-G329</f>
        <v>33381</v>
      </c>
      <c r="E330" s="17"/>
      <c r="F330" s="50" t="n">
        <v>11</v>
      </c>
      <c r="G330" s="50" t="n">
        <v>37</v>
      </c>
      <c r="H330" s="33"/>
      <c r="I330" s="33"/>
      <c r="J330" s="33"/>
      <c r="K330" s="67"/>
      <c r="L330" s="18" t="n">
        <v>4520</v>
      </c>
      <c r="M330" s="17"/>
      <c r="N330" s="34"/>
      <c r="O330" s="28"/>
      <c r="P330" s="17"/>
      <c r="Q330" s="17"/>
      <c r="R330" s="50" t="n">
        <v>31147</v>
      </c>
      <c r="S330" s="17"/>
      <c r="T330" s="28"/>
      <c r="U330" s="28"/>
      <c r="V330" s="28"/>
      <c r="W330" s="75"/>
      <c r="X330" s="0"/>
    </row>
    <row r="331" customFormat="false" ht="14.4" hidden="true" customHeight="true" outlineLevel="1" collapsed="false">
      <c r="B331" s="16" t="n">
        <f aca="false">B330+1</f>
        <v>42173</v>
      </c>
      <c r="C331" s="23"/>
      <c r="D331" s="50" t="n">
        <f aca="false">D330-F330-G330</f>
        <v>33333</v>
      </c>
      <c r="E331" s="17"/>
      <c r="F331" s="50" t="n">
        <v>10</v>
      </c>
      <c r="G331" s="50" t="n">
        <v>25</v>
      </c>
      <c r="H331" s="33"/>
      <c r="I331" s="33"/>
      <c r="J331" s="33"/>
      <c r="K331" s="67"/>
      <c r="L331" s="18" t="n">
        <v>4030</v>
      </c>
      <c r="M331" s="17"/>
      <c r="N331" s="34"/>
      <c r="O331" s="28"/>
      <c r="P331" s="17"/>
      <c r="Q331" s="17"/>
      <c r="R331" s="50" t="n">
        <v>30996</v>
      </c>
      <c r="S331" s="17"/>
      <c r="T331" s="28"/>
      <c r="U331" s="28"/>
      <c r="V331" s="28"/>
      <c r="W331" s="75"/>
      <c r="X331" s="0"/>
    </row>
    <row r="332" s="32" customFormat="true" ht="14.4" hidden="false" customHeight="false" outlineLevel="0" collapsed="false">
      <c r="B332" s="31"/>
      <c r="C332" s="33" t="n">
        <f aca="false">C324+1</f>
        <v>56</v>
      </c>
      <c r="D332" s="13" t="n">
        <f aca="false">B331</f>
        <v>42173</v>
      </c>
      <c r="E332" s="52" t="n">
        <f aca="false">IF(SUM(D325:D331)&gt;0,AVERAGE(D325:D331),0)</f>
        <v>33400.4285714286</v>
      </c>
      <c r="F332" s="33" t="n">
        <f aca="false">SUM(F325:F331)</f>
        <v>73</v>
      </c>
      <c r="G332" s="33" t="n">
        <f aca="false">SUM(G325:G331)</f>
        <v>62</v>
      </c>
      <c r="H332" s="33" t="n">
        <f aca="false">F332/2.5</f>
        <v>29.2</v>
      </c>
      <c r="I332" s="33" t="n">
        <f aca="false">F332+I324</f>
        <v>2273</v>
      </c>
      <c r="J332" s="33" t="n">
        <f aca="false">G332+J324</f>
        <v>1430</v>
      </c>
      <c r="K332" s="72"/>
      <c r="L332" s="52" t="n">
        <f aca="false">SUM(L325:L331)</f>
        <v>29190</v>
      </c>
      <c r="M332" s="52" t="n">
        <f aca="false">IF(L332&gt;0,L332+M324,0)</f>
        <v>1059960</v>
      </c>
      <c r="N332" s="51" t="n">
        <f aca="false">L332/E332/7*1000</f>
        <v>124.848697407647</v>
      </c>
      <c r="O332" s="51" t="n">
        <f aca="false">L332/E332*1000</f>
        <v>873.940881853526</v>
      </c>
      <c r="P332" s="53" t="n">
        <f aca="false">IF(R332&gt;0,L332/(R332/10),0)</f>
        <v>1.33408286944361</v>
      </c>
      <c r="Q332" s="53" t="n">
        <f aca="false">M332/(S332/10)</f>
        <v>1.28448767487566</v>
      </c>
      <c r="R332" s="52" t="n">
        <f aca="false">SUM(R325:R331)</f>
        <v>218802</v>
      </c>
      <c r="S332" s="52" t="n">
        <f aca="false">IF(R332&gt;0,R332+S324,0)</f>
        <v>8252006</v>
      </c>
      <c r="T332" s="53" t="n">
        <f aca="false">R332/E332</f>
        <v>6.55087402642396</v>
      </c>
      <c r="U332" s="53" t="n">
        <f aca="false">T332+U324</f>
        <v>233.455263883231</v>
      </c>
      <c r="V332" s="53" t="n">
        <f aca="false">S332/$E$28</f>
        <v>223.425732387502</v>
      </c>
      <c r="W332" s="54" t="n">
        <f aca="false">IF(R332&gt;0,R332/7/E332*100,0)</f>
        <v>93.5839146631994</v>
      </c>
      <c r="X332" s="33" t="n">
        <v>87</v>
      </c>
      <c r="Z332" s="55" t="n">
        <f aca="false">N332/2</f>
        <v>62.4243487038233</v>
      </c>
      <c r="AA332" s="55" t="n">
        <f aca="false">AVERAGE(Z324,Z332,Z340)</f>
        <v>62.2403750767679</v>
      </c>
    </row>
    <row r="333" customFormat="false" ht="14.4" hidden="true" customHeight="true" outlineLevel="1" collapsed="false">
      <c r="B333" s="16" t="n">
        <f aca="false">B331+1</f>
        <v>42174</v>
      </c>
      <c r="C333" s="23"/>
      <c r="D333" s="50" t="n">
        <f aca="false">D331-F331-G331</f>
        <v>33298</v>
      </c>
      <c r="E333" s="17"/>
      <c r="F333" s="50" t="n">
        <v>11</v>
      </c>
      <c r="G333" s="50"/>
      <c r="H333" s="50"/>
      <c r="I333" s="33"/>
      <c r="J333" s="33"/>
      <c r="K333" s="67"/>
      <c r="L333" s="18" t="n">
        <v>4050</v>
      </c>
      <c r="M333" s="17"/>
      <c r="N333" s="34"/>
      <c r="O333" s="28"/>
      <c r="P333" s="17"/>
      <c r="Q333" s="17"/>
      <c r="R333" s="50" t="n">
        <v>31156</v>
      </c>
      <c r="S333" s="17"/>
      <c r="T333" s="28"/>
      <c r="U333" s="28"/>
      <c r="V333" s="28"/>
      <c r="W333" s="75"/>
      <c r="X333" s="0"/>
    </row>
    <row r="334" customFormat="false" ht="14.4" hidden="true" customHeight="true" outlineLevel="1" collapsed="false">
      <c r="B334" s="16" t="n">
        <f aca="false">B333+1</f>
        <v>42175</v>
      </c>
      <c r="C334" s="23"/>
      <c r="D334" s="50" t="n">
        <f aca="false">D333-F333-G333</f>
        <v>33287</v>
      </c>
      <c r="E334" s="17"/>
      <c r="F334" s="50" t="n">
        <v>10</v>
      </c>
      <c r="G334" s="50"/>
      <c r="H334" s="50"/>
      <c r="I334" s="33"/>
      <c r="J334" s="33"/>
      <c r="K334" s="67"/>
      <c r="L334" s="18" t="n">
        <v>4560</v>
      </c>
      <c r="M334" s="17"/>
      <c r="N334" s="34"/>
      <c r="O334" s="28"/>
      <c r="P334" s="17"/>
      <c r="Q334" s="17"/>
      <c r="R334" s="50" t="n">
        <v>30980</v>
      </c>
      <c r="S334" s="17"/>
      <c r="T334" s="28"/>
      <c r="U334" s="28"/>
      <c r="V334" s="28"/>
      <c r="W334" s="75"/>
      <c r="X334" s="0"/>
    </row>
    <row r="335" customFormat="false" ht="14.4" hidden="true" customHeight="true" outlineLevel="1" collapsed="false">
      <c r="B335" s="16" t="n">
        <f aca="false">B334+1</f>
        <v>42176</v>
      </c>
      <c r="C335" s="23"/>
      <c r="D335" s="50" t="n">
        <f aca="false">D334-F334-G334</f>
        <v>33277</v>
      </c>
      <c r="E335" s="17"/>
      <c r="F335" s="50"/>
      <c r="G335" s="50"/>
      <c r="H335" s="50"/>
      <c r="I335" s="33"/>
      <c r="J335" s="33"/>
      <c r="K335" s="67"/>
      <c r="L335" s="18" t="n">
        <v>3020</v>
      </c>
      <c r="M335" s="17"/>
      <c r="N335" s="34"/>
      <c r="O335" s="28"/>
      <c r="P335" s="17"/>
      <c r="Q335" s="17"/>
      <c r="R335" s="50" t="n">
        <v>30995</v>
      </c>
      <c r="S335" s="17"/>
      <c r="T335" s="28"/>
      <c r="U335" s="28"/>
      <c r="V335" s="28"/>
      <c r="W335" s="75"/>
      <c r="X335" s="0"/>
    </row>
    <row r="336" customFormat="false" ht="14.4" hidden="true" customHeight="true" outlineLevel="1" collapsed="false">
      <c r="B336" s="16" t="n">
        <f aca="false">B335+1</f>
        <v>42177</v>
      </c>
      <c r="C336" s="23"/>
      <c r="D336" s="50" t="n">
        <f aca="false">D335-F335-G335</f>
        <v>33277</v>
      </c>
      <c r="E336" s="17"/>
      <c r="F336" s="50" t="n">
        <v>11</v>
      </c>
      <c r="G336" s="50" t="n">
        <v>41</v>
      </c>
      <c r="H336" s="50"/>
      <c r="I336" s="33"/>
      <c r="J336" s="33"/>
      <c r="K336" s="67"/>
      <c r="L336" s="18" t="n">
        <v>4470</v>
      </c>
      <c r="M336" s="17"/>
      <c r="N336" s="34"/>
      <c r="O336" s="28"/>
      <c r="P336" s="17"/>
      <c r="Q336" s="17"/>
      <c r="R336" s="50" t="n">
        <v>30884</v>
      </c>
      <c r="S336" s="17"/>
      <c r="T336" s="28"/>
      <c r="U336" s="28"/>
      <c r="V336" s="28"/>
      <c r="W336" s="75"/>
      <c r="X336" s="0"/>
    </row>
    <row r="337" customFormat="false" ht="14.4" hidden="true" customHeight="true" outlineLevel="1" collapsed="false">
      <c r="B337" s="16" t="n">
        <f aca="false">B336+1</f>
        <v>42178</v>
      </c>
      <c r="C337" s="23"/>
      <c r="D337" s="50" t="n">
        <f aca="false">D336-F336-G336</f>
        <v>33225</v>
      </c>
      <c r="E337" s="17"/>
      <c r="F337" s="50" t="n">
        <v>18</v>
      </c>
      <c r="G337" s="50"/>
      <c r="H337" s="50"/>
      <c r="I337" s="33"/>
      <c r="J337" s="33"/>
      <c r="K337" s="67"/>
      <c r="L337" s="18" t="n">
        <v>3860</v>
      </c>
      <c r="M337" s="17"/>
      <c r="N337" s="34"/>
      <c r="O337" s="28"/>
      <c r="P337" s="17"/>
      <c r="Q337" s="17"/>
      <c r="R337" s="50" t="n">
        <v>31031</v>
      </c>
      <c r="S337" s="17"/>
      <c r="T337" s="28"/>
      <c r="U337" s="28"/>
      <c r="V337" s="28"/>
      <c r="W337" s="75"/>
      <c r="X337" s="0"/>
    </row>
    <row r="338" customFormat="false" ht="14.4" hidden="true" customHeight="true" outlineLevel="1" collapsed="false">
      <c r="B338" s="16" t="n">
        <f aca="false">B337+1</f>
        <v>42179</v>
      </c>
      <c r="C338" s="23"/>
      <c r="D338" s="50" t="n">
        <f aca="false">D337-F337-G337</f>
        <v>33207</v>
      </c>
      <c r="E338" s="17"/>
      <c r="F338" s="50" t="n">
        <v>12</v>
      </c>
      <c r="G338" s="50"/>
      <c r="H338" s="50"/>
      <c r="I338" s="33"/>
      <c r="J338" s="33"/>
      <c r="K338" s="67"/>
      <c r="L338" s="18" t="n">
        <v>4020</v>
      </c>
      <c r="M338" s="17"/>
      <c r="N338" s="34"/>
      <c r="O338" s="28"/>
      <c r="P338" s="17"/>
      <c r="Q338" s="17"/>
      <c r="R338" s="50" t="n">
        <v>30989</v>
      </c>
      <c r="S338" s="17"/>
      <c r="T338" s="28"/>
      <c r="U338" s="28"/>
      <c r="V338" s="28"/>
      <c r="W338" s="75"/>
      <c r="X338" s="0"/>
    </row>
    <row r="339" customFormat="false" ht="14.4" hidden="true" customHeight="true" outlineLevel="1" collapsed="false">
      <c r="B339" s="16" t="n">
        <f aca="false">B338+1</f>
        <v>42180</v>
      </c>
      <c r="C339" s="23"/>
      <c r="D339" s="50" t="n">
        <f aca="false">D338-F338-G338</f>
        <v>33195</v>
      </c>
      <c r="E339" s="17"/>
      <c r="F339" s="50" t="n">
        <v>11</v>
      </c>
      <c r="G339" s="50" t="n">
        <v>33</v>
      </c>
      <c r="H339" s="50"/>
      <c r="I339" s="33"/>
      <c r="J339" s="33"/>
      <c r="K339" s="67"/>
      <c r="L339" s="18" t="n">
        <v>4550</v>
      </c>
      <c r="M339" s="17"/>
      <c r="N339" s="34"/>
      <c r="O339" s="28"/>
      <c r="P339" s="17"/>
      <c r="Q339" s="17"/>
      <c r="R339" s="50" t="n">
        <v>30848</v>
      </c>
      <c r="S339" s="17"/>
      <c r="T339" s="28"/>
      <c r="U339" s="28"/>
      <c r="V339" s="28"/>
      <c r="W339" s="75"/>
      <c r="X339" s="0"/>
    </row>
    <row r="340" s="32" customFormat="true" ht="14.4" hidden="false" customHeight="false" outlineLevel="0" collapsed="false">
      <c r="B340" s="31"/>
      <c r="C340" s="33" t="n">
        <f aca="false">C332+1</f>
        <v>57</v>
      </c>
      <c r="D340" s="13" t="n">
        <f aca="false">B339</f>
        <v>42180</v>
      </c>
      <c r="E340" s="52" t="n">
        <f aca="false">IF(SUM(D333:D339)&gt;0,AVERAGE(D333:D339),0)</f>
        <v>33252.2857142857</v>
      </c>
      <c r="F340" s="33" t="n">
        <f aca="false">SUM(F333:F339)</f>
        <v>73</v>
      </c>
      <c r="G340" s="33" t="n">
        <f aca="false">SUM(G333:G339)</f>
        <v>74</v>
      </c>
      <c r="H340" s="33" t="n">
        <f aca="false">F340/2.5</f>
        <v>29.2</v>
      </c>
      <c r="I340" s="33" t="n">
        <f aca="false">F340+I332</f>
        <v>2346</v>
      </c>
      <c r="J340" s="33" t="n">
        <f aca="false">G340+J332</f>
        <v>1504</v>
      </c>
      <c r="K340" s="72"/>
      <c r="L340" s="52" t="n">
        <f aca="false">SUM(L333:L339)</f>
        <v>28530</v>
      </c>
      <c r="M340" s="52" t="n">
        <f aca="false">IF(L340&gt;0,L340+M332,0)</f>
        <v>1088490</v>
      </c>
      <c r="N340" s="51" t="n">
        <f aca="false">L340/E340/7*1000</f>
        <v>122.569447427889</v>
      </c>
      <c r="O340" s="51" t="n">
        <f aca="false">L340/E340*1000</f>
        <v>857.986131995223</v>
      </c>
      <c r="P340" s="53" t="n">
        <f aca="false">IF(R340&gt;0,L340/(R340/10),0)</f>
        <v>1.31545579874863</v>
      </c>
      <c r="Q340" s="53" t="n">
        <f aca="false">M340/(S340/10)</f>
        <v>1.28528074934032</v>
      </c>
      <c r="R340" s="52" t="n">
        <f aca="false">SUM(R333:R339)</f>
        <v>216883</v>
      </c>
      <c r="S340" s="52" t="n">
        <f aca="false">IF(R340&gt;0,R340+S332,0)</f>
        <v>8468889</v>
      </c>
      <c r="T340" s="53" t="n">
        <f aca="false">R340/E340</f>
        <v>6.52234862479915</v>
      </c>
      <c r="U340" s="53" t="n">
        <f aca="false">T340+U332</f>
        <v>239.977612508031</v>
      </c>
      <c r="V340" s="53" t="n">
        <f aca="false">S340/$E$28</f>
        <v>229.297909785022</v>
      </c>
      <c r="W340" s="54" t="n">
        <f aca="false">IF(R340&gt;0,R340/7/E340*100,0)</f>
        <v>93.1764089257022</v>
      </c>
      <c r="X340" s="33" t="n">
        <v>86</v>
      </c>
      <c r="Z340" s="55" t="n">
        <f aca="false">N340/2</f>
        <v>61.2847237139445</v>
      </c>
      <c r="AA340" s="55" t="n">
        <f aca="false">AVERAGE(Z332,Z340,Z348)</f>
        <v>61.389060424194</v>
      </c>
    </row>
    <row r="341" customFormat="false" ht="14.4" hidden="true" customHeight="true" outlineLevel="1" collapsed="false">
      <c r="B341" s="16" t="n">
        <f aca="false">B339+1</f>
        <v>42181</v>
      </c>
      <c r="C341" s="23"/>
      <c r="D341" s="50" t="n">
        <f aca="false">D339-F339-G339</f>
        <v>33151</v>
      </c>
      <c r="E341" s="17"/>
      <c r="F341" s="50" t="n">
        <v>8</v>
      </c>
      <c r="G341" s="50"/>
      <c r="H341" s="33"/>
      <c r="I341" s="33"/>
      <c r="J341" s="33"/>
      <c r="K341" s="67"/>
      <c r="L341" s="18" t="n">
        <v>4050</v>
      </c>
      <c r="M341" s="17"/>
      <c r="N341" s="34"/>
      <c r="O341" s="28"/>
      <c r="P341" s="17"/>
      <c r="Q341" s="17"/>
      <c r="R341" s="50" t="n">
        <v>30738</v>
      </c>
      <c r="S341" s="17"/>
      <c r="T341" s="28"/>
      <c r="U341" s="28"/>
      <c r="V341" s="28"/>
      <c r="W341" s="75"/>
      <c r="X341" s="0"/>
    </row>
    <row r="342" customFormat="false" ht="14.4" hidden="true" customHeight="true" outlineLevel="1" collapsed="false">
      <c r="B342" s="16" t="n">
        <f aca="false">B341+1</f>
        <v>42182</v>
      </c>
      <c r="C342" s="23"/>
      <c r="D342" s="50" t="n">
        <f aca="false">D341-F341-G341</f>
        <v>33143</v>
      </c>
      <c r="E342" s="17"/>
      <c r="F342" s="50" t="n">
        <v>12</v>
      </c>
      <c r="G342" s="50"/>
      <c r="H342" s="33"/>
      <c r="I342" s="33"/>
      <c r="J342" s="33"/>
      <c r="K342" s="67"/>
      <c r="L342" s="18" t="n">
        <v>4130</v>
      </c>
      <c r="M342" s="17"/>
      <c r="N342" s="34"/>
      <c r="O342" s="28"/>
      <c r="P342" s="17"/>
      <c r="Q342" s="17"/>
      <c r="R342" s="50" t="n">
        <v>30636</v>
      </c>
      <c r="S342" s="17"/>
      <c r="T342" s="28"/>
      <c r="U342" s="28"/>
      <c r="V342" s="28"/>
      <c r="W342" s="75"/>
      <c r="X342" s="0"/>
    </row>
    <row r="343" customFormat="false" ht="14.4" hidden="true" customHeight="true" outlineLevel="1" collapsed="false">
      <c r="B343" s="16" t="n">
        <f aca="false">B342+1</f>
        <v>42183</v>
      </c>
      <c r="C343" s="23"/>
      <c r="D343" s="50" t="n">
        <f aca="false">D342-F342-G342</f>
        <v>33131</v>
      </c>
      <c r="E343" s="17"/>
      <c r="F343" s="50"/>
      <c r="G343" s="50"/>
      <c r="H343" s="33"/>
      <c r="I343" s="33"/>
      <c r="J343" s="33"/>
      <c r="K343" s="67"/>
      <c r="L343" s="18" t="n">
        <v>4130</v>
      </c>
      <c r="M343" s="17"/>
      <c r="N343" s="34"/>
      <c r="O343" s="28"/>
      <c r="P343" s="17"/>
      <c r="Q343" s="17"/>
      <c r="R343" s="50" t="n">
        <v>30813</v>
      </c>
      <c r="S343" s="17"/>
      <c r="T343" s="28"/>
      <c r="U343" s="28"/>
      <c r="V343" s="28"/>
      <c r="W343" s="75"/>
      <c r="X343" s="0"/>
    </row>
    <row r="344" customFormat="false" ht="14.4" hidden="true" customHeight="true" outlineLevel="1" collapsed="false">
      <c r="B344" s="16" t="n">
        <f aca="false">B343+1</f>
        <v>42184</v>
      </c>
      <c r="C344" s="23"/>
      <c r="D344" s="50" t="n">
        <f aca="false">D343-F343-G343</f>
        <v>33131</v>
      </c>
      <c r="E344" s="17"/>
      <c r="F344" s="50" t="n">
        <v>24</v>
      </c>
      <c r="G344" s="50" t="n">
        <v>55</v>
      </c>
      <c r="H344" s="33"/>
      <c r="I344" s="33"/>
      <c r="J344" s="33"/>
      <c r="K344" s="67"/>
      <c r="L344" s="18" t="n">
        <v>3120</v>
      </c>
      <c r="M344" s="17"/>
      <c r="N344" s="34"/>
      <c r="O344" s="28"/>
      <c r="P344" s="17"/>
      <c r="Q344" s="17"/>
      <c r="R344" s="50" t="n">
        <v>30682</v>
      </c>
      <c r="S344" s="17"/>
      <c r="T344" s="28"/>
      <c r="U344" s="28"/>
      <c r="V344" s="28"/>
      <c r="W344" s="75"/>
      <c r="X344" s="0"/>
    </row>
    <row r="345" customFormat="false" ht="14.4" hidden="true" customHeight="true" outlineLevel="1" collapsed="false">
      <c r="B345" s="16" t="n">
        <f aca="false">B344+1</f>
        <v>42185</v>
      </c>
      <c r="C345" s="23"/>
      <c r="D345" s="50" t="n">
        <f aca="false">D344-F344-G344</f>
        <v>33052</v>
      </c>
      <c r="E345" s="17"/>
      <c r="F345" s="50" t="n">
        <v>13</v>
      </c>
      <c r="G345" s="50"/>
      <c r="H345" s="33"/>
      <c r="I345" s="33"/>
      <c r="J345" s="33"/>
      <c r="K345" s="67"/>
      <c r="L345" s="18" t="n">
        <v>4480</v>
      </c>
      <c r="M345" s="17"/>
      <c r="N345" s="34"/>
      <c r="O345" s="28"/>
      <c r="P345" s="17"/>
      <c r="Q345" s="17"/>
      <c r="R345" s="50" t="n">
        <v>30608</v>
      </c>
      <c r="S345" s="17"/>
      <c r="T345" s="28"/>
      <c r="U345" s="28"/>
      <c r="V345" s="28"/>
      <c r="W345" s="75"/>
      <c r="X345" s="0"/>
    </row>
    <row r="346" customFormat="false" ht="14.4" hidden="true" customHeight="true" outlineLevel="1" collapsed="false">
      <c r="B346" s="16" t="n">
        <f aca="false">B345+1</f>
        <v>42186</v>
      </c>
      <c r="C346" s="23"/>
      <c r="D346" s="50" t="n">
        <f aca="false">D345-F345-G345</f>
        <v>33039</v>
      </c>
      <c r="E346" s="17"/>
      <c r="F346" s="50" t="n">
        <v>11</v>
      </c>
      <c r="G346" s="50" t="n">
        <v>27</v>
      </c>
      <c r="H346" s="33"/>
      <c r="I346" s="33"/>
      <c r="J346" s="33"/>
      <c r="K346" s="67"/>
      <c r="L346" s="18" t="n">
        <v>3990</v>
      </c>
      <c r="M346" s="17"/>
      <c r="N346" s="34"/>
      <c r="O346" s="28"/>
      <c r="P346" s="17"/>
      <c r="Q346" s="17"/>
      <c r="R346" s="50" t="n">
        <v>30656</v>
      </c>
      <c r="S346" s="17"/>
      <c r="T346" s="28"/>
      <c r="U346" s="28"/>
      <c r="V346" s="28"/>
      <c r="W346" s="75"/>
      <c r="X346" s="0"/>
    </row>
    <row r="347" customFormat="false" ht="14.4" hidden="true" customHeight="true" outlineLevel="1" collapsed="false">
      <c r="B347" s="16" t="n">
        <f aca="false">B346+1</f>
        <v>42187</v>
      </c>
      <c r="C347" s="23"/>
      <c r="D347" s="50" t="n">
        <f aca="false">D346-F346-G346</f>
        <v>33001</v>
      </c>
      <c r="E347" s="17"/>
      <c r="F347" s="50" t="n">
        <v>10</v>
      </c>
      <c r="G347" s="50" t="n">
        <v>29</v>
      </c>
      <c r="H347" s="33"/>
      <c r="I347" s="33"/>
      <c r="J347" s="33"/>
      <c r="K347" s="67"/>
      <c r="L347" s="18" t="n">
        <v>4110</v>
      </c>
      <c r="M347" s="17"/>
      <c r="N347" s="34"/>
      <c r="O347" s="28"/>
      <c r="P347" s="17"/>
      <c r="Q347" s="17"/>
      <c r="R347" s="50" t="n">
        <v>30409</v>
      </c>
      <c r="S347" s="17"/>
      <c r="T347" s="28"/>
      <c r="U347" s="28"/>
      <c r="V347" s="28"/>
      <c r="W347" s="75"/>
      <c r="X347" s="0"/>
    </row>
    <row r="348" s="32" customFormat="true" ht="14.4" hidden="false" customHeight="false" outlineLevel="0" collapsed="false">
      <c r="B348" s="31"/>
      <c r="C348" s="33" t="n">
        <f aca="false">C340+1</f>
        <v>58</v>
      </c>
      <c r="D348" s="13" t="n">
        <f aca="false">B347</f>
        <v>42187</v>
      </c>
      <c r="E348" s="52" t="n">
        <f aca="false">IF(SUM(D341:D347)&gt;0,AVERAGE(D341:D347),0)</f>
        <v>33092.5714285714</v>
      </c>
      <c r="F348" s="33" t="n">
        <f aca="false">SUM(F341:F347)</f>
        <v>78</v>
      </c>
      <c r="G348" s="33" t="n">
        <f aca="false">SUM(G341:G347)</f>
        <v>111</v>
      </c>
      <c r="H348" s="33" t="n">
        <f aca="false">F348/2.5</f>
        <v>31.2</v>
      </c>
      <c r="I348" s="33" t="n">
        <f aca="false">F348+I340</f>
        <v>2424</v>
      </c>
      <c r="J348" s="33" t="n">
        <f aca="false">G348+J340</f>
        <v>1615</v>
      </c>
      <c r="K348" s="72"/>
      <c r="L348" s="52" t="n">
        <f aca="false">SUM(L341:L347)</f>
        <v>28010</v>
      </c>
      <c r="M348" s="52" t="n">
        <f aca="false">IF(L348&gt;0,L348+M340,0)</f>
        <v>1116500</v>
      </c>
      <c r="N348" s="51" t="n">
        <f aca="false">L348/E348/7*1000</f>
        <v>120.916217709628</v>
      </c>
      <c r="O348" s="51" t="n">
        <f aca="false">L348/E348*1000</f>
        <v>846.413523967399</v>
      </c>
      <c r="P348" s="53" t="n">
        <f aca="false">IF(R348&gt;0,L348/(R348/10),0)</f>
        <v>1.30557186937756</v>
      </c>
      <c r="Q348" s="53" t="n">
        <f aca="false">M348/(S348/10)</f>
        <v>1.28578208314202</v>
      </c>
      <c r="R348" s="52" t="n">
        <f aca="false">SUM(R341:R347)</f>
        <v>214542</v>
      </c>
      <c r="S348" s="52" t="n">
        <f aca="false">IF(R348&gt;0,R348+S340,0)</f>
        <v>8683431</v>
      </c>
      <c r="T348" s="53" t="n">
        <f aca="false">R348/E348</f>
        <v>6.48308640696229</v>
      </c>
      <c r="U348" s="53" t="n">
        <f aca="false">T348+U340</f>
        <v>246.460698914993</v>
      </c>
      <c r="V348" s="53" t="n">
        <f aca="false">S348/$E$28</f>
        <v>235.106703850111</v>
      </c>
      <c r="W348" s="54" t="n">
        <f aca="false">IF(R348&gt;0,R348/7/E348*100,0)</f>
        <v>92.6155200994613</v>
      </c>
      <c r="X348" s="33" t="n">
        <v>86</v>
      </c>
      <c r="Z348" s="55" t="n">
        <f aca="false">N348/2</f>
        <v>60.4581088548142</v>
      </c>
      <c r="AA348" s="55" t="n">
        <f aca="false">AVERAGE(Z340,Z348,Z356)</f>
        <v>62.1913067489822</v>
      </c>
    </row>
    <row r="349" customFormat="false" ht="14.4" hidden="true" customHeight="true" outlineLevel="1" collapsed="false">
      <c r="B349" s="16" t="n">
        <f aca="false">B347+1</f>
        <v>42188</v>
      </c>
      <c r="C349" s="23"/>
      <c r="D349" s="50" t="n">
        <f aca="false">D347-F347-G347</f>
        <v>32962</v>
      </c>
      <c r="E349" s="17"/>
      <c r="F349" s="50" t="n">
        <v>12</v>
      </c>
      <c r="G349" s="50" t="n">
        <v>2</v>
      </c>
      <c r="H349" s="50"/>
      <c r="I349" s="33"/>
      <c r="J349" s="33"/>
      <c r="K349" s="67"/>
      <c r="L349" s="18" t="n">
        <v>4120</v>
      </c>
      <c r="M349" s="17"/>
      <c r="N349" s="34"/>
      <c r="O349" s="28"/>
      <c r="P349" s="17"/>
      <c r="Q349" s="17"/>
      <c r="R349" s="50" t="n">
        <v>30719</v>
      </c>
      <c r="S349" s="17"/>
      <c r="T349" s="28"/>
      <c r="U349" s="28"/>
      <c r="V349" s="28"/>
      <c r="W349" s="75"/>
      <c r="X349" s="0"/>
    </row>
    <row r="350" customFormat="false" ht="14.4" hidden="true" customHeight="true" outlineLevel="1" collapsed="false">
      <c r="B350" s="16" t="n">
        <f aca="false">B349+1</f>
        <v>42189</v>
      </c>
      <c r="C350" s="23"/>
      <c r="D350" s="50" t="n">
        <f aca="false">D349-F349-G349</f>
        <v>32948</v>
      </c>
      <c r="E350" s="17"/>
      <c r="F350" s="50" t="n">
        <v>14</v>
      </c>
      <c r="G350" s="50" t="n">
        <v>6</v>
      </c>
      <c r="H350" s="50"/>
      <c r="I350" s="33"/>
      <c r="J350" s="33"/>
      <c r="K350" s="67"/>
      <c r="L350" s="18" t="n">
        <v>4490</v>
      </c>
      <c r="M350" s="17"/>
      <c r="N350" s="34"/>
      <c r="O350" s="28"/>
      <c r="P350" s="17"/>
      <c r="Q350" s="17"/>
      <c r="R350" s="50" t="n">
        <v>30572</v>
      </c>
      <c r="S350" s="17"/>
      <c r="T350" s="28"/>
      <c r="U350" s="28"/>
      <c r="V350" s="28"/>
      <c r="W350" s="75"/>
      <c r="X350" s="0"/>
    </row>
    <row r="351" customFormat="false" ht="14.4" hidden="true" customHeight="true" outlineLevel="1" collapsed="false">
      <c r="B351" s="16" t="n">
        <f aca="false">B350+1</f>
        <v>42190</v>
      </c>
      <c r="C351" s="23"/>
      <c r="D351" s="50" t="n">
        <f aca="false">D350-F350-G350</f>
        <v>32928</v>
      </c>
      <c r="E351" s="17"/>
      <c r="F351" s="50"/>
      <c r="G351" s="50"/>
      <c r="H351" s="50"/>
      <c r="I351" s="33"/>
      <c r="J351" s="33"/>
      <c r="K351" s="67"/>
      <c r="L351" s="18" t="n">
        <v>4560</v>
      </c>
      <c r="M351" s="17"/>
      <c r="N351" s="34"/>
      <c r="O351" s="28"/>
      <c r="P351" s="17"/>
      <c r="Q351" s="17"/>
      <c r="R351" s="50" t="n">
        <v>30453</v>
      </c>
      <c r="S351" s="17"/>
      <c r="T351" s="28"/>
      <c r="U351" s="28"/>
      <c r="V351" s="28"/>
      <c r="W351" s="75"/>
      <c r="X351" s="0"/>
    </row>
    <row r="352" customFormat="false" ht="14.4" hidden="true" customHeight="true" outlineLevel="1" collapsed="false">
      <c r="B352" s="16" t="n">
        <f aca="false">B351+1</f>
        <v>42191</v>
      </c>
      <c r="C352" s="23"/>
      <c r="D352" s="50" t="n">
        <f aca="false">D351-F351-G351</f>
        <v>32928</v>
      </c>
      <c r="E352" s="17"/>
      <c r="F352" s="50" t="n">
        <v>23</v>
      </c>
      <c r="G352" s="50"/>
      <c r="H352" s="50"/>
      <c r="I352" s="33"/>
      <c r="J352" s="33"/>
      <c r="K352" s="67"/>
      <c r="L352" s="18" t="n">
        <v>4080</v>
      </c>
      <c r="M352" s="17"/>
      <c r="N352" s="34"/>
      <c r="O352" s="28"/>
      <c r="P352" s="17"/>
      <c r="Q352" s="17"/>
      <c r="R352" s="50" t="n">
        <v>30539</v>
      </c>
      <c r="S352" s="17"/>
      <c r="T352" s="28"/>
      <c r="U352" s="28"/>
      <c r="V352" s="28"/>
      <c r="W352" s="75"/>
      <c r="X352" s="0"/>
    </row>
    <row r="353" customFormat="false" ht="14.4" hidden="true" customHeight="true" outlineLevel="1" collapsed="false">
      <c r="B353" s="16" t="n">
        <f aca="false">B352+1</f>
        <v>42192</v>
      </c>
      <c r="C353" s="23"/>
      <c r="D353" s="50" t="n">
        <f aca="false">D352-F352-G352</f>
        <v>32905</v>
      </c>
      <c r="E353" s="17"/>
      <c r="F353" s="50" t="n">
        <v>12</v>
      </c>
      <c r="G353" s="50"/>
      <c r="H353" s="50"/>
      <c r="I353" s="33"/>
      <c r="J353" s="33"/>
      <c r="K353" s="67"/>
      <c r="L353" s="18" t="n">
        <v>4500</v>
      </c>
      <c r="M353" s="17"/>
      <c r="N353" s="34"/>
      <c r="O353" s="28"/>
      <c r="P353" s="17"/>
      <c r="Q353" s="17"/>
      <c r="R353" s="50" t="n">
        <v>30539</v>
      </c>
      <c r="S353" s="17"/>
      <c r="T353" s="28"/>
      <c r="U353" s="28"/>
      <c r="V353" s="28"/>
      <c r="W353" s="75"/>
      <c r="X353" s="0"/>
    </row>
    <row r="354" customFormat="false" ht="14.4" hidden="true" customHeight="true" outlineLevel="1" collapsed="false">
      <c r="B354" s="16" t="n">
        <f aca="false">B353+1</f>
        <v>42193</v>
      </c>
      <c r="C354" s="23"/>
      <c r="D354" s="50" t="n">
        <f aca="false">D353-F353-G353</f>
        <v>32893</v>
      </c>
      <c r="E354" s="17"/>
      <c r="F354" s="50" t="n">
        <v>12</v>
      </c>
      <c r="G354" s="50"/>
      <c r="H354" s="50"/>
      <c r="I354" s="33"/>
      <c r="J354" s="33"/>
      <c r="K354" s="67"/>
      <c r="L354" s="18" t="n">
        <v>4030</v>
      </c>
      <c r="M354" s="17"/>
      <c r="N354" s="34"/>
      <c r="O354" s="28"/>
      <c r="P354" s="17"/>
      <c r="Q354" s="17"/>
      <c r="R354" s="50" t="n">
        <v>30382</v>
      </c>
      <c r="S354" s="17"/>
      <c r="T354" s="28"/>
      <c r="U354" s="28"/>
      <c r="V354" s="28"/>
      <c r="W354" s="75"/>
      <c r="X354" s="0"/>
    </row>
    <row r="355" customFormat="false" ht="14.4" hidden="true" customHeight="true" outlineLevel="1" collapsed="false">
      <c r="B355" s="16" t="n">
        <f aca="false">B354+1</f>
        <v>42194</v>
      </c>
      <c r="C355" s="23"/>
      <c r="D355" s="50" t="n">
        <f aca="false">D354-F354-G354</f>
        <v>32881</v>
      </c>
      <c r="E355" s="17"/>
      <c r="F355" s="50" t="n">
        <v>14</v>
      </c>
      <c r="G355" s="50"/>
      <c r="H355" s="50"/>
      <c r="I355" s="33"/>
      <c r="J355" s="33"/>
      <c r="K355" s="67"/>
      <c r="L355" s="18" t="n">
        <v>4100</v>
      </c>
      <c r="M355" s="17"/>
      <c r="N355" s="34"/>
      <c r="O355" s="28"/>
      <c r="P355" s="17"/>
      <c r="Q355" s="17"/>
      <c r="R355" s="50" t="n">
        <v>30172</v>
      </c>
      <c r="S355" s="17"/>
      <c r="T355" s="28"/>
      <c r="U355" s="28"/>
      <c r="V355" s="28"/>
      <c r="W355" s="75"/>
      <c r="X355" s="0"/>
    </row>
    <row r="356" s="32" customFormat="true" ht="14.4" hidden="false" customHeight="false" outlineLevel="0" collapsed="false">
      <c r="B356" s="31"/>
      <c r="C356" s="33" t="n">
        <f aca="false">C348+1</f>
        <v>59</v>
      </c>
      <c r="D356" s="13" t="n">
        <f aca="false">B355</f>
        <v>42194</v>
      </c>
      <c r="E356" s="52" t="n">
        <f aca="false">IF(SUM(D349:D355)&gt;0,AVERAGE(D349:D355),0)</f>
        <v>32920.7142857143</v>
      </c>
      <c r="F356" s="33" t="n">
        <f aca="false">SUM(F349:F355)</f>
        <v>87</v>
      </c>
      <c r="G356" s="33" t="n">
        <f aca="false">SUM(G349:G355)</f>
        <v>8</v>
      </c>
      <c r="H356" s="33" t="n">
        <f aca="false">F356/2.5</f>
        <v>34.8</v>
      </c>
      <c r="I356" s="33" t="n">
        <f aca="false">F356+I348</f>
        <v>2511</v>
      </c>
      <c r="J356" s="33" t="n">
        <f aca="false">G356+J348</f>
        <v>1623</v>
      </c>
      <c r="K356" s="72"/>
      <c r="L356" s="52" t="n">
        <f aca="false">SUM(L349:L355)</f>
        <v>29880</v>
      </c>
      <c r="M356" s="52" t="n">
        <f aca="false">IF(L356&gt;0,L356+M348,0)</f>
        <v>1146380</v>
      </c>
      <c r="N356" s="51" t="n">
        <f aca="false">L356/E356/7*1000</f>
        <v>129.662175356376</v>
      </c>
      <c r="O356" s="51" t="n">
        <f aca="false">L356/E356*1000</f>
        <v>907.63522749463</v>
      </c>
      <c r="P356" s="53" t="n">
        <f aca="false">IF(R356&gt;0,L356/(R356/10),0)</f>
        <v>1.4003449310138</v>
      </c>
      <c r="Q356" s="53" t="n">
        <f aca="false">M356/(S356/10)</f>
        <v>1.28852969385534</v>
      </c>
      <c r="R356" s="52" t="n">
        <f aca="false">SUM(R349:R355)</f>
        <v>213376</v>
      </c>
      <c r="S356" s="52" t="n">
        <f aca="false">IF(R356&gt;0,R356+S348,0)</f>
        <v>8896807</v>
      </c>
      <c r="T356" s="53" t="n">
        <f aca="false">R356/E356</f>
        <v>6.48151185749311</v>
      </c>
      <c r="U356" s="53" t="n">
        <f aca="false">T356+U348</f>
        <v>252.942210772486</v>
      </c>
      <c r="V356" s="53" t="n">
        <f aca="false">S356/$E$28</f>
        <v>240.883928087941</v>
      </c>
      <c r="W356" s="54" t="n">
        <f aca="false">IF(R356&gt;0,R356/7/E356*100,0)</f>
        <v>92.5930265356159</v>
      </c>
      <c r="X356" s="33" t="n">
        <v>86</v>
      </c>
      <c r="Z356" s="55" t="n">
        <f aca="false">N356/2</f>
        <v>64.8310876781879</v>
      </c>
      <c r="AA356" s="55" t="n">
        <f aca="false">AVERAGE(Z348,Z356,Z364)</f>
        <v>61.4585046452722</v>
      </c>
    </row>
    <row r="357" customFormat="false" ht="14.4" hidden="true" customHeight="true" outlineLevel="1" collapsed="false">
      <c r="B357" s="16" t="n">
        <f aca="false">B355+1</f>
        <v>42195</v>
      </c>
      <c r="C357" s="23"/>
      <c r="D357" s="50" t="n">
        <f aca="false">D355-F355-G355</f>
        <v>32867</v>
      </c>
      <c r="E357" s="17"/>
      <c r="F357" s="50" t="n">
        <v>14</v>
      </c>
      <c r="G357" s="50"/>
      <c r="H357" s="33"/>
      <c r="I357" s="33"/>
      <c r="J357" s="33"/>
      <c r="K357" s="67"/>
      <c r="L357" s="18" t="n">
        <v>4010</v>
      </c>
      <c r="M357" s="17"/>
      <c r="N357" s="34"/>
      <c r="O357" s="28"/>
      <c r="P357" s="17"/>
      <c r="Q357" s="17"/>
      <c r="R357" s="50" t="n">
        <v>30493</v>
      </c>
      <c r="S357" s="17"/>
      <c r="T357" s="28"/>
      <c r="U357" s="28"/>
      <c r="V357" s="28"/>
      <c r="W357" s="75"/>
      <c r="X357" s="33" t="n">
        <v>83</v>
      </c>
      <c r="AA357" s="55" t="e">
        <f aca="false">AVERAGE(Z349,Z357,Z365)</f>
        <v>#DIV/0!</v>
      </c>
    </row>
    <row r="358" customFormat="false" ht="14.4" hidden="true" customHeight="true" outlineLevel="1" collapsed="false">
      <c r="B358" s="16" t="n">
        <f aca="false">B357+1</f>
        <v>42196</v>
      </c>
      <c r="C358" s="23"/>
      <c r="D358" s="50" t="n">
        <f aca="false">D357-F357-G357</f>
        <v>32853</v>
      </c>
      <c r="E358" s="17"/>
      <c r="F358" s="50" t="n">
        <v>17</v>
      </c>
      <c r="G358" s="50"/>
      <c r="H358" s="33"/>
      <c r="I358" s="33"/>
      <c r="J358" s="33"/>
      <c r="K358" s="67"/>
      <c r="L358" s="18" t="n">
        <v>4060</v>
      </c>
      <c r="M358" s="17"/>
      <c r="N358" s="34"/>
      <c r="O358" s="28"/>
      <c r="P358" s="17"/>
      <c r="Q358" s="17"/>
      <c r="R358" s="50" t="n">
        <v>30443</v>
      </c>
      <c r="S358" s="17"/>
      <c r="T358" s="28"/>
      <c r="U358" s="28"/>
      <c r="V358" s="28"/>
      <c r="W358" s="75"/>
      <c r="X358" s="33" t="n">
        <v>83</v>
      </c>
      <c r="AA358" s="55" t="e">
        <f aca="false">AVERAGE(Z350,Z358,Z366)</f>
        <v>#DIV/0!</v>
      </c>
    </row>
    <row r="359" customFormat="false" ht="14.4" hidden="true" customHeight="true" outlineLevel="1" collapsed="false">
      <c r="B359" s="16" t="n">
        <f aca="false">B358+1</f>
        <v>42197</v>
      </c>
      <c r="C359" s="23"/>
      <c r="D359" s="50" t="n">
        <f aca="false">D358-F358-G358</f>
        <v>32836</v>
      </c>
      <c r="E359" s="17"/>
      <c r="F359" s="50"/>
      <c r="G359" s="50"/>
      <c r="H359" s="33"/>
      <c r="I359" s="33"/>
      <c r="J359" s="33"/>
      <c r="K359" s="67"/>
      <c r="L359" s="18" t="n">
        <v>3900</v>
      </c>
      <c r="M359" s="17"/>
      <c r="N359" s="34"/>
      <c r="O359" s="28"/>
      <c r="P359" s="17"/>
      <c r="Q359" s="17"/>
      <c r="R359" s="50" t="n">
        <v>30553</v>
      </c>
      <c r="S359" s="17"/>
      <c r="T359" s="28"/>
      <c r="U359" s="28"/>
      <c r="V359" s="28"/>
      <c r="W359" s="75"/>
      <c r="X359" s="33" t="n">
        <v>83</v>
      </c>
      <c r="AA359" s="55" t="e">
        <f aca="false">AVERAGE(Z351,Z359,Z367)</f>
        <v>#DIV/0!</v>
      </c>
    </row>
    <row r="360" customFormat="false" ht="14.4" hidden="true" customHeight="true" outlineLevel="1" collapsed="false">
      <c r="B360" s="16" t="n">
        <f aca="false">B359+1</f>
        <v>42198</v>
      </c>
      <c r="C360" s="23"/>
      <c r="D360" s="50" t="n">
        <f aca="false">D359-F359-G359</f>
        <v>32836</v>
      </c>
      <c r="E360" s="17"/>
      <c r="F360" s="50" t="n">
        <v>28</v>
      </c>
      <c r="G360" s="50" t="n">
        <v>38</v>
      </c>
      <c r="H360" s="33"/>
      <c r="I360" s="33"/>
      <c r="J360" s="33"/>
      <c r="K360" s="67"/>
      <c r="L360" s="18" t="n">
        <v>3050</v>
      </c>
      <c r="M360" s="17"/>
      <c r="N360" s="34"/>
      <c r="O360" s="28"/>
      <c r="P360" s="17"/>
      <c r="Q360" s="17"/>
      <c r="R360" s="50" t="n">
        <v>30644</v>
      </c>
      <c r="S360" s="17"/>
      <c r="T360" s="28"/>
      <c r="U360" s="28"/>
      <c r="V360" s="28"/>
      <c r="W360" s="75"/>
      <c r="X360" s="33" t="n">
        <v>83</v>
      </c>
      <c r="AA360" s="55" t="e">
        <f aca="false">AVERAGE(Z352,Z360,Z368)</f>
        <v>#DIV/0!</v>
      </c>
    </row>
    <row r="361" customFormat="false" ht="14.4" hidden="true" customHeight="true" outlineLevel="1" collapsed="false">
      <c r="B361" s="16" t="n">
        <f aca="false">B360+1</f>
        <v>42199</v>
      </c>
      <c r="C361" s="23"/>
      <c r="D361" s="50" t="n">
        <f aca="false">D360-F360-G360</f>
        <v>32770</v>
      </c>
      <c r="E361" s="17"/>
      <c r="F361" s="50" t="n">
        <v>13</v>
      </c>
      <c r="G361" s="50"/>
      <c r="H361" s="33"/>
      <c r="I361" s="33"/>
      <c r="J361" s="33"/>
      <c r="K361" s="67"/>
      <c r="L361" s="18" t="n">
        <v>4000</v>
      </c>
      <c r="M361" s="17"/>
      <c r="N361" s="34"/>
      <c r="O361" s="28"/>
      <c r="P361" s="17"/>
      <c r="Q361" s="17"/>
      <c r="R361" s="50" t="n">
        <v>30678</v>
      </c>
      <c r="S361" s="17"/>
      <c r="T361" s="28"/>
      <c r="U361" s="28"/>
      <c r="V361" s="28"/>
      <c r="W361" s="75"/>
      <c r="X361" s="33" t="n">
        <v>83</v>
      </c>
      <c r="AA361" s="55" t="e">
        <f aca="false">AVERAGE(Z353,Z361,Z369)</f>
        <v>#DIV/0!</v>
      </c>
    </row>
    <row r="362" customFormat="false" ht="14.4" hidden="true" customHeight="true" outlineLevel="1" collapsed="false">
      <c r="B362" s="16" t="n">
        <f aca="false">B361+1</f>
        <v>42200</v>
      </c>
      <c r="C362" s="23"/>
      <c r="D362" s="50" t="n">
        <f aca="false">D361-F361-G361</f>
        <v>32757</v>
      </c>
      <c r="E362" s="17"/>
      <c r="F362" s="50" t="n">
        <v>12</v>
      </c>
      <c r="G362" s="50"/>
      <c r="H362" s="33"/>
      <c r="I362" s="33"/>
      <c r="J362" s="33"/>
      <c r="K362" s="67"/>
      <c r="L362" s="18" t="n">
        <v>4140</v>
      </c>
      <c r="M362" s="17"/>
      <c r="N362" s="34"/>
      <c r="O362" s="28"/>
      <c r="P362" s="17"/>
      <c r="Q362" s="17"/>
      <c r="R362" s="50" t="n">
        <v>30588</v>
      </c>
      <c r="S362" s="17"/>
      <c r="T362" s="28"/>
      <c r="U362" s="28"/>
      <c r="V362" s="28"/>
      <c r="W362" s="75"/>
      <c r="X362" s="33" t="n">
        <v>83</v>
      </c>
      <c r="AA362" s="55" t="e">
        <f aca="false">AVERAGE(Z354,Z362,Z370)</f>
        <v>#DIV/0!</v>
      </c>
    </row>
    <row r="363" customFormat="false" ht="14.4" hidden="true" customHeight="true" outlineLevel="1" collapsed="false">
      <c r="B363" s="16" t="n">
        <f aca="false">B362+1</f>
        <v>42201</v>
      </c>
      <c r="C363" s="23"/>
      <c r="D363" s="50" t="n">
        <f aca="false">D362-F362-G362</f>
        <v>32745</v>
      </c>
      <c r="E363" s="17"/>
      <c r="F363" s="50" t="n">
        <v>11</v>
      </c>
      <c r="G363" s="50"/>
      <c r="H363" s="33"/>
      <c r="I363" s="33"/>
      <c r="J363" s="33"/>
      <c r="K363" s="67"/>
      <c r="L363" s="18" t="n">
        <v>3980</v>
      </c>
      <c r="M363" s="17"/>
      <c r="N363" s="34"/>
      <c r="O363" s="28"/>
      <c r="P363" s="17"/>
      <c r="Q363" s="17"/>
      <c r="R363" s="50" t="n">
        <v>30657</v>
      </c>
      <c r="S363" s="17"/>
      <c r="T363" s="28"/>
      <c r="U363" s="28"/>
      <c r="V363" s="28"/>
      <c r="W363" s="75"/>
      <c r="X363" s="33" t="n">
        <v>83</v>
      </c>
      <c r="AA363" s="55" t="e">
        <f aca="false">AVERAGE(Z355,Z363,Z371)</f>
        <v>#DIV/0!</v>
      </c>
    </row>
    <row r="364" s="32" customFormat="true" ht="14.4" hidden="false" customHeight="false" outlineLevel="0" collapsed="false">
      <c r="B364" s="31"/>
      <c r="C364" s="33" t="n">
        <f aca="false">C356+1</f>
        <v>60</v>
      </c>
      <c r="D364" s="13" t="n">
        <f aca="false">B363</f>
        <v>42201</v>
      </c>
      <c r="E364" s="52" t="n">
        <f aca="false">IF(SUM(D357:D363)&gt;0,AVERAGE(D357:D363),0)</f>
        <v>32809.1428571429</v>
      </c>
      <c r="F364" s="33" t="n">
        <f aca="false">SUM(F357:F363)</f>
        <v>95</v>
      </c>
      <c r="G364" s="33" t="n">
        <f aca="false">SUM(G357:G363)</f>
        <v>38</v>
      </c>
      <c r="H364" s="33" t="n">
        <f aca="false">F364/2.5</f>
        <v>38</v>
      </c>
      <c r="I364" s="33" t="n">
        <f aca="false">F364+I356</f>
        <v>2606</v>
      </c>
      <c r="J364" s="33" t="n">
        <f aca="false">G364+J356</f>
        <v>1661</v>
      </c>
      <c r="K364" s="72"/>
      <c r="L364" s="52" t="n">
        <f aca="false">SUM(L357:L363)</f>
        <v>27140</v>
      </c>
      <c r="M364" s="52" t="n">
        <f aca="false">IF(L364&gt;0,L364+M356,0)</f>
        <v>1173520</v>
      </c>
      <c r="N364" s="51" t="n">
        <f aca="false">L364/E364/7*1000</f>
        <v>118.172634805629</v>
      </c>
      <c r="O364" s="51" t="n">
        <f aca="false">L364/E364*1000</f>
        <v>827.208443639404</v>
      </c>
      <c r="P364" s="53" t="n">
        <f aca="false">IF(R364&gt;0,L364/(R364/10),0)</f>
        <v>1.26789251410846</v>
      </c>
      <c r="Q364" s="53" t="n">
        <f aca="false">M364/(S364/10)</f>
        <v>1.28804483175743</v>
      </c>
      <c r="R364" s="52" t="n">
        <f aca="false">SUM(R357:R363)</f>
        <v>214056</v>
      </c>
      <c r="S364" s="52" t="n">
        <f aca="false">IF(R364&gt;0,R364+S356,0)</f>
        <v>9110863</v>
      </c>
      <c r="T364" s="53" t="n">
        <f aca="false">R364/E364</f>
        <v>6.52427894663509</v>
      </c>
      <c r="U364" s="53" t="n">
        <f aca="false">T364+U356</f>
        <v>259.466489719121</v>
      </c>
      <c r="V364" s="53" t="n">
        <f aca="false">S364/$E$28</f>
        <v>246.679563545784</v>
      </c>
      <c r="W364" s="54" t="n">
        <f aca="false">IF(R364&gt;0,R364/7/E364*100,0)</f>
        <v>93.2039849519298</v>
      </c>
      <c r="X364" s="33" t="n">
        <v>86</v>
      </c>
      <c r="Z364" s="55" t="n">
        <f aca="false">N364/2</f>
        <v>59.0863174028146</v>
      </c>
      <c r="AA364" s="55" t="n">
        <f aca="false">AVERAGE(Z356,Z364,Z372)</f>
        <v>61.9587025405012</v>
      </c>
    </row>
    <row r="365" customFormat="false" ht="14.4" hidden="true" customHeight="true" outlineLevel="1" collapsed="false">
      <c r="B365" s="16" t="n">
        <f aca="false">B363+1</f>
        <v>42202</v>
      </c>
      <c r="C365" s="23"/>
      <c r="D365" s="50"/>
      <c r="E365" s="17"/>
      <c r="F365" s="50"/>
      <c r="G365" s="50"/>
      <c r="H365" s="50"/>
      <c r="I365" s="33"/>
      <c r="J365" s="33"/>
      <c r="K365" s="67"/>
      <c r="L365" s="18"/>
      <c r="M365" s="17"/>
      <c r="N365" s="34" t="n">
        <f aca="false">IF(D365&gt;0,L365/D365,0)</f>
        <v>0</v>
      </c>
      <c r="O365" s="28"/>
      <c r="P365" s="17"/>
      <c r="Q365" s="17"/>
      <c r="R365" s="50"/>
      <c r="S365" s="17"/>
      <c r="T365" s="28"/>
      <c r="U365" s="28"/>
      <c r="V365" s="28"/>
      <c r="W365" s="75"/>
      <c r="X365" s="33" t="n">
        <v>83</v>
      </c>
      <c r="AA365" s="55" t="e">
        <f aca="false">AVERAGE(Z357,Z365,Z373)</f>
        <v>#DIV/0!</v>
      </c>
    </row>
    <row r="366" customFormat="false" ht="14.4" hidden="true" customHeight="true" outlineLevel="1" collapsed="false">
      <c r="B366" s="16" t="n">
        <f aca="false">B365+1</f>
        <v>42203</v>
      </c>
      <c r="C366" s="23"/>
      <c r="D366" s="50"/>
      <c r="E366" s="17"/>
      <c r="F366" s="50"/>
      <c r="G366" s="50"/>
      <c r="H366" s="50"/>
      <c r="I366" s="33"/>
      <c r="J366" s="33"/>
      <c r="K366" s="67"/>
      <c r="L366" s="18"/>
      <c r="M366" s="17"/>
      <c r="N366" s="34" t="n">
        <f aca="false">IF(D366&gt;0,L366/D366,0)</f>
        <v>0</v>
      </c>
      <c r="O366" s="28"/>
      <c r="P366" s="17"/>
      <c r="Q366" s="17"/>
      <c r="R366" s="50"/>
      <c r="S366" s="17"/>
      <c r="T366" s="28"/>
      <c r="U366" s="28"/>
      <c r="V366" s="28"/>
      <c r="W366" s="75"/>
      <c r="X366" s="33" t="n">
        <v>83</v>
      </c>
      <c r="AA366" s="55" t="e">
        <f aca="false">AVERAGE(Z358,Z366,Z374)</f>
        <v>#DIV/0!</v>
      </c>
    </row>
    <row r="367" customFormat="false" ht="14.4" hidden="true" customHeight="true" outlineLevel="1" collapsed="false">
      <c r="B367" s="16" t="n">
        <f aca="false">B366+1</f>
        <v>42204</v>
      </c>
      <c r="C367" s="23"/>
      <c r="D367" s="50"/>
      <c r="E367" s="17"/>
      <c r="F367" s="50"/>
      <c r="G367" s="50"/>
      <c r="H367" s="50"/>
      <c r="I367" s="33"/>
      <c r="J367" s="33"/>
      <c r="K367" s="67"/>
      <c r="L367" s="18"/>
      <c r="M367" s="17"/>
      <c r="N367" s="34" t="n">
        <f aca="false">IF(D367&gt;0,L367/D367,0)</f>
        <v>0</v>
      </c>
      <c r="O367" s="28"/>
      <c r="P367" s="17"/>
      <c r="Q367" s="17"/>
      <c r="R367" s="50"/>
      <c r="S367" s="17"/>
      <c r="T367" s="28"/>
      <c r="U367" s="28"/>
      <c r="V367" s="28"/>
      <c r="W367" s="75"/>
      <c r="X367" s="33" t="n">
        <v>83</v>
      </c>
      <c r="AA367" s="55" t="e">
        <f aca="false">AVERAGE(Z359,Z367,Z375)</f>
        <v>#DIV/0!</v>
      </c>
    </row>
    <row r="368" customFormat="false" ht="14.4" hidden="true" customHeight="true" outlineLevel="1" collapsed="false">
      <c r="B368" s="16" t="n">
        <f aca="false">B367+1</f>
        <v>42205</v>
      </c>
      <c r="C368" s="23"/>
      <c r="D368" s="50"/>
      <c r="E368" s="17"/>
      <c r="F368" s="50"/>
      <c r="G368" s="50"/>
      <c r="H368" s="50"/>
      <c r="I368" s="33"/>
      <c r="J368" s="33"/>
      <c r="K368" s="67"/>
      <c r="L368" s="18"/>
      <c r="M368" s="17"/>
      <c r="N368" s="34" t="n">
        <f aca="false">IF(D368&gt;0,L368/D368,0)</f>
        <v>0</v>
      </c>
      <c r="O368" s="28"/>
      <c r="P368" s="17"/>
      <c r="Q368" s="17"/>
      <c r="R368" s="50"/>
      <c r="S368" s="17"/>
      <c r="T368" s="28"/>
      <c r="U368" s="28"/>
      <c r="V368" s="28"/>
      <c r="W368" s="75"/>
      <c r="X368" s="33" t="n">
        <v>83</v>
      </c>
      <c r="AA368" s="55" t="e">
        <f aca="false">AVERAGE(Z360,Z368,Z376)</f>
        <v>#DIV/0!</v>
      </c>
    </row>
    <row r="369" customFormat="false" ht="14.4" hidden="true" customHeight="true" outlineLevel="1" collapsed="false">
      <c r="B369" s="16" t="n">
        <f aca="false">B368+1</f>
        <v>42206</v>
      </c>
      <c r="C369" s="23"/>
      <c r="D369" s="50"/>
      <c r="E369" s="17"/>
      <c r="F369" s="50"/>
      <c r="G369" s="50"/>
      <c r="H369" s="50"/>
      <c r="I369" s="33"/>
      <c r="J369" s="33"/>
      <c r="K369" s="67"/>
      <c r="L369" s="18"/>
      <c r="M369" s="17"/>
      <c r="N369" s="34" t="n">
        <f aca="false">IF(D369&gt;0,L369/D369,0)</f>
        <v>0</v>
      </c>
      <c r="O369" s="28"/>
      <c r="P369" s="17"/>
      <c r="Q369" s="17"/>
      <c r="R369" s="50"/>
      <c r="S369" s="17"/>
      <c r="T369" s="28"/>
      <c r="U369" s="28"/>
      <c r="V369" s="28"/>
      <c r="W369" s="75"/>
      <c r="X369" s="33" t="n">
        <v>83</v>
      </c>
      <c r="AA369" s="55" t="e">
        <f aca="false">AVERAGE(Z361,Z369,Z377)</f>
        <v>#DIV/0!</v>
      </c>
    </row>
    <row r="370" customFormat="false" ht="14.4" hidden="true" customHeight="true" outlineLevel="1" collapsed="false">
      <c r="B370" s="16" t="n">
        <f aca="false">B369+1</f>
        <v>42207</v>
      </c>
      <c r="C370" s="23"/>
      <c r="D370" s="50"/>
      <c r="E370" s="17"/>
      <c r="F370" s="50"/>
      <c r="G370" s="50"/>
      <c r="H370" s="50"/>
      <c r="I370" s="33"/>
      <c r="J370" s="33"/>
      <c r="K370" s="67"/>
      <c r="L370" s="18"/>
      <c r="M370" s="17"/>
      <c r="N370" s="34" t="n">
        <f aca="false">IF(D370&gt;0,L370/D370,0)</f>
        <v>0</v>
      </c>
      <c r="O370" s="28"/>
      <c r="P370" s="17"/>
      <c r="Q370" s="17"/>
      <c r="R370" s="50"/>
      <c r="S370" s="17"/>
      <c r="T370" s="28"/>
      <c r="U370" s="28"/>
      <c r="V370" s="28"/>
      <c r="W370" s="75"/>
      <c r="X370" s="33" t="n">
        <v>83</v>
      </c>
      <c r="AA370" s="55" t="e">
        <f aca="false">AVERAGE(Z362,Z370,Z378)</f>
        <v>#DIV/0!</v>
      </c>
    </row>
    <row r="371" customFormat="false" ht="14.4" hidden="true" customHeight="true" outlineLevel="1" collapsed="false">
      <c r="B371" s="16" t="n">
        <f aca="false">B370+1</f>
        <v>42208</v>
      </c>
      <c r="C371" s="23"/>
      <c r="D371" s="50"/>
      <c r="E371" s="17"/>
      <c r="F371" s="50"/>
      <c r="G371" s="50"/>
      <c r="H371" s="50"/>
      <c r="I371" s="33"/>
      <c r="J371" s="33"/>
      <c r="K371" s="67"/>
      <c r="L371" s="18"/>
      <c r="M371" s="17"/>
      <c r="N371" s="34" t="n">
        <f aca="false">IF(D371&gt;0,L371/D371,0)</f>
        <v>0</v>
      </c>
      <c r="O371" s="28"/>
      <c r="P371" s="17"/>
      <c r="Q371" s="17"/>
      <c r="R371" s="50"/>
      <c r="S371" s="17"/>
      <c r="T371" s="28"/>
      <c r="U371" s="28"/>
      <c r="V371" s="28"/>
      <c r="W371" s="75"/>
      <c r="X371" s="33" t="n">
        <v>82</v>
      </c>
      <c r="AA371" s="55" t="e">
        <f aca="false">AVERAGE(Z363,Z371,Z379)</f>
        <v>#DIV/0!</v>
      </c>
    </row>
    <row r="372" s="32" customFormat="true" ht="14.4" hidden="false" customHeight="false" outlineLevel="0" collapsed="false">
      <c r="B372" s="31"/>
      <c r="C372" s="33" t="n">
        <f aca="false">C364+1</f>
        <v>61</v>
      </c>
      <c r="D372" s="33"/>
      <c r="E372" s="51" t="n">
        <f aca="false">IF(SUM(D365:D371)&gt;0,AVERAGE(D365:D371),0)</f>
        <v>0</v>
      </c>
      <c r="F372" s="33" t="n">
        <f aca="false">SUM(F365:F371)</f>
        <v>0</v>
      </c>
      <c r="G372" s="33"/>
      <c r="H372" s="33"/>
      <c r="I372" s="33"/>
      <c r="J372" s="33"/>
      <c r="K372" s="67"/>
      <c r="L372" s="33" t="n">
        <f aca="false">SUM(L365:L371)</f>
        <v>0</v>
      </c>
      <c r="M372" s="33" t="n">
        <f aca="false">IF(L372&gt;0,L372+M364,0)</f>
        <v>0</v>
      </c>
      <c r="N372" s="26" t="n">
        <f aca="false">IF(E372&gt;0,L372/E372/7,0)</f>
        <v>0</v>
      </c>
      <c r="O372" s="54"/>
      <c r="P372" s="54" t="n">
        <f aca="false">IF(S372&gt;0,M372/(S372/1000),0)</f>
        <v>0</v>
      </c>
      <c r="Q372" s="54"/>
      <c r="R372" s="33" t="n">
        <f aca="false">SUM(R365:R371)</f>
        <v>0</v>
      </c>
      <c r="S372" s="33" t="n">
        <f aca="false">IF(R372&gt;0,R372+S364,0)</f>
        <v>0</v>
      </c>
      <c r="T372" s="54"/>
      <c r="U372" s="54"/>
      <c r="V372" s="54"/>
      <c r="W372" s="76"/>
      <c r="X372" s="33" t="n">
        <v>85</v>
      </c>
    </row>
    <row r="373" customFormat="false" ht="14.4" hidden="true" customHeight="true" outlineLevel="1" collapsed="false">
      <c r="B373" s="16" t="n">
        <f aca="false">B371+1</f>
        <v>42209</v>
      </c>
      <c r="C373" s="23"/>
      <c r="D373" s="50"/>
      <c r="E373" s="17"/>
      <c r="F373" s="50"/>
      <c r="G373" s="50"/>
      <c r="H373" s="33"/>
      <c r="I373" s="33"/>
      <c r="J373" s="33"/>
      <c r="K373" s="67"/>
      <c r="L373" s="18"/>
      <c r="M373" s="17"/>
      <c r="N373" s="34" t="n">
        <f aca="false">IF(D373&gt;0,L373/D373,0)</f>
        <v>0</v>
      </c>
      <c r="O373" s="28"/>
      <c r="P373" s="17"/>
      <c r="Q373" s="17"/>
      <c r="R373" s="50"/>
      <c r="S373" s="17"/>
      <c r="T373" s="28"/>
      <c r="U373" s="28"/>
      <c r="V373" s="28"/>
      <c r="W373" s="75"/>
      <c r="X373" s="33" t="n">
        <v>82</v>
      </c>
    </row>
    <row r="374" customFormat="false" ht="14.4" hidden="true" customHeight="true" outlineLevel="1" collapsed="false">
      <c r="B374" s="16" t="n">
        <f aca="false">B373+1</f>
        <v>42210</v>
      </c>
      <c r="C374" s="23"/>
      <c r="D374" s="50"/>
      <c r="E374" s="17"/>
      <c r="F374" s="50"/>
      <c r="G374" s="50"/>
      <c r="H374" s="33"/>
      <c r="I374" s="33"/>
      <c r="J374" s="33"/>
      <c r="K374" s="67"/>
      <c r="L374" s="18"/>
      <c r="M374" s="17"/>
      <c r="N374" s="34" t="n">
        <f aca="false">IF(D374&gt;0,L374/D374,0)</f>
        <v>0</v>
      </c>
      <c r="O374" s="28"/>
      <c r="P374" s="17"/>
      <c r="Q374" s="17"/>
      <c r="R374" s="50"/>
      <c r="S374" s="17"/>
      <c r="T374" s="28"/>
      <c r="U374" s="28"/>
      <c r="V374" s="28"/>
      <c r="W374" s="75"/>
      <c r="X374" s="33" t="n">
        <v>82</v>
      </c>
    </row>
    <row r="375" customFormat="false" ht="14.4" hidden="true" customHeight="true" outlineLevel="1" collapsed="false">
      <c r="B375" s="16" t="n">
        <f aca="false">B374+1</f>
        <v>42211</v>
      </c>
      <c r="C375" s="23"/>
      <c r="D375" s="50"/>
      <c r="E375" s="17"/>
      <c r="F375" s="50"/>
      <c r="G375" s="50"/>
      <c r="H375" s="33"/>
      <c r="I375" s="33"/>
      <c r="J375" s="33"/>
      <c r="K375" s="67"/>
      <c r="L375" s="18"/>
      <c r="M375" s="17"/>
      <c r="N375" s="34" t="n">
        <f aca="false">IF(D375&gt;0,L375/D375,0)</f>
        <v>0</v>
      </c>
      <c r="O375" s="28"/>
      <c r="P375" s="17"/>
      <c r="Q375" s="17"/>
      <c r="R375" s="50"/>
      <c r="S375" s="17"/>
      <c r="T375" s="28"/>
      <c r="U375" s="28"/>
      <c r="V375" s="28"/>
      <c r="W375" s="75"/>
      <c r="X375" s="33" t="n">
        <v>82</v>
      </c>
    </row>
    <row r="376" customFormat="false" ht="14.4" hidden="true" customHeight="true" outlineLevel="1" collapsed="false">
      <c r="B376" s="16" t="n">
        <f aca="false">B375+1</f>
        <v>42212</v>
      </c>
      <c r="C376" s="23"/>
      <c r="D376" s="50"/>
      <c r="E376" s="17"/>
      <c r="F376" s="50"/>
      <c r="G376" s="50"/>
      <c r="H376" s="33"/>
      <c r="I376" s="33"/>
      <c r="J376" s="33"/>
      <c r="K376" s="67"/>
      <c r="L376" s="18"/>
      <c r="M376" s="17"/>
      <c r="N376" s="34" t="n">
        <f aca="false">IF(D376&gt;0,L376/D376,0)</f>
        <v>0</v>
      </c>
      <c r="O376" s="28"/>
      <c r="P376" s="17"/>
      <c r="Q376" s="17"/>
      <c r="R376" s="50"/>
      <c r="S376" s="17"/>
      <c r="T376" s="28"/>
      <c r="U376" s="28"/>
      <c r="V376" s="28"/>
      <c r="W376" s="75"/>
      <c r="X376" s="33" t="n">
        <v>82</v>
      </c>
    </row>
    <row r="377" customFormat="false" ht="14.4" hidden="true" customHeight="true" outlineLevel="1" collapsed="false">
      <c r="B377" s="16" t="n">
        <f aca="false">B376+1</f>
        <v>42213</v>
      </c>
      <c r="C377" s="23"/>
      <c r="D377" s="50"/>
      <c r="E377" s="17"/>
      <c r="F377" s="50"/>
      <c r="G377" s="50"/>
      <c r="H377" s="33"/>
      <c r="I377" s="33"/>
      <c r="J377" s="33"/>
      <c r="K377" s="67"/>
      <c r="L377" s="18"/>
      <c r="M377" s="17"/>
      <c r="N377" s="34" t="n">
        <f aca="false">IF(D377&gt;0,L377/D377,0)</f>
        <v>0</v>
      </c>
      <c r="O377" s="28"/>
      <c r="P377" s="17"/>
      <c r="Q377" s="17"/>
      <c r="R377" s="50"/>
      <c r="S377" s="17"/>
      <c r="T377" s="28"/>
      <c r="U377" s="28"/>
      <c r="V377" s="28"/>
      <c r="W377" s="75"/>
      <c r="X377" s="33" t="n">
        <v>82</v>
      </c>
    </row>
    <row r="378" customFormat="false" ht="14.4" hidden="true" customHeight="true" outlineLevel="1" collapsed="false">
      <c r="B378" s="16" t="n">
        <f aca="false">B377+1</f>
        <v>42214</v>
      </c>
      <c r="C378" s="23"/>
      <c r="D378" s="50"/>
      <c r="E378" s="17"/>
      <c r="F378" s="50"/>
      <c r="G378" s="50"/>
      <c r="H378" s="33"/>
      <c r="I378" s="33"/>
      <c r="J378" s="33"/>
      <c r="K378" s="67"/>
      <c r="L378" s="18"/>
      <c r="M378" s="17"/>
      <c r="N378" s="34" t="n">
        <f aca="false">IF(D378&gt;0,L378/D378,0)</f>
        <v>0</v>
      </c>
      <c r="O378" s="28"/>
      <c r="P378" s="17"/>
      <c r="Q378" s="17"/>
      <c r="R378" s="50"/>
      <c r="S378" s="17"/>
      <c r="T378" s="28"/>
      <c r="U378" s="28"/>
      <c r="V378" s="28"/>
      <c r="W378" s="75"/>
      <c r="X378" s="33" t="n">
        <v>82</v>
      </c>
    </row>
    <row r="379" customFormat="false" ht="14.4" hidden="true" customHeight="true" outlineLevel="1" collapsed="false">
      <c r="B379" s="16" t="n">
        <f aca="false">B378+1</f>
        <v>42215</v>
      </c>
      <c r="C379" s="23"/>
      <c r="D379" s="50"/>
      <c r="E379" s="17"/>
      <c r="F379" s="50"/>
      <c r="G379" s="50"/>
      <c r="H379" s="33"/>
      <c r="I379" s="33"/>
      <c r="J379" s="33"/>
      <c r="K379" s="67"/>
      <c r="L379" s="18"/>
      <c r="M379" s="17"/>
      <c r="N379" s="34" t="n">
        <f aca="false">IF(D379&gt;0,L379/D379,0)</f>
        <v>0</v>
      </c>
      <c r="O379" s="28"/>
      <c r="P379" s="17"/>
      <c r="Q379" s="17"/>
      <c r="R379" s="50"/>
      <c r="S379" s="17"/>
      <c r="T379" s="28"/>
      <c r="U379" s="28"/>
      <c r="V379" s="28"/>
      <c r="W379" s="75"/>
      <c r="X379" s="33" t="n">
        <v>82</v>
      </c>
    </row>
    <row r="380" s="32" customFormat="true" ht="14.4" hidden="false" customHeight="false" outlineLevel="0" collapsed="false">
      <c r="B380" s="31"/>
      <c r="C380" s="33" t="n">
        <f aca="false">C372+1</f>
        <v>62</v>
      </c>
      <c r="D380" s="33"/>
      <c r="E380" s="51" t="n">
        <f aca="false">IF(SUM(D373:D379)&gt;0,AVERAGE(D373:D379),0)</f>
        <v>0</v>
      </c>
      <c r="F380" s="33" t="n">
        <f aca="false">SUM(F373:F379)</f>
        <v>0</v>
      </c>
      <c r="G380" s="33"/>
      <c r="H380" s="33"/>
      <c r="I380" s="33"/>
      <c r="J380" s="33"/>
      <c r="K380" s="67"/>
      <c r="L380" s="33" t="n">
        <f aca="false">SUM(L373:L379)</f>
        <v>0</v>
      </c>
      <c r="M380" s="33" t="n">
        <f aca="false">IF(L380&gt;0,L380+M372,0)</f>
        <v>0</v>
      </c>
      <c r="N380" s="26" t="n">
        <f aca="false">IF(E380&gt;0,L380/E380/7,0)</f>
        <v>0</v>
      </c>
      <c r="O380" s="54"/>
      <c r="P380" s="54" t="n">
        <f aca="false">IF(S380&gt;0,M380/(S380/1000),0)</f>
        <v>0</v>
      </c>
      <c r="Q380" s="54"/>
      <c r="R380" s="33" t="n">
        <f aca="false">SUM(R373:R379)</f>
        <v>0</v>
      </c>
      <c r="S380" s="33" t="n">
        <f aca="false">IF(R380&gt;0,R380+S372,0)</f>
        <v>0</v>
      </c>
      <c r="T380" s="54"/>
      <c r="U380" s="54"/>
      <c r="V380" s="54"/>
      <c r="W380" s="76"/>
      <c r="X380" s="33" t="n">
        <v>85</v>
      </c>
    </row>
    <row r="381" customFormat="false" ht="14.4" hidden="true" customHeight="true" outlineLevel="1" collapsed="false">
      <c r="B381" s="16" t="n">
        <f aca="false">B379+1</f>
        <v>42216</v>
      </c>
      <c r="C381" s="23"/>
      <c r="D381" s="50"/>
      <c r="E381" s="17"/>
      <c r="F381" s="50"/>
      <c r="G381" s="50"/>
      <c r="H381" s="50"/>
      <c r="I381" s="33"/>
      <c r="J381" s="33"/>
      <c r="K381" s="67"/>
      <c r="L381" s="18"/>
      <c r="M381" s="17"/>
      <c r="N381" s="34" t="n">
        <f aca="false">IF(D381&gt;0,L381/D381,0)</f>
        <v>0</v>
      </c>
      <c r="O381" s="28"/>
      <c r="P381" s="17"/>
      <c r="Q381" s="17"/>
      <c r="R381" s="50"/>
      <c r="S381" s="17"/>
      <c r="T381" s="28"/>
      <c r="U381" s="28"/>
      <c r="V381" s="28"/>
      <c r="W381" s="75"/>
      <c r="X381" s="33" t="n">
        <v>82</v>
      </c>
    </row>
    <row r="382" customFormat="false" ht="14.4" hidden="true" customHeight="true" outlineLevel="1" collapsed="false">
      <c r="B382" s="16" t="n">
        <f aca="false">B381+1</f>
        <v>42217</v>
      </c>
      <c r="C382" s="23"/>
      <c r="D382" s="50"/>
      <c r="E382" s="17"/>
      <c r="F382" s="50"/>
      <c r="G382" s="50"/>
      <c r="H382" s="50"/>
      <c r="I382" s="33"/>
      <c r="J382" s="33"/>
      <c r="K382" s="67"/>
      <c r="L382" s="18"/>
      <c r="M382" s="17"/>
      <c r="N382" s="34" t="n">
        <f aca="false">IF(D382&gt;0,L382/D382,0)</f>
        <v>0</v>
      </c>
      <c r="O382" s="28"/>
      <c r="P382" s="17"/>
      <c r="Q382" s="17"/>
      <c r="R382" s="50"/>
      <c r="S382" s="17"/>
      <c r="T382" s="28"/>
      <c r="U382" s="28"/>
      <c r="V382" s="28"/>
      <c r="W382" s="75"/>
      <c r="X382" s="33" t="n">
        <v>82</v>
      </c>
    </row>
    <row r="383" customFormat="false" ht="14.4" hidden="true" customHeight="true" outlineLevel="1" collapsed="false">
      <c r="B383" s="16" t="n">
        <f aca="false">B382+1</f>
        <v>42218</v>
      </c>
      <c r="C383" s="23"/>
      <c r="D383" s="50"/>
      <c r="E383" s="17"/>
      <c r="F383" s="50"/>
      <c r="G383" s="50"/>
      <c r="H383" s="50"/>
      <c r="I383" s="33"/>
      <c r="J383" s="33"/>
      <c r="K383" s="67"/>
      <c r="L383" s="18"/>
      <c r="M383" s="17"/>
      <c r="N383" s="34" t="n">
        <f aca="false">IF(D383&gt;0,L383/D383,0)</f>
        <v>0</v>
      </c>
      <c r="O383" s="28"/>
      <c r="P383" s="17"/>
      <c r="Q383" s="17"/>
      <c r="R383" s="50"/>
      <c r="S383" s="17"/>
      <c r="T383" s="28"/>
      <c r="U383" s="28"/>
      <c r="V383" s="28"/>
      <c r="W383" s="75"/>
      <c r="X383" s="33" t="n">
        <v>82</v>
      </c>
    </row>
    <row r="384" customFormat="false" ht="14.4" hidden="true" customHeight="true" outlineLevel="1" collapsed="false">
      <c r="B384" s="16" t="n">
        <f aca="false">B383+1</f>
        <v>42219</v>
      </c>
      <c r="C384" s="23"/>
      <c r="D384" s="50"/>
      <c r="E384" s="17"/>
      <c r="F384" s="50"/>
      <c r="G384" s="50"/>
      <c r="H384" s="50"/>
      <c r="I384" s="33"/>
      <c r="J384" s="33"/>
      <c r="K384" s="67"/>
      <c r="L384" s="18"/>
      <c r="M384" s="17"/>
      <c r="N384" s="34" t="n">
        <f aca="false">IF(D384&gt;0,L384/D384,0)</f>
        <v>0</v>
      </c>
      <c r="O384" s="28"/>
      <c r="P384" s="17"/>
      <c r="Q384" s="17"/>
      <c r="R384" s="50"/>
      <c r="S384" s="17"/>
      <c r="T384" s="28"/>
      <c r="U384" s="28"/>
      <c r="V384" s="28"/>
      <c r="W384" s="75"/>
      <c r="X384" s="33" t="n">
        <v>82</v>
      </c>
    </row>
    <row r="385" customFormat="false" ht="14.4" hidden="true" customHeight="true" outlineLevel="1" collapsed="false">
      <c r="B385" s="16" t="n">
        <f aca="false">B384+1</f>
        <v>42220</v>
      </c>
      <c r="C385" s="23"/>
      <c r="D385" s="50"/>
      <c r="E385" s="17"/>
      <c r="F385" s="50"/>
      <c r="G385" s="50"/>
      <c r="H385" s="50"/>
      <c r="I385" s="33"/>
      <c r="J385" s="33"/>
      <c r="K385" s="67"/>
      <c r="L385" s="18"/>
      <c r="M385" s="17"/>
      <c r="N385" s="34" t="n">
        <f aca="false">IF(D385&gt;0,L385/D385,0)</f>
        <v>0</v>
      </c>
      <c r="O385" s="28"/>
      <c r="P385" s="17"/>
      <c r="Q385" s="17"/>
      <c r="R385" s="50"/>
      <c r="S385" s="17"/>
      <c r="T385" s="28"/>
      <c r="U385" s="28"/>
      <c r="V385" s="28"/>
      <c r="W385" s="75"/>
      <c r="X385" s="33" t="n">
        <v>81</v>
      </c>
    </row>
    <row r="386" customFormat="false" ht="14.4" hidden="true" customHeight="true" outlineLevel="1" collapsed="false">
      <c r="B386" s="16" t="n">
        <f aca="false">B385+1</f>
        <v>42221</v>
      </c>
      <c r="C386" s="23"/>
      <c r="D386" s="50"/>
      <c r="E386" s="17"/>
      <c r="F386" s="50"/>
      <c r="G386" s="50"/>
      <c r="H386" s="50"/>
      <c r="I386" s="33"/>
      <c r="J386" s="33"/>
      <c r="K386" s="67"/>
      <c r="L386" s="18"/>
      <c r="M386" s="17"/>
      <c r="N386" s="34" t="n">
        <f aca="false">IF(D386&gt;0,L386/D386,0)</f>
        <v>0</v>
      </c>
      <c r="O386" s="28"/>
      <c r="P386" s="17"/>
      <c r="Q386" s="17"/>
      <c r="R386" s="50"/>
      <c r="S386" s="17"/>
      <c r="T386" s="28"/>
      <c r="U386" s="28"/>
      <c r="V386" s="28"/>
      <c r="W386" s="75"/>
      <c r="X386" s="33" t="n">
        <v>81</v>
      </c>
    </row>
    <row r="387" customFormat="false" ht="14.4" hidden="true" customHeight="true" outlineLevel="1" collapsed="false">
      <c r="B387" s="16" t="n">
        <f aca="false">B386+1</f>
        <v>42222</v>
      </c>
      <c r="C387" s="23"/>
      <c r="D387" s="50"/>
      <c r="E387" s="17"/>
      <c r="F387" s="50"/>
      <c r="G387" s="50"/>
      <c r="H387" s="50"/>
      <c r="I387" s="33"/>
      <c r="J387" s="33"/>
      <c r="K387" s="67"/>
      <c r="L387" s="18"/>
      <c r="M387" s="17"/>
      <c r="N387" s="34" t="n">
        <f aca="false">IF(D387&gt;0,L387/D387,0)</f>
        <v>0</v>
      </c>
      <c r="O387" s="28"/>
      <c r="P387" s="17"/>
      <c r="Q387" s="17"/>
      <c r="R387" s="50"/>
      <c r="S387" s="17"/>
      <c r="T387" s="28"/>
      <c r="U387" s="28"/>
      <c r="V387" s="28"/>
      <c r="W387" s="75"/>
      <c r="X387" s="33" t="n">
        <v>81</v>
      </c>
    </row>
    <row r="388" s="32" customFormat="true" ht="14.4" hidden="false" customHeight="false" outlineLevel="0" collapsed="false">
      <c r="B388" s="31"/>
      <c r="C388" s="33" t="n">
        <f aca="false">C380+1</f>
        <v>63</v>
      </c>
      <c r="D388" s="33"/>
      <c r="E388" s="51" t="n">
        <f aca="false">IF(SUM(D381:D387)&gt;0,AVERAGE(D381:D387),0)</f>
        <v>0</v>
      </c>
      <c r="F388" s="33" t="n">
        <f aca="false">SUM(F381:F387)</f>
        <v>0</v>
      </c>
      <c r="G388" s="33"/>
      <c r="H388" s="33"/>
      <c r="I388" s="33"/>
      <c r="J388" s="33"/>
      <c r="K388" s="67"/>
      <c r="L388" s="33" t="n">
        <f aca="false">SUM(L381:L387)</f>
        <v>0</v>
      </c>
      <c r="M388" s="33" t="n">
        <f aca="false">IF(L388&gt;0,L388+M380,0)</f>
        <v>0</v>
      </c>
      <c r="N388" s="26" t="n">
        <f aca="false">IF(E388&gt;0,L388/E388/7,0)</f>
        <v>0</v>
      </c>
      <c r="O388" s="54"/>
      <c r="P388" s="54" t="n">
        <f aca="false">IF(S388&gt;0,M388/(S388/1000),0)</f>
        <v>0</v>
      </c>
      <c r="Q388" s="54"/>
      <c r="R388" s="33" t="n">
        <f aca="false">SUM(R381:R387)</f>
        <v>0</v>
      </c>
      <c r="S388" s="33" t="n">
        <f aca="false">IF(R388&gt;0,R388+S380,0)</f>
        <v>0</v>
      </c>
      <c r="T388" s="54"/>
      <c r="U388" s="54"/>
      <c r="V388" s="54"/>
      <c r="W388" s="76"/>
      <c r="X388" s="33" t="n">
        <v>84</v>
      </c>
    </row>
    <row r="389" customFormat="false" ht="14.4" hidden="true" customHeight="true" outlineLevel="1" collapsed="false">
      <c r="B389" s="16" t="n">
        <f aca="false">B387+1</f>
        <v>42223</v>
      </c>
      <c r="C389" s="23"/>
      <c r="D389" s="50"/>
      <c r="E389" s="17"/>
      <c r="F389" s="50"/>
      <c r="G389" s="50"/>
      <c r="H389" s="33"/>
      <c r="I389" s="33"/>
      <c r="J389" s="33"/>
      <c r="K389" s="67"/>
      <c r="L389" s="18"/>
      <c r="M389" s="17"/>
      <c r="N389" s="34" t="n">
        <f aca="false">IF(D389&gt;0,L389/D389,0)</f>
        <v>0</v>
      </c>
      <c r="O389" s="28"/>
      <c r="P389" s="17"/>
      <c r="Q389" s="17"/>
      <c r="R389" s="50"/>
      <c r="S389" s="17"/>
      <c r="T389" s="28"/>
      <c r="U389" s="28"/>
      <c r="V389" s="28"/>
      <c r="W389" s="75"/>
      <c r="X389" s="33" t="n">
        <v>81</v>
      </c>
    </row>
    <row r="390" customFormat="false" ht="14.4" hidden="true" customHeight="true" outlineLevel="1" collapsed="false">
      <c r="B390" s="16" t="n">
        <f aca="false">B389+1</f>
        <v>42224</v>
      </c>
      <c r="C390" s="23"/>
      <c r="D390" s="50"/>
      <c r="E390" s="17"/>
      <c r="F390" s="50"/>
      <c r="G390" s="50"/>
      <c r="H390" s="33"/>
      <c r="I390" s="33"/>
      <c r="J390" s="33"/>
      <c r="K390" s="67"/>
      <c r="L390" s="18"/>
      <c r="M390" s="17"/>
      <c r="N390" s="34" t="n">
        <f aca="false">IF(D390&gt;0,L390/D390,0)</f>
        <v>0</v>
      </c>
      <c r="O390" s="28"/>
      <c r="P390" s="17"/>
      <c r="Q390" s="17"/>
      <c r="R390" s="50"/>
      <c r="S390" s="17"/>
      <c r="T390" s="28"/>
      <c r="U390" s="28"/>
      <c r="V390" s="28"/>
      <c r="W390" s="75"/>
      <c r="X390" s="33" t="n">
        <v>81</v>
      </c>
    </row>
    <row r="391" customFormat="false" ht="14.4" hidden="true" customHeight="true" outlineLevel="1" collapsed="false">
      <c r="B391" s="16" t="n">
        <f aca="false">B390+1</f>
        <v>42225</v>
      </c>
      <c r="C391" s="23"/>
      <c r="D391" s="50"/>
      <c r="E391" s="17"/>
      <c r="F391" s="50"/>
      <c r="G391" s="50"/>
      <c r="H391" s="33"/>
      <c r="I391" s="33"/>
      <c r="J391" s="33"/>
      <c r="K391" s="67"/>
      <c r="L391" s="18"/>
      <c r="M391" s="17"/>
      <c r="N391" s="34" t="n">
        <f aca="false">IF(D391&gt;0,L391/D391,0)</f>
        <v>0</v>
      </c>
      <c r="O391" s="28"/>
      <c r="P391" s="17"/>
      <c r="Q391" s="17"/>
      <c r="R391" s="50"/>
      <c r="S391" s="17"/>
      <c r="T391" s="28"/>
      <c r="U391" s="28"/>
      <c r="V391" s="28"/>
      <c r="W391" s="75"/>
      <c r="X391" s="33" t="n">
        <v>81</v>
      </c>
    </row>
    <row r="392" customFormat="false" ht="14.4" hidden="true" customHeight="true" outlineLevel="1" collapsed="false">
      <c r="B392" s="16" t="n">
        <f aca="false">B391+1</f>
        <v>42226</v>
      </c>
      <c r="C392" s="23"/>
      <c r="D392" s="50"/>
      <c r="E392" s="17"/>
      <c r="F392" s="50"/>
      <c r="G392" s="50"/>
      <c r="H392" s="33"/>
      <c r="I392" s="33"/>
      <c r="J392" s="33"/>
      <c r="K392" s="67"/>
      <c r="L392" s="18"/>
      <c r="M392" s="17"/>
      <c r="N392" s="34" t="n">
        <f aca="false">IF(D392&gt;0,L392/D392,0)</f>
        <v>0</v>
      </c>
      <c r="O392" s="28"/>
      <c r="P392" s="17"/>
      <c r="Q392" s="17"/>
      <c r="R392" s="50"/>
      <c r="S392" s="17"/>
      <c r="T392" s="28"/>
      <c r="U392" s="28"/>
      <c r="V392" s="28"/>
      <c r="W392" s="75"/>
      <c r="X392" s="33" t="n">
        <v>81</v>
      </c>
    </row>
    <row r="393" customFormat="false" ht="14.4" hidden="true" customHeight="true" outlineLevel="1" collapsed="false">
      <c r="B393" s="16" t="n">
        <f aca="false">B392+1</f>
        <v>42227</v>
      </c>
      <c r="C393" s="23"/>
      <c r="D393" s="50"/>
      <c r="E393" s="17"/>
      <c r="F393" s="50"/>
      <c r="G393" s="50"/>
      <c r="H393" s="33"/>
      <c r="I393" s="33"/>
      <c r="J393" s="33"/>
      <c r="K393" s="67"/>
      <c r="L393" s="18"/>
      <c r="M393" s="17"/>
      <c r="N393" s="34" t="n">
        <f aca="false">IF(D393&gt;0,L393/D393,0)</f>
        <v>0</v>
      </c>
      <c r="O393" s="28"/>
      <c r="P393" s="17"/>
      <c r="Q393" s="17"/>
      <c r="R393" s="50"/>
      <c r="S393" s="17"/>
      <c r="T393" s="28"/>
      <c r="U393" s="28"/>
      <c r="V393" s="28"/>
      <c r="W393" s="75"/>
      <c r="X393" s="33" t="n">
        <v>81</v>
      </c>
    </row>
    <row r="394" customFormat="false" ht="14.4" hidden="true" customHeight="true" outlineLevel="1" collapsed="false">
      <c r="B394" s="16" t="n">
        <f aca="false">B393+1</f>
        <v>42228</v>
      </c>
      <c r="C394" s="23"/>
      <c r="D394" s="50"/>
      <c r="E394" s="17"/>
      <c r="F394" s="50"/>
      <c r="G394" s="50"/>
      <c r="H394" s="33"/>
      <c r="I394" s="33"/>
      <c r="J394" s="33"/>
      <c r="K394" s="67"/>
      <c r="L394" s="18"/>
      <c r="M394" s="17"/>
      <c r="N394" s="34" t="n">
        <f aca="false">IF(D394&gt;0,L394/D394,0)</f>
        <v>0</v>
      </c>
      <c r="O394" s="28"/>
      <c r="P394" s="17"/>
      <c r="Q394" s="17"/>
      <c r="R394" s="50"/>
      <c r="S394" s="17"/>
      <c r="T394" s="28"/>
      <c r="U394" s="28"/>
      <c r="V394" s="28"/>
      <c r="W394" s="75"/>
      <c r="X394" s="33" t="n">
        <v>81</v>
      </c>
    </row>
    <row r="395" customFormat="false" ht="14.4" hidden="true" customHeight="true" outlineLevel="1" collapsed="false">
      <c r="B395" s="16" t="n">
        <f aca="false">B394+1</f>
        <v>42229</v>
      </c>
      <c r="C395" s="23"/>
      <c r="D395" s="50"/>
      <c r="E395" s="17"/>
      <c r="F395" s="50"/>
      <c r="G395" s="50"/>
      <c r="H395" s="33"/>
      <c r="I395" s="33"/>
      <c r="J395" s="33"/>
      <c r="K395" s="67"/>
      <c r="L395" s="18"/>
      <c r="M395" s="17"/>
      <c r="N395" s="34" t="n">
        <f aca="false">IF(D395&gt;0,L395/D395,0)</f>
        <v>0</v>
      </c>
      <c r="O395" s="28"/>
      <c r="P395" s="17"/>
      <c r="Q395" s="17"/>
      <c r="R395" s="50"/>
      <c r="S395" s="17"/>
      <c r="T395" s="28"/>
      <c r="U395" s="28"/>
      <c r="V395" s="28"/>
      <c r="W395" s="75"/>
      <c r="X395" s="33" t="n">
        <v>81</v>
      </c>
    </row>
    <row r="396" s="32" customFormat="true" ht="14.4" hidden="false" customHeight="false" outlineLevel="0" collapsed="false">
      <c r="B396" s="31"/>
      <c r="C396" s="33" t="n">
        <f aca="false">C388+1</f>
        <v>64</v>
      </c>
      <c r="D396" s="33"/>
      <c r="E396" s="51" t="n">
        <f aca="false">IF(SUM(D389:D395)&gt;0,AVERAGE(D389:D395),0)</f>
        <v>0</v>
      </c>
      <c r="F396" s="33" t="n">
        <f aca="false">SUM(F389:F395)</f>
        <v>0</v>
      </c>
      <c r="G396" s="33"/>
      <c r="H396" s="33"/>
      <c r="I396" s="33"/>
      <c r="J396" s="33"/>
      <c r="K396" s="67"/>
      <c r="L396" s="33" t="n">
        <f aca="false">SUM(L389:L395)</f>
        <v>0</v>
      </c>
      <c r="M396" s="33" t="n">
        <f aca="false">IF(L396&gt;0,L396+M388,0)</f>
        <v>0</v>
      </c>
      <c r="N396" s="26" t="n">
        <f aca="false">IF(E396&gt;0,L396/E396/7,0)</f>
        <v>0</v>
      </c>
      <c r="O396" s="54"/>
      <c r="P396" s="54" t="n">
        <f aca="false">IF(S396&gt;0,M396/(S396/1000),0)</f>
        <v>0</v>
      </c>
      <c r="Q396" s="54"/>
      <c r="R396" s="33" t="n">
        <f aca="false">SUM(R389:R395)</f>
        <v>0</v>
      </c>
      <c r="S396" s="33" t="n">
        <f aca="false">IF(R396&gt;0,R396+S388,0)</f>
        <v>0</v>
      </c>
      <c r="T396" s="54"/>
      <c r="U396" s="54"/>
      <c r="V396" s="54"/>
      <c r="W396" s="76"/>
      <c r="X396" s="33" t="n">
        <v>84</v>
      </c>
    </row>
    <row r="397" customFormat="false" ht="14.4" hidden="true" customHeight="true" outlineLevel="1" collapsed="false">
      <c r="B397" s="16" t="n">
        <f aca="false">B395+1</f>
        <v>42230</v>
      </c>
      <c r="C397" s="23"/>
      <c r="D397" s="50"/>
      <c r="E397" s="17"/>
      <c r="F397" s="50"/>
      <c r="G397" s="50"/>
      <c r="H397" s="50"/>
      <c r="I397" s="33"/>
      <c r="J397" s="33"/>
      <c r="K397" s="67"/>
      <c r="L397" s="18"/>
      <c r="M397" s="17"/>
      <c r="N397" s="34" t="n">
        <f aca="false">IF(D397&gt;0,L397/D397,0)</f>
        <v>0</v>
      </c>
      <c r="O397" s="28"/>
      <c r="P397" s="17"/>
      <c r="Q397" s="17"/>
      <c r="R397" s="50"/>
      <c r="S397" s="17"/>
      <c r="T397" s="28"/>
      <c r="U397" s="28"/>
      <c r="V397" s="28"/>
      <c r="W397" s="75"/>
      <c r="X397" s="33" t="n">
        <v>81</v>
      </c>
    </row>
    <row r="398" customFormat="false" ht="14.4" hidden="true" customHeight="true" outlineLevel="1" collapsed="false">
      <c r="B398" s="16" t="n">
        <f aca="false">B397+1</f>
        <v>42231</v>
      </c>
      <c r="C398" s="23"/>
      <c r="D398" s="50"/>
      <c r="E398" s="17"/>
      <c r="F398" s="50"/>
      <c r="G398" s="50"/>
      <c r="H398" s="50"/>
      <c r="I398" s="33"/>
      <c r="J398" s="33"/>
      <c r="K398" s="67"/>
      <c r="L398" s="18"/>
      <c r="M398" s="17"/>
      <c r="N398" s="34" t="n">
        <f aca="false">IF(D398&gt;0,L398/D398,0)</f>
        <v>0</v>
      </c>
      <c r="O398" s="28"/>
      <c r="P398" s="17"/>
      <c r="Q398" s="17"/>
      <c r="R398" s="50"/>
      <c r="S398" s="17"/>
      <c r="T398" s="28"/>
      <c r="U398" s="28"/>
      <c r="V398" s="28"/>
      <c r="W398" s="75"/>
      <c r="X398" s="33" t="n">
        <v>81</v>
      </c>
    </row>
    <row r="399" customFormat="false" ht="14.4" hidden="true" customHeight="true" outlineLevel="1" collapsed="false">
      <c r="B399" s="16" t="n">
        <f aca="false">B398+1</f>
        <v>42232</v>
      </c>
      <c r="C399" s="23"/>
      <c r="D399" s="50"/>
      <c r="E399" s="17"/>
      <c r="F399" s="50"/>
      <c r="G399" s="50"/>
      <c r="H399" s="50"/>
      <c r="I399" s="33"/>
      <c r="J399" s="33"/>
      <c r="K399" s="67"/>
      <c r="L399" s="18"/>
      <c r="M399" s="17"/>
      <c r="N399" s="34" t="n">
        <f aca="false">IF(D399&gt;0,L399/D399,0)</f>
        <v>0</v>
      </c>
      <c r="O399" s="28"/>
      <c r="P399" s="17"/>
      <c r="Q399" s="17"/>
      <c r="R399" s="50"/>
      <c r="S399" s="17"/>
      <c r="T399" s="28"/>
      <c r="U399" s="28"/>
      <c r="V399" s="28"/>
      <c r="W399" s="75"/>
      <c r="X399" s="33" t="n">
        <v>80</v>
      </c>
    </row>
    <row r="400" customFormat="false" ht="14.4" hidden="true" customHeight="true" outlineLevel="1" collapsed="false">
      <c r="B400" s="16" t="n">
        <f aca="false">B399+1</f>
        <v>42233</v>
      </c>
      <c r="C400" s="23"/>
      <c r="D400" s="50"/>
      <c r="E400" s="17"/>
      <c r="F400" s="50"/>
      <c r="G400" s="50"/>
      <c r="H400" s="50"/>
      <c r="I400" s="33"/>
      <c r="J400" s="33"/>
      <c r="K400" s="67"/>
      <c r="L400" s="18"/>
      <c r="M400" s="17"/>
      <c r="N400" s="34" t="n">
        <f aca="false">IF(D400&gt;0,L400/D400,0)</f>
        <v>0</v>
      </c>
      <c r="O400" s="28"/>
      <c r="P400" s="17"/>
      <c r="Q400" s="17"/>
      <c r="R400" s="50"/>
      <c r="S400" s="17"/>
      <c r="T400" s="28"/>
      <c r="U400" s="28"/>
      <c r="V400" s="28"/>
      <c r="W400" s="75"/>
      <c r="X400" s="33" t="n">
        <v>80</v>
      </c>
    </row>
    <row r="401" customFormat="false" ht="14.4" hidden="true" customHeight="true" outlineLevel="1" collapsed="false">
      <c r="B401" s="16" t="n">
        <f aca="false">B400+1</f>
        <v>42234</v>
      </c>
      <c r="C401" s="23"/>
      <c r="D401" s="50"/>
      <c r="E401" s="17"/>
      <c r="F401" s="50"/>
      <c r="G401" s="50"/>
      <c r="H401" s="50"/>
      <c r="I401" s="33"/>
      <c r="J401" s="33"/>
      <c r="K401" s="67"/>
      <c r="L401" s="18"/>
      <c r="M401" s="17"/>
      <c r="N401" s="34" t="n">
        <f aca="false">IF(D401&gt;0,L401/D401,0)</f>
        <v>0</v>
      </c>
      <c r="O401" s="28"/>
      <c r="P401" s="17"/>
      <c r="Q401" s="17"/>
      <c r="R401" s="50"/>
      <c r="S401" s="17"/>
      <c r="T401" s="28"/>
      <c r="U401" s="28"/>
      <c r="V401" s="28"/>
      <c r="W401" s="75"/>
      <c r="X401" s="33" t="n">
        <v>80</v>
      </c>
    </row>
    <row r="402" customFormat="false" ht="14.4" hidden="true" customHeight="true" outlineLevel="1" collapsed="false">
      <c r="B402" s="16" t="n">
        <f aca="false">B401+1</f>
        <v>42235</v>
      </c>
      <c r="C402" s="23"/>
      <c r="D402" s="50"/>
      <c r="E402" s="17"/>
      <c r="F402" s="50"/>
      <c r="G402" s="50"/>
      <c r="H402" s="50"/>
      <c r="I402" s="33"/>
      <c r="J402" s="33"/>
      <c r="K402" s="67"/>
      <c r="L402" s="18"/>
      <c r="M402" s="17"/>
      <c r="N402" s="34" t="n">
        <f aca="false">IF(D402&gt;0,L402/D402,0)</f>
        <v>0</v>
      </c>
      <c r="O402" s="28"/>
      <c r="P402" s="17"/>
      <c r="Q402" s="17"/>
      <c r="R402" s="50"/>
      <c r="S402" s="17"/>
      <c r="T402" s="28"/>
      <c r="U402" s="28"/>
      <c r="V402" s="28"/>
      <c r="W402" s="75"/>
      <c r="X402" s="33" t="n">
        <v>80</v>
      </c>
    </row>
    <row r="403" customFormat="false" ht="14.4" hidden="true" customHeight="true" outlineLevel="1" collapsed="false">
      <c r="B403" s="16" t="n">
        <f aca="false">B402+1</f>
        <v>42236</v>
      </c>
      <c r="C403" s="23"/>
      <c r="D403" s="50"/>
      <c r="E403" s="17"/>
      <c r="F403" s="50"/>
      <c r="G403" s="50"/>
      <c r="H403" s="50"/>
      <c r="I403" s="33"/>
      <c r="J403" s="33"/>
      <c r="K403" s="67"/>
      <c r="L403" s="18"/>
      <c r="M403" s="17"/>
      <c r="N403" s="34" t="n">
        <f aca="false">IF(D403&gt;0,L403/D403,0)</f>
        <v>0</v>
      </c>
      <c r="O403" s="28"/>
      <c r="P403" s="17"/>
      <c r="Q403" s="17"/>
      <c r="R403" s="50"/>
      <c r="S403" s="17"/>
      <c r="T403" s="28"/>
      <c r="U403" s="28"/>
      <c r="V403" s="28"/>
      <c r="W403" s="75"/>
      <c r="X403" s="33" t="n">
        <v>80</v>
      </c>
    </row>
    <row r="404" customFormat="false" ht="14.4" hidden="false" customHeight="false" outlineLevel="0" collapsed="false">
      <c r="B404" s="16"/>
      <c r="C404" s="23" t="n">
        <f aca="false">C396+1</f>
        <v>65</v>
      </c>
      <c r="D404" s="50"/>
      <c r="E404" s="19" t="n">
        <f aca="false">IF(SUM(D397:D403)&gt;0,AVERAGE(D397:D403),0)</f>
        <v>0</v>
      </c>
      <c r="F404" s="50" t="n">
        <f aca="false">SUM(F397:F403)</f>
        <v>0</v>
      </c>
      <c r="G404" s="50"/>
      <c r="H404" s="33"/>
      <c r="I404" s="33"/>
      <c r="J404" s="33"/>
      <c r="K404" s="67"/>
      <c r="L404" s="18" t="n">
        <f aca="false">SUM(L397:L403)</f>
        <v>0</v>
      </c>
      <c r="M404" s="17" t="n">
        <f aca="false">IF(L404&gt;0,L404+M396,0)</f>
        <v>0</v>
      </c>
      <c r="N404" s="34" t="n">
        <f aca="false">IF(E404&gt;0,L404/E404/7,0)</f>
        <v>0</v>
      </c>
      <c r="O404" s="28"/>
      <c r="P404" s="20" t="n">
        <f aca="false">IF(S404&gt;0,M404/(S404/1000),0)</f>
        <v>0</v>
      </c>
      <c r="Q404" s="20"/>
      <c r="R404" s="50" t="n">
        <f aca="false">SUM(R397:R403)</f>
        <v>0</v>
      </c>
      <c r="S404" s="17" t="n">
        <f aca="false">IF(R404&gt;0,R404+S396,0)</f>
        <v>0</v>
      </c>
      <c r="T404" s="28"/>
      <c r="U404" s="28"/>
      <c r="V404" s="28"/>
      <c r="W404" s="75"/>
      <c r="X404" s="33" t="n">
        <v>83</v>
      </c>
    </row>
    <row r="405" customFormat="false" ht="14.4" hidden="true" customHeight="true" outlineLevel="1" collapsed="false">
      <c r="B405" s="16" t="n">
        <f aca="false">B403+1</f>
        <v>42237</v>
      </c>
      <c r="C405" s="23"/>
      <c r="D405" s="50"/>
      <c r="E405" s="17"/>
      <c r="F405" s="50"/>
      <c r="G405" s="50"/>
      <c r="H405" s="33"/>
      <c r="I405" s="33"/>
      <c r="J405" s="33"/>
      <c r="K405" s="67"/>
      <c r="L405" s="18"/>
      <c r="M405" s="17"/>
      <c r="N405" s="34" t="n">
        <f aca="false">IF(D405&gt;0,L405/D405,0)</f>
        <v>0</v>
      </c>
      <c r="O405" s="28"/>
      <c r="P405" s="17"/>
      <c r="Q405" s="17"/>
      <c r="R405" s="50"/>
      <c r="S405" s="17"/>
      <c r="T405" s="28" t="e">
        <f aca="false">S405/$E$5</f>
        <v>#DIV/0!</v>
      </c>
      <c r="U405" s="28"/>
      <c r="V405" s="28"/>
      <c r="W405" s="75"/>
      <c r="X405" s="33" t="n">
        <v>80</v>
      </c>
    </row>
    <row r="406" customFormat="false" ht="14.4" hidden="true" customHeight="true" outlineLevel="1" collapsed="false">
      <c r="B406" s="16" t="n">
        <f aca="false">B405+1</f>
        <v>42238</v>
      </c>
      <c r="C406" s="23"/>
      <c r="D406" s="50"/>
      <c r="E406" s="17"/>
      <c r="F406" s="50"/>
      <c r="G406" s="50"/>
      <c r="H406" s="33"/>
      <c r="I406" s="33"/>
      <c r="J406" s="33"/>
      <c r="K406" s="67"/>
      <c r="L406" s="18"/>
      <c r="M406" s="17"/>
      <c r="N406" s="34" t="n">
        <f aca="false">IF(D406&gt;0,L406/D406,0)</f>
        <v>0</v>
      </c>
      <c r="O406" s="28"/>
      <c r="P406" s="17"/>
      <c r="Q406" s="17"/>
      <c r="R406" s="50"/>
      <c r="S406" s="17"/>
      <c r="T406" s="28" t="e">
        <f aca="false">S406/$E$5</f>
        <v>#DIV/0!</v>
      </c>
      <c r="U406" s="28"/>
      <c r="V406" s="28"/>
      <c r="W406" s="75"/>
      <c r="X406" s="33" t="n">
        <v>80</v>
      </c>
    </row>
    <row r="407" customFormat="false" ht="14.4" hidden="true" customHeight="true" outlineLevel="1" collapsed="false">
      <c r="B407" s="16" t="n">
        <f aca="false">B406+1</f>
        <v>42239</v>
      </c>
      <c r="C407" s="23"/>
      <c r="D407" s="50"/>
      <c r="E407" s="17"/>
      <c r="F407" s="50"/>
      <c r="G407" s="50"/>
      <c r="H407" s="33"/>
      <c r="I407" s="33"/>
      <c r="J407" s="33"/>
      <c r="K407" s="67"/>
      <c r="L407" s="18"/>
      <c r="M407" s="17"/>
      <c r="N407" s="34" t="n">
        <f aca="false">IF(D407&gt;0,L407/D407,0)</f>
        <v>0</v>
      </c>
      <c r="O407" s="28"/>
      <c r="P407" s="17"/>
      <c r="Q407" s="17"/>
      <c r="R407" s="50"/>
      <c r="S407" s="17"/>
      <c r="T407" s="28" t="e">
        <f aca="false">S407/$E$5</f>
        <v>#DIV/0!</v>
      </c>
      <c r="U407" s="28"/>
      <c r="V407" s="28"/>
      <c r="W407" s="75"/>
      <c r="X407" s="33" t="n">
        <v>80</v>
      </c>
    </row>
    <row r="408" customFormat="false" ht="14.4" hidden="true" customHeight="true" outlineLevel="1" collapsed="false">
      <c r="B408" s="16" t="n">
        <f aca="false">B407+1</f>
        <v>42240</v>
      </c>
      <c r="C408" s="23"/>
      <c r="D408" s="50"/>
      <c r="E408" s="17"/>
      <c r="F408" s="50"/>
      <c r="G408" s="50"/>
      <c r="H408" s="33"/>
      <c r="I408" s="33"/>
      <c r="J408" s="33"/>
      <c r="K408" s="67"/>
      <c r="L408" s="18"/>
      <c r="M408" s="17"/>
      <c r="N408" s="34" t="n">
        <f aca="false">IF(D408&gt;0,L408/D408,0)</f>
        <v>0</v>
      </c>
      <c r="O408" s="28"/>
      <c r="P408" s="17"/>
      <c r="Q408" s="17"/>
      <c r="R408" s="50"/>
      <c r="S408" s="17"/>
      <c r="T408" s="28" t="e">
        <f aca="false">S408/$E$5</f>
        <v>#DIV/0!</v>
      </c>
      <c r="U408" s="28"/>
      <c r="V408" s="28"/>
      <c r="W408" s="75"/>
      <c r="X408" s="33" t="n">
        <v>80</v>
      </c>
    </row>
    <row r="409" customFormat="false" ht="14.4" hidden="true" customHeight="true" outlineLevel="1" collapsed="false">
      <c r="B409" s="16" t="n">
        <f aca="false">B408+1</f>
        <v>42241</v>
      </c>
      <c r="C409" s="23"/>
      <c r="D409" s="50"/>
      <c r="E409" s="17"/>
      <c r="F409" s="50"/>
      <c r="G409" s="50"/>
      <c r="H409" s="33"/>
      <c r="I409" s="33"/>
      <c r="J409" s="33"/>
      <c r="K409" s="67"/>
      <c r="L409" s="18"/>
      <c r="M409" s="17"/>
      <c r="N409" s="34" t="n">
        <f aca="false">IF(D409&gt;0,L409/D409,0)</f>
        <v>0</v>
      </c>
      <c r="O409" s="28"/>
      <c r="P409" s="17"/>
      <c r="Q409" s="17"/>
      <c r="R409" s="50"/>
      <c r="S409" s="17"/>
      <c r="T409" s="28" t="e">
        <f aca="false">S409/$E$5</f>
        <v>#DIV/0!</v>
      </c>
      <c r="U409" s="28"/>
      <c r="V409" s="28"/>
      <c r="W409" s="75"/>
      <c r="X409" s="33" t="n">
        <v>80</v>
      </c>
    </row>
    <row r="410" customFormat="false" ht="14.4" hidden="true" customHeight="true" outlineLevel="1" collapsed="false">
      <c r="B410" s="16" t="n">
        <f aca="false">B409+1</f>
        <v>42242</v>
      </c>
      <c r="C410" s="23"/>
      <c r="D410" s="50"/>
      <c r="E410" s="17"/>
      <c r="F410" s="50"/>
      <c r="G410" s="50"/>
      <c r="H410" s="33"/>
      <c r="I410" s="33"/>
      <c r="J410" s="33"/>
      <c r="K410" s="67"/>
      <c r="L410" s="18"/>
      <c r="M410" s="17"/>
      <c r="N410" s="34" t="n">
        <f aca="false">IF(D410&gt;0,L410/D410,0)</f>
        <v>0</v>
      </c>
      <c r="O410" s="28"/>
      <c r="P410" s="17"/>
      <c r="Q410" s="17"/>
      <c r="R410" s="50"/>
      <c r="S410" s="17"/>
      <c r="T410" s="28" t="e">
        <f aca="false">S410/$E$5</f>
        <v>#DIV/0!</v>
      </c>
      <c r="U410" s="28"/>
      <c r="V410" s="28"/>
      <c r="W410" s="75"/>
      <c r="X410" s="33" t="n">
        <v>80</v>
      </c>
    </row>
    <row r="411" customFormat="false" ht="14.4" hidden="true" customHeight="true" outlineLevel="1" collapsed="false">
      <c r="B411" s="16" t="n">
        <f aca="false">B410+1</f>
        <v>42243</v>
      </c>
      <c r="C411" s="23"/>
      <c r="D411" s="50"/>
      <c r="E411" s="17"/>
      <c r="F411" s="50"/>
      <c r="G411" s="50"/>
      <c r="H411" s="33"/>
      <c r="I411" s="33"/>
      <c r="J411" s="33"/>
      <c r="K411" s="67"/>
      <c r="L411" s="18"/>
      <c r="M411" s="17"/>
      <c r="N411" s="34" t="n">
        <f aca="false">IF(D411&gt;0,L411/D411,0)</f>
        <v>0</v>
      </c>
      <c r="O411" s="28"/>
      <c r="P411" s="17"/>
      <c r="Q411" s="17"/>
      <c r="R411" s="50"/>
      <c r="S411" s="17"/>
      <c r="T411" s="28" t="e">
        <f aca="false">S411/$E$5</f>
        <v>#DIV/0!</v>
      </c>
      <c r="U411" s="28"/>
      <c r="V411" s="28"/>
      <c r="W411" s="75"/>
      <c r="X411" s="33" t="n">
        <v>80</v>
      </c>
    </row>
    <row r="412" customFormat="false" ht="14.4" hidden="false" customHeight="false" outlineLevel="0" collapsed="false">
      <c r="B412" s="16"/>
      <c r="C412" s="23" t="n">
        <f aca="false">C404+1</f>
        <v>66</v>
      </c>
      <c r="D412" s="50"/>
      <c r="E412" s="19" t="n">
        <f aca="false">IF(SUM(D405:D411)&gt;0,AVERAGE(D405:D411),0)</f>
        <v>0</v>
      </c>
      <c r="F412" s="50" t="n">
        <f aca="false">SUM(F405:F411)</f>
        <v>0</v>
      </c>
      <c r="G412" s="50"/>
      <c r="H412" s="33"/>
      <c r="I412" s="33"/>
      <c r="J412" s="33"/>
      <c r="K412" s="67"/>
      <c r="L412" s="18" t="n">
        <f aca="false">SUM(L405:L411)</f>
        <v>0</v>
      </c>
      <c r="M412" s="17" t="n">
        <f aca="false">IF(L412&gt;0,L412+M404,0)</f>
        <v>0</v>
      </c>
      <c r="N412" s="34" t="n">
        <f aca="false">IF(E412&gt;0,L412/E412/7,0)</f>
        <v>0</v>
      </c>
      <c r="O412" s="28"/>
      <c r="P412" s="20" t="n">
        <f aca="false">IF(S412&gt;0,M412/(S412/1000),0)</f>
        <v>0</v>
      </c>
      <c r="Q412" s="20"/>
      <c r="R412" s="50" t="n">
        <f aca="false">SUM(R405:R411)</f>
        <v>0</v>
      </c>
      <c r="S412" s="17" t="n">
        <f aca="false">IF(R412&gt;0,R412+S404,0)</f>
        <v>0</v>
      </c>
      <c r="T412" s="20" t="n">
        <f aca="false">IF(E412&gt;0,S412/E412,0)</f>
        <v>0</v>
      </c>
      <c r="U412" s="20"/>
      <c r="V412" s="20"/>
      <c r="W412" s="75"/>
      <c r="X412" s="33" t="n">
        <v>83</v>
      </c>
    </row>
    <row r="413" customFormat="false" ht="14.4" hidden="true" customHeight="true" outlineLevel="1" collapsed="false">
      <c r="B413" s="16" t="n">
        <f aca="false">B411+1</f>
        <v>42244</v>
      </c>
      <c r="C413" s="23"/>
      <c r="D413" s="50"/>
      <c r="E413" s="17"/>
      <c r="F413" s="50"/>
      <c r="G413" s="50"/>
      <c r="H413" s="50"/>
      <c r="I413" s="33"/>
      <c r="J413" s="33"/>
      <c r="K413" s="67"/>
      <c r="L413" s="18"/>
      <c r="M413" s="17"/>
      <c r="N413" s="34" t="n">
        <f aca="false">IF(D413&gt;0,L413/D413,0)</f>
        <v>0</v>
      </c>
      <c r="O413" s="28" t="e">
        <f aca="false">M413/$E$5</f>
        <v>#DIV/0!</v>
      </c>
      <c r="P413" s="17"/>
      <c r="Q413" s="17"/>
      <c r="R413" s="50"/>
      <c r="S413" s="17"/>
      <c r="T413" s="20"/>
      <c r="U413" s="20"/>
      <c r="V413" s="20"/>
      <c r="W413" s="75"/>
      <c r="X413" s="33" t="n">
        <v>79</v>
      </c>
    </row>
    <row r="414" customFormat="false" ht="14.4" hidden="true" customHeight="true" outlineLevel="1" collapsed="false">
      <c r="B414" s="16" t="n">
        <f aca="false">B413+1</f>
        <v>42245</v>
      </c>
      <c r="C414" s="23"/>
      <c r="D414" s="50"/>
      <c r="E414" s="17"/>
      <c r="F414" s="50"/>
      <c r="G414" s="50"/>
      <c r="H414" s="50"/>
      <c r="I414" s="33"/>
      <c r="J414" s="33"/>
      <c r="K414" s="67"/>
      <c r="L414" s="18"/>
      <c r="M414" s="17"/>
      <c r="N414" s="34" t="n">
        <f aca="false">IF(D414&gt;0,L414/D414,0)</f>
        <v>0</v>
      </c>
      <c r="O414" s="28" t="e">
        <f aca="false">M414/$E$5</f>
        <v>#DIV/0!</v>
      </c>
      <c r="P414" s="17"/>
      <c r="Q414" s="17"/>
      <c r="R414" s="50"/>
      <c r="S414" s="17"/>
      <c r="T414" s="20"/>
      <c r="U414" s="20"/>
      <c r="V414" s="20"/>
      <c r="W414" s="75"/>
      <c r="X414" s="33" t="n">
        <v>79</v>
      </c>
    </row>
    <row r="415" customFormat="false" ht="14.4" hidden="true" customHeight="true" outlineLevel="1" collapsed="false">
      <c r="B415" s="16" t="n">
        <f aca="false">B414+1</f>
        <v>42246</v>
      </c>
      <c r="C415" s="23"/>
      <c r="D415" s="50"/>
      <c r="E415" s="17"/>
      <c r="F415" s="50"/>
      <c r="G415" s="50"/>
      <c r="H415" s="50"/>
      <c r="I415" s="33"/>
      <c r="J415" s="33"/>
      <c r="K415" s="67"/>
      <c r="L415" s="18"/>
      <c r="M415" s="17"/>
      <c r="N415" s="34" t="n">
        <f aca="false">IF(D415&gt;0,L415/D415,0)</f>
        <v>0</v>
      </c>
      <c r="O415" s="28" t="e">
        <f aca="false">M415/$E$5</f>
        <v>#DIV/0!</v>
      </c>
      <c r="P415" s="17"/>
      <c r="Q415" s="17"/>
      <c r="R415" s="50"/>
      <c r="S415" s="17"/>
      <c r="T415" s="20"/>
      <c r="U415" s="20"/>
      <c r="V415" s="20"/>
      <c r="W415" s="75"/>
      <c r="X415" s="33" t="n">
        <v>79</v>
      </c>
    </row>
    <row r="416" customFormat="false" ht="14.4" hidden="true" customHeight="true" outlineLevel="1" collapsed="false">
      <c r="B416" s="16" t="n">
        <f aca="false">B415+1</f>
        <v>42247</v>
      </c>
      <c r="C416" s="23"/>
      <c r="D416" s="50"/>
      <c r="E416" s="17"/>
      <c r="F416" s="50"/>
      <c r="G416" s="50"/>
      <c r="H416" s="50"/>
      <c r="I416" s="33"/>
      <c r="J416" s="33"/>
      <c r="K416" s="67"/>
      <c r="L416" s="18"/>
      <c r="M416" s="17"/>
      <c r="N416" s="34" t="n">
        <f aca="false">IF(D416&gt;0,L416/D416,0)</f>
        <v>0</v>
      </c>
      <c r="O416" s="28" t="e">
        <f aca="false">M416/$E$5</f>
        <v>#DIV/0!</v>
      </c>
      <c r="P416" s="17"/>
      <c r="Q416" s="17"/>
      <c r="R416" s="50"/>
      <c r="S416" s="17"/>
      <c r="T416" s="20"/>
      <c r="U416" s="20"/>
      <c r="V416" s="20"/>
      <c r="W416" s="75"/>
      <c r="X416" s="33" t="n">
        <v>79</v>
      </c>
    </row>
    <row r="417" customFormat="false" ht="14.4" hidden="true" customHeight="true" outlineLevel="1" collapsed="false">
      <c r="B417" s="16" t="n">
        <f aca="false">B416+1</f>
        <v>42248</v>
      </c>
      <c r="C417" s="23"/>
      <c r="D417" s="50"/>
      <c r="E417" s="17"/>
      <c r="F417" s="50"/>
      <c r="G417" s="50"/>
      <c r="H417" s="50"/>
      <c r="I417" s="33"/>
      <c r="J417" s="33"/>
      <c r="K417" s="67"/>
      <c r="L417" s="18"/>
      <c r="M417" s="17"/>
      <c r="N417" s="34" t="n">
        <f aca="false">IF(D417&gt;0,L417/D417,0)</f>
        <v>0</v>
      </c>
      <c r="O417" s="28" t="e">
        <f aca="false">M417/$E$5</f>
        <v>#DIV/0!</v>
      </c>
      <c r="P417" s="17"/>
      <c r="Q417" s="17"/>
      <c r="R417" s="50"/>
      <c r="S417" s="17"/>
      <c r="T417" s="20"/>
      <c r="U417" s="20"/>
      <c r="V417" s="20"/>
      <c r="W417" s="75"/>
      <c r="X417" s="33" t="n">
        <v>79</v>
      </c>
    </row>
    <row r="418" customFormat="false" ht="14.4" hidden="true" customHeight="true" outlineLevel="1" collapsed="false">
      <c r="B418" s="16" t="n">
        <f aca="false">B417+1</f>
        <v>42249</v>
      </c>
      <c r="C418" s="23"/>
      <c r="D418" s="50"/>
      <c r="E418" s="17"/>
      <c r="F418" s="50"/>
      <c r="G418" s="50"/>
      <c r="H418" s="50"/>
      <c r="I418" s="33"/>
      <c r="J418" s="33"/>
      <c r="K418" s="67"/>
      <c r="L418" s="18"/>
      <c r="M418" s="17"/>
      <c r="N418" s="34" t="n">
        <f aca="false">IF(D418&gt;0,L418/D418,0)</f>
        <v>0</v>
      </c>
      <c r="O418" s="28" t="e">
        <f aca="false">M418/$E$5</f>
        <v>#DIV/0!</v>
      </c>
      <c r="P418" s="17"/>
      <c r="Q418" s="17"/>
      <c r="R418" s="50"/>
      <c r="S418" s="17"/>
      <c r="T418" s="20"/>
      <c r="U418" s="20"/>
      <c r="V418" s="20"/>
      <c r="W418" s="75"/>
      <c r="X418" s="33" t="n">
        <v>79</v>
      </c>
    </row>
    <row r="419" customFormat="false" ht="14.4" hidden="true" customHeight="true" outlineLevel="1" collapsed="false">
      <c r="B419" s="16" t="n">
        <f aca="false">B418+1</f>
        <v>42250</v>
      </c>
      <c r="C419" s="23"/>
      <c r="D419" s="50"/>
      <c r="E419" s="17"/>
      <c r="F419" s="50"/>
      <c r="G419" s="50"/>
      <c r="H419" s="50"/>
      <c r="I419" s="33"/>
      <c r="J419" s="33"/>
      <c r="K419" s="67"/>
      <c r="L419" s="18"/>
      <c r="M419" s="17"/>
      <c r="N419" s="34" t="n">
        <f aca="false">IF(D419&gt;0,L419/D419,0)</f>
        <v>0</v>
      </c>
      <c r="O419" s="28" t="e">
        <f aca="false">M419/$E$5</f>
        <v>#DIV/0!</v>
      </c>
      <c r="P419" s="17"/>
      <c r="Q419" s="17"/>
      <c r="R419" s="50"/>
      <c r="S419" s="17"/>
      <c r="T419" s="20"/>
      <c r="U419" s="20"/>
      <c r="V419" s="20"/>
      <c r="W419" s="75"/>
      <c r="X419" s="33" t="n">
        <v>79</v>
      </c>
    </row>
    <row r="420" customFormat="false" ht="14.4" hidden="false" customHeight="false" outlineLevel="0" collapsed="false">
      <c r="B420" s="16"/>
      <c r="C420" s="23" t="n">
        <f aca="false">C412+1</f>
        <v>67</v>
      </c>
      <c r="D420" s="50"/>
      <c r="E420" s="19" t="n">
        <f aca="false">IF(SUM(D413:D419)&gt;0,AVERAGE(D413:D419),0)</f>
        <v>0</v>
      </c>
      <c r="F420" s="50" t="n">
        <f aca="false">SUM(F413:F419)</f>
        <v>0</v>
      </c>
      <c r="G420" s="50"/>
      <c r="H420" s="33"/>
      <c r="I420" s="33"/>
      <c r="J420" s="33"/>
      <c r="K420" s="67"/>
      <c r="L420" s="18" t="n">
        <f aca="false">SUM(L413:L419)</f>
        <v>0</v>
      </c>
      <c r="M420" s="17" t="n">
        <f aca="false">IF(L420&gt;0,L420+M412,0)</f>
        <v>0</v>
      </c>
      <c r="N420" s="34" t="n">
        <f aca="false">IF(E420&gt;0,L420/E420/7,0)</f>
        <v>0</v>
      </c>
      <c r="O420" s="20" t="n">
        <f aca="false">M420/$D$5</f>
        <v>0</v>
      </c>
      <c r="P420" s="20" t="n">
        <f aca="false">IF(S420&gt;0,M420/(S420/1000),0)</f>
        <v>0</v>
      </c>
      <c r="Q420" s="20"/>
      <c r="R420" s="50" t="n">
        <f aca="false">SUM(R413:R419)</f>
        <v>0</v>
      </c>
      <c r="S420" s="17" t="n">
        <f aca="false">IF(R420&gt;0,R420+S412,0)</f>
        <v>0</v>
      </c>
      <c r="T420" s="20" t="n">
        <f aca="false">IF(E420&gt;0,S420/E420,0)</f>
        <v>0</v>
      </c>
      <c r="U420" s="20"/>
      <c r="V420" s="20"/>
      <c r="W420" s="75"/>
      <c r="X420" s="33" t="n">
        <v>82</v>
      </c>
    </row>
    <row r="421" customFormat="false" ht="14.4" hidden="true" customHeight="true" outlineLevel="1" collapsed="false">
      <c r="B421" s="16" t="n">
        <f aca="false">B419+1</f>
        <v>42251</v>
      </c>
      <c r="C421" s="23"/>
      <c r="D421" s="50"/>
      <c r="E421" s="17"/>
      <c r="F421" s="50"/>
      <c r="G421" s="50"/>
      <c r="H421" s="33"/>
      <c r="I421" s="33"/>
      <c r="J421" s="33"/>
      <c r="K421" s="67"/>
      <c r="L421" s="18"/>
      <c r="M421" s="17"/>
      <c r="N421" s="34" t="n">
        <f aca="false">IF(D421&gt;0,L421/D421,0)</f>
        <v>0</v>
      </c>
      <c r="O421" s="17"/>
      <c r="P421" s="17"/>
      <c r="Q421" s="17"/>
      <c r="R421" s="50"/>
      <c r="S421" s="17"/>
      <c r="T421" s="20"/>
      <c r="U421" s="20"/>
      <c r="V421" s="20"/>
      <c r="W421" s="75"/>
      <c r="X421" s="33" t="n">
        <v>79</v>
      </c>
    </row>
    <row r="422" customFormat="false" ht="14.4" hidden="true" customHeight="true" outlineLevel="1" collapsed="false">
      <c r="B422" s="16" t="n">
        <f aca="false">B421+1</f>
        <v>42252</v>
      </c>
      <c r="C422" s="23"/>
      <c r="D422" s="50"/>
      <c r="E422" s="17"/>
      <c r="F422" s="50"/>
      <c r="G422" s="50"/>
      <c r="H422" s="33"/>
      <c r="I422" s="33"/>
      <c r="J422" s="33"/>
      <c r="K422" s="67"/>
      <c r="L422" s="18"/>
      <c r="M422" s="17"/>
      <c r="N422" s="34" t="n">
        <f aca="false">IF(D422&gt;0,L422/D422,0)</f>
        <v>0</v>
      </c>
      <c r="O422" s="17"/>
      <c r="P422" s="17"/>
      <c r="Q422" s="17"/>
      <c r="R422" s="50"/>
      <c r="S422" s="17"/>
      <c r="T422" s="20"/>
      <c r="U422" s="20"/>
      <c r="V422" s="20"/>
      <c r="W422" s="75"/>
      <c r="X422" s="33" t="n">
        <v>79</v>
      </c>
    </row>
    <row r="423" customFormat="false" ht="14.4" hidden="true" customHeight="true" outlineLevel="1" collapsed="false">
      <c r="B423" s="16" t="n">
        <f aca="false">B422+1</f>
        <v>42253</v>
      </c>
      <c r="C423" s="23"/>
      <c r="D423" s="50"/>
      <c r="E423" s="17"/>
      <c r="F423" s="50"/>
      <c r="G423" s="50"/>
      <c r="H423" s="33"/>
      <c r="I423" s="33"/>
      <c r="J423" s="33"/>
      <c r="K423" s="67"/>
      <c r="L423" s="18"/>
      <c r="M423" s="17"/>
      <c r="N423" s="34" t="n">
        <f aca="false">IF(D423&gt;0,L423/D423,0)</f>
        <v>0</v>
      </c>
      <c r="O423" s="17"/>
      <c r="P423" s="17"/>
      <c r="Q423" s="17"/>
      <c r="R423" s="50"/>
      <c r="S423" s="17"/>
      <c r="T423" s="20"/>
      <c r="U423" s="20"/>
      <c r="V423" s="20"/>
      <c r="W423" s="75"/>
      <c r="X423" s="33" t="n">
        <v>79</v>
      </c>
    </row>
    <row r="424" customFormat="false" ht="14.4" hidden="true" customHeight="true" outlineLevel="1" collapsed="false">
      <c r="B424" s="16" t="n">
        <f aca="false">B423+1</f>
        <v>42254</v>
      </c>
      <c r="C424" s="23"/>
      <c r="D424" s="50"/>
      <c r="E424" s="17"/>
      <c r="F424" s="50"/>
      <c r="G424" s="50"/>
      <c r="H424" s="33"/>
      <c r="I424" s="33"/>
      <c r="J424" s="33"/>
      <c r="K424" s="67"/>
      <c r="L424" s="18"/>
      <c r="M424" s="17"/>
      <c r="N424" s="34" t="n">
        <f aca="false">IF(D424&gt;0,L424/D424,0)</f>
        <v>0</v>
      </c>
      <c r="O424" s="17"/>
      <c r="P424" s="17"/>
      <c r="Q424" s="17"/>
      <c r="R424" s="50"/>
      <c r="S424" s="17"/>
      <c r="T424" s="20"/>
      <c r="U424" s="20"/>
      <c r="V424" s="20"/>
      <c r="W424" s="75"/>
      <c r="X424" s="33" t="n">
        <v>79</v>
      </c>
    </row>
    <row r="425" customFormat="false" ht="14.4" hidden="true" customHeight="true" outlineLevel="1" collapsed="false">
      <c r="B425" s="16" t="n">
        <f aca="false">B424+1</f>
        <v>42255</v>
      </c>
      <c r="C425" s="23"/>
      <c r="D425" s="50"/>
      <c r="E425" s="17"/>
      <c r="F425" s="50"/>
      <c r="G425" s="50"/>
      <c r="H425" s="33"/>
      <c r="I425" s="33"/>
      <c r="J425" s="33"/>
      <c r="K425" s="67"/>
      <c r="L425" s="18"/>
      <c r="M425" s="17"/>
      <c r="N425" s="34" t="n">
        <f aca="false">IF(D425&gt;0,L425/D425,0)</f>
        <v>0</v>
      </c>
      <c r="O425" s="17"/>
      <c r="P425" s="17"/>
      <c r="Q425" s="17"/>
      <c r="R425" s="50"/>
      <c r="S425" s="17"/>
      <c r="T425" s="20"/>
      <c r="U425" s="20"/>
      <c r="V425" s="20"/>
      <c r="W425" s="75"/>
      <c r="X425" s="33" t="n">
        <v>79</v>
      </c>
    </row>
    <row r="426" customFormat="false" ht="14.4" hidden="true" customHeight="true" outlineLevel="1" collapsed="false">
      <c r="B426" s="16" t="n">
        <f aca="false">B425+1</f>
        <v>42256</v>
      </c>
      <c r="C426" s="23"/>
      <c r="D426" s="50"/>
      <c r="E426" s="17"/>
      <c r="F426" s="50"/>
      <c r="G426" s="50"/>
      <c r="H426" s="33"/>
      <c r="I426" s="33"/>
      <c r="J426" s="33"/>
      <c r="K426" s="67"/>
      <c r="L426" s="18"/>
      <c r="M426" s="17"/>
      <c r="N426" s="34" t="n">
        <f aca="false">IF(D426&gt;0,L426/D426,0)</f>
        <v>0</v>
      </c>
      <c r="O426" s="17"/>
      <c r="P426" s="17"/>
      <c r="Q426" s="17"/>
      <c r="R426" s="50"/>
      <c r="S426" s="17"/>
      <c r="T426" s="20"/>
      <c r="U426" s="20"/>
      <c r="V426" s="20"/>
      <c r="W426" s="75"/>
      <c r="X426" s="33" t="n">
        <v>79</v>
      </c>
    </row>
    <row r="427" customFormat="false" ht="14.4" hidden="true" customHeight="true" outlineLevel="1" collapsed="false">
      <c r="B427" s="16" t="n">
        <f aca="false">B426+1</f>
        <v>42257</v>
      </c>
      <c r="C427" s="23"/>
      <c r="D427" s="50"/>
      <c r="E427" s="17"/>
      <c r="F427" s="50"/>
      <c r="G427" s="50"/>
      <c r="H427" s="33"/>
      <c r="I427" s="33"/>
      <c r="J427" s="33"/>
      <c r="K427" s="67"/>
      <c r="L427" s="18"/>
      <c r="M427" s="17"/>
      <c r="N427" s="34" t="n">
        <f aca="false">IF(D427&gt;0,L427/D427,0)</f>
        <v>0</v>
      </c>
      <c r="O427" s="17"/>
      <c r="P427" s="17"/>
      <c r="Q427" s="17"/>
      <c r="R427" s="50"/>
      <c r="S427" s="17"/>
      <c r="T427" s="20"/>
      <c r="U427" s="20"/>
      <c r="V427" s="20"/>
      <c r="W427" s="75"/>
      <c r="X427" s="33" t="n">
        <v>79</v>
      </c>
    </row>
    <row r="428" customFormat="false" ht="14.4" hidden="false" customHeight="false" outlineLevel="0" collapsed="false">
      <c r="B428" s="16"/>
      <c r="C428" s="23" t="n">
        <f aca="false">C420+1</f>
        <v>68</v>
      </c>
      <c r="D428" s="50"/>
      <c r="E428" s="19" t="n">
        <f aca="false">IF(SUM(D421:D427)&gt;0,AVERAGE(D421:D427),0)</f>
        <v>0</v>
      </c>
      <c r="F428" s="50" t="n">
        <f aca="false">SUM(F421:F427)</f>
        <v>0</v>
      </c>
      <c r="G428" s="50"/>
      <c r="H428" s="33"/>
      <c r="I428" s="33"/>
      <c r="J428" s="33"/>
      <c r="K428" s="67"/>
      <c r="L428" s="18" t="n">
        <f aca="false">SUM(L421:L427)</f>
        <v>0</v>
      </c>
      <c r="M428" s="17" t="n">
        <f aca="false">IF(L428&gt;0,L428+M420,0)</f>
        <v>0</v>
      </c>
      <c r="N428" s="34" t="n">
        <f aca="false">IF(E428&gt;0,L428/E428/7,0)</f>
        <v>0</v>
      </c>
      <c r="O428" s="20" t="n">
        <f aca="false">M428/$D$5</f>
        <v>0</v>
      </c>
      <c r="P428" s="20" t="n">
        <f aca="false">IF(S428&gt;0,M428/(S428/1000),0)</f>
        <v>0</v>
      </c>
      <c r="Q428" s="20"/>
      <c r="R428" s="50" t="n">
        <f aca="false">SUM(R421:R427)</f>
        <v>0</v>
      </c>
      <c r="S428" s="17" t="n">
        <f aca="false">IF(R428&gt;0,R428+S420,0)</f>
        <v>0</v>
      </c>
      <c r="T428" s="20" t="n">
        <f aca="false">IF(E428&gt;0,S428/E428,0)</f>
        <v>0</v>
      </c>
      <c r="U428" s="20"/>
      <c r="V428" s="20"/>
      <c r="W428" s="75"/>
      <c r="X428" s="33" t="n">
        <v>82</v>
      </c>
    </row>
    <row r="429" customFormat="false" ht="14.4" hidden="true" customHeight="true" outlineLevel="1" collapsed="false">
      <c r="B429" s="16" t="n">
        <f aca="false">B427+1</f>
        <v>42258</v>
      </c>
      <c r="C429" s="23"/>
      <c r="D429" s="50"/>
      <c r="E429" s="17"/>
      <c r="F429" s="50"/>
      <c r="G429" s="50"/>
      <c r="H429" s="50"/>
      <c r="I429" s="33"/>
      <c r="J429" s="33"/>
      <c r="K429" s="67"/>
      <c r="L429" s="18"/>
      <c r="M429" s="17"/>
      <c r="N429" s="34" t="n">
        <f aca="false">IF(D429&gt;0,L429/D429,0)</f>
        <v>0</v>
      </c>
      <c r="O429" s="17"/>
      <c r="P429" s="17"/>
      <c r="Q429" s="17"/>
      <c r="R429" s="50"/>
      <c r="S429" s="17"/>
      <c r="T429" s="20"/>
      <c r="U429" s="20"/>
      <c r="V429" s="20"/>
      <c r="W429" s="75"/>
      <c r="X429" s="33" t="n">
        <v>78</v>
      </c>
    </row>
    <row r="430" customFormat="false" ht="14.4" hidden="true" customHeight="true" outlineLevel="1" collapsed="false">
      <c r="B430" s="16" t="n">
        <f aca="false">B429+1</f>
        <v>42259</v>
      </c>
      <c r="C430" s="23"/>
      <c r="D430" s="50"/>
      <c r="E430" s="17"/>
      <c r="F430" s="50"/>
      <c r="G430" s="50"/>
      <c r="H430" s="50"/>
      <c r="I430" s="33"/>
      <c r="J430" s="33"/>
      <c r="K430" s="67"/>
      <c r="L430" s="18"/>
      <c r="M430" s="17"/>
      <c r="N430" s="34" t="n">
        <f aca="false">IF(D430&gt;0,L430/D430,0)</f>
        <v>0</v>
      </c>
      <c r="O430" s="17"/>
      <c r="P430" s="17"/>
      <c r="Q430" s="17"/>
      <c r="R430" s="50"/>
      <c r="S430" s="17"/>
      <c r="T430" s="20"/>
      <c r="U430" s="20"/>
      <c r="V430" s="20"/>
      <c r="W430" s="75"/>
      <c r="X430" s="33" t="n">
        <v>78</v>
      </c>
    </row>
    <row r="431" customFormat="false" ht="14.4" hidden="true" customHeight="true" outlineLevel="1" collapsed="false">
      <c r="B431" s="16" t="n">
        <f aca="false">B430+1</f>
        <v>42260</v>
      </c>
      <c r="C431" s="23"/>
      <c r="D431" s="50"/>
      <c r="E431" s="17"/>
      <c r="F431" s="50"/>
      <c r="G431" s="50"/>
      <c r="H431" s="50"/>
      <c r="I431" s="33"/>
      <c r="J431" s="33"/>
      <c r="K431" s="67"/>
      <c r="L431" s="18"/>
      <c r="M431" s="17"/>
      <c r="N431" s="34" t="n">
        <f aca="false">IF(D431&gt;0,L431/D431,0)</f>
        <v>0</v>
      </c>
      <c r="O431" s="17"/>
      <c r="P431" s="17"/>
      <c r="Q431" s="17"/>
      <c r="R431" s="50"/>
      <c r="S431" s="17"/>
      <c r="T431" s="20"/>
      <c r="U431" s="20"/>
      <c r="V431" s="20"/>
      <c r="W431" s="75"/>
      <c r="X431" s="33" t="n">
        <v>78</v>
      </c>
    </row>
    <row r="432" customFormat="false" ht="14.4" hidden="true" customHeight="true" outlineLevel="1" collapsed="false">
      <c r="B432" s="16" t="n">
        <f aca="false">B431+1</f>
        <v>42261</v>
      </c>
      <c r="C432" s="23"/>
      <c r="D432" s="50"/>
      <c r="E432" s="17"/>
      <c r="F432" s="50"/>
      <c r="G432" s="50"/>
      <c r="H432" s="50"/>
      <c r="I432" s="33"/>
      <c r="J432" s="33"/>
      <c r="K432" s="67"/>
      <c r="L432" s="18"/>
      <c r="M432" s="17"/>
      <c r="N432" s="34" t="n">
        <f aca="false">IF(D432&gt;0,L432/D432,0)</f>
        <v>0</v>
      </c>
      <c r="O432" s="17"/>
      <c r="P432" s="17"/>
      <c r="Q432" s="17"/>
      <c r="R432" s="50"/>
      <c r="S432" s="17"/>
      <c r="T432" s="20"/>
      <c r="U432" s="20"/>
      <c r="V432" s="20"/>
      <c r="W432" s="75"/>
      <c r="X432" s="33" t="n">
        <v>78</v>
      </c>
    </row>
    <row r="433" customFormat="false" ht="14.4" hidden="true" customHeight="true" outlineLevel="1" collapsed="false">
      <c r="B433" s="16" t="n">
        <f aca="false">B432+1</f>
        <v>42262</v>
      </c>
      <c r="C433" s="23"/>
      <c r="D433" s="50"/>
      <c r="E433" s="17"/>
      <c r="F433" s="50"/>
      <c r="G433" s="50"/>
      <c r="H433" s="50"/>
      <c r="I433" s="33"/>
      <c r="J433" s="33"/>
      <c r="K433" s="67"/>
      <c r="L433" s="18"/>
      <c r="M433" s="17"/>
      <c r="N433" s="34" t="n">
        <f aca="false">IF(D433&gt;0,L433/D433,0)</f>
        <v>0</v>
      </c>
      <c r="O433" s="17"/>
      <c r="P433" s="17"/>
      <c r="Q433" s="17"/>
      <c r="R433" s="50"/>
      <c r="S433" s="17"/>
      <c r="T433" s="20"/>
      <c r="U433" s="20"/>
      <c r="V433" s="20"/>
      <c r="W433" s="75"/>
      <c r="X433" s="33" t="n">
        <v>78</v>
      </c>
    </row>
    <row r="434" customFormat="false" ht="14.4" hidden="true" customHeight="true" outlineLevel="1" collapsed="false">
      <c r="B434" s="16" t="n">
        <f aca="false">B433+1</f>
        <v>42263</v>
      </c>
      <c r="C434" s="23"/>
      <c r="D434" s="50"/>
      <c r="E434" s="17"/>
      <c r="F434" s="50"/>
      <c r="G434" s="50"/>
      <c r="H434" s="50"/>
      <c r="I434" s="33"/>
      <c r="J434" s="33"/>
      <c r="K434" s="67"/>
      <c r="L434" s="18"/>
      <c r="M434" s="17"/>
      <c r="N434" s="34" t="n">
        <f aca="false">IF(D434&gt;0,L434/D434,0)</f>
        <v>0</v>
      </c>
      <c r="O434" s="17"/>
      <c r="P434" s="17"/>
      <c r="Q434" s="17"/>
      <c r="R434" s="50"/>
      <c r="S434" s="17"/>
      <c r="T434" s="20"/>
      <c r="U434" s="20"/>
      <c r="V434" s="20"/>
      <c r="W434" s="75"/>
      <c r="X434" s="33" t="n">
        <v>78</v>
      </c>
    </row>
    <row r="435" customFormat="false" ht="14.4" hidden="true" customHeight="true" outlineLevel="1" collapsed="false">
      <c r="B435" s="16" t="n">
        <f aca="false">B434+1</f>
        <v>42264</v>
      </c>
      <c r="C435" s="23"/>
      <c r="D435" s="50"/>
      <c r="E435" s="17"/>
      <c r="F435" s="50"/>
      <c r="G435" s="50"/>
      <c r="H435" s="50"/>
      <c r="I435" s="33"/>
      <c r="J435" s="33"/>
      <c r="K435" s="67"/>
      <c r="L435" s="18"/>
      <c r="M435" s="17"/>
      <c r="N435" s="34" t="n">
        <f aca="false">IF(D435&gt;0,L435/D435,0)</f>
        <v>0</v>
      </c>
      <c r="O435" s="17"/>
      <c r="P435" s="17"/>
      <c r="Q435" s="17"/>
      <c r="R435" s="50"/>
      <c r="S435" s="17"/>
      <c r="T435" s="20"/>
      <c r="U435" s="20"/>
      <c r="V435" s="20"/>
      <c r="W435" s="75"/>
      <c r="X435" s="33" t="n">
        <v>78</v>
      </c>
    </row>
    <row r="436" customFormat="false" ht="14.4" hidden="false" customHeight="false" outlineLevel="0" collapsed="false">
      <c r="B436" s="16"/>
      <c r="C436" s="23" t="n">
        <f aca="false">C428+1</f>
        <v>69</v>
      </c>
      <c r="D436" s="50"/>
      <c r="E436" s="19" t="n">
        <f aca="false">IF(SUM(D429:D435)&gt;0,AVERAGE(D429:D435),0)</f>
        <v>0</v>
      </c>
      <c r="F436" s="50" t="n">
        <f aca="false">SUM(F429:F435)</f>
        <v>0</v>
      </c>
      <c r="G436" s="50"/>
      <c r="H436" s="50"/>
      <c r="I436" s="33"/>
      <c r="J436" s="33"/>
      <c r="K436" s="67"/>
      <c r="L436" s="18" t="n">
        <f aca="false">SUM(L429:L435)</f>
        <v>0</v>
      </c>
      <c r="M436" s="17" t="n">
        <f aca="false">IF(L436&gt;0,L436+M428,0)</f>
        <v>0</v>
      </c>
      <c r="N436" s="34" t="n">
        <f aca="false">IF(E436&gt;0,L436/E436/7,0)</f>
        <v>0</v>
      </c>
      <c r="O436" s="20" t="n">
        <f aca="false">M436/$D$5</f>
        <v>0</v>
      </c>
      <c r="P436" s="20" t="n">
        <f aca="false">IF(S436&gt;0,M436/(S436/1000),0)</f>
        <v>0</v>
      </c>
      <c r="Q436" s="20"/>
      <c r="R436" s="50" t="n">
        <f aca="false">SUM(R429:R435)</f>
        <v>0</v>
      </c>
      <c r="S436" s="17" t="n">
        <f aca="false">IF(R436&gt;0,R436+S428,0)</f>
        <v>0</v>
      </c>
      <c r="T436" s="20" t="n">
        <f aca="false">IF(E436&gt;0,S436/E436,0)</f>
        <v>0</v>
      </c>
      <c r="U436" s="20"/>
      <c r="V436" s="20"/>
      <c r="W436" s="75"/>
      <c r="X436" s="33" t="n">
        <v>81</v>
      </c>
    </row>
    <row r="437" customFormat="false" ht="14.4" hidden="true" customHeight="true" outlineLevel="1" collapsed="false">
      <c r="B437" s="16" t="n">
        <f aca="false">B435+1</f>
        <v>42265</v>
      </c>
      <c r="C437" s="23"/>
      <c r="D437" s="50"/>
      <c r="E437" s="17"/>
      <c r="F437" s="50"/>
      <c r="G437" s="50"/>
      <c r="H437" s="50"/>
      <c r="I437" s="33"/>
      <c r="J437" s="33"/>
      <c r="K437" s="67"/>
      <c r="L437" s="18"/>
      <c r="M437" s="17"/>
      <c r="N437" s="34" t="n">
        <f aca="false">IF(D437&gt;0,L437/D437,0)</f>
        <v>0</v>
      </c>
      <c r="O437" s="17"/>
      <c r="P437" s="17"/>
      <c r="Q437" s="17"/>
      <c r="R437" s="50"/>
      <c r="S437" s="17"/>
      <c r="T437" s="20"/>
      <c r="U437" s="20"/>
      <c r="V437" s="20"/>
      <c r="W437" s="75"/>
      <c r="X437" s="33" t="n">
        <v>78</v>
      </c>
    </row>
    <row r="438" customFormat="false" ht="14.4" hidden="true" customHeight="true" outlineLevel="1" collapsed="false">
      <c r="B438" s="16" t="n">
        <f aca="false">B437+1</f>
        <v>42266</v>
      </c>
      <c r="C438" s="23"/>
      <c r="D438" s="50"/>
      <c r="E438" s="17"/>
      <c r="F438" s="50"/>
      <c r="G438" s="50"/>
      <c r="H438" s="50"/>
      <c r="I438" s="33"/>
      <c r="J438" s="33"/>
      <c r="K438" s="67"/>
      <c r="L438" s="18"/>
      <c r="M438" s="17"/>
      <c r="N438" s="34" t="n">
        <f aca="false">IF(D438&gt;0,L438/D438,0)</f>
        <v>0</v>
      </c>
      <c r="O438" s="17"/>
      <c r="P438" s="17"/>
      <c r="Q438" s="17"/>
      <c r="R438" s="50"/>
      <c r="S438" s="17"/>
      <c r="T438" s="20"/>
      <c r="U438" s="20"/>
      <c r="V438" s="20"/>
      <c r="W438" s="75"/>
      <c r="X438" s="33" t="n">
        <v>78</v>
      </c>
    </row>
    <row r="439" customFormat="false" ht="14.4" hidden="true" customHeight="true" outlineLevel="1" collapsed="false">
      <c r="B439" s="16" t="n">
        <f aca="false">B438+1</f>
        <v>42267</v>
      </c>
      <c r="C439" s="23"/>
      <c r="D439" s="50"/>
      <c r="E439" s="17"/>
      <c r="F439" s="50"/>
      <c r="G439" s="50"/>
      <c r="H439" s="50"/>
      <c r="I439" s="33"/>
      <c r="J439" s="33"/>
      <c r="K439" s="67"/>
      <c r="L439" s="18"/>
      <c r="M439" s="17"/>
      <c r="N439" s="34" t="n">
        <f aca="false">IF(D439&gt;0,L439/D439,0)</f>
        <v>0</v>
      </c>
      <c r="O439" s="17"/>
      <c r="P439" s="17"/>
      <c r="Q439" s="17"/>
      <c r="R439" s="50"/>
      <c r="S439" s="17"/>
      <c r="T439" s="20"/>
      <c r="U439" s="20"/>
      <c r="V439" s="20"/>
      <c r="W439" s="75"/>
      <c r="X439" s="33" t="n">
        <v>78</v>
      </c>
    </row>
    <row r="440" customFormat="false" ht="14.4" hidden="true" customHeight="true" outlineLevel="1" collapsed="false">
      <c r="B440" s="16" t="n">
        <f aca="false">B439+1</f>
        <v>42268</v>
      </c>
      <c r="C440" s="23"/>
      <c r="D440" s="50"/>
      <c r="E440" s="17"/>
      <c r="F440" s="50"/>
      <c r="G440" s="50"/>
      <c r="H440" s="50"/>
      <c r="I440" s="33"/>
      <c r="J440" s="33"/>
      <c r="K440" s="67"/>
      <c r="L440" s="18"/>
      <c r="M440" s="17"/>
      <c r="N440" s="34" t="n">
        <f aca="false">IF(D440&gt;0,L440/D440,0)</f>
        <v>0</v>
      </c>
      <c r="O440" s="17"/>
      <c r="P440" s="17"/>
      <c r="Q440" s="17"/>
      <c r="R440" s="50"/>
      <c r="S440" s="17"/>
      <c r="T440" s="20"/>
      <c r="U440" s="20"/>
      <c r="V440" s="20"/>
      <c r="W440" s="75"/>
      <c r="X440" s="33" t="n">
        <v>78</v>
      </c>
    </row>
    <row r="441" customFormat="false" ht="14.4" hidden="true" customHeight="true" outlineLevel="1" collapsed="false">
      <c r="B441" s="16" t="n">
        <f aca="false">B440+1</f>
        <v>42269</v>
      </c>
      <c r="C441" s="23"/>
      <c r="D441" s="50"/>
      <c r="E441" s="17"/>
      <c r="F441" s="50"/>
      <c r="G441" s="50"/>
      <c r="H441" s="50"/>
      <c r="I441" s="33"/>
      <c r="J441" s="33"/>
      <c r="K441" s="67"/>
      <c r="L441" s="18"/>
      <c r="M441" s="17"/>
      <c r="N441" s="34" t="n">
        <f aca="false">IF(D441&gt;0,L441/D441,0)</f>
        <v>0</v>
      </c>
      <c r="O441" s="17"/>
      <c r="P441" s="17"/>
      <c r="Q441" s="17"/>
      <c r="R441" s="50"/>
      <c r="S441" s="17"/>
      <c r="T441" s="20"/>
      <c r="U441" s="20"/>
      <c r="V441" s="20"/>
      <c r="W441" s="75"/>
      <c r="X441" s="33" t="n">
        <v>77</v>
      </c>
    </row>
    <row r="442" customFormat="false" ht="14.4" hidden="true" customHeight="true" outlineLevel="1" collapsed="false">
      <c r="B442" s="16" t="n">
        <f aca="false">B441+1</f>
        <v>42270</v>
      </c>
      <c r="C442" s="23"/>
      <c r="D442" s="50"/>
      <c r="E442" s="17"/>
      <c r="F442" s="50"/>
      <c r="G442" s="50"/>
      <c r="H442" s="50"/>
      <c r="I442" s="33"/>
      <c r="J442" s="33"/>
      <c r="K442" s="67"/>
      <c r="L442" s="18"/>
      <c r="M442" s="17"/>
      <c r="N442" s="34" t="n">
        <f aca="false">IF(D442&gt;0,L442/D442,0)</f>
        <v>0</v>
      </c>
      <c r="O442" s="17"/>
      <c r="P442" s="17"/>
      <c r="Q442" s="17"/>
      <c r="R442" s="50"/>
      <c r="S442" s="17"/>
      <c r="T442" s="20"/>
      <c r="U442" s="20"/>
      <c r="V442" s="20"/>
      <c r="W442" s="75"/>
      <c r="X442" s="33" t="n">
        <v>77</v>
      </c>
    </row>
    <row r="443" customFormat="false" ht="14.4" hidden="true" customHeight="true" outlineLevel="1" collapsed="false">
      <c r="B443" s="16" t="n">
        <f aca="false">B442+1</f>
        <v>42271</v>
      </c>
      <c r="C443" s="23"/>
      <c r="D443" s="50"/>
      <c r="E443" s="17"/>
      <c r="F443" s="50"/>
      <c r="G443" s="50"/>
      <c r="H443" s="50"/>
      <c r="I443" s="33"/>
      <c r="J443" s="33"/>
      <c r="K443" s="67"/>
      <c r="L443" s="18"/>
      <c r="M443" s="17"/>
      <c r="N443" s="34" t="n">
        <f aca="false">IF(D443&gt;0,L443/D443,0)</f>
        <v>0</v>
      </c>
      <c r="O443" s="17"/>
      <c r="P443" s="17"/>
      <c r="Q443" s="17"/>
      <c r="R443" s="50"/>
      <c r="S443" s="17"/>
      <c r="T443" s="20"/>
      <c r="U443" s="20"/>
      <c r="V443" s="20"/>
      <c r="W443" s="75"/>
      <c r="X443" s="33" t="n">
        <v>77</v>
      </c>
    </row>
    <row r="444" customFormat="false" ht="14.4" hidden="false" customHeight="false" outlineLevel="0" collapsed="false">
      <c r="B444" s="16"/>
      <c r="C444" s="23" t="n">
        <f aca="false">C436+1</f>
        <v>70</v>
      </c>
      <c r="D444" s="50"/>
      <c r="E444" s="19" t="n">
        <f aca="false">IF(SUM(D437:D443)&gt;0,AVERAGE(D437:D443),0)</f>
        <v>0</v>
      </c>
      <c r="F444" s="50" t="n">
        <f aca="false">SUM(F437:F443)</f>
        <v>0</v>
      </c>
      <c r="G444" s="50"/>
      <c r="H444" s="50"/>
      <c r="I444" s="33"/>
      <c r="J444" s="33"/>
      <c r="K444" s="67"/>
      <c r="L444" s="18" t="n">
        <f aca="false">SUM(L437:L443)</f>
        <v>0</v>
      </c>
      <c r="M444" s="17" t="n">
        <f aca="false">IF(L444&gt;0,L444+M436,0)</f>
        <v>0</v>
      </c>
      <c r="N444" s="34" t="n">
        <f aca="false">IF(E444&gt;0,L444/E444/7,0)</f>
        <v>0</v>
      </c>
      <c r="O444" s="20" t="n">
        <f aca="false">M444/$D$5</f>
        <v>0</v>
      </c>
      <c r="P444" s="20" t="n">
        <f aca="false">IF(S444&gt;0,M444/(S444/1000),0)</f>
        <v>0</v>
      </c>
      <c r="Q444" s="20"/>
      <c r="R444" s="50" t="n">
        <f aca="false">SUM(R437:R443)</f>
        <v>0</v>
      </c>
      <c r="S444" s="17" t="n">
        <f aca="false">IF(R444&gt;0,R444+S436,0)</f>
        <v>0</v>
      </c>
      <c r="T444" s="20" t="n">
        <f aca="false">IF(E444&gt;0,S444/E444,0)</f>
        <v>0</v>
      </c>
      <c r="U444" s="20"/>
      <c r="V444" s="20"/>
      <c r="W444" s="75"/>
      <c r="X444" s="33" t="n">
        <v>81</v>
      </c>
    </row>
    <row r="445" customFormat="false" ht="14.4" hidden="true" customHeight="true" outlineLevel="1" collapsed="false">
      <c r="B445" s="16" t="n">
        <f aca="false">B443+1</f>
        <v>42272</v>
      </c>
      <c r="C445" s="23"/>
      <c r="D445" s="50"/>
      <c r="E445" s="17"/>
      <c r="F445" s="50"/>
      <c r="G445" s="50"/>
      <c r="H445" s="50"/>
      <c r="I445" s="33"/>
      <c r="J445" s="33"/>
      <c r="K445" s="67"/>
      <c r="L445" s="18"/>
      <c r="M445" s="17"/>
      <c r="N445" s="34" t="n">
        <f aca="false">IF(D445&gt;0,L445/D445,0)</f>
        <v>0</v>
      </c>
      <c r="O445" s="17"/>
      <c r="P445" s="17"/>
      <c r="Q445" s="17"/>
      <c r="R445" s="50"/>
      <c r="S445" s="17"/>
      <c r="T445" s="20"/>
      <c r="U445" s="20"/>
      <c r="V445" s="20"/>
      <c r="W445" s="75"/>
      <c r="X445" s="33" t="n">
        <v>77</v>
      </c>
    </row>
    <row r="446" customFormat="false" ht="14.4" hidden="true" customHeight="true" outlineLevel="1" collapsed="false">
      <c r="B446" s="16" t="n">
        <f aca="false">B445+1</f>
        <v>42273</v>
      </c>
      <c r="C446" s="23"/>
      <c r="D446" s="50"/>
      <c r="E446" s="17"/>
      <c r="F446" s="50"/>
      <c r="G446" s="50"/>
      <c r="H446" s="50"/>
      <c r="I446" s="33"/>
      <c r="J446" s="33"/>
      <c r="K446" s="67"/>
      <c r="L446" s="18"/>
      <c r="M446" s="17"/>
      <c r="N446" s="34" t="n">
        <f aca="false">IF(D446&gt;0,L446/D446,0)</f>
        <v>0</v>
      </c>
      <c r="O446" s="17"/>
      <c r="P446" s="17"/>
      <c r="Q446" s="17"/>
      <c r="R446" s="50"/>
      <c r="S446" s="17"/>
      <c r="T446" s="20"/>
      <c r="U446" s="20"/>
      <c r="V446" s="20"/>
      <c r="W446" s="75"/>
      <c r="X446" s="33" t="n">
        <v>77</v>
      </c>
    </row>
    <row r="447" customFormat="false" ht="14.4" hidden="true" customHeight="true" outlineLevel="1" collapsed="false">
      <c r="B447" s="16" t="n">
        <f aca="false">B446+1</f>
        <v>42274</v>
      </c>
      <c r="C447" s="23"/>
      <c r="D447" s="50"/>
      <c r="E447" s="17"/>
      <c r="F447" s="50"/>
      <c r="G447" s="50"/>
      <c r="H447" s="50"/>
      <c r="I447" s="33"/>
      <c r="J447" s="33"/>
      <c r="K447" s="67"/>
      <c r="L447" s="18"/>
      <c r="M447" s="17"/>
      <c r="N447" s="34" t="n">
        <f aca="false">IF(D447&gt;0,L447/D447,0)</f>
        <v>0</v>
      </c>
      <c r="O447" s="17"/>
      <c r="P447" s="17"/>
      <c r="Q447" s="17"/>
      <c r="R447" s="50"/>
      <c r="S447" s="17"/>
      <c r="T447" s="20"/>
      <c r="U447" s="20"/>
      <c r="V447" s="20"/>
      <c r="W447" s="75"/>
      <c r="X447" s="33" t="n">
        <v>77</v>
      </c>
    </row>
    <row r="448" customFormat="false" ht="14.4" hidden="true" customHeight="true" outlineLevel="1" collapsed="false">
      <c r="B448" s="16" t="n">
        <f aca="false">B447+1</f>
        <v>42275</v>
      </c>
      <c r="C448" s="23"/>
      <c r="D448" s="50"/>
      <c r="E448" s="17"/>
      <c r="F448" s="50"/>
      <c r="G448" s="50"/>
      <c r="H448" s="50"/>
      <c r="I448" s="33"/>
      <c r="J448" s="33"/>
      <c r="K448" s="67"/>
      <c r="L448" s="18"/>
      <c r="M448" s="17"/>
      <c r="N448" s="34" t="n">
        <f aca="false">IF(D448&gt;0,L448/D448,0)</f>
        <v>0</v>
      </c>
      <c r="O448" s="17"/>
      <c r="P448" s="17"/>
      <c r="Q448" s="17"/>
      <c r="R448" s="50"/>
      <c r="S448" s="17"/>
      <c r="T448" s="20"/>
      <c r="U448" s="20"/>
      <c r="V448" s="20"/>
      <c r="W448" s="75"/>
      <c r="X448" s="33" t="n">
        <v>77</v>
      </c>
    </row>
    <row r="449" customFormat="false" ht="14.4" hidden="true" customHeight="true" outlineLevel="1" collapsed="false">
      <c r="B449" s="16" t="n">
        <f aca="false">B448+1</f>
        <v>42276</v>
      </c>
      <c r="C449" s="23"/>
      <c r="D449" s="50"/>
      <c r="E449" s="17"/>
      <c r="F449" s="50"/>
      <c r="G449" s="50"/>
      <c r="H449" s="50"/>
      <c r="I449" s="33"/>
      <c r="J449" s="33"/>
      <c r="K449" s="67"/>
      <c r="L449" s="18"/>
      <c r="M449" s="17"/>
      <c r="N449" s="34" t="n">
        <f aca="false">IF(D449&gt;0,L449/D449,0)</f>
        <v>0</v>
      </c>
      <c r="O449" s="17"/>
      <c r="P449" s="17"/>
      <c r="Q449" s="17"/>
      <c r="R449" s="50"/>
      <c r="S449" s="17"/>
      <c r="T449" s="20"/>
      <c r="U449" s="20"/>
      <c r="V449" s="20"/>
      <c r="W449" s="75"/>
      <c r="X449" s="33" t="n">
        <v>77</v>
      </c>
    </row>
    <row r="450" customFormat="false" ht="14.4" hidden="true" customHeight="true" outlineLevel="1" collapsed="false">
      <c r="B450" s="16" t="n">
        <f aca="false">B449+1</f>
        <v>42277</v>
      </c>
      <c r="C450" s="23"/>
      <c r="D450" s="50"/>
      <c r="E450" s="17"/>
      <c r="F450" s="50"/>
      <c r="G450" s="50"/>
      <c r="H450" s="50"/>
      <c r="I450" s="33"/>
      <c r="J450" s="33"/>
      <c r="K450" s="67"/>
      <c r="L450" s="18"/>
      <c r="M450" s="17"/>
      <c r="N450" s="34" t="n">
        <f aca="false">IF(D450&gt;0,L450/D450,0)</f>
        <v>0</v>
      </c>
      <c r="O450" s="17"/>
      <c r="P450" s="17"/>
      <c r="Q450" s="17"/>
      <c r="R450" s="50"/>
      <c r="S450" s="17"/>
      <c r="T450" s="20"/>
      <c r="U450" s="20"/>
      <c r="V450" s="20"/>
      <c r="W450" s="75"/>
      <c r="X450" s="33" t="n">
        <v>77</v>
      </c>
    </row>
    <row r="451" customFormat="false" ht="14.4" hidden="true" customHeight="true" outlineLevel="1" collapsed="false">
      <c r="B451" s="16" t="n">
        <f aca="false">B450+1</f>
        <v>42278</v>
      </c>
      <c r="C451" s="23"/>
      <c r="D451" s="50"/>
      <c r="E451" s="17"/>
      <c r="F451" s="50"/>
      <c r="G451" s="50"/>
      <c r="H451" s="50"/>
      <c r="I451" s="33"/>
      <c r="J451" s="33"/>
      <c r="K451" s="67"/>
      <c r="L451" s="18"/>
      <c r="M451" s="17"/>
      <c r="N451" s="34" t="n">
        <f aca="false">IF(D451&gt;0,L451/D451,0)</f>
        <v>0</v>
      </c>
      <c r="O451" s="17"/>
      <c r="P451" s="17"/>
      <c r="Q451" s="17"/>
      <c r="R451" s="50"/>
      <c r="S451" s="17"/>
      <c r="T451" s="20"/>
      <c r="U451" s="20"/>
      <c r="V451" s="20"/>
      <c r="W451" s="75"/>
      <c r="X451" s="33" t="n">
        <v>77</v>
      </c>
    </row>
    <row r="452" customFormat="false" ht="14.4" hidden="false" customHeight="false" outlineLevel="0" collapsed="false">
      <c r="B452" s="16"/>
      <c r="C452" s="23" t="n">
        <f aca="false">C444+1</f>
        <v>71</v>
      </c>
      <c r="D452" s="50"/>
      <c r="E452" s="19" t="n">
        <f aca="false">IF(SUM(D445:D451)&gt;0,AVERAGE(D445:D451),0)</f>
        <v>0</v>
      </c>
      <c r="F452" s="50" t="n">
        <f aca="false">SUM(F445:F451)</f>
        <v>0</v>
      </c>
      <c r="G452" s="50"/>
      <c r="H452" s="50"/>
      <c r="I452" s="33"/>
      <c r="J452" s="33"/>
      <c r="K452" s="67"/>
      <c r="L452" s="18" t="n">
        <f aca="false">SUM(L445:L451)</f>
        <v>0</v>
      </c>
      <c r="M452" s="17" t="n">
        <f aca="false">IF(L452&gt;0,L452+M444,0)</f>
        <v>0</v>
      </c>
      <c r="N452" s="34" t="n">
        <f aca="false">IF(E452&gt;0,L452/E452/7,0)</f>
        <v>0</v>
      </c>
      <c r="O452" s="20" t="n">
        <f aca="false">M452/$D$5</f>
        <v>0</v>
      </c>
      <c r="P452" s="20" t="n">
        <f aca="false">IF(S452&gt;0,M452/(S452/1000),0)</f>
        <v>0</v>
      </c>
      <c r="Q452" s="20"/>
      <c r="R452" s="50" t="n">
        <f aca="false">SUM(R445:R451)</f>
        <v>0</v>
      </c>
      <c r="S452" s="17" t="n">
        <f aca="false">IF(R452&gt;0,R452+S444,0)</f>
        <v>0</v>
      </c>
      <c r="T452" s="20" t="n">
        <f aca="false">IF(E452&gt;0,S452/E452,0)</f>
        <v>0</v>
      </c>
      <c r="U452" s="20"/>
      <c r="V452" s="20"/>
      <c r="W452" s="75"/>
      <c r="X452" s="33" t="n">
        <v>80</v>
      </c>
    </row>
    <row r="453" customFormat="false" ht="14.4" hidden="true" customHeight="true" outlineLevel="1" collapsed="false">
      <c r="B453" s="16" t="n">
        <f aca="false">B451+1</f>
        <v>42279</v>
      </c>
      <c r="C453" s="23"/>
      <c r="D453" s="50"/>
      <c r="E453" s="17"/>
      <c r="F453" s="50"/>
      <c r="G453" s="50"/>
      <c r="H453" s="50"/>
      <c r="I453" s="33"/>
      <c r="J453" s="33"/>
      <c r="K453" s="67"/>
      <c r="L453" s="18"/>
      <c r="M453" s="17"/>
      <c r="N453" s="34" t="n">
        <f aca="false">IF(D453&gt;0,L453/D453,0)</f>
        <v>0</v>
      </c>
      <c r="O453" s="17"/>
      <c r="P453" s="17"/>
      <c r="Q453" s="17"/>
      <c r="R453" s="50"/>
      <c r="S453" s="17"/>
      <c r="T453" s="20"/>
      <c r="U453" s="20"/>
      <c r="V453" s="20"/>
      <c r="W453" s="75"/>
      <c r="X453" s="33" t="n">
        <v>77</v>
      </c>
    </row>
    <row r="454" customFormat="false" ht="14.4" hidden="true" customHeight="true" outlineLevel="1" collapsed="false">
      <c r="B454" s="16" t="n">
        <f aca="false">B453+1</f>
        <v>42280</v>
      </c>
      <c r="C454" s="23"/>
      <c r="D454" s="50"/>
      <c r="E454" s="17"/>
      <c r="F454" s="50"/>
      <c r="G454" s="50"/>
      <c r="H454" s="50"/>
      <c r="I454" s="33"/>
      <c r="J454" s="33"/>
      <c r="K454" s="67"/>
      <c r="L454" s="18"/>
      <c r="M454" s="17"/>
      <c r="N454" s="34" t="n">
        <f aca="false">IF(D454&gt;0,L454/D454,0)</f>
        <v>0</v>
      </c>
      <c r="O454" s="17"/>
      <c r="P454" s="17"/>
      <c r="Q454" s="17"/>
      <c r="R454" s="50"/>
      <c r="S454" s="17"/>
      <c r="T454" s="20"/>
      <c r="U454" s="20"/>
      <c r="V454" s="20"/>
      <c r="W454" s="75"/>
      <c r="X454" s="33" t="n">
        <v>77</v>
      </c>
    </row>
    <row r="455" customFormat="false" ht="14.4" hidden="true" customHeight="true" outlineLevel="1" collapsed="false">
      <c r="B455" s="16" t="n">
        <f aca="false">B454+1</f>
        <v>42281</v>
      </c>
      <c r="C455" s="23"/>
      <c r="D455" s="50"/>
      <c r="E455" s="17"/>
      <c r="F455" s="50"/>
      <c r="G455" s="50"/>
      <c r="H455" s="50"/>
      <c r="I455" s="33"/>
      <c r="J455" s="33"/>
      <c r="K455" s="67"/>
      <c r="L455" s="18"/>
      <c r="M455" s="17"/>
      <c r="N455" s="34" t="n">
        <f aca="false">IF(D455&gt;0,L455/D455,0)</f>
        <v>0</v>
      </c>
      <c r="O455" s="17"/>
      <c r="P455" s="17"/>
      <c r="Q455" s="17"/>
      <c r="R455" s="50"/>
      <c r="S455" s="17"/>
      <c r="T455" s="20"/>
      <c r="U455" s="20"/>
      <c r="V455" s="20"/>
      <c r="W455" s="75"/>
      <c r="X455" s="33" t="n">
        <v>76</v>
      </c>
    </row>
    <row r="456" customFormat="false" ht="14.4" hidden="true" customHeight="true" outlineLevel="1" collapsed="false">
      <c r="B456" s="16" t="n">
        <f aca="false">B455+1</f>
        <v>42282</v>
      </c>
      <c r="C456" s="23"/>
      <c r="D456" s="50"/>
      <c r="E456" s="17"/>
      <c r="F456" s="50"/>
      <c r="G456" s="50"/>
      <c r="H456" s="50"/>
      <c r="I456" s="33"/>
      <c r="J456" s="33"/>
      <c r="K456" s="67"/>
      <c r="L456" s="18"/>
      <c r="M456" s="17"/>
      <c r="N456" s="34" t="n">
        <f aca="false">IF(D456&gt;0,L456/D456,0)</f>
        <v>0</v>
      </c>
      <c r="O456" s="17"/>
      <c r="P456" s="17"/>
      <c r="Q456" s="17"/>
      <c r="R456" s="50"/>
      <c r="S456" s="17"/>
      <c r="T456" s="20"/>
      <c r="U456" s="20"/>
      <c r="V456" s="20"/>
      <c r="W456" s="75"/>
      <c r="X456" s="33" t="n">
        <v>76</v>
      </c>
    </row>
    <row r="457" customFormat="false" ht="14.4" hidden="true" customHeight="true" outlineLevel="1" collapsed="false">
      <c r="B457" s="16" t="n">
        <f aca="false">B456+1</f>
        <v>42283</v>
      </c>
      <c r="C457" s="23"/>
      <c r="D457" s="50"/>
      <c r="E457" s="17"/>
      <c r="F457" s="50"/>
      <c r="G457" s="50"/>
      <c r="H457" s="50"/>
      <c r="I457" s="33"/>
      <c r="J457" s="33"/>
      <c r="K457" s="67"/>
      <c r="L457" s="18"/>
      <c r="M457" s="17"/>
      <c r="N457" s="34" t="n">
        <f aca="false">IF(D457&gt;0,L457/D457,0)</f>
        <v>0</v>
      </c>
      <c r="O457" s="17"/>
      <c r="P457" s="17"/>
      <c r="Q457" s="17"/>
      <c r="R457" s="50"/>
      <c r="S457" s="17"/>
      <c r="T457" s="20"/>
      <c r="U457" s="20"/>
      <c r="V457" s="20"/>
      <c r="W457" s="75"/>
      <c r="X457" s="33" t="n">
        <v>76</v>
      </c>
    </row>
    <row r="458" customFormat="false" ht="14.4" hidden="true" customHeight="true" outlineLevel="1" collapsed="false">
      <c r="B458" s="16" t="n">
        <f aca="false">B457+1</f>
        <v>42284</v>
      </c>
      <c r="C458" s="23"/>
      <c r="D458" s="50"/>
      <c r="E458" s="17"/>
      <c r="F458" s="50"/>
      <c r="G458" s="50"/>
      <c r="H458" s="50"/>
      <c r="I458" s="33"/>
      <c r="J458" s="33"/>
      <c r="K458" s="67"/>
      <c r="L458" s="18"/>
      <c r="M458" s="17"/>
      <c r="N458" s="34" t="n">
        <f aca="false">IF(D458&gt;0,L458/D458,0)</f>
        <v>0</v>
      </c>
      <c r="O458" s="17"/>
      <c r="P458" s="17"/>
      <c r="Q458" s="17"/>
      <c r="R458" s="50"/>
      <c r="S458" s="17"/>
      <c r="T458" s="20"/>
      <c r="U458" s="20"/>
      <c r="V458" s="20"/>
      <c r="W458" s="75"/>
      <c r="X458" s="33" t="n">
        <v>76</v>
      </c>
    </row>
    <row r="459" customFormat="false" ht="14.4" hidden="true" customHeight="true" outlineLevel="1" collapsed="false">
      <c r="B459" s="16" t="n">
        <f aca="false">B458+1</f>
        <v>42285</v>
      </c>
      <c r="C459" s="23"/>
      <c r="D459" s="50"/>
      <c r="E459" s="17"/>
      <c r="F459" s="50"/>
      <c r="G459" s="50"/>
      <c r="H459" s="50"/>
      <c r="I459" s="33"/>
      <c r="J459" s="33"/>
      <c r="K459" s="67"/>
      <c r="L459" s="18"/>
      <c r="M459" s="17"/>
      <c r="N459" s="34" t="n">
        <f aca="false">IF(D459&gt;0,L459/D459,0)</f>
        <v>0</v>
      </c>
      <c r="O459" s="17"/>
      <c r="P459" s="17"/>
      <c r="Q459" s="17"/>
      <c r="R459" s="50"/>
      <c r="S459" s="17"/>
      <c r="T459" s="20"/>
      <c r="U459" s="20"/>
      <c r="V459" s="20"/>
      <c r="W459" s="75"/>
      <c r="X459" s="33" t="n">
        <v>76</v>
      </c>
    </row>
    <row r="460" customFormat="false" ht="14.4" hidden="false" customHeight="false" outlineLevel="0" collapsed="false">
      <c r="B460" s="16"/>
      <c r="C460" s="23" t="n">
        <f aca="false">C452+1</f>
        <v>72</v>
      </c>
      <c r="D460" s="50"/>
      <c r="E460" s="19" t="n">
        <f aca="false">IF(SUM(D453:D459)&gt;0,AVERAGE(D453:D459),0)</f>
        <v>0</v>
      </c>
      <c r="F460" s="50" t="n">
        <f aca="false">SUM(F453:F459)</f>
        <v>0</v>
      </c>
      <c r="G460" s="50"/>
      <c r="H460" s="50"/>
      <c r="I460" s="33"/>
      <c r="J460" s="33"/>
      <c r="K460" s="67"/>
      <c r="L460" s="18" t="n">
        <f aca="false">SUM(L453:L459)</f>
        <v>0</v>
      </c>
      <c r="M460" s="17" t="n">
        <f aca="false">IF(L460&gt;0,L460+M452,0)</f>
        <v>0</v>
      </c>
      <c r="N460" s="34" t="n">
        <f aca="false">IF(E460&gt;0,L460/E460/7,0)</f>
        <v>0</v>
      </c>
      <c r="O460" s="20" t="n">
        <f aca="false">M460/$D$5</f>
        <v>0</v>
      </c>
      <c r="P460" s="20" t="n">
        <f aca="false">IF(S460&gt;0,M460/(S460/1000),0)</f>
        <v>0</v>
      </c>
      <c r="Q460" s="20"/>
      <c r="R460" s="50" t="n">
        <f aca="false">SUM(R453:R459)</f>
        <v>0</v>
      </c>
      <c r="S460" s="17" t="n">
        <f aca="false">IF(R460&gt;0,R460+S452,0)</f>
        <v>0</v>
      </c>
      <c r="T460" s="20" t="n">
        <f aca="false">IF(E460&gt;0,S460/E460,0)</f>
        <v>0</v>
      </c>
      <c r="U460" s="20"/>
      <c r="V460" s="20"/>
      <c r="W460" s="75"/>
      <c r="X460" s="33" t="n">
        <v>80</v>
      </c>
    </row>
    <row r="461" customFormat="false" ht="14.4" hidden="true" customHeight="true" outlineLevel="1" collapsed="false">
      <c r="B461" s="16" t="n">
        <f aca="false">B459+1</f>
        <v>42286</v>
      </c>
      <c r="C461" s="23"/>
      <c r="D461" s="50"/>
      <c r="E461" s="17"/>
      <c r="F461" s="50"/>
      <c r="G461" s="50"/>
      <c r="H461" s="50"/>
      <c r="I461" s="33"/>
      <c r="J461" s="33"/>
      <c r="K461" s="67"/>
      <c r="L461" s="18"/>
      <c r="M461" s="17"/>
      <c r="N461" s="34" t="n">
        <f aca="false">IF(D461&gt;0,L461/D461,0)</f>
        <v>0</v>
      </c>
      <c r="O461" s="17"/>
      <c r="P461" s="17"/>
      <c r="Q461" s="17"/>
      <c r="R461" s="50"/>
      <c r="S461" s="17"/>
      <c r="T461" s="20"/>
      <c r="U461" s="20"/>
      <c r="V461" s="20"/>
      <c r="W461" s="75"/>
      <c r="X461" s="33" t="n">
        <v>76</v>
      </c>
    </row>
    <row r="462" customFormat="false" ht="14.4" hidden="true" customHeight="true" outlineLevel="1" collapsed="false">
      <c r="B462" s="16" t="n">
        <f aca="false">B461+1</f>
        <v>42287</v>
      </c>
      <c r="C462" s="23"/>
      <c r="D462" s="50"/>
      <c r="E462" s="17"/>
      <c r="F462" s="50"/>
      <c r="G462" s="50"/>
      <c r="H462" s="50"/>
      <c r="I462" s="33"/>
      <c r="J462" s="33"/>
      <c r="K462" s="67"/>
      <c r="L462" s="18"/>
      <c r="M462" s="17"/>
      <c r="N462" s="34" t="n">
        <f aca="false">IF(D462&gt;0,L462/D462,0)</f>
        <v>0</v>
      </c>
      <c r="O462" s="17"/>
      <c r="P462" s="17"/>
      <c r="Q462" s="17"/>
      <c r="R462" s="50"/>
      <c r="S462" s="17"/>
      <c r="T462" s="20"/>
      <c r="U462" s="20"/>
      <c r="V462" s="20"/>
      <c r="W462" s="75"/>
      <c r="X462" s="33" t="n">
        <v>76</v>
      </c>
    </row>
    <row r="463" customFormat="false" ht="14.4" hidden="true" customHeight="true" outlineLevel="1" collapsed="false">
      <c r="B463" s="16" t="n">
        <f aca="false">B462+1</f>
        <v>42288</v>
      </c>
      <c r="C463" s="23"/>
      <c r="D463" s="50"/>
      <c r="E463" s="17"/>
      <c r="F463" s="50"/>
      <c r="G463" s="50"/>
      <c r="H463" s="50"/>
      <c r="I463" s="33"/>
      <c r="J463" s="33"/>
      <c r="K463" s="67"/>
      <c r="L463" s="18"/>
      <c r="M463" s="17"/>
      <c r="N463" s="34" t="n">
        <f aca="false">IF(D463&gt;0,L463/D463,0)</f>
        <v>0</v>
      </c>
      <c r="O463" s="17"/>
      <c r="P463" s="17"/>
      <c r="Q463" s="17"/>
      <c r="R463" s="50"/>
      <c r="S463" s="17"/>
      <c r="T463" s="20"/>
      <c r="U463" s="20"/>
      <c r="V463" s="20"/>
      <c r="W463" s="75"/>
      <c r="X463" s="33" t="n">
        <v>76</v>
      </c>
    </row>
    <row r="464" customFormat="false" ht="14.4" hidden="true" customHeight="true" outlineLevel="1" collapsed="false">
      <c r="B464" s="16" t="n">
        <f aca="false">B463+1</f>
        <v>42289</v>
      </c>
      <c r="C464" s="23"/>
      <c r="D464" s="50"/>
      <c r="E464" s="17"/>
      <c r="F464" s="50"/>
      <c r="G464" s="50"/>
      <c r="H464" s="50"/>
      <c r="I464" s="33"/>
      <c r="J464" s="33"/>
      <c r="K464" s="67"/>
      <c r="L464" s="18"/>
      <c r="M464" s="17"/>
      <c r="N464" s="34" t="n">
        <f aca="false">IF(D464&gt;0,L464/D464,0)</f>
        <v>0</v>
      </c>
      <c r="O464" s="17"/>
      <c r="P464" s="17"/>
      <c r="Q464" s="17"/>
      <c r="R464" s="50"/>
      <c r="S464" s="17"/>
      <c r="T464" s="20"/>
      <c r="U464" s="20"/>
      <c r="V464" s="20"/>
      <c r="W464" s="75"/>
      <c r="X464" s="33" t="n">
        <v>76</v>
      </c>
    </row>
    <row r="465" customFormat="false" ht="14.4" hidden="true" customHeight="true" outlineLevel="1" collapsed="false">
      <c r="B465" s="16" t="n">
        <f aca="false">B464+1</f>
        <v>42290</v>
      </c>
      <c r="C465" s="23"/>
      <c r="D465" s="50"/>
      <c r="E465" s="17"/>
      <c r="F465" s="50"/>
      <c r="G465" s="50"/>
      <c r="H465" s="50"/>
      <c r="I465" s="33"/>
      <c r="J465" s="33"/>
      <c r="K465" s="67"/>
      <c r="L465" s="18"/>
      <c r="M465" s="17"/>
      <c r="N465" s="34" t="n">
        <f aca="false">IF(D465&gt;0,L465/D465,0)</f>
        <v>0</v>
      </c>
      <c r="O465" s="17"/>
      <c r="P465" s="17"/>
      <c r="Q465" s="17"/>
      <c r="R465" s="50"/>
      <c r="S465" s="17"/>
      <c r="T465" s="20"/>
      <c r="U465" s="20"/>
      <c r="V465" s="20"/>
      <c r="W465" s="75"/>
      <c r="X465" s="33" t="n">
        <v>76</v>
      </c>
    </row>
    <row r="466" customFormat="false" ht="14.4" hidden="true" customHeight="true" outlineLevel="1" collapsed="false">
      <c r="B466" s="16" t="n">
        <f aca="false">B465+1</f>
        <v>42291</v>
      </c>
      <c r="C466" s="23"/>
      <c r="D466" s="50"/>
      <c r="E466" s="17"/>
      <c r="F466" s="50"/>
      <c r="G466" s="50"/>
      <c r="H466" s="50"/>
      <c r="I466" s="33"/>
      <c r="J466" s="33"/>
      <c r="K466" s="67"/>
      <c r="L466" s="18"/>
      <c r="M466" s="17"/>
      <c r="N466" s="34" t="n">
        <f aca="false">IF(D466&gt;0,L466/D466,0)</f>
        <v>0</v>
      </c>
      <c r="O466" s="17"/>
      <c r="P466" s="17"/>
      <c r="Q466" s="17"/>
      <c r="R466" s="50"/>
      <c r="S466" s="17"/>
      <c r="T466" s="20"/>
      <c r="U466" s="20"/>
      <c r="V466" s="20"/>
      <c r="W466" s="75"/>
      <c r="X466" s="33" t="n">
        <v>76</v>
      </c>
    </row>
    <row r="467" customFormat="false" ht="14.4" hidden="true" customHeight="true" outlineLevel="1" collapsed="false">
      <c r="B467" s="16" t="n">
        <f aca="false">B466+1</f>
        <v>42292</v>
      </c>
      <c r="C467" s="23"/>
      <c r="D467" s="50"/>
      <c r="E467" s="17"/>
      <c r="F467" s="50"/>
      <c r="G467" s="50"/>
      <c r="H467" s="50"/>
      <c r="I467" s="33"/>
      <c r="J467" s="33"/>
      <c r="K467" s="67"/>
      <c r="L467" s="18"/>
      <c r="M467" s="17"/>
      <c r="N467" s="34" t="n">
        <f aca="false">IF(D467&gt;0,L467/D467,0)</f>
        <v>0</v>
      </c>
      <c r="O467" s="17"/>
      <c r="P467" s="17"/>
      <c r="Q467" s="17"/>
      <c r="R467" s="50"/>
      <c r="S467" s="17"/>
      <c r="T467" s="20"/>
      <c r="U467" s="20"/>
      <c r="V467" s="20"/>
      <c r="W467" s="75"/>
      <c r="X467" s="33" t="n">
        <v>76</v>
      </c>
    </row>
    <row r="468" customFormat="false" ht="14.4" hidden="false" customHeight="false" outlineLevel="0" collapsed="false">
      <c r="B468" s="16"/>
      <c r="C468" s="23" t="n">
        <f aca="false">C460+1</f>
        <v>73</v>
      </c>
      <c r="D468" s="50"/>
      <c r="E468" s="19" t="n">
        <f aca="false">IF(SUM(D461:D467)&gt;0,AVERAGE(D461:D467),0)</f>
        <v>0</v>
      </c>
      <c r="F468" s="50" t="n">
        <f aca="false">SUM(F461:F467)</f>
        <v>0</v>
      </c>
      <c r="G468" s="50"/>
      <c r="H468" s="50"/>
      <c r="I468" s="33"/>
      <c r="J468" s="33"/>
      <c r="K468" s="67"/>
      <c r="L468" s="18" t="n">
        <f aca="false">SUM(L461:L467)</f>
        <v>0</v>
      </c>
      <c r="M468" s="17" t="n">
        <f aca="false">IF(L468&gt;0,L468+M460,0)</f>
        <v>0</v>
      </c>
      <c r="N468" s="34" t="n">
        <f aca="false">IF(E468&gt;0,L468/E468/7,0)</f>
        <v>0</v>
      </c>
      <c r="O468" s="20" t="n">
        <f aca="false">M468/$D$5</f>
        <v>0</v>
      </c>
      <c r="P468" s="20" t="n">
        <f aca="false">IF(S468&gt;0,M468/(S468/1000),0)</f>
        <v>0</v>
      </c>
      <c r="Q468" s="20"/>
      <c r="R468" s="50" t="n">
        <f aca="false">SUM(R461:R467)</f>
        <v>0</v>
      </c>
      <c r="S468" s="17" t="n">
        <f aca="false">IF(R468&gt;0,R468+S460,0)</f>
        <v>0</v>
      </c>
      <c r="T468" s="20" t="n">
        <f aca="false">IF(E468&gt;0,S468/E468,0)</f>
        <v>0</v>
      </c>
      <c r="U468" s="20"/>
      <c r="V468" s="20"/>
      <c r="W468" s="75"/>
      <c r="X468" s="33" t="n">
        <v>79</v>
      </c>
    </row>
    <row r="469" customFormat="false" ht="14.4" hidden="true" customHeight="true" outlineLevel="1" collapsed="false">
      <c r="B469" s="16" t="n">
        <f aca="false">B467+1</f>
        <v>42293</v>
      </c>
      <c r="C469" s="23"/>
      <c r="D469" s="50"/>
      <c r="E469" s="17"/>
      <c r="F469" s="50"/>
      <c r="G469" s="50"/>
      <c r="H469" s="50"/>
      <c r="I469" s="33"/>
      <c r="J469" s="33"/>
      <c r="K469" s="67"/>
      <c r="L469" s="18"/>
      <c r="M469" s="17"/>
      <c r="N469" s="34" t="n">
        <f aca="false">IF(D469&gt;0,L469/D469,0)</f>
        <v>0</v>
      </c>
      <c r="O469" s="17"/>
      <c r="P469" s="17"/>
      <c r="Q469" s="17"/>
      <c r="R469" s="50"/>
      <c r="S469" s="17"/>
      <c r="T469" s="20"/>
      <c r="U469" s="20"/>
      <c r="V469" s="20"/>
      <c r="W469" s="75"/>
      <c r="X469" s="33" t="n">
        <v>75</v>
      </c>
    </row>
    <row r="470" customFormat="false" ht="14.4" hidden="true" customHeight="true" outlineLevel="1" collapsed="false">
      <c r="B470" s="16" t="n">
        <f aca="false">B469+1</f>
        <v>42294</v>
      </c>
      <c r="C470" s="23"/>
      <c r="D470" s="50"/>
      <c r="E470" s="17"/>
      <c r="F470" s="50"/>
      <c r="G470" s="50"/>
      <c r="H470" s="50"/>
      <c r="I470" s="33"/>
      <c r="J470" s="33"/>
      <c r="K470" s="67"/>
      <c r="L470" s="18"/>
      <c r="M470" s="17"/>
      <c r="N470" s="34" t="n">
        <f aca="false">IF(D470&gt;0,L470/D470,0)</f>
        <v>0</v>
      </c>
      <c r="O470" s="17"/>
      <c r="P470" s="17"/>
      <c r="Q470" s="17"/>
      <c r="R470" s="50"/>
      <c r="S470" s="17"/>
      <c r="T470" s="20"/>
      <c r="U470" s="20"/>
      <c r="V470" s="20"/>
      <c r="W470" s="75"/>
      <c r="X470" s="33" t="n">
        <v>75</v>
      </c>
    </row>
    <row r="471" customFormat="false" ht="14.4" hidden="true" customHeight="true" outlineLevel="1" collapsed="false">
      <c r="B471" s="16" t="n">
        <f aca="false">B470+1</f>
        <v>42295</v>
      </c>
      <c r="C471" s="23"/>
      <c r="D471" s="50"/>
      <c r="E471" s="17"/>
      <c r="F471" s="50"/>
      <c r="G471" s="50"/>
      <c r="H471" s="50"/>
      <c r="I471" s="33"/>
      <c r="J471" s="33"/>
      <c r="K471" s="67"/>
      <c r="L471" s="18"/>
      <c r="M471" s="17"/>
      <c r="N471" s="34" t="n">
        <f aca="false">IF(D471&gt;0,L471/D471,0)</f>
        <v>0</v>
      </c>
      <c r="O471" s="17"/>
      <c r="P471" s="17"/>
      <c r="Q471" s="17"/>
      <c r="R471" s="50"/>
      <c r="S471" s="17"/>
      <c r="T471" s="20"/>
      <c r="U471" s="20"/>
      <c r="V471" s="20"/>
      <c r="W471" s="75"/>
      <c r="X471" s="33" t="n">
        <v>75</v>
      </c>
    </row>
    <row r="472" customFormat="false" ht="14.4" hidden="true" customHeight="true" outlineLevel="1" collapsed="false">
      <c r="B472" s="16" t="n">
        <f aca="false">B471+1</f>
        <v>42296</v>
      </c>
      <c r="C472" s="23"/>
      <c r="D472" s="50"/>
      <c r="E472" s="17"/>
      <c r="F472" s="50"/>
      <c r="G472" s="50"/>
      <c r="H472" s="50"/>
      <c r="I472" s="33"/>
      <c r="J472" s="33"/>
      <c r="K472" s="67"/>
      <c r="L472" s="18"/>
      <c r="M472" s="17"/>
      <c r="N472" s="34" t="n">
        <f aca="false">IF(D472&gt;0,L472/D472,0)</f>
        <v>0</v>
      </c>
      <c r="O472" s="17"/>
      <c r="P472" s="17"/>
      <c r="Q472" s="17"/>
      <c r="R472" s="50"/>
      <c r="S472" s="17"/>
      <c r="T472" s="20"/>
      <c r="U472" s="20"/>
      <c r="V472" s="20"/>
      <c r="W472" s="75"/>
      <c r="X472" s="33" t="n">
        <v>75</v>
      </c>
    </row>
    <row r="473" customFormat="false" ht="14.4" hidden="true" customHeight="true" outlineLevel="1" collapsed="false">
      <c r="B473" s="16" t="n">
        <f aca="false">B472+1</f>
        <v>42297</v>
      </c>
      <c r="C473" s="23"/>
      <c r="D473" s="50"/>
      <c r="E473" s="17"/>
      <c r="F473" s="50"/>
      <c r="G473" s="50"/>
      <c r="H473" s="50"/>
      <c r="I473" s="33"/>
      <c r="J473" s="33"/>
      <c r="K473" s="67"/>
      <c r="L473" s="18"/>
      <c r="M473" s="17"/>
      <c r="N473" s="34" t="n">
        <f aca="false">IF(D473&gt;0,L473/D473,0)</f>
        <v>0</v>
      </c>
      <c r="O473" s="17"/>
      <c r="P473" s="17"/>
      <c r="Q473" s="17"/>
      <c r="R473" s="50"/>
      <c r="S473" s="17"/>
      <c r="T473" s="20"/>
      <c r="U473" s="20"/>
      <c r="V473" s="20"/>
      <c r="W473" s="75"/>
      <c r="X473" s="33" t="n">
        <v>75</v>
      </c>
    </row>
    <row r="474" customFormat="false" ht="14.4" hidden="true" customHeight="true" outlineLevel="1" collapsed="false">
      <c r="B474" s="16" t="n">
        <f aca="false">B473+1</f>
        <v>42298</v>
      </c>
      <c r="C474" s="23"/>
      <c r="D474" s="50"/>
      <c r="E474" s="17"/>
      <c r="F474" s="50"/>
      <c r="G474" s="50"/>
      <c r="H474" s="50"/>
      <c r="I474" s="33"/>
      <c r="J474" s="33"/>
      <c r="K474" s="67"/>
      <c r="L474" s="18"/>
      <c r="M474" s="17"/>
      <c r="N474" s="34" t="n">
        <f aca="false">IF(D474&gt;0,L474/D474,0)</f>
        <v>0</v>
      </c>
      <c r="O474" s="17"/>
      <c r="P474" s="17"/>
      <c r="Q474" s="17"/>
      <c r="R474" s="50"/>
      <c r="S474" s="17"/>
      <c r="T474" s="20"/>
      <c r="U474" s="20"/>
      <c r="V474" s="20"/>
      <c r="W474" s="75"/>
      <c r="X474" s="33" t="n">
        <v>75</v>
      </c>
    </row>
    <row r="475" customFormat="false" ht="14.4" hidden="true" customHeight="true" outlineLevel="1" collapsed="false">
      <c r="B475" s="16" t="n">
        <f aca="false">B474+1</f>
        <v>42299</v>
      </c>
      <c r="C475" s="23"/>
      <c r="D475" s="50"/>
      <c r="E475" s="17"/>
      <c r="F475" s="50"/>
      <c r="G475" s="50"/>
      <c r="H475" s="50"/>
      <c r="I475" s="33"/>
      <c r="J475" s="33"/>
      <c r="K475" s="67"/>
      <c r="L475" s="18"/>
      <c r="M475" s="17"/>
      <c r="N475" s="34" t="n">
        <f aca="false">IF(D475&gt;0,L475/D475,0)</f>
        <v>0</v>
      </c>
      <c r="O475" s="17"/>
      <c r="P475" s="17"/>
      <c r="Q475" s="17"/>
      <c r="R475" s="50"/>
      <c r="S475" s="17"/>
      <c r="T475" s="20"/>
      <c r="U475" s="20"/>
      <c r="V475" s="20"/>
      <c r="W475" s="75"/>
      <c r="X475" s="33" t="n">
        <v>75</v>
      </c>
    </row>
    <row r="476" customFormat="false" ht="14.4" hidden="false" customHeight="false" outlineLevel="0" collapsed="false">
      <c r="B476" s="16"/>
      <c r="C476" s="23" t="n">
        <f aca="false">C468+1</f>
        <v>74</v>
      </c>
      <c r="D476" s="50"/>
      <c r="E476" s="19" t="n">
        <f aca="false">IF(SUM(D469:D475)&gt;0,AVERAGE(D469:D475),0)</f>
        <v>0</v>
      </c>
      <c r="F476" s="50" t="n">
        <f aca="false">SUM(F469:F475)</f>
        <v>0</v>
      </c>
      <c r="G476" s="50"/>
      <c r="H476" s="50"/>
      <c r="I476" s="33"/>
      <c r="J476" s="33"/>
      <c r="K476" s="67"/>
      <c r="L476" s="18" t="n">
        <f aca="false">SUM(L469:L475)</f>
        <v>0</v>
      </c>
      <c r="M476" s="17" t="n">
        <f aca="false">IF(L476&gt;0,L476+M468,0)</f>
        <v>0</v>
      </c>
      <c r="N476" s="34" t="n">
        <f aca="false">IF(E476&gt;0,L476/E476/7,0)</f>
        <v>0</v>
      </c>
      <c r="O476" s="20" t="n">
        <f aca="false">M476/$D$5</f>
        <v>0</v>
      </c>
      <c r="P476" s="20" t="n">
        <f aca="false">IF(S476&gt;0,M476/(S476/1000),0)</f>
        <v>0</v>
      </c>
      <c r="Q476" s="20"/>
      <c r="R476" s="50" t="n">
        <f aca="false">SUM(R469:R475)</f>
        <v>0</v>
      </c>
      <c r="S476" s="17" t="n">
        <f aca="false">IF(R476&gt;0,R476+S468,0)</f>
        <v>0</v>
      </c>
      <c r="T476" s="20" t="n">
        <f aca="false">IF(E476&gt;0,S476/E476,0)</f>
        <v>0</v>
      </c>
      <c r="U476" s="20"/>
      <c r="V476" s="20"/>
      <c r="W476" s="75"/>
      <c r="X476" s="33" t="n">
        <v>79</v>
      </c>
    </row>
    <row r="477" customFormat="false" ht="14.4" hidden="true" customHeight="true" outlineLevel="1" collapsed="false">
      <c r="B477" s="16" t="n">
        <f aca="false">B475+1</f>
        <v>42300</v>
      </c>
      <c r="C477" s="23"/>
      <c r="D477" s="50"/>
      <c r="E477" s="17"/>
      <c r="F477" s="50"/>
      <c r="G477" s="50"/>
      <c r="H477" s="50"/>
      <c r="I477" s="33"/>
      <c r="J477" s="33"/>
      <c r="K477" s="67"/>
      <c r="L477" s="18"/>
      <c r="M477" s="17"/>
      <c r="N477" s="34" t="n">
        <f aca="false">IF(D477&gt;0,L477/D477,0)</f>
        <v>0</v>
      </c>
      <c r="O477" s="17"/>
      <c r="P477" s="17"/>
      <c r="Q477" s="17"/>
      <c r="R477" s="50"/>
      <c r="S477" s="17"/>
      <c r="T477" s="20"/>
      <c r="U477" s="20"/>
      <c r="V477" s="20"/>
      <c r="W477" s="75"/>
      <c r="X477" s="33" t="n">
        <v>75</v>
      </c>
    </row>
    <row r="478" customFormat="false" ht="14.4" hidden="true" customHeight="true" outlineLevel="1" collapsed="false">
      <c r="B478" s="16" t="n">
        <f aca="false">B477+1</f>
        <v>42301</v>
      </c>
      <c r="C478" s="23"/>
      <c r="D478" s="50"/>
      <c r="E478" s="17"/>
      <c r="F478" s="50"/>
      <c r="G478" s="50"/>
      <c r="H478" s="50"/>
      <c r="I478" s="33"/>
      <c r="J478" s="33"/>
      <c r="K478" s="67"/>
      <c r="L478" s="18"/>
      <c r="M478" s="17"/>
      <c r="N478" s="34" t="n">
        <f aca="false">IF(D478&gt;0,L478/D478,0)</f>
        <v>0</v>
      </c>
      <c r="O478" s="17"/>
      <c r="P478" s="17"/>
      <c r="Q478" s="17"/>
      <c r="R478" s="50"/>
      <c r="S478" s="17"/>
      <c r="T478" s="20"/>
      <c r="U478" s="20"/>
      <c r="V478" s="20"/>
      <c r="W478" s="75"/>
      <c r="X478" s="33" t="n">
        <v>75</v>
      </c>
    </row>
    <row r="479" customFormat="false" ht="14.4" hidden="true" customHeight="true" outlineLevel="1" collapsed="false">
      <c r="B479" s="16" t="n">
        <f aca="false">B478+1</f>
        <v>42302</v>
      </c>
      <c r="C479" s="23"/>
      <c r="D479" s="50"/>
      <c r="E479" s="17"/>
      <c r="F479" s="50"/>
      <c r="G479" s="50"/>
      <c r="H479" s="50"/>
      <c r="I479" s="33"/>
      <c r="J479" s="33"/>
      <c r="K479" s="67"/>
      <c r="L479" s="18"/>
      <c r="M479" s="17"/>
      <c r="N479" s="34" t="n">
        <f aca="false">IF(D479&gt;0,L479/D479,0)</f>
        <v>0</v>
      </c>
      <c r="O479" s="17"/>
      <c r="P479" s="17"/>
      <c r="Q479" s="17"/>
      <c r="R479" s="50"/>
      <c r="S479" s="17"/>
      <c r="T479" s="20"/>
      <c r="U479" s="20"/>
      <c r="V479" s="20"/>
      <c r="W479" s="75"/>
      <c r="X479" s="33" t="n">
        <v>75</v>
      </c>
    </row>
    <row r="480" customFormat="false" ht="14.4" hidden="true" customHeight="true" outlineLevel="1" collapsed="false">
      <c r="B480" s="16" t="n">
        <f aca="false">B479+1</f>
        <v>42303</v>
      </c>
      <c r="C480" s="23"/>
      <c r="D480" s="50"/>
      <c r="E480" s="17"/>
      <c r="F480" s="50"/>
      <c r="G480" s="50"/>
      <c r="H480" s="50"/>
      <c r="I480" s="33"/>
      <c r="J480" s="33"/>
      <c r="K480" s="67"/>
      <c r="L480" s="18"/>
      <c r="M480" s="17"/>
      <c r="N480" s="34" t="n">
        <f aca="false">IF(D480&gt;0,L480/D480,0)</f>
        <v>0</v>
      </c>
      <c r="O480" s="17"/>
      <c r="P480" s="17"/>
      <c r="Q480" s="17"/>
      <c r="R480" s="50"/>
      <c r="S480" s="17"/>
      <c r="T480" s="20"/>
      <c r="U480" s="20"/>
      <c r="V480" s="20"/>
      <c r="W480" s="75"/>
      <c r="X480" s="33" t="n">
        <v>75</v>
      </c>
    </row>
    <row r="481" customFormat="false" ht="14.4" hidden="true" customHeight="true" outlineLevel="1" collapsed="false">
      <c r="B481" s="16" t="n">
        <f aca="false">B480+1</f>
        <v>42304</v>
      </c>
      <c r="C481" s="23"/>
      <c r="D481" s="50"/>
      <c r="E481" s="17"/>
      <c r="F481" s="50"/>
      <c r="G481" s="50"/>
      <c r="H481" s="50"/>
      <c r="I481" s="33"/>
      <c r="J481" s="33"/>
      <c r="K481" s="67"/>
      <c r="L481" s="18"/>
      <c r="M481" s="17"/>
      <c r="N481" s="34" t="n">
        <f aca="false">IF(D481&gt;0,L481/D481,0)</f>
        <v>0</v>
      </c>
      <c r="O481" s="17"/>
      <c r="P481" s="17"/>
      <c r="Q481" s="17"/>
      <c r="R481" s="50"/>
      <c r="S481" s="17"/>
      <c r="T481" s="20"/>
      <c r="U481" s="20"/>
      <c r="V481" s="20"/>
      <c r="W481" s="75"/>
      <c r="X481" s="33" t="n">
        <v>75</v>
      </c>
    </row>
    <row r="482" customFormat="false" ht="14.4" hidden="true" customHeight="true" outlineLevel="1" collapsed="false">
      <c r="B482" s="16" t="n">
        <f aca="false">B481+1</f>
        <v>42305</v>
      </c>
      <c r="C482" s="23"/>
      <c r="D482" s="50"/>
      <c r="E482" s="17"/>
      <c r="F482" s="50"/>
      <c r="G482" s="50"/>
      <c r="H482" s="50"/>
      <c r="I482" s="33"/>
      <c r="J482" s="33"/>
      <c r="K482" s="67"/>
      <c r="L482" s="18"/>
      <c r="M482" s="17"/>
      <c r="N482" s="34" t="n">
        <f aca="false">IF(D482&gt;0,L482/D482,0)</f>
        <v>0</v>
      </c>
      <c r="O482" s="17"/>
      <c r="P482" s="17"/>
      <c r="Q482" s="17"/>
      <c r="R482" s="50"/>
      <c r="S482" s="17"/>
      <c r="T482" s="20"/>
      <c r="U482" s="20"/>
      <c r="V482" s="20"/>
      <c r="W482" s="75"/>
      <c r="X482" s="33" t="n">
        <v>75</v>
      </c>
    </row>
    <row r="483" customFormat="false" ht="14.4" hidden="true" customHeight="true" outlineLevel="1" collapsed="false">
      <c r="B483" s="16" t="n">
        <f aca="false">B482+1</f>
        <v>42306</v>
      </c>
      <c r="C483" s="23"/>
      <c r="D483" s="50"/>
      <c r="E483" s="17"/>
      <c r="F483" s="50"/>
      <c r="G483" s="50"/>
      <c r="H483" s="50"/>
      <c r="I483" s="33"/>
      <c r="J483" s="33"/>
      <c r="K483" s="67"/>
      <c r="L483" s="18"/>
      <c r="M483" s="17"/>
      <c r="N483" s="34" t="n">
        <f aca="false">IF(D483&gt;0,L483/D483,0)</f>
        <v>0</v>
      </c>
      <c r="O483" s="17"/>
      <c r="P483" s="17"/>
      <c r="Q483" s="17"/>
      <c r="R483" s="50"/>
      <c r="S483" s="17"/>
      <c r="T483" s="20"/>
      <c r="U483" s="20"/>
      <c r="V483" s="20"/>
      <c r="W483" s="75"/>
      <c r="X483" s="33" t="n">
        <v>74</v>
      </c>
    </row>
    <row r="484" customFormat="false" ht="14.4" hidden="false" customHeight="false" outlineLevel="0" collapsed="false">
      <c r="B484" s="16"/>
      <c r="C484" s="23" t="n">
        <f aca="false">C476+1</f>
        <v>75</v>
      </c>
      <c r="D484" s="50"/>
      <c r="E484" s="19" t="n">
        <f aca="false">IF(SUM(D477:D483)&gt;0,AVERAGE(D477:D483),0)</f>
        <v>0</v>
      </c>
      <c r="F484" s="50" t="n">
        <f aca="false">SUM(F477:F483)</f>
        <v>0</v>
      </c>
      <c r="G484" s="50"/>
      <c r="H484" s="50"/>
      <c r="I484" s="33"/>
      <c r="J484" s="33"/>
      <c r="K484" s="67"/>
      <c r="L484" s="18" t="n">
        <f aca="false">SUM(L477:L483)</f>
        <v>0</v>
      </c>
      <c r="M484" s="17" t="n">
        <f aca="false">IF(L484&gt;0,L484+M476,0)</f>
        <v>0</v>
      </c>
      <c r="N484" s="34" t="n">
        <f aca="false">IF(E484&gt;0,L484/E484/7,0)</f>
        <v>0</v>
      </c>
      <c r="O484" s="20" t="n">
        <f aca="false">M484/$D$5</f>
        <v>0</v>
      </c>
      <c r="P484" s="20" t="n">
        <f aca="false">IF(S484&gt;0,M484/(S484/1000),0)</f>
        <v>0</v>
      </c>
      <c r="Q484" s="20"/>
      <c r="R484" s="50" t="n">
        <f aca="false">SUM(R477:R483)</f>
        <v>0</v>
      </c>
      <c r="S484" s="17" t="n">
        <f aca="false">IF(R484&gt;0,R484+S476,0)</f>
        <v>0</v>
      </c>
      <c r="T484" s="20" t="n">
        <f aca="false">IF(E484&gt;0,S484/E484,0)</f>
        <v>0</v>
      </c>
      <c r="U484" s="20"/>
      <c r="V484" s="20"/>
      <c r="W484" s="75"/>
      <c r="X484" s="33" t="n">
        <v>79</v>
      </c>
    </row>
    <row r="485" customFormat="false" ht="14.4" hidden="true" customHeight="true" outlineLevel="1" collapsed="false">
      <c r="B485" s="16" t="n">
        <f aca="false">B483+1</f>
        <v>42307</v>
      </c>
      <c r="C485" s="23"/>
      <c r="D485" s="50"/>
      <c r="E485" s="17"/>
      <c r="F485" s="50"/>
      <c r="G485" s="50"/>
      <c r="H485" s="50"/>
      <c r="I485" s="33"/>
      <c r="J485" s="33"/>
      <c r="K485" s="67"/>
      <c r="L485" s="18"/>
      <c r="M485" s="17"/>
      <c r="N485" s="34" t="n">
        <f aca="false">IF(D485&gt;0,L485/D485,0)</f>
        <v>0</v>
      </c>
      <c r="O485" s="17"/>
      <c r="P485" s="17"/>
      <c r="Q485" s="17"/>
      <c r="R485" s="50"/>
      <c r="S485" s="17"/>
      <c r="T485" s="20"/>
      <c r="U485" s="20"/>
      <c r="V485" s="20"/>
      <c r="W485" s="75"/>
      <c r="X485" s="33" t="n">
        <v>74</v>
      </c>
    </row>
    <row r="486" customFormat="false" ht="14.4" hidden="true" customHeight="true" outlineLevel="1" collapsed="false">
      <c r="B486" s="16" t="n">
        <f aca="false">B485+1</f>
        <v>42308</v>
      </c>
      <c r="C486" s="23"/>
      <c r="D486" s="50"/>
      <c r="E486" s="17"/>
      <c r="F486" s="50"/>
      <c r="G486" s="50"/>
      <c r="H486" s="50"/>
      <c r="I486" s="33"/>
      <c r="J486" s="33"/>
      <c r="K486" s="67"/>
      <c r="L486" s="18"/>
      <c r="M486" s="17"/>
      <c r="N486" s="34" t="n">
        <f aca="false">IF(D486&gt;0,L486/D486,0)</f>
        <v>0</v>
      </c>
      <c r="O486" s="17"/>
      <c r="P486" s="17"/>
      <c r="Q486" s="17"/>
      <c r="R486" s="50"/>
      <c r="S486" s="17"/>
      <c r="T486" s="20"/>
      <c r="U486" s="20"/>
      <c r="V486" s="20"/>
      <c r="W486" s="75"/>
      <c r="X486" s="33" t="n">
        <v>74</v>
      </c>
    </row>
    <row r="487" customFormat="false" ht="14.4" hidden="true" customHeight="true" outlineLevel="1" collapsed="false">
      <c r="B487" s="16" t="n">
        <f aca="false">B486+1</f>
        <v>42309</v>
      </c>
      <c r="C487" s="23"/>
      <c r="D487" s="50"/>
      <c r="E487" s="17"/>
      <c r="F487" s="50"/>
      <c r="G487" s="50"/>
      <c r="H487" s="50"/>
      <c r="I487" s="33"/>
      <c r="J487" s="33"/>
      <c r="K487" s="67"/>
      <c r="L487" s="18"/>
      <c r="M487" s="17"/>
      <c r="N487" s="34" t="n">
        <f aca="false">IF(D487&gt;0,L487/D487,0)</f>
        <v>0</v>
      </c>
      <c r="O487" s="17"/>
      <c r="P487" s="17"/>
      <c r="Q487" s="17"/>
      <c r="R487" s="50"/>
      <c r="S487" s="17"/>
      <c r="T487" s="20"/>
      <c r="U487" s="20"/>
      <c r="V487" s="20"/>
      <c r="W487" s="75"/>
      <c r="X487" s="33" t="n">
        <v>74</v>
      </c>
    </row>
    <row r="488" customFormat="false" ht="14.4" hidden="true" customHeight="true" outlineLevel="1" collapsed="false">
      <c r="B488" s="16" t="n">
        <f aca="false">B487+1</f>
        <v>42310</v>
      </c>
      <c r="C488" s="23"/>
      <c r="D488" s="50"/>
      <c r="E488" s="17"/>
      <c r="F488" s="50"/>
      <c r="G488" s="50"/>
      <c r="H488" s="50"/>
      <c r="I488" s="33"/>
      <c r="J488" s="33"/>
      <c r="K488" s="67"/>
      <c r="L488" s="18"/>
      <c r="M488" s="17"/>
      <c r="N488" s="34" t="n">
        <f aca="false">IF(D488&gt;0,L488/D488,0)</f>
        <v>0</v>
      </c>
      <c r="O488" s="17"/>
      <c r="P488" s="17"/>
      <c r="Q488" s="17"/>
      <c r="R488" s="50"/>
      <c r="S488" s="17"/>
      <c r="T488" s="20"/>
      <c r="U488" s="20"/>
      <c r="V488" s="20"/>
      <c r="W488" s="75"/>
      <c r="X488" s="33" t="n">
        <v>74</v>
      </c>
    </row>
    <row r="489" customFormat="false" ht="14.4" hidden="true" customHeight="true" outlineLevel="1" collapsed="false">
      <c r="B489" s="16" t="n">
        <f aca="false">B488+1</f>
        <v>42311</v>
      </c>
      <c r="C489" s="23"/>
      <c r="D489" s="50"/>
      <c r="E489" s="17"/>
      <c r="F489" s="50"/>
      <c r="G489" s="50"/>
      <c r="H489" s="50"/>
      <c r="I489" s="33"/>
      <c r="J489" s="33"/>
      <c r="K489" s="67"/>
      <c r="L489" s="18"/>
      <c r="M489" s="17"/>
      <c r="N489" s="34" t="n">
        <f aca="false">IF(D489&gt;0,L489/D489,0)</f>
        <v>0</v>
      </c>
      <c r="O489" s="17"/>
      <c r="P489" s="17"/>
      <c r="Q489" s="17"/>
      <c r="R489" s="50"/>
      <c r="S489" s="17"/>
      <c r="T489" s="20"/>
      <c r="U489" s="20"/>
      <c r="V489" s="20"/>
      <c r="W489" s="75"/>
      <c r="X489" s="33" t="n">
        <v>74</v>
      </c>
    </row>
    <row r="490" customFormat="false" ht="14.4" hidden="true" customHeight="true" outlineLevel="1" collapsed="false">
      <c r="B490" s="16" t="n">
        <f aca="false">B489+1</f>
        <v>42312</v>
      </c>
      <c r="C490" s="23"/>
      <c r="D490" s="50"/>
      <c r="E490" s="17"/>
      <c r="F490" s="50"/>
      <c r="G490" s="50"/>
      <c r="H490" s="50"/>
      <c r="I490" s="33"/>
      <c r="J490" s="33"/>
      <c r="K490" s="67"/>
      <c r="L490" s="18"/>
      <c r="M490" s="17"/>
      <c r="N490" s="34" t="n">
        <f aca="false">IF(D490&gt;0,L490/D490,0)</f>
        <v>0</v>
      </c>
      <c r="O490" s="17"/>
      <c r="P490" s="17"/>
      <c r="Q490" s="17"/>
      <c r="R490" s="50"/>
      <c r="S490" s="17"/>
      <c r="T490" s="20"/>
      <c r="U490" s="20"/>
      <c r="V490" s="20"/>
      <c r="W490" s="75"/>
      <c r="X490" s="33" t="n">
        <v>74</v>
      </c>
    </row>
    <row r="491" customFormat="false" ht="14.4" hidden="true" customHeight="true" outlineLevel="1" collapsed="false">
      <c r="B491" s="16" t="n">
        <f aca="false">B490+1</f>
        <v>42313</v>
      </c>
      <c r="C491" s="23"/>
      <c r="D491" s="50"/>
      <c r="E491" s="17"/>
      <c r="F491" s="50"/>
      <c r="G491" s="50"/>
      <c r="H491" s="50"/>
      <c r="I491" s="33"/>
      <c r="J491" s="33"/>
      <c r="K491" s="67"/>
      <c r="L491" s="18"/>
      <c r="M491" s="17"/>
      <c r="N491" s="34" t="n">
        <f aca="false">IF(D491&gt;0,L491/D491,0)</f>
        <v>0</v>
      </c>
      <c r="O491" s="17"/>
      <c r="P491" s="17"/>
      <c r="Q491" s="17"/>
      <c r="R491" s="50"/>
      <c r="S491" s="17"/>
      <c r="T491" s="20"/>
      <c r="U491" s="20"/>
      <c r="V491" s="20"/>
      <c r="W491" s="75"/>
      <c r="X491" s="33" t="n">
        <v>74</v>
      </c>
    </row>
    <row r="492" customFormat="false" ht="14.4" hidden="false" customHeight="false" outlineLevel="0" collapsed="false">
      <c r="B492" s="16"/>
      <c r="C492" s="23" t="n">
        <f aca="false">C484+1</f>
        <v>76</v>
      </c>
      <c r="D492" s="50"/>
      <c r="E492" s="19" t="n">
        <f aca="false">IF(SUM(D485:D491)&gt;0,AVERAGE(D485:D491),0)</f>
        <v>0</v>
      </c>
      <c r="F492" s="50" t="n">
        <f aca="false">SUM(F485:F491)</f>
        <v>0</v>
      </c>
      <c r="G492" s="50"/>
      <c r="H492" s="50"/>
      <c r="I492" s="33"/>
      <c r="J492" s="33"/>
      <c r="K492" s="67"/>
      <c r="L492" s="18" t="n">
        <f aca="false">SUM(L485:L491)</f>
        <v>0</v>
      </c>
      <c r="M492" s="17" t="n">
        <f aca="false">IF(L492&gt;0,L492+M484,0)</f>
        <v>0</v>
      </c>
      <c r="N492" s="34" t="n">
        <f aca="false">IF(E492&gt;0,L492/E492/7,0)</f>
        <v>0</v>
      </c>
      <c r="O492" s="20" t="n">
        <f aca="false">M492/$D$5</f>
        <v>0</v>
      </c>
      <c r="P492" s="20" t="n">
        <f aca="false">IF(S492&gt;0,M492/(S492/1000),0)</f>
        <v>0</v>
      </c>
      <c r="Q492" s="20"/>
      <c r="R492" s="50" t="n">
        <f aca="false">SUM(R485:R491)</f>
        <v>0</v>
      </c>
      <c r="S492" s="17" t="n">
        <f aca="false">IF(R492&gt;0,R492+S484,0)</f>
        <v>0</v>
      </c>
      <c r="T492" s="20" t="n">
        <f aca="false">IF(E492&gt;0,S492/E492,0)</f>
        <v>0</v>
      </c>
      <c r="U492" s="20"/>
      <c r="V492" s="20"/>
      <c r="W492" s="75"/>
      <c r="X492" s="33" t="n">
        <v>78</v>
      </c>
    </row>
    <row r="493" customFormat="false" ht="14.4" hidden="true" customHeight="true" outlineLevel="1" collapsed="false">
      <c r="B493" s="16" t="n">
        <f aca="false">B491+1</f>
        <v>42314</v>
      </c>
      <c r="C493" s="23"/>
      <c r="D493" s="50"/>
      <c r="E493" s="17"/>
      <c r="F493" s="50"/>
      <c r="G493" s="50"/>
      <c r="H493" s="50"/>
      <c r="I493" s="33"/>
      <c r="J493" s="33"/>
      <c r="K493" s="67"/>
      <c r="L493" s="18"/>
      <c r="M493" s="17"/>
      <c r="N493" s="34" t="n">
        <f aca="false">IF(D493&gt;0,L493/D493,0)</f>
        <v>0</v>
      </c>
      <c r="O493" s="17"/>
      <c r="P493" s="17"/>
      <c r="Q493" s="17"/>
      <c r="R493" s="50"/>
      <c r="S493" s="17"/>
      <c r="T493" s="20"/>
      <c r="U493" s="20"/>
      <c r="V493" s="20"/>
      <c r="W493" s="75"/>
      <c r="X493" s="33" t="n">
        <v>74</v>
      </c>
    </row>
    <row r="494" customFormat="false" ht="14.4" hidden="true" customHeight="true" outlineLevel="1" collapsed="false">
      <c r="B494" s="16" t="n">
        <f aca="false">B493+1</f>
        <v>42315</v>
      </c>
      <c r="C494" s="23"/>
      <c r="D494" s="50"/>
      <c r="E494" s="17"/>
      <c r="F494" s="50"/>
      <c r="G494" s="50"/>
      <c r="H494" s="50"/>
      <c r="I494" s="33"/>
      <c r="J494" s="33"/>
      <c r="K494" s="67"/>
      <c r="L494" s="18"/>
      <c r="M494" s="17"/>
      <c r="N494" s="34" t="n">
        <f aca="false">IF(D494&gt;0,L494/D494,0)</f>
        <v>0</v>
      </c>
      <c r="O494" s="17"/>
      <c r="P494" s="17"/>
      <c r="Q494" s="17"/>
      <c r="R494" s="50"/>
      <c r="S494" s="17"/>
      <c r="T494" s="20"/>
      <c r="U494" s="20"/>
      <c r="V494" s="20"/>
      <c r="W494" s="75"/>
      <c r="X494" s="33" t="n">
        <v>74</v>
      </c>
    </row>
    <row r="495" customFormat="false" ht="14.4" hidden="true" customHeight="true" outlineLevel="1" collapsed="false">
      <c r="B495" s="16" t="n">
        <f aca="false">B494+1</f>
        <v>42316</v>
      </c>
      <c r="C495" s="23"/>
      <c r="D495" s="50"/>
      <c r="E495" s="17"/>
      <c r="F495" s="50"/>
      <c r="G495" s="50"/>
      <c r="H495" s="50"/>
      <c r="I495" s="33"/>
      <c r="J495" s="33"/>
      <c r="K495" s="67"/>
      <c r="L495" s="18"/>
      <c r="M495" s="17"/>
      <c r="N495" s="34" t="n">
        <f aca="false">IF(D495&gt;0,L495/D495,0)</f>
        <v>0</v>
      </c>
      <c r="O495" s="17"/>
      <c r="P495" s="17"/>
      <c r="Q495" s="17"/>
      <c r="R495" s="50"/>
      <c r="S495" s="17"/>
      <c r="T495" s="20"/>
      <c r="U495" s="20"/>
      <c r="V495" s="20"/>
      <c r="W495" s="75"/>
      <c r="X495" s="33" t="n">
        <v>74</v>
      </c>
    </row>
    <row r="496" customFormat="false" ht="14.4" hidden="true" customHeight="true" outlineLevel="1" collapsed="false">
      <c r="B496" s="16" t="n">
        <f aca="false">B495+1</f>
        <v>42317</v>
      </c>
      <c r="C496" s="23"/>
      <c r="D496" s="50"/>
      <c r="E496" s="17"/>
      <c r="F496" s="50"/>
      <c r="G496" s="50"/>
      <c r="H496" s="50"/>
      <c r="I496" s="33"/>
      <c r="J496" s="33"/>
      <c r="K496" s="67"/>
      <c r="L496" s="18"/>
      <c r="M496" s="17"/>
      <c r="N496" s="34" t="n">
        <f aca="false">IF(D496&gt;0,L496/D496,0)</f>
        <v>0</v>
      </c>
      <c r="O496" s="17"/>
      <c r="P496" s="17"/>
      <c r="Q496" s="17"/>
      <c r="R496" s="50"/>
      <c r="S496" s="17"/>
      <c r="T496" s="20"/>
      <c r="U496" s="20"/>
      <c r="V496" s="20"/>
      <c r="W496" s="75"/>
      <c r="X496" s="33" t="n">
        <v>74</v>
      </c>
    </row>
    <row r="497" customFormat="false" ht="14.4" hidden="true" customHeight="true" outlineLevel="1" collapsed="false">
      <c r="B497" s="16" t="n">
        <f aca="false">B496+1</f>
        <v>42318</v>
      </c>
      <c r="C497" s="23"/>
      <c r="D497" s="50"/>
      <c r="E497" s="17"/>
      <c r="F497" s="50"/>
      <c r="G497" s="50"/>
      <c r="H497" s="50"/>
      <c r="I497" s="33"/>
      <c r="J497" s="33"/>
      <c r="K497" s="67"/>
      <c r="L497" s="18"/>
      <c r="M497" s="17"/>
      <c r="N497" s="34" t="n">
        <f aca="false">IF(D497&gt;0,L497/D497,0)</f>
        <v>0</v>
      </c>
      <c r="O497" s="17"/>
      <c r="P497" s="17"/>
      <c r="Q497" s="17"/>
      <c r="R497" s="50"/>
      <c r="S497" s="17"/>
      <c r="T497" s="20"/>
      <c r="U497" s="20"/>
      <c r="V497" s="20"/>
      <c r="W497" s="75"/>
      <c r="X497" s="33" t="n">
        <v>74</v>
      </c>
    </row>
    <row r="498" customFormat="false" ht="14.4" hidden="true" customHeight="true" outlineLevel="1" collapsed="false">
      <c r="B498" s="16" t="n">
        <f aca="false">B497+1</f>
        <v>42319</v>
      </c>
      <c r="C498" s="23"/>
      <c r="D498" s="50"/>
      <c r="E498" s="17"/>
      <c r="F498" s="50"/>
      <c r="G498" s="50"/>
      <c r="H498" s="50"/>
      <c r="I498" s="33"/>
      <c r="J498" s="33"/>
      <c r="K498" s="67"/>
      <c r="L498" s="18"/>
      <c r="M498" s="17"/>
      <c r="N498" s="34" t="n">
        <f aca="false">IF(D498&gt;0,L498/D498,0)</f>
        <v>0</v>
      </c>
      <c r="O498" s="17"/>
      <c r="P498" s="17"/>
      <c r="Q498" s="17"/>
      <c r="R498" s="50"/>
      <c r="S498" s="17"/>
      <c r="T498" s="20"/>
      <c r="U498" s="20"/>
      <c r="V498" s="20"/>
      <c r="W498" s="75"/>
      <c r="X498" s="33" t="n">
        <v>74</v>
      </c>
    </row>
    <row r="499" customFormat="false" ht="14.4" hidden="true" customHeight="true" outlineLevel="1" collapsed="false">
      <c r="B499" s="16" t="n">
        <f aca="false">B498+1</f>
        <v>42320</v>
      </c>
      <c r="C499" s="23"/>
      <c r="D499" s="50"/>
      <c r="E499" s="17"/>
      <c r="F499" s="50"/>
      <c r="G499" s="50"/>
      <c r="H499" s="50"/>
      <c r="I499" s="33"/>
      <c r="J499" s="33"/>
      <c r="K499" s="67"/>
      <c r="L499" s="18"/>
      <c r="M499" s="17"/>
      <c r="N499" s="34" t="n">
        <f aca="false">IF(D499&gt;0,L499/D499,0)</f>
        <v>0</v>
      </c>
      <c r="O499" s="17"/>
      <c r="P499" s="17"/>
      <c r="Q499" s="17"/>
      <c r="R499" s="50"/>
      <c r="S499" s="17"/>
      <c r="T499" s="20"/>
      <c r="U499" s="20"/>
      <c r="V499" s="20"/>
      <c r="W499" s="75"/>
      <c r="X499" s="33" t="n">
        <v>74</v>
      </c>
    </row>
    <row r="500" customFormat="false" ht="14.4" hidden="false" customHeight="false" outlineLevel="0" collapsed="false">
      <c r="B500" s="16"/>
      <c r="C500" s="23" t="n">
        <f aca="false">C492+1</f>
        <v>77</v>
      </c>
      <c r="D500" s="50"/>
      <c r="E500" s="19" t="n">
        <f aca="false">IF(SUM(D493:D499)&gt;0,AVERAGE(D493:D499),0)</f>
        <v>0</v>
      </c>
      <c r="F500" s="50" t="n">
        <f aca="false">SUM(F493:F499)</f>
        <v>0</v>
      </c>
      <c r="G500" s="50"/>
      <c r="H500" s="50"/>
      <c r="I500" s="33"/>
      <c r="J500" s="33"/>
      <c r="K500" s="67"/>
      <c r="L500" s="18" t="n">
        <f aca="false">SUM(L493:L499)</f>
        <v>0</v>
      </c>
      <c r="M500" s="17" t="n">
        <f aca="false">IF(L500&gt;0,L500+M492,0)</f>
        <v>0</v>
      </c>
      <c r="N500" s="34" t="n">
        <f aca="false">IF(E500&gt;0,L500/E500/7,0)</f>
        <v>0</v>
      </c>
      <c r="O500" s="20" t="n">
        <f aca="false">M500/$D$5</f>
        <v>0</v>
      </c>
      <c r="P500" s="20" t="n">
        <f aca="false">IF(S500&gt;0,M500/(S500/1000),0)</f>
        <v>0</v>
      </c>
      <c r="Q500" s="20"/>
      <c r="R500" s="50" t="n">
        <f aca="false">SUM(R493:R499)</f>
        <v>0</v>
      </c>
      <c r="S500" s="17" t="n">
        <f aca="false">IF(R500&gt;0,R500+S492,0)</f>
        <v>0</v>
      </c>
      <c r="T500" s="20" t="n">
        <f aca="false">IF(E500&gt;0,S500/E500,0)</f>
        <v>0</v>
      </c>
      <c r="U500" s="20"/>
      <c r="V500" s="20"/>
      <c r="W500" s="75"/>
      <c r="X500" s="33" t="n">
        <v>77</v>
      </c>
    </row>
    <row r="501" customFormat="false" ht="14.4" hidden="true" customHeight="true" outlineLevel="1" collapsed="false">
      <c r="B501" s="16" t="n">
        <f aca="false">B499+1</f>
        <v>42321</v>
      </c>
      <c r="C501" s="23"/>
      <c r="D501" s="50"/>
      <c r="E501" s="17"/>
      <c r="F501" s="50"/>
      <c r="G501" s="50"/>
      <c r="H501" s="50"/>
      <c r="I501" s="33"/>
      <c r="J501" s="33"/>
      <c r="K501" s="67"/>
      <c r="L501" s="18"/>
      <c r="M501" s="17"/>
      <c r="N501" s="34" t="n">
        <f aca="false">IF(D501&gt;0,L501/D501,0)</f>
        <v>0</v>
      </c>
      <c r="O501" s="17"/>
      <c r="P501" s="17"/>
      <c r="Q501" s="17"/>
      <c r="R501" s="50"/>
      <c r="S501" s="17"/>
      <c r="T501" s="20"/>
      <c r="U501" s="20"/>
      <c r="V501" s="20"/>
      <c r="W501" s="75"/>
      <c r="X501" s="33" t="n">
        <v>74</v>
      </c>
    </row>
    <row r="502" customFormat="false" ht="14.4" hidden="true" customHeight="true" outlineLevel="1" collapsed="false">
      <c r="B502" s="16" t="n">
        <f aca="false">B501+1</f>
        <v>42322</v>
      </c>
      <c r="C502" s="23"/>
      <c r="D502" s="50"/>
      <c r="E502" s="17"/>
      <c r="F502" s="50"/>
      <c r="G502" s="50"/>
      <c r="H502" s="50"/>
      <c r="I502" s="33"/>
      <c r="J502" s="33"/>
      <c r="K502" s="67"/>
      <c r="L502" s="18"/>
      <c r="M502" s="17"/>
      <c r="N502" s="34" t="n">
        <f aca="false">IF(D502&gt;0,L502/D502,0)</f>
        <v>0</v>
      </c>
      <c r="O502" s="17"/>
      <c r="P502" s="17"/>
      <c r="Q502" s="17"/>
      <c r="R502" s="50"/>
      <c r="S502" s="17"/>
      <c r="T502" s="20"/>
      <c r="U502" s="20"/>
      <c r="V502" s="20"/>
      <c r="W502" s="75"/>
      <c r="X502" s="33" t="n">
        <v>74</v>
      </c>
    </row>
    <row r="503" customFormat="false" ht="14.4" hidden="true" customHeight="true" outlineLevel="1" collapsed="false">
      <c r="B503" s="16" t="n">
        <f aca="false">B502+1</f>
        <v>42323</v>
      </c>
      <c r="C503" s="23"/>
      <c r="D503" s="50"/>
      <c r="E503" s="17"/>
      <c r="F503" s="50"/>
      <c r="G503" s="50"/>
      <c r="H503" s="50"/>
      <c r="I503" s="33"/>
      <c r="J503" s="33"/>
      <c r="K503" s="67"/>
      <c r="L503" s="18"/>
      <c r="M503" s="17"/>
      <c r="N503" s="34" t="n">
        <f aca="false">IF(D503&gt;0,L503/D503,0)</f>
        <v>0</v>
      </c>
      <c r="O503" s="17"/>
      <c r="P503" s="17"/>
      <c r="Q503" s="17"/>
      <c r="R503" s="50"/>
      <c r="S503" s="17"/>
      <c r="T503" s="20"/>
      <c r="U503" s="20"/>
      <c r="V503" s="20"/>
      <c r="W503" s="75"/>
      <c r="X503" s="33" t="n">
        <v>74</v>
      </c>
    </row>
    <row r="504" customFormat="false" ht="14.4" hidden="true" customHeight="true" outlineLevel="1" collapsed="false">
      <c r="B504" s="16" t="n">
        <f aca="false">B503+1</f>
        <v>42324</v>
      </c>
      <c r="C504" s="23"/>
      <c r="D504" s="50"/>
      <c r="E504" s="17"/>
      <c r="F504" s="50"/>
      <c r="G504" s="50"/>
      <c r="H504" s="50"/>
      <c r="I504" s="33"/>
      <c r="J504" s="33"/>
      <c r="K504" s="67"/>
      <c r="L504" s="18"/>
      <c r="M504" s="17"/>
      <c r="N504" s="34" t="n">
        <f aca="false">IF(D504&gt;0,L504/D504,0)</f>
        <v>0</v>
      </c>
      <c r="O504" s="17"/>
      <c r="P504" s="17"/>
      <c r="Q504" s="17"/>
      <c r="R504" s="50"/>
      <c r="S504" s="17"/>
      <c r="T504" s="20"/>
      <c r="U504" s="20"/>
      <c r="V504" s="20"/>
      <c r="W504" s="75"/>
      <c r="X504" s="33" t="n">
        <v>73</v>
      </c>
    </row>
    <row r="505" customFormat="false" ht="14.4" hidden="true" customHeight="true" outlineLevel="1" collapsed="false">
      <c r="B505" s="16" t="n">
        <f aca="false">B504+1</f>
        <v>42325</v>
      </c>
      <c r="C505" s="23"/>
      <c r="D505" s="50"/>
      <c r="E505" s="17"/>
      <c r="F505" s="50"/>
      <c r="G505" s="50"/>
      <c r="H505" s="50"/>
      <c r="I505" s="33"/>
      <c r="J505" s="33"/>
      <c r="K505" s="67"/>
      <c r="L505" s="18"/>
      <c r="M505" s="17"/>
      <c r="N505" s="34" t="n">
        <f aca="false">IF(D505&gt;0,L505/D505,0)</f>
        <v>0</v>
      </c>
      <c r="O505" s="17"/>
      <c r="P505" s="17"/>
      <c r="Q505" s="17"/>
      <c r="R505" s="50"/>
      <c r="S505" s="17"/>
      <c r="T505" s="20"/>
      <c r="U505" s="20"/>
      <c r="V505" s="20"/>
      <c r="W505" s="75"/>
      <c r="X505" s="33" t="n">
        <v>73</v>
      </c>
    </row>
    <row r="506" customFormat="false" ht="14.4" hidden="true" customHeight="true" outlineLevel="1" collapsed="false">
      <c r="B506" s="16" t="n">
        <f aca="false">B505+1</f>
        <v>42326</v>
      </c>
      <c r="C506" s="23"/>
      <c r="D506" s="50"/>
      <c r="E506" s="17"/>
      <c r="F506" s="50"/>
      <c r="G506" s="50"/>
      <c r="H506" s="50"/>
      <c r="I506" s="33"/>
      <c r="J506" s="33"/>
      <c r="K506" s="67"/>
      <c r="L506" s="18"/>
      <c r="M506" s="17"/>
      <c r="N506" s="34" t="n">
        <f aca="false">IF(D506&gt;0,L506/D506,0)</f>
        <v>0</v>
      </c>
      <c r="O506" s="17"/>
      <c r="P506" s="17"/>
      <c r="Q506" s="17"/>
      <c r="R506" s="50"/>
      <c r="S506" s="17"/>
      <c r="T506" s="20"/>
      <c r="U506" s="20"/>
      <c r="V506" s="20"/>
      <c r="W506" s="75"/>
      <c r="X506" s="33" t="n">
        <v>73</v>
      </c>
    </row>
    <row r="507" customFormat="false" ht="14.4" hidden="true" customHeight="true" outlineLevel="1" collapsed="false">
      <c r="B507" s="16" t="n">
        <f aca="false">B506+1</f>
        <v>42327</v>
      </c>
      <c r="C507" s="23"/>
      <c r="D507" s="50"/>
      <c r="E507" s="17"/>
      <c r="F507" s="50"/>
      <c r="G507" s="50"/>
      <c r="H507" s="50"/>
      <c r="I507" s="33"/>
      <c r="J507" s="33"/>
      <c r="K507" s="67"/>
      <c r="L507" s="18"/>
      <c r="M507" s="17"/>
      <c r="N507" s="34" t="n">
        <f aca="false">IF(D507&gt;0,L507/D507,0)</f>
        <v>0</v>
      </c>
      <c r="O507" s="17"/>
      <c r="P507" s="17"/>
      <c r="Q507" s="17"/>
      <c r="R507" s="50"/>
      <c r="S507" s="17"/>
      <c r="T507" s="20"/>
      <c r="U507" s="20"/>
      <c r="V507" s="20"/>
      <c r="W507" s="75"/>
      <c r="X507" s="33" t="n">
        <v>73</v>
      </c>
    </row>
    <row r="508" customFormat="false" ht="14.4" hidden="false" customHeight="false" outlineLevel="0" collapsed="false">
      <c r="B508" s="16"/>
      <c r="C508" s="23" t="n">
        <f aca="false">C500+1</f>
        <v>78</v>
      </c>
      <c r="D508" s="50"/>
      <c r="E508" s="19" t="n">
        <f aca="false">IF(SUM(D501:D507)&gt;0,AVERAGE(D501:D507),0)</f>
        <v>0</v>
      </c>
      <c r="F508" s="50" t="n">
        <f aca="false">SUM(F501:F507)</f>
        <v>0</v>
      </c>
      <c r="G508" s="50"/>
      <c r="H508" s="50"/>
      <c r="I508" s="33"/>
      <c r="J508" s="33"/>
      <c r="K508" s="67"/>
      <c r="L508" s="18" t="n">
        <f aca="false">SUM(L501:L507)</f>
        <v>0</v>
      </c>
      <c r="M508" s="17" t="n">
        <f aca="false">IF(L508&gt;0,L508+M500,0)</f>
        <v>0</v>
      </c>
      <c r="N508" s="34" t="n">
        <f aca="false">IF(E508&gt;0,L508/E508/7,0)</f>
        <v>0</v>
      </c>
      <c r="O508" s="20" t="n">
        <f aca="false">M508/$D$5</f>
        <v>0</v>
      </c>
      <c r="P508" s="20" t="n">
        <f aca="false">IF(S508&gt;0,M508/(S508/1000),0)</f>
        <v>0</v>
      </c>
      <c r="Q508" s="20"/>
      <c r="R508" s="50" t="n">
        <f aca="false">SUM(R501:R507)</f>
        <v>0</v>
      </c>
      <c r="S508" s="17" t="n">
        <f aca="false">IF(R508&gt;0,R508+S500,0)</f>
        <v>0</v>
      </c>
      <c r="T508" s="20" t="n">
        <f aca="false">IF(E508&gt;0,S508/E508,0)</f>
        <v>0</v>
      </c>
      <c r="U508" s="20"/>
      <c r="V508" s="20"/>
      <c r="W508" s="75"/>
      <c r="X508" s="33" t="n">
        <v>77</v>
      </c>
    </row>
    <row r="509" customFormat="false" ht="14.4" hidden="true" customHeight="true" outlineLevel="1" collapsed="false">
      <c r="B509" s="16" t="n">
        <f aca="false">B507+1</f>
        <v>42328</v>
      </c>
      <c r="C509" s="23"/>
      <c r="D509" s="50"/>
      <c r="E509" s="17"/>
      <c r="F509" s="50"/>
      <c r="G509" s="50"/>
      <c r="H509" s="50"/>
      <c r="I509" s="33"/>
      <c r="J509" s="33"/>
      <c r="K509" s="67"/>
      <c r="L509" s="18"/>
      <c r="M509" s="17"/>
      <c r="N509" s="34" t="n">
        <f aca="false">IF(D509&gt;0,L509/D509,0)</f>
        <v>0</v>
      </c>
      <c r="O509" s="17"/>
      <c r="P509" s="17"/>
      <c r="Q509" s="17"/>
      <c r="R509" s="50"/>
      <c r="S509" s="17"/>
      <c r="T509" s="20"/>
      <c r="U509" s="20"/>
      <c r="V509" s="20"/>
      <c r="W509" s="75"/>
      <c r="X509" s="33" t="n">
        <v>73</v>
      </c>
    </row>
    <row r="510" customFormat="false" ht="14.4" hidden="true" customHeight="true" outlineLevel="1" collapsed="false">
      <c r="B510" s="16" t="n">
        <f aca="false">B509+1</f>
        <v>42329</v>
      </c>
      <c r="C510" s="23"/>
      <c r="D510" s="50"/>
      <c r="E510" s="17"/>
      <c r="F510" s="50"/>
      <c r="G510" s="50"/>
      <c r="H510" s="50"/>
      <c r="I510" s="33"/>
      <c r="J510" s="33"/>
      <c r="K510" s="67"/>
      <c r="L510" s="18"/>
      <c r="M510" s="17"/>
      <c r="N510" s="34" t="n">
        <f aca="false">IF(D510&gt;0,L510/D510,0)</f>
        <v>0</v>
      </c>
      <c r="O510" s="17"/>
      <c r="P510" s="17"/>
      <c r="Q510" s="17"/>
      <c r="R510" s="50"/>
      <c r="S510" s="17"/>
      <c r="T510" s="20"/>
      <c r="U510" s="20"/>
      <c r="V510" s="20"/>
      <c r="W510" s="75"/>
      <c r="X510" s="33" t="n">
        <v>73</v>
      </c>
    </row>
    <row r="511" customFormat="false" ht="14.4" hidden="true" customHeight="true" outlineLevel="1" collapsed="false">
      <c r="B511" s="16" t="n">
        <f aca="false">B510+1</f>
        <v>42330</v>
      </c>
      <c r="C511" s="23"/>
      <c r="D511" s="50"/>
      <c r="E511" s="17"/>
      <c r="F511" s="50"/>
      <c r="G511" s="50"/>
      <c r="H511" s="50"/>
      <c r="I511" s="33"/>
      <c r="J511" s="33"/>
      <c r="K511" s="67"/>
      <c r="L511" s="18"/>
      <c r="M511" s="17"/>
      <c r="N511" s="34" t="n">
        <f aca="false">IF(D511&gt;0,L511/D511,0)</f>
        <v>0</v>
      </c>
      <c r="O511" s="17"/>
      <c r="P511" s="17"/>
      <c r="Q511" s="17"/>
      <c r="R511" s="50"/>
      <c r="S511" s="17"/>
      <c r="T511" s="20"/>
      <c r="U511" s="20"/>
      <c r="V511" s="20"/>
      <c r="W511" s="75"/>
      <c r="X511" s="33" t="n">
        <v>73</v>
      </c>
    </row>
    <row r="512" customFormat="false" ht="14.4" hidden="true" customHeight="true" outlineLevel="1" collapsed="false">
      <c r="B512" s="16" t="n">
        <f aca="false">B511+1</f>
        <v>42331</v>
      </c>
      <c r="C512" s="23"/>
      <c r="D512" s="50"/>
      <c r="E512" s="17"/>
      <c r="F512" s="50"/>
      <c r="G512" s="50"/>
      <c r="H512" s="50"/>
      <c r="I512" s="33"/>
      <c r="J512" s="33"/>
      <c r="K512" s="67"/>
      <c r="L512" s="18"/>
      <c r="M512" s="17"/>
      <c r="N512" s="34" t="n">
        <f aca="false">IF(D512&gt;0,L512/D512,0)</f>
        <v>0</v>
      </c>
      <c r="O512" s="17"/>
      <c r="P512" s="17"/>
      <c r="Q512" s="17"/>
      <c r="R512" s="50"/>
      <c r="S512" s="17"/>
      <c r="T512" s="20"/>
      <c r="U512" s="20"/>
      <c r="V512" s="20"/>
      <c r="W512" s="75"/>
      <c r="X512" s="33" t="n">
        <v>73</v>
      </c>
    </row>
    <row r="513" customFormat="false" ht="14.4" hidden="true" customHeight="true" outlineLevel="1" collapsed="false">
      <c r="B513" s="16" t="n">
        <f aca="false">B512+1</f>
        <v>42332</v>
      </c>
      <c r="C513" s="23"/>
      <c r="D513" s="50"/>
      <c r="E513" s="17"/>
      <c r="F513" s="50"/>
      <c r="G513" s="50"/>
      <c r="H513" s="50"/>
      <c r="I513" s="33"/>
      <c r="J513" s="33"/>
      <c r="K513" s="67"/>
      <c r="L513" s="18"/>
      <c r="M513" s="17"/>
      <c r="N513" s="34" t="n">
        <f aca="false">IF(D513&gt;0,L513/D513,0)</f>
        <v>0</v>
      </c>
      <c r="O513" s="17"/>
      <c r="P513" s="17"/>
      <c r="Q513" s="17"/>
      <c r="R513" s="50"/>
      <c r="S513" s="17"/>
      <c r="T513" s="20"/>
      <c r="U513" s="20"/>
      <c r="V513" s="20"/>
      <c r="W513" s="75"/>
      <c r="X513" s="33" t="n">
        <v>73</v>
      </c>
    </row>
    <row r="514" customFormat="false" ht="14.4" hidden="true" customHeight="true" outlineLevel="1" collapsed="false">
      <c r="B514" s="16" t="n">
        <f aca="false">B513+1</f>
        <v>42333</v>
      </c>
      <c r="C514" s="23"/>
      <c r="D514" s="50"/>
      <c r="E514" s="17"/>
      <c r="F514" s="50"/>
      <c r="G514" s="50"/>
      <c r="H514" s="50"/>
      <c r="I514" s="33"/>
      <c r="J514" s="33"/>
      <c r="K514" s="67"/>
      <c r="L514" s="18"/>
      <c r="M514" s="17"/>
      <c r="N514" s="34" t="n">
        <f aca="false">IF(D514&gt;0,L514/D514,0)</f>
        <v>0</v>
      </c>
      <c r="O514" s="17"/>
      <c r="P514" s="17"/>
      <c r="Q514" s="17"/>
      <c r="R514" s="50"/>
      <c r="S514" s="17"/>
      <c r="T514" s="20"/>
      <c r="U514" s="20"/>
      <c r="V514" s="20"/>
      <c r="W514" s="75"/>
      <c r="X514" s="33" t="n">
        <v>73</v>
      </c>
    </row>
    <row r="515" customFormat="false" ht="14.4" hidden="true" customHeight="true" outlineLevel="1" collapsed="false">
      <c r="B515" s="16" t="n">
        <f aca="false">B514+1</f>
        <v>42334</v>
      </c>
      <c r="C515" s="23"/>
      <c r="D515" s="50"/>
      <c r="E515" s="17"/>
      <c r="F515" s="50"/>
      <c r="G515" s="50"/>
      <c r="H515" s="50"/>
      <c r="I515" s="33"/>
      <c r="J515" s="33"/>
      <c r="K515" s="67"/>
      <c r="L515" s="18"/>
      <c r="M515" s="17"/>
      <c r="N515" s="34" t="n">
        <f aca="false">IF(D515&gt;0,L515/D515,0)</f>
        <v>0</v>
      </c>
      <c r="O515" s="17"/>
      <c r="P515" s="17"/>
      <c r="Q515" s="17"/>
      <c r="R515" s="50"/>
      <c r="S515" s="17"/>
      <c r="T515" s="20"/>
      <c r="U515" s="20"/>
      <c r="V515" s="20"/>
      <c r="W515" s="75"/>
      <c r="X515" s="33" t="n">
        <v>73</v>
      </c>
    </row>
    <row r="516" customFormat="false" ht="14.4" hidden="false" customHeight="false" outlineLevel="0" collapsed="false">
      <c r="C516" s="23" t="n">
        <f aca="false">C508+1</f>
        <v>79</v>
      </c>
      <c r="D516" s="50"/>
      <c r="E516" s="19" t="n">
        <f aca="false">IF(SUM(D509:D515)&gt;0,AVERAGE(D509:D515),0)</f>
        <v>0</v>
      </c>
      <c r="F516" s="50" t="n">
        <f aca="false">SUM(F509:F515)</f>
        <v>0</v>
      </c>
      <c r="G516" s="50"/>
      <c r="H516" s="50"/>
      <c r="I516" s="33"/>
      <c r="J516" s="33"/>
      <c r="K516" s="67"/>
      <c r="L516" s="18" t="n">
        <f aca="false">SUM(L509:L515)</f>
        <v>0</v>
      </c>
      <c r="M516" s="17" t="n">
        <f aca="false">IF(L516&gt;0,L516+M508,0)</f>
        <v>0</v>
      </c>
      <c r="N516" s="34" t="n">
        <f aca="false">IF(E516&gt;0,L516/E516/7,0)</f>
        <v>0</v>
      </c>
      <c r="O516" s="20" t="n">
        <f aca="false">M516/$D$5</f>
        <v>0</v>
      </c>
      <c r="P516" s="20" t="n">
        <f aca="false">IF(S516&gt;0,M516/(S516/1000),0)</f>
        <v>0</v>
      </c>
      <c r="Q516" s="20"/>
      <c r="R516" s="50" t="n">
        <f aca="false">SUM(R509:R515)</f>
        <v>0</v>
      </c>
      <c r="S516" s="17" t="n">
        <f aca="false">IF(R516&gt;0,R516+S508,0)</f>
        <v>0</v>
      </c>
      <c r="T516" s="20" t="n">
        <f aca="false">IF(E516&gt;0,S516/E516,0)</f>
        <v>0</v>
      </c>
      <c r="U516" s="20"/>
      <c r="V516" s="20"/>
      <c r="W516" s="75"/>
      <c r="X516" s="33" t="n">
        <v>76</v>
      </c>
    </row>
    <row r="517" customFormat="false" ht="14.4" hidden="false" customHeight="false" outlineLevel="0" collapsed="false">
      <c r="X517" s="33" t="n">
        <v>73</v>
      </c>
    </row>
    <row r="518" customFormat="false" ht="14.4" hidden="false" customHeight="false" outlineLevel="0" collapsed="false">
      <c r="X518" s="33" t="n">
        <v>72</v>
      </c>
    </row>
    <row r="519" customFormat="false" ht="14.4" hidden="false" customHeight="false" outlineLevel="0" collapsed="false">
      <c r="X519" s="33" t="n">
        <v>72</v>
      </c>
    </row>
    <row r="520" customFormat="false" ht="14.4" hidden="false" customHeight="false" outlineLevel="0" collapsed="false">
      <c r="X520" s="33" t="n">
        <v>72</v>
      </c>
    </row>
    <row r="521" customFormat="false" ht="14.4" hidden="false" customHeight="false" outlineLevel="0" collapsed="false">
      <c r="X521" s="33" t="n">
        <v>72</v>
      </c>
    </row>
    <row r="522" customFormat="false" ht="14.4" hidden="false" customHeight="false" outlineLevel="0" collapsed="false">
      <c r="X522" s="33" t="n">
        <v>72</v>
      </c>
    </row>
    <row r="523" customFormat="false" ht="14.4" hidden="false" customHeight="false" outlineLevel="0" collapsed="false">
      <c r="X523" s="33" t="n">
        <v>72</v>
      </c>
    </row>
    <row r="524" customFormat="false" ht="14.4" hidden="false" customHeight="false" outlineLevel="0" collapsed="false">
      <c r="X524" s="33" t="n">
        <v>76</v>
      </c>
    </row>
    <row r="525" customFormat="false" ht="14.4" hidden="false" customHeight="false" outlineLevel="0" collapsed="false">
      <c r="X525" s="33" t="n">
        <v>72</v>
      </c>
    </row>
    <row r="526" customFormat="false" ht="14.4" hidden="false" customHeight="false" outlineLevel="0" collapsed="false">
      <c r="X526" s="33" t="n">
        <v>72</v>
      </c>
    </row>
    <row r="527" customFormat="false" ht="14.4" hidden="false" customHeight="false" outlineLevel="0" collapsed="false">
      <c r="X527" s="33" t="n">
        <v>72</v>
      </c>
    </row>
    <row r="528" customFormat="false" ht="14.4" hidden="false" customHeight="false" outlineLevel="0" collapsed="false">
      <c r="X528" s="33" t="n">
        <v>72</v>
      </c>
    </row>
    <row r="529" customFormat="false" ht="14.4" hidden="false" customHeight="false" outlineLevel="0" collapsed="false">
      <c r="X529" s="33" t="n">
        <v>72</v>
      </c>
    </row>
    <row r="530" customFormat="false" ht="14.4" hidden="false" customHeight="false" outlineLevel="0" collapsed="false">
      <c r="X530" s="33" t="n">
        <v>72</v>
      </c>
    </row>
    <row r="531" customFormat="false" ht="14.4" hidden="false" customHeight="false" outlineLevel="0" collapsed="false">
      <c r="X531" s="33" t="n">
        <v>72</v>
      </c>
    </row>
    <row r="532" customFormat="false" ht="14.4" hidden="false" customHeight="false" outlineLevel="0" collapsed="false">
      <c r="X532" s="33" t="n">
        <v>75</v>
      </c>
    </row>
    <row r="1048576" customFormat="false" ht="14.4" hidden="false" customHeight="false" outlineLevel="0" collapsed="false">
      <c r="K1048576" s="77" t="n">
        <f aca="false">I1048576/$D$5*100</f>
        <v>0</v>
      </c>
    </row>
  </sheetData>
  <mergeCells count="4">
    <mergeCell ref="C2:C3"/>
    <mergeCell ref="D2:D3"/>
    <mergeCell ref="L2:P2"/>
    <mergeCell ref="R2:W2"/>
  </mergeCells>
  <printOptions headings="false" gridLines="false" gridLinesSet="true" horizontalCentered="false" verticalCentered="false"/>
  <pageMargins left="0.196527777777778" right="0.196527777777778" top="0.55138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LibreOffice/5.0.0.3$Windows_X86_64 LibreOffice_project/f79b5ba13f5e6cbad23f8038060e556217e66632</Application>
  <Company>AF "RUSS"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2008-06-17T08:34:23Z</dcterms:created>
  <dc:creator>А</dc:creator>
  <dc:language>ru-RU</dc:language>
  <cp:lastPrinted>2015-06-18T07:11:29Z</cp:lastPrinted>
  <dcterms:modified xsi:type="dcterms:W3CDTF">2015-07-29T17:42:32Z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AF "RUSS"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