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ann\Documents\Microsoft work\Excel WAC\Finals_fixes to previously published WAC files_with Roster_11-20\Finals_fixes to previously published WAC files\Tested\"/>
    </mc:Choice>
  </mc:AlternateContent>
  <bookViews>
    <workbookView xWindow="0" yWindow="0" windowWidth="20490" windowHeight="7515"/>
  </bookViews>
  <sheets>
    <sheet name="Invoice" sheetId="1" r:id="rId1"/>
    <sheet name="Customers" sheetId="3" r:id="rId2"/>
  </sheets>
  <definedNames>
    <definedName name="BillName">Invoice!$C$7</definedName>
    <definedName name="CompanyName">Invoice!$B$3</definedName>
    <definedName name="CustomerLookup">CustomerList[Company Name]</definedName>
    <definedName name="Deposit">Invoice!$H$22</definedName>
    <definedName name="InvoiceSubtotal">Invoice!$H$18</definedName>
    <definedName name="SalesTax">Invoice!$H$20</definedName>
    <definedName name="SalesTaxRate">Invoice!$H$19</definedName>
    <definedName name="Shipping">Invoice!$H$21</definedName>
    <definedName name="_xlnm.Print_Area" localSheetId="0">Invoice!$A:$I</definedName>
    <definedName name="_xlnm.Print_Titles" localSheetId="1">Customers!$3:$3</definedName>
    <definedName name="_xlnm.Print_Titles" localSheetId="0">Invoice!$12:$12</definedName>
  </definedNames>
  <calcPr calcId="162912"/>
</workbook>
</file>

<file path=xl/calcChain.xml><?xml version="1.0" encoding="utf-8"?>
<calcChain xmlns="http://schemas.openxmlformats.org/spreadsheetml/2006/main">
  <c r="C10" i="1" l="1"/>
  <c r="C9" i="1"/>
  <c r="H9" i="1"/>
  <c r="E9" i="1"/>
  <c r="E8" i="1"/>
  <c r="E7" i="1"/>
  <c r="C8" i="1"/>
  <c r="H13" i="1"/>
  <c r="H14" i="1"/>
  <c r="H15" i="1"/>
  <c r="H16" i="1"/>
  <c r="H17" i="1"/>
  <c r="B22" i="1"/>
  <c r="H18" i="1"/>
  <c r="H20" i="1"/>
  <c r="H23" i="1"/>
</calcChain>
</file>

<file path=xl/comments1.xml><?xml version="1.0" encoding="utf-8"?>
<comments xmlns="http://schemas.openxmlformats.org/spreadsheetml/2006/main">
  <authors>
    <author>Author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 xml:space="preserve">Invoice Tip: </t>
        </r>
        <r>
          <rPr>
            <sz val="8"/>
            <color indexed="81"/>
            <rFont val="Tahoma"/>
            <family val="2"/>
          </rPr>
          <t xml:space="preserve">Add your customers to the Customers sheet. Then use the list in cell C7 to select a customer and automatically populate the address fields. 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 xml:space="preserve">Need more rows?
</t>
        </r>
        <r>
          <rPr>
            <sz val="9"/>
            <color indexed="81"/>
            <rFont val="Tahoma"/>
            <family val="2"/>
          </rPr>
          <t>Right-click a row heading on the far left. Then click Insert Rows.</t>
        </r>
      </text>
    </comment>
  </commentList>
</comments>
</file>

<file path=xl/sharedStrings.xml><?xml version="1.0" encoding="utf-8"?>
<sst xmlns="http://schemas.openxmlformats.org/spreadsheetml/2006/main" count="63" uniqueCount="60">
  <si>
    <t xml:space="preserve"> </t>
  </si>
  <si>
    <t>Tailspin Toys</t>
  </si>
  <si>
    <t>123 Main Street</t>
  </si>
  <si>
    <t>P: 123-555-0123</t>
  </si>
  <si>
    <t>CustomerService@tailspintoys.com</t>
  </si>
  <si>
    <t>Ocean View, MO 12345</t>
  </si>
  <si>
    <t>F: 123-555-0124</t>
  </si>
  <si>
    <t>www.tailspintoys.com</t>
  </si>
  <si>
    <t>Bill To:</t>
  </si>
  <si>
    <t>Trey Research</t>
  </si>
  <si>
    <t>Phone:</t>
  </si>
  <si>
    <t>Invoice #:</t>
  </si>
  <si>
    <t>Address:</t>
  </si>
  <si>
    <t>Fax:</t>
  </si>
  <si>
    <t>Invoice Date:</t>
  </si>
  <si>
    <t>Email:</t>
  </si>
  <si>
    <t>Contact:</t>
  </si>
  <si>
    <t>Date</t>
  </si>
  <si>
    <t>Item #</t>
  </si>
  <si>
    <t>Description</t>
  </si>
  <si>
    <t>Qty</t>
  </si>
  <si>
    <t>Unit Price</t>
  </si>
  <si>
    <t>Discount</t>
  </si>
  <si>
    <t>Total</t>
  </si>
  <si>
    <t>Wooden Blocks</t>
  </si>
  <si>
    <t>Invoice Subtotal</t>
  </si>
  <si>
    <t>Tax Rate</t>
  </si>
  <si>
    <t>Sales Tax</t>
  </si>
  <si>
    <t>Shipping</t>
  </si>
  <si>
    <t>Deposit Received</t>
  </si>
  <si>
    <t>TOTAL DUE IN 10 DAYS. OVERDUE ACCOUNTS ARE SUBJECT TO AN INTEREST CHARGE OF 2% PER MONTH.</t>
  </si>
  <si>
    <t>Customers</t>
  </si>
  <si>
    <t>Company Name</t>
  </si>
  <si>
    <t>Contact Name</t>
  </si>
  <si>
    <t>Address</t>
  </si>
  <si>
    <t>Address 2</t>
  </si>
  <si>
    <t>City</t>
  </si>
  <si>
    <t>State</t>
  </si>
  <si>
    <t>ZIP Code</t>
  </si>
  <si>
    <t>Phone</t>
  </si>
  <si>
    <t>Email</t>
  </si>
  <si>
    <t>Fax</t>
  </si>
  <si>
    <t>Mike Gragg</t>
  </si>
  <si>
    <t>345 Cherry Street</t>
  </si>
  <si>
    <t>Suite 123</t>
  </si>
  <si>
    <t>Albany</t>
  </si>
  <si>
    <t>SD</t>
  </si>
  <si>
    <t>12345</t>
  </si>
  <si>
    <t>432-555-0178</t>
  </si>
  <si>
    <t>mike@treyresearch.net</t>
  </si>
  <si>
    <t>432-555-0187</t>
  </si>
  <si>
    <t>Contoso, Ltd</t>
  </si>
  <si>
    <t>Janine Mendoza</t>
  </si>
  <si>
    <t>567 Walnut Lane</t>
  </si>
  <si>
    <t>Moline</t>
  </si>
  <si>
    <t>MO</t>
  </si>
  <si>
    <t>09876</t>
  </si>
  <si>
    <t>432-555-0189</t>
  </si>
  <si>
    <t>janine@contoso.com</t>
  </si>
  <si>
    <t>432-555-0123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</si>
</sst>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0;0;;@"/>
    <numFmt numFmtId="166" formatCode="0.0%"/>
    <numFmt numFmtId="167" formatCode="00000"/>
  </numFmts>
  <fonts count="15">
    <font>
      <sz val="10"/>
      <color theme="3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1"/>
      <scheme val="minor"/>
    </font>
    <font>
      <sz val="9"/>
      <color theme="4" tint="-0.499984740745262"/>
      <name val="Calibri"/>
      <family val="2"/>
      <scheme val="major"/>
    </font>
    <font>
      <sz val="10"/>
      <color theme="2" tint="-0.74999237037263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28"/>
      <color theme="3"/>
      <name val="Calibri"/>
      <family val="2"/>
      <scheme val="major"/>
    </font>
    <font>
      <sz val="10"/>
      <color theme="3"/>
      <name val="Calibri"/>
      <family val="2"/>
      <scheme val="major"/>
    </font>
    <font>
      <b/>
      <sz val="10"/>
      <color theme="3"/>
      <name val="Calibri"/>
      <family val="2"/>
      <scheme val="maj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</borders>
  <cellStyleXfs count="7">
    <xf numFmtId="0" fontId="0" fillId="0" borderId="0">
      <alignment vertical="center"/>
    </xf>
    <xf numFmtId="0" fontId="7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1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/>
  </cellStyleXfs>
  <cellXfs count="54">
    <xf numFmtId="0" fontId="0" fillId="0" borderId="0" xfId="0">
      <alignment vertical="center"/>
    </xf>
    <xf numFmtId="0" fontId="0" fillId="0" borderId="0" xfId="0" applyFont="1" applyProtection="1">
      <alignment vertical="center"/>
    </xf>
    <xf numFmtId="49" fontId="0" fillId="0" borderId="0" xfId="0" applyNumberFormat="1" applyFont="1" applyProtection="1">
      <alignment vertical="center"/>
    </xf>
    <xf numFmtId="0" fontId="0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Protection="1">
      <alignment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indent="7"/>
    </xf>
    <xf numFmtId="0" fontId="6" fillId="0" borderId="0" xfId="0" applyFont="1">
      <alignment vertical="center"/>
    </xf>
    <xf numFmtId="0" fontId="6" fillId="0" borderId="0" xfId="0" applyFont="1" applyAlignment="1">
      <alignment vertical="top" wrapText="1"/>
    </xf>
    <xf numFmtId="0" fontId="2" fillId="0" borderId="0" xfId="0" applyFont="1" applyAlignment="1" applyProtection="1">
      <alignment wrapText="1"/>
    </xf>
    <xf numFmtId="0" fontId="8" fillId="0" borderId="0" xfId="6" applyAlignment="1" applyProtection="1">
      <alignment vertical="center"/>
    </xf>
    <xf numFmtId="0" fontId="7" fillId="0" borderId="0" xfId="1" applyAlignment="1">
      <alignment vertical="top"/>
    </xf>
    <xf numFmtId="0" fontId="7" fillId="0" borderId="0" xfId="1" applyFill="1" applyBorder="1" applyProtection="1"/>
    <xf numFmtId="0" fontId="0" fillId="0" borderId="0" xfId="0" applyAlignment="1" applyProtection="1">
      <alignment vertical="top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1" xfId="0" applyBorder="1">
      <alignment vertical="center"/>
    </xf>
    <xf numFmtId="0" fontId="2" fillId="0" borderId="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0" fillId="0" borderId="2" xfId="0" applyBorder="1">
      <alignment vertical="center"/>
    </xf>
    <xf numFmtId="0" fontId="9" fillId="0" borderId="0" xfId="2">
      <alignment vertical="center"/>
    </xf>
    <xf numFmtId="0" fontId="10" fillId="0" borderId="0" xfId="3" applyAlignment="1">
      <alignment horizontal="left" vertical="center"/>
    </xf>
    <xf numFmtId="14" fontId="10" fillId="0" borderId="0" xfId="3" applyNumberFormat="1" applyAlignment="1">
      <alignment horizontal="left" vertical="center"/>
    </xf>
    <xf numFmtId="165" fontId="10" fillId="0" borderId="0" xfId="3" applyNumberForma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9" fillId="0" borderId="0" xfId="2" applyAlignment="1">
      <alignment horizontal="left" vertical="center" indent="3"/>
    </xf>
    <xf numFmtId="0" fontId="3" fillId="0" borderId="3" xfId="0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indent="2"/>
    </xf>
    <xf numFmtId="164" fontId="0" fillId="0" borderId="0" xfId="0" applyNumberFormat="1" applyFont="1" applyFill="1" applyBorder="1" applyAlignment="1">
      <alignment horizontal="right" vertical="center" indent="2"/>
    </xf>
    <xf numFmtId="164" fontId="2" fillId="0" borderId="3" xfId="0" applyNumberFormat="1" applyFont="1" applyFill="1" applyBorder="1" applyAlignment="1" applyProtection="1">
      <alignment horizontal="right" vertical="center" indent="2"/>
    </xf>
    <xf numFmtId="166" fontId="2" fillId="0" borderId="4" xfId="4" applyNumberFormat="1" applyFont="1" applyFill="1" applyBorder="1" applyAlignment="1" applyProtection="1">
      <alignment horizontal="right" vertical="center" indent="2"/>
    </xf>
    <xf numFmtId="164" fontId="2" fillId="0" borderId="4" xfId="0" applyNumberFormat="1" applyFont="1" applyFill="1" applyBorder="1" applyAlignment="1" applyProtection="1">
      <alignment horizontal="right" vertical="center" indent="2"/>
    </xf>
    <xf numFmtId="0" fontId="0" fillId="0" borderId="0" xfId="0" applyAlignment="1"/>
    <xf numFmtId="0" fontId="9" fillId="0" borderId="0" xfId="2" applyAlignment="1">
      <alignment horizontal="left" vertical="center"/>
    </xf>
    <xf numFmtId="167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NumberFormat="1" applyFont="1" applyFill="1" applyBorder="1" applyAlignment="1" applyProtection="1">
      <alignment vertical="center"/>
    </xf>
    <xf numFmtId="14" fontId="0" fillId="0" borderId="0" xfId="0" applyNumberFormat="1" applyFont="1" applyFill="1" applyBorder="1" applyAlignment="1">
      <alignment horizontal="right" vertical="center" indent="1"/>
    </xf>
    <xf numFmtId="165" fontId="10" fillId="0" borderId="0" xfId="3" applyNumberFormat="1" applyAlignment="1">
      <alignment vertical="center" wrapText="1"/>
    </xf>
    <xf numFmtId="0" fontId="8" fillId="0" borderId="0" xfId="6" applyFont="1" applyAlignment="1">
      <alignment vertical="center"/>
    </xf>
    <xf numFmtId="0" fontId="0" fillId="0" borderId="1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0" fontId="0" fillId="0" borderId="1" xfId="0" applyBorder="1" applyAlignment="1">
      <alignment horizontal="left" vertical="top" indent="2"/>
    </xf>
    <xf numFmtId="0" fontId="0" fillId="0" borderId="0" xfId="0" applyBorder="1" applyAlignment="1">
      <alignment horizontal="left" vertical="top" indent="2"/>
    </xf>
  </cellXfs>
  <cellStyles count="7">
    <cellStyle name="Ana Başlık" xfId="6" builtinId="15" customBuiltin="1"/>
    <cellStyle name="Başlık 1" xfId="2" builtinId="16" customBuiltin="1"/>
    <cellStyle name="Başlık 2" xfId="3" builtinId="17" customBuiltin="1"/>
    <cellStyle name="İzlenen Köprü" xfId="5" builtinId="9" customBuiltin="1"/>
    <cellStyle name="Köprü" xfId="1" builtinId="8" customBuiltin="1"/>
    <cellStyle name="Normal" xfId="0" builtinId="0" customBuiltin="1"/>
    <cellStyle name="Yüzde" xfId="4" builtinId="5"/>
  </cellStyles>
  <dxfs count="16">
    <dxf>
      <numFmt numFmtId="0" formatCode="General"/>
    </dxf>
    <dxf>
      <numFmt numFmtId="167" formatCode="00000"/>
      <alignment horizontal="right" vertical="center" textRotation="0" wrapText="0" indent="1" justifyLastLine="0" shrinkToFit="0" readingOrder="0"/>
    </dxf>
    <dxf>
      <numFmt numFmtId="164" formatCode="&quot;$&quot;#,##0.00"/>
      <alignment horizontal="right" vertical="center" textRotation="0" wrapText="0" indent="2" justifyLastLine="0" shrinkToFit="0" readingOrder="0"/>
    </dxf>
    <dxf>
      <numFmt numFmtId="164" formatCode="&quot;$&quot;#,##0.00"/>
      <alignment vertical="center" textRotation="0" wrapText="0" indent="0" justifyLastLine="0" shrinkToFit="0" readingOrder="0"/>
    </dxf>
    <dxf>
      <numFmt numFmtId="164" formatCode="&quot;$&quot;#,##0.0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color theme="3"/>
      </font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1" defaultTableStyle="Commercial Invoice" defaultPivotStyle="PivotStyleLight16">
    <tableStyle name="Commercial Invoice" pivot="0" count="5">
      <tableStyleElement type="wholeTable" dxfId="15"/>
      <tableStyleElement type="headerRow" dxfId="14"/>
      <tableStyleElement type="totalRow" dxfId="13"/>
      <tableStyleElement type="firstRowStripe" dxfId="12"/>
      <tableStyleElement type="firstColumn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DAFA7"/>
      <color rgb="FFBFE9E6"/>
      <color rgb="FFC5D1D7"/>
      <color rgb="FF00A7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tables/table1.xml><?xml version="1.0" encoding="utf-8"?>
<table xmlns="http://schemas.openxmlformats.org/spreadsheetml/2006/main" id="3" name="InvoiceItems" displayName="InvoiceItems" ref="B12:H17" dataDxfId="9">
  <autoFilter ref="B12:H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name="Date" totalsRowLabel="Total" dataDxfId="8"/>
    <tableColumn id="1" name="Item #" dataDxfId="7"/>
    <tableColumn id="2" name="Description" dataDxfId="6"/>
    <tableColumn id="3" name="Qty" dataDxfId="5"/>
    <tableColumn id="4" name="Unit Price" dataDxfId="4"/>
    <tableColumn id="5" name="Discount" dataDxfId="3"/>
    <tableColumn id="6" name="Total" dataDxfId="2">
      <calculatedColumnFormula>IF(AND(InvoiceItems[[#This Row],[Qty]]&lt;&gt;"",InvoiceItems[[#This Row],[Unit Price]]&lt;&gt;""),(InvoiceItems[[#This Row],[Qty]]*InvoiceItems[[#This Row],[Unit Price]])-InvoiceItems[[#This Row],[Discount]],"")</calculatedColumnFormula>
    </tableColumn>
  </tableColumns>
  <tableStyleInfo name="Commercial Invoice" showFirstColumn="0" showLastColumn="0" showRowStripes="1" showColumnStripes="0"/>
  <extLst>
    <ext xmlns:x14="http://schemas.microsoft.com/office/spreadsheetml/2009/9/main" uri="{504A1905-F514-4f6f-8877-14C23A59335A}">
      <x14:table altText="Invoice Items" altTextSummary="List of invoice items and details, such as Date, Item #, Description, Qty, Unit Price, Discount, and a calculated Total. "/>
    </ext>
  </extLst>
</table>
</file>

<file path=xl/tables/table2.xml><?xml version="1.0" encoding="utf-8"?>
<table xmlns="http://schemas.openxmlformats.org/spreadsheetml/2006/main" id="1" name="CustomerList" displayName="CustomerList" ref="B3:K5">
  <autoFilter ref="B3:K5"/>
  <tableColumns count="10">
    <tableColumn id="2" name="Company Name"/>
    <tableColumn id="3" name="Contact Name"/>
    <tableColumn id="4" name="Address"/>
    <tableColumn id="1" name="Address 2"/>
    <tableColumn id="5" name="City"/>
    <tableColumn id="6" name="State"/>
    <tableColumn id="7" name="ZIP Code" dataDxfId="1"/>
    <tableColumn id="8" name="Phone" dataDxfId="0"/>
    <tableColumn id="10" name="Email"/>
    <tableColumn id="11" name="Fax"/>
  </tableColumns>
  <tableStyleInfo name="Commercial Invoice" showFirstColumn="0" showLastColumn="0" showRowStripes="1" showColumnStripes="0"/>
  <extLst>
    <ext xmlns:x14="http://schemas.microsoft.com/office/spreadsheetml/2009/9/main" uri="{504A1905-F514-4f6f-8877-14C23A59335A}">
      <x14:table altText="Customers" altTextSummary="List of customer details, such as Company Name, Contact Name, Address, Address 2, City, State, ZIP Code, Phone, Email, and Fax."/>
    </ext>
  </extLst>
</table>
</file>

<file path=xl/theme/theme1.xml><?xml version="1.0" encoding="utf-8"?>
<a:theme xmlns:a="http://schemas.openxmlformats.org/drawingml/2006/main" name="Office Theme">
  <a:themeElements>
    <a:clrScheme name="Commerical Invoice">
      <a:dk1>
        <a:sysClr val="windowText" lastClr="000000"/>
      </a:dk1>
      <a:lt1>
        <a:sysClr val="window" lastClr="FFFFFF"/>
      </a:lt1>
      <a:dk2>
        <a:srgbClr val="735223"/>
      </a:dk2>
      <a:lt2>
        <a:srgbClr val="F0F0F0"/>
      </a:lt2>
      <a:accent1>
        <a:srgbClr val="ACD175"/>
      </a:accent1>
      <a:accent2>
        <a:srgbClr val="CC9D59"/>
      </a:accent2>
      <a:accent3>
        <a:srgbClr val="32A0FF"/>
      </a:accent3>
      <a:accent4>
        <a:srgbClr val="9B9B9B"/>
      </a:accent4>
      <a:accent5>
        <a:srgbClr val="F01414"/>
      </a:accent5>
      <a:accent6>
        <a:srgbClr val="C300DC"/>
      </a:accent6>
      <a:hlink>
        <a:srgbClr val="32A0FF"/>
      </a:hlink>
      <a:folHlink>
        <a:srgbClr val="C300D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anine@contoso.com" TargetMode="External"/><Relationship Id="rId1" Type="http://schemas.openxmlformats.org/officeDocument/2006/relationships/hyperlink" Target="mailto:mike@treyresearch.net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A1:I23"/>
  <sheetViews>
    <sheetView showGridLines="0" tabSelected="1" zoomScaleNormal="100" workbookViewId="0"/>
  </sheetViews>
  <sheetFormatPr defaultColWidth="9.28515625" defaultRowHeight="19.5" customHeight="1"/>
  <cols>
    <col min="1" max="1" width="1.42578125" style="5" customWidth="1"/>
    <col min="2" max="2" width="12" style="5" customWidth="1"/>
    <col min="3" max="3" width="26.42578125" style="5" customWidth="1"/>
    <col min="4" max="4" width="27.140625" style="5" customWidth="1"/>
    <col min="5" max="5" width="9.5703125" style="5" customWidth="1"/>
    <col min="6" max="7" width="18.85546875" style="5" customWidth="1"/>
    <col min="8" max="8" width="17" style="5" customWidth="1"/>
    <col min="9" max="9" width="1.42578125" style="5" customWidth="1"/>
    <col min="10" max="16384" width="9.28515625" style="5"/>
  </cols>
  <sheetData>
    <row r="1" spans="1:9" ht="7.5" customHeight="1"/>
    <row r="2" spans="1:9" ht="19.5" customHeight="1">
      <c r="A2" s="19"/>
      <c r="C2"/>
      <c r="D2" s="22"/>
      <c r="E2"/>
      <c r="F2"/>
      <c r="G2"/>
      <c r="H2" s="24"/>
      <c r="I2" s="5" t="s">
        <v>0</v>
      </c>
    </row>
    <row r="3" spans="1:9" customFormat="1" ht="19.5" customHeight="1">
      <c r="B3" s="49" t="s">
        <v>1</v>
      </c>
      <c r="C3" s="49"/>
      <c r="D3" s="50" t="s">
        <v>2</v>
      </c>
      <c r="E3" s="51"/>
      <c r="F3" s="30" t="s">
        <v>3</v>
      </c>
      <c r="G3" s="17" t="s">
        <v>4</v>
      </c>
      <c r="H3" s="25"/>
    </row>
    <row r="4" spans="1:9" ht="19.5" customHeight="1">
      <c r="B4" s="49"/>
      <c r="C4" s="49"/>
      <c r="D4" s="52" t="s">
        <v>5</v>
      </c>
      <c r="E4" s="53"/>
      <c r="F4" s="30" t="s">
        <v>6</v>
      </c>
      <c r="G4" s="17" t="s">
        <v>7</v>
      </c>
      <c r="H4" s="24"/>
    </row>
    <row r="5" spans="1:9" ht="19.5" customHeight="1">
      <c r="D5" s="23"/>
      <c r="E5"/>
      <c r="G5"/>
      <c r="H5" s="24"/>
    </row>
    <row r="6" spans="1:9" ht="24.75" customHeight="1"/>
    <row r="7" spans="1:9" s="15" customFormat="1" ht="22.5" customHeight="1">
      <c r="B7" s="26" t="s">
        <v>8</v>
      </c>
      <c r="C7" s="48" t="s">
        <v>9</v>
      </c>
      <c r="D7" s="35" t="s">
        <v>10</v>
      </c>
      <c r="E7" s="29" t="str">
        <f>IFERROR(VLOOKUP(BillName,CustomerList[],8,FALSE),"")</f>
        <v>432-555-0178</v>
      </c>
      <c r="G7" s="26" t="s">
        <v>11</v>
      </c>
      <c r="H7" s="27">
        <v>34567</v>
      </c>
      <c r="I7" s="15" t="s">
        <v>0</v>
      </c>
    </row>
    <row r="8" spans="1:9" s="15" customFormat="1" ht="22.5" customHeight="1">
      <c r="B8" s="26" t="s">
        <v>12</v>
      </c>
      <c r="C8" s="48" t="str">
        <f>IFERROR(VLOOKUP(BillName,CustomerList[],3,FALSE),"")</f>
        <v>345 Cherry Street</v>
      </c>
      <c r="D8" s="35" t="s">
        <v>13</v>
      </c>
      <c r="E8" s="29" t="str">
        <f>IFERROR(VLOOKUP(BillName,CustomerList[],10,FALSE),"")</f>
        <v>432-555-0187</v>
      </c>
      <c r="G8" s="26" t="s">
        <v>14</v>
      </c>
      <c r="H8" s="28">
        <v>41839</v>
      </c>
    </row>
    <row r="9" spans="1:9" s="15" customFormat="1" ht="22.5" customHeight="1">
      <c r="B9"/>
      <c r="C9" s="48" t="str">
        <f>IF(VLOOKUP(BillName,CustomerList[],4,FALSE)&lt;&gt;"",VLOOKUP(BillName,CustomerList[],4,FALSE),IF(VLOOKUP(BillName,CustomerList[],5,FALSE)&lt;&gt;"",CONCATENATE(VLOOKUP(BillName,CustomerList[],5,FALSE),",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Suite 123</v>
      </c>
      <c r="D9" s="35" t="s">
        <v>15</v>
      </c>
      <c r="E9" s="29" t="str">
        <f>IFERROR(VLOOKUP(BillName,CustomerList[],9,FALSE),"")</f>
        <v>mike@treyresearch.net</v>
      </c>
      <c r="F9"/>
      <c r="G9" s="44" t="s">
        <v>16</v>
      </c>
      <c r="H9" s="29" t="str">
        <f>IFERROR(VLOOKUP(BillName,CustomerList[],2,FALSE),"")</f>
        <v>Mike Gragg</v>
      </c>
    </row>
    <row r="10" spans="1:9" ht="22.5" customHeight="1">
      <c r="B10"/>
      <c r="C10" s="48" t="str">
        <f>IF(VLOOKUP(BillName,CustomerList[],4,FALSE)="","",IF(VLOOKUP(BillName,CustomerList[],5,FALSE)&lt;&gt;"",CONCATENATE(VLOOKUP(BillName,CustomerList[],5,FALSE),",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Albany, SD 12345</v>
      </c>
      <c r="F10" s="10"/>
      <c r="G10" s="14"/>
    </row>
    <row r="11" spans="1:9" ht="19.5" customHeight="1">
      <c r="D11" s="13"/>
      <c r="E11" s="13"/>
      <c r="F11" s="10"/>
      <c r="G11" s="14"/>
    </row>
    <row r="12" spans="1:9" s="6" customFormat="1" ht="19.5" customHeight="1">
      <c r="B12" s="32" t="s">
        <v>17</v>
      </c>
      <c r="C12" s="32" t="s">
        <v>18</v>
      </c>
      <c r="D12" s="20" t="s">
        <v>19</v>
      </c>
      <c r="E12" s="31" t="s">
        <v>20</v>
      </c>
      <c r="F12" s="31" t="s">
        <v>21</v>
      </c>
      <c r="G12" s="31" t="s">
        <v>22</v>
      </c>
      <c r="H12" s="38" t="s">
        <v>23</v>
      </c>
    </row>
    <row r="13" spans="1:9" s="6" customFormat="1" ht="19.5" customHeight="1">
      <c r="B13" s="47">
        <v>41866</v>
      </c>
      <c r="C13" s="21">
        <v>789807</v>
      </c>
      <c r="D13" s="20" t="s">
        <v>24</v>
      </c>
      <c r="E13" s="33">
        <v>4</v>
      </c>
      <c r="F13" s="34">
        <v>10</v>
      </c>
      <c r="G13" s="34">
        <v>2</v>
      </c>
      <c r="H13" s="39">
        <f>IF(AND(InvoiceItems[[#This Row],[Qty]]&lt;&gt;"",InvoiceItems[[#This Row],[Unit Price]]&lt;&gt;""),(InvoiceItems[[#This Row],[Qty]]*InvoiceItems[[#This Row],[Unit Price]])-InvoiceItems[[#This Row],[Discount]],"")</f>
        <v>38</v>
      </c>
    </row>
    <row r="14" spans="1:9" s="6" customFormat="1" ht="19.5" customHeight="1">
      <c r="B14" s="47"/>
      <c r="C14" s="21"/>
      <c r="D14" s="20"/>
      <c r="E14" s="33"/>
      <c r="F14" s="34"/>
      <c r="G14" s="34"/>
      <c r="H14" s="39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5" spans="1:9" s="6" customFormat="1" ht="19.5" customHeight="1">
      <c r="B15" s="47"/>
      <c r="C15" s="21"/>
      <c r="D15" s="20"/>
      <c r="E15" s="33"/>
      <c r="F15" s="34"/>
      <c r="G15" s="34"/>
      <c r="H15" s="39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6" spans="1:9" s="6" customFormat="1" ht="19.5" customHeight="1">
      <c r="B16" s="47"/>
      <c r="C16" s="21"/>
      <c r="D16" s="20"/>
      <c r="E16" s="33"/>
      <c r="F16" s="34"/>
      <c r="G16" s="34"/>
      <c r="H16" s="39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7" spans="2:8" s="6" customFormat="1" ht="19.5" customHeight="1">
      <c r="B17" s="47"/>
      <c r="C17" s="21"/>
      <c r="D17" s="20"/>
      <c r="E17" s="33"/>
      <c r="F17" s="34"/>
      <c r="G17" s="34"/>
      <c r="H17" s="39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8" spans="2:8" customFormat="1" ht="19.5" customHeight="1">
      <c r="F18" s="6"/>
      <c r="G18" s="36" t="s">
        <v>25</v>
      </c>
      <c r="H18" s="40">
        <f>SUM(InvoiceItems[Total])</f>
        <v>38</v>
      </c>
    </row>
    <row r="19" spans="2:8" s="6" customFormat="1" ht="19.5" customHeight="1">
      <c r="D19" s="11"/>
      <c r="E19" s="11"/>
      <c r="G19" s="37" t="s">
        <v>26</v>
      </c>
      <c r="H19" s="41">
        <v>8.8999999999999996E-2</v>
      </c>
    </row>
    <row r="20" spans="2:8" ht="19.5" customHeight="1">
      <c r="C20" s="6"/>
      <c r="D20" s="11"/>
      <c r="E20" s="11"/>
      <c r="G20" s="37" t="s">
        <v>27</v>
      </c>
      <c r="H20" s="42">
        <f>InvoiceSubtotal*SalesTaxRate</f>
        <v>3.3819999999999997</v>
      </c>
    </row>
    <row r="21" spans="2:8" ht="19.5" customHeight="1">
      <c r="C21" s="6"/>
      <c r="D21" s="11"/>
      <c r="E21" s="11"/>
      <c r="G21" s="37" t="s">
        <v>28</v>
      </c>
      <c r="H21" s="42">
        <v>5</v>
      </c>
    </row>
    <row r="22" spans="2:8" ht="19.5" customHeight="1">
      <c r="B22" s="43" t="str">
        <f>"MAKE ALL CHECKS PAYABLE TO  "&amp;UPPER(CompanyName)&amp;"."</f>
        <v>MAKE ALL CHECKS PAYABLE TO  TAİLSPİN TOYS.</v>
      </c>
      <c r="C22" s="12"/>
      <c r="D22" s="6"/>
      <c r="E22" s="6"/>
      <c r="G22" s="37" t="s">
        <v>29</v>
      </c>
      <c r="H22" s="42"/>
    </row>
    <row r="23" spans="2:8" ht="19.5" customHeight="1">
      <c r="B23" s="43" t="s">
        <v>30</v>
      </c>
      <c r="C23"/>
      <c r="D23"/>
      <c r="E23"/>
      <c r="G23" s="37" t="s">
        <v>23</v>
      </c>
      <c r="H23" s="42">
        <f>InvoiceSubtotal+SalesTax+Shipping-Deposit</f>
        <v>46.381999999999998</v>
      </c>
    </row>
  </sheetData>
  <sheetProtection formatCells="0" formatColumns="0" formatRows="0" selectLockedCells="1" sort="0"/>
  <mergeCells count="3">
    <mergeCell ref="B3:C4"/>
    <mergeCell ref="D3:E3"/>
    <mergeCell ref="D4:E4"/>
  </mergeCells>
  <phoneticPr fontId="1" type="noConversion"/>
  <conditionalFormatting sqref="E9">
    <cfRule type="expression" dxfId="10" priority="1">
      <formula>$E$9&lt;&gt;""</formula>
    </cfRule>
  </conditionalFormatting>
  <dataValidations count="1">
    <dataValidation type="list" allowBlank="1" showInputMessage="1" sqref="C7">
      <formula1>CustomerLookup</formula1>
    </dataValidation>
  </dataValidations>
  <hyperlinks>
    <hyperlink ref="G3" r:id="rId1"/>
    <hyperlink ref="G4" r:id="rId2"/>
  </hyperlinks>
  <printOptions horizontalCentered="1"/>
  <pageMargins left="0.25" right="0.25" top="0.75" bottom="0.75" header="0.3" footer="0.3"/>
  <pageSetup fitToHeight="0" orientation="portrait" horizontalDpi="300" verticalDpi="300" r:id="rId3"/>
  <headerFooter differentFirst="1" alignWithMargins="0">
    <oddFooter>Page &amp;P of &amp;N</oddFooter>
  </headerFooter>
  <drawing r:id="rId4"/>
  <legacy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B1:K5"/>
  <sheetViews>
    <sheetView showGridLines="0" topLeftCell="A3" zoomScaleNormal="100" workbookViewId="0">
      <selection activeCell="B3" sqref="B3"/>
    </sheetView>
  </sheetViews>
  <sheetFormatPr defaultColWidth="9.28515625" defaultRowHeight="19.5" customHeight="1"/>
  <cols>
    <col min="1" max="1" width="1.42578125" style="1" customWidth="1"/>
    <col min="2" max="2" width="21.7109375" style="1" customWidth="1"/>
    <col min="3" max="3" width="18.85546875" style="1" customWidth="1"/>
    <col min="4" max="4" width="24.85546875" style="1" customWidth="1"/>
    <col min="5" max="5" width="22.28515625" style="1" customWidth="1"/>
    <col min="6" max="6" width="26.7109375" style="1" customWidth="1"/>
    <col min="7" max="7" width="17.28515625" style="1" customWidth="1"/>
    <col min="8" max="8" width="12" style="1" customWidth="1"/>
    <col min="9" max="9" width="13.28515625" style="2" customWidth="1"/>
    <col min="10" max="10" width="22.5703125" style="1" customWidth="1"/>
    <col min="11" max="11" width="22.7109375" style="1" customWidth="1"/>
    <col min="12" max="16384" width="9.28515625" style="1"/>
  </cols>
  <sheetData>
    <row r="1" spans="2:11" ht="33" customHeight="1">
      <c r="B1" s="16" t="s">
        <v>31</v>
      </c>
      <c r="C1" s="3"/>
      <c r="D1" s="3"/>
      <c r="E1" s="3"/>
      <c r="F1" s="3"/>
      <c r="G1" s="3"/>
      <c r="H1" s="3"/>
      <c r="J1" s="3"/>
      <c r="K1" s="3"/>
    </row>
    <row r="2" spans="2:11" customFormat="1" ht="9" customHeight="1"/>
    <row r="3" spans="2:11" s="4" customFormat="1" ht="19.5" customHeight="1">
      <c r="B3" s="7" t="s">
        <v>32</v>
      </c>
      <c r="C3" s="7" t="s">
        <v>33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38</v>
      </c>
      <c r="I3" s="46" t="s">
        <v>39</v>
      </c>
      <c r="J3" s="7" t="s">
        <v>40</v>
      </c>
      <c r="K3" s="7" t="s">
        <v>41</v>
      </c>
    </row>
    <row r="4" spans="2:11" ht="19.5" customHeight="1">
      <c r="B4" s="8" t="s">
        <v>9</v>
      </c>
      <c r="C4" s="8" t="s">
        <v>42</v>
      </c>
      <c r="D4" s="8" t="s">
        <v>43</v>
      </c>
      <c r="E4" s="8" t="s">
        <v>44</v>
      </c>
      <c r="F4" s="8" t="s">
        <v>45</v>
      </c>
      <c r="G4" s="8" t="s">
        <v>46</v>
      </c>
      <c r="H4" s="45" t="s">
        <v>47</v>
      </c>
      <c r="I4" s="9" t="s">
        <v>48</v>
      </c>
      <c r="J4" s="18" t="s">
        <v>49</v>
      </c>
      <c r="K4" s="9" t="s">
        <v>50</v>
      </c>
    </row>
    <row r="5" spans="2:11" ht="19.5" customHeight="1">
      <c r="B5" s="8" t="s">
        <v>51</v>
      </c>
      <c r="C5" s="8" t="s">
        <v>52</v>
      </c>
      <c r="D5" s="8" t="s">
        <v>53</v>
      </c>
      <c r="E5" s="8"/>
      <c r="F5" s="8" t="s">
        <v>54</v>
      </c>
      <c r="G5" s="8" t="s">
        <v>55</v>
      </c>
      <c r="H5" s="45" t="s">
        <v>56</v>
      </c>
      <c r="I5" s="9" t="s">
        <v>57</v>
      </c>
      <c r="J5" s="18" t="s">
        <v>58</v>
      </c>
      <c r="K5" s="9" t="s">
        <v>59</v>
      </c>
    </row>
  </sheetData>
  <sheetProtection formatCells="0" formatColumns="0" formatRows="0" insertColumns="0" insertRows="0" insertHyperlinks="0" deleteColumns="0" deleteRows="0" selectLockedCells="1" sort="0" autoFilter="0" pivotTables="0"/>
  <hyperlinks>
    <hyperlink ref="J4" r:id="rId1"/>
    <hyperlink ref="J5" r:id="rId2"/>
  </hyperlinks>
  <printOptions horizontalCentered="1"/>
  <pageMargins left="0.25" right="0.25" top="0.75" bottom="0.75" header="0.3" footer="0.3"/>
  <pageSetup fitToHeight="0" orientation="landscape" r:id="rId3"/>
  <headerFooter differentFirst="1">
    <oddFooter>Page &amp;P of &amp;N</oddFooter>
  </headerFooter>
  <ignoredErrors>
    <ignoredError sqref="H4:H5" numberStoredAsText="1"/>
  </ignoredErrors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dcterms:created xsi:type="dcterms:W3CDTF">2013-12-05T23:41:12Z</dcterms:created>
  <dcterms:modified xsi:type="dcterms:W3CDTF">2014-10-15T14:45:49Z</dcterms:modified>
</cp:coreProperties>
</file>