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11" i="1" l="1"/>
  <c r="P10" i="1"/>
  <c r="P11" i="1" s="1"/>
  <c r="N10" i="1"/>
  <c r="N11" i="1" s="1"/>
  <c r="L10" i="1"/>
  <c r="J10" i="1"/>
  <c r="J11" i="1" s="1"/>
  <c r="H10" i="1"/>
  <c r="O9" i="1"/>
  <c r="M9" i="1"/>
  <c r="M11" i="1" s="1"/>
  <c r="K9" i="1"/>
  <c r="I9" i="1"/>
  <c r="O8" i="1"/>
  <c r="K8" i="1"/>
  <c r="R8" i="1" s="1"/>
  <c r="Q7" i="1"/>
  <c r="L7" i="1"/>
  <c r="O6" i="1"/>
  <c r="K6" i="1"/>
  <c r="O5" i="1"/>
  <c r="K5" i="1"/>
  <c r="Q5" i="1" s="1"/>
  <c r="O4" i="1"/>
  <c r="O11" i="1" s="1"/>
  <c r="K4" i="1"/>
  <c r="R6" i="1" l="1"/>
  <c r="L11" i="1"/>
  <c r="R9" i="1"/>
  <c r="R5" i="1"/>
  <c r="Q8" i="1"/>
  <c r="H11" i="1"/>
  <c r="Q10" i="1"/>
  <c r="Q4" i="1"/>
  <c r="R4" i="1"/>
  <c r="Q6" i="1"/>
  <c r="Q9" i="1"/>
  <c r="R10" i="1"/>
  <c r="K11" i="1"/>
  <c r="R7" i="1"/>
  <c r="R11" i="1" l="1"/>
  <c r="Q11" i="1"/>
</calcChain>
</file>

<file path=xl/sharedStrings.xml><?xml version="1.0" encoding="utf-8"?>
<sst xmlns="http://schemas.openxmlformats.org/spreadsheetml/2006/main" count="29" uniqueCount="29">
  <si>
    <t>TOTAL NOMBRE DE MONTEES VOYAGEURS PAR JOUR</t>
  </si>
  <si>
    <t>semaine</t>
  </si>
  <si>
    <t>sem 0</t>
  </si>
  <si>
    <t>sem 10</t>
  </si>
  <si>
    <t>sem 11</t>
  </si>
  <si>
    <t>sem 12</t>
  </si>
  <si>
    <t>sem 13</t>
  </si>
  <si>
    <t>sem 14</t>
  </si>
  <si>
    <t>sem 15</t>
  </si>
  <si>
    <t>sem 16</t>
  </si>
  <si>
    <t>sem 17</t>
  </si>
  <si>
    <r>
      <t xml:space="preserve">sem 18 </t>
    </r>
    <r>
      <rPr>
        <sz val="11"/>
        <color rgb="FF7030A0"/>
        <rFont val="Calibri"/>
        <family val="2"/>
        <scheme val="minor"/>
      </rPr>
      <t>**</t>
    </r>
  </si>
  <si>
    <r>
      <t xml:space="preserve">sem 19 </t>
    </r>
    <r>
      <rPr>
        <sz val="11"/>
        <color rgb="FFFF0000"/>
        <rFont val="Calibri"/>
        <family val="2"/>
        <scheme val="minor"/>
      </rPr>
      <t>*</t>
    </r>
  </si>
  <si>
    <t>sem 20</t>
  </si>
  <si>
    <t>sem 21</t>
  </si>
  <si>
    <r>
      <t xml:space="preserve">sem 22 </t>
    </r>
    <r>
      <rPr>
        <sz val="11"/>
        <color rgb="FF7030A0"/>
        <rFont val="Calibri"/>
        <family val="2"/>
        <scheme val="minor"/>
      </rPr>
      <t>**</t>
    </r>
  </si>
  <si>
    <t>sem 23</t>
  </si>
  <si>
    <t>total</t>
  </si>
  <si>
    <t>Moyenne (sans sem 0 + sans sem 10 pour le week-end)</t>
  </si>
  <si>
    <t>lundi</t>
  </si>
  <si>
    <t>mardi</t>
  </si>
  <si>
    <t>mercredi</t>
  </si>
  <si>
    <t>jeudi</t>
  </si>
  <si>
    <t>vendredi</t>
  </si>
  <si>
    <t>samedi</t>
  </si>
  <si>
    <t>dimanche</t>
  </si>
  <si>
    <t>Total général</t>
  </si>
  <si>
    <t>*estimation</t>
  </si>
  <si>
    <t>* lancement des nouvelles circulations : pas de comptages pour la sem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</si>
</sst>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165" fontId="5" fillId="3" borderId="3" xfId="1" applyNumberFormat="1" applyFont="1" applyFill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  <xf numFmtId="165" fontId="6" fillId="5" borderId="3" xfId="1" applyNumberFormat="1" applyFont="1" applyFill="1" applyBorder="1" applyAlignment="1">
      <alignment horizontal="center"/>
    </xf>
    <xf numFmtId="165" fontId="0" fillId="0" borderId="3" xfId="0" applyNumberFormat="1" applyBorder="1"/>
    <xf numFmtId="165" fontId="0" fillId="0" borderId="0" xfId="0" applyNumberFormat="1"/>
    <xf numFmtId="165" fontId="4" fillId="0" borderId="3" xfId="1" applyNumberFormat="1" applyFont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165" fontId="7" fillId="6" borderId="3" xfId="1" applyNumberFormat="1" applyFont="1" applyFill="1" applyBorder="1" applyAlignment="1">
      <alignment horizontal="center"/>
    </xf>
    <xf numFmtId="165" fontId="7" fillId="3" borderId="3" xfId="1" applyNumberFormat="1" applyFont="1" applyFill="1" applyBorder="1" applyAlignment="1">
      <alignment horizontal="center"/>
    </xf>
    <xf numFmtId="165" fontId="3" fillId="0" borderId="3" xfId="0" applyNumberFormat="1" applyFont="1" applyBorder="1"/>
    <xf numFmtId="0" fontId="9" fillId="0" borderId="0" xfId="0" applyFont="1"/>
    <xf numFmtId="0" fontId="0" fillId="0" borderId="0" xfId="0" applyNumberFormat="1"/>
    <xf numFmtId="0" fontId="8" fillId="5" borderId="3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-SOTR/02.%20PTP/01.%20SUIVI%20STATISTIQUE/01.%20SUIVI%20STATs/02.TER%20SNCF/2.par%20ligne%20ferroviaire/TT%20Nantes%20-%20Ch&#226;teaubriant/synth&#232;s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totale"/>
      <sheetName val="calcul estimation"/>
      <sheetName val="synthèse JOB"/>
      <sheetName val="synthèse samedi"/>
      <sheetName val="synthèse dimanche"/>
    </sheetNames>
    <sheetDataSet>
      <sheetData sheetId="0">
        <row r="3">
          <cell r="B3" t="str">
            <v>sem 0</v>
          </cell>
          <cell r="C3" t="str">
            <v>sem 10</v>
          </cell>
          <cell r="D3" t="str">
            <v>sem 11</v>
          </cell>
          <cell r="E3" t="str">
            <v>sem 12</v>
          </cell>
          <cell r="F3" t="str">
            <v>sem 13</v>
          </cell>
          <cell r="G3" t="str">
            <v>sem 14</v>
          </cell>
          <cell r="H3" t="str">
            <v>sem 15</v>
          </cell>
          <cell r="I3" t="str">
            <v>sem 16</v>
          </cell>
          <cell r="J3" t="str">
            <v>sem 17</v>
          </cell>
          <cell r="K3" t="str">
            <v>sem 18 **</v>
          </cell>
          <cell r="L3" t="str">
            <v>sem 19 *</v>
          </cell>
          <cell r="M3" t="str">
            <v>sem 20</v>
          </cell>
          <cell r="N3" t="str">
            <v>sem 21</v>
          </cell>
          <cell r="O3" t="str">
            <v>sem 22 **</v>
          </cell>
          <cell r="P3" t="str">
            <v>sem 23</v>
          </cell>
        </row>
        <row r="11">
          <cell r="B11">
            <v>3443</v>
          </cell>
          <cell r="C11">
            <v>8415</v>
          </cell>
          <cell r="D11">
            <v>7440</v>
          </cell>
          <cell r="E11">
            <v>6541.5</v>
          </cell>
          <cell r="F11">
            <v>6395</v>
          </cell>
          <cell r="G11">
            <v>6821.5</v>
          </cell>
          <cell r="H11">
            <v>5292.5396825396829</v>
          </cell>
          <cell r="I11">
            <v>5261.2162162162167</v>
          </cell>
          <cell r="J11">
            <v>5011.8253968253966</v>
          </cell>
          <cell r="K11">
            <v>4326.6486486486483</v>
          </cell>
          <cell r="L11">
            <v>4132.333333333333</v>
          </cell>
          <cell r="M11">
            <v>6533.2432432432433</v>
          </cell>
          <cell r="N11">
            <v>6315.3174603174602</v>
          </cell>
          <cell r="O11">
            <v>5754.6756756756758</v>
          </cell>
          <cell r="P11">
            <v>6296.5873015873012</v>
          </cell>
        </row>
        <row r="36">
          <cell r="AX36" t="str">
            <v>Moyenne (sans 0)</v>
          </cell>
        </row>
        <row r="38">
          <cell r="A38" t="str">
            <v>Abbaretz</v>
          </cell>
          <cell r="AZ38">
            <v>365.00588343445492</v>
          </cell>
        </row>
        <row r="39">
          <cell r="A39" t="str">
            <v>Babinière</v>
          </cell>
          <cell r="AZ39">
            <v>405.72816694245273</v>
          </cell>
        </row>
        <row r="40">
          <cell r="A40" t="str">
            <v>Châteaubriant</v>
          </cell>
          <cell r="AZ40">
            <v>1550.3901299258446</v>
          </cell>
        </row>
        <row r="41">
          <cell r="A41" t="str">
            <v>Erdre Active</v>
          </cell>
          <cell r="AZ41">
            <v>668.49678249678243</v>
          </cell>
        </row>
        <row r="42">
          <cell r="A42" t="str">
            <v>Haluchère</v>
          </cell>
          <cell r="AZ42">
            <v>1083.9782358889502</v>
          </cell>
        </row>
        <row r="43">
          <cell r="A43" t="str">
            <v>Issé</v>
          </cell>
          <cell r="AZ43">
            <v>243.78044370901515</v>
          </cell>
        </row>
        <row r="44">
          <cell r="A44" t="str">
            <v>La Chapelle-Aulnay</v>
          </cell>
          <cell r="AZ44">
            <v>679.98832505975338</v>
          </cell>
        </row>
        <row r="45">
          <cell r="A45" t="str">
            <v>La Chapelle Centre</v>
          </cell>
          <cell r="AZ45">
            <v>982.95862444076727</v>
          </cell>
        </row>
        <row r="46">
          <cell r="A46" t="str">
            <v>Nantes</v>
          </cell>
          <cell r="AZ46">
            <v>4058.34264877122</v>
          </cell>
        </row>
        <row r="47">
          <cell r="A47" t="str">
            <v>Nort</v>
          </cell>
          <cell r="AZ47">
            <v>1207.9926074033215</v>
          </cell>
        </row>
        <row r="48">
          <cell r="A48" t="str">
            <v>Sucé</v>
          </cell>
          <cell r="AZ48">
            <v>767.86406814978238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7"/>
  <sheetViews>
    <sheetView tabSelected="1" workbookViewId="0">
      <selection activeCell="G20" sqref="G20"/>
    </sheetView>
  </sheetViews>
  <sheetFormatPr baseColWidth="10" defaultRowHeight="15" x14ac:dyDescent="0.25"/>
  <cols>
    <col min="1" max="1" width="18.140625" bestFit="1" customWidth="1"/>
    <col min="2" max="6" width="8.28515625" customWidth="1"/>
    <col min="7" max="7" width="9.28515625" customWidth="1"/>
    <col min="8" max="9" width="8.28515625" customWidth="1"/>
    <col min="10" max="13" width="9.28515625" customWidth="1"/>
    <col min="14" max="15" width="8.85546875" customWidth="1"/>
    <col min="16" max="16" width="9.28515625" customWidth="1"/>
    <col min="17" max="18" width="9.42578125" customWidth="1"/>
    <col min="19" max="19" width="9.28515625" customWidth="1"/>
    <col min="20" max="21" width="8.28515625" customWidth="1"/>
    <col min="22" max="22" width="9.28515625" customWidth="1"/>
    <col min="23" max="24" width="8.28515625" customWidth="1"/>
    <col min="25" max="25" width="9.28515625" customWidth="1"/>
    <col min="26" max="27" width="8.28515625" customWidth="1"/>
    <col min="28" max="28" width="9.28515625" customWidth="1"/>
    <col min="29" max="29" width="11.42578125" customWidth="1"/>
    <col min="30" max="30" width="8.28515625" customWidth="1"/>
    <col min="31" max="32" width="11.42578125" customWidth="1"/>
    <col min="33" max="33" width="8.28515625" customWidth="1"/>
    <col min="34" max="34" width="8.85546875" customWidth="1"/>
    <col min="35" max="36" width="8.28515625" customWidth="1"/>
    <col min="37" max="37" width="9.28515625" customWidth="1"/>
    <col min="38" max="39" width="8.28515625" customWidth="1"/>
    <col min="40" max="40" width="9.28515625" customWidth="1"/>
    <col min="41" max="42" width="8.28515625" customWidth="1"/>
    <col min="43" max="43" width="9.28515625" customWidth="1"/>
    <col min="44" max="45" width="8.28515625" bestFit="1" customWidth="1"/>
    <col min="46" max="48" width="9.28515625" bestFit="1" customWidth="1"/>
    <col min="49" max="49" width="10.28515625" bestFit="1" customWidth="1"/>
    <col min="50" max="51" width="8.28515625" bestFit="1" customWidth="1"/>
    <col min="52" max="52" width="9.28515625" bestFit="1" customWidth="1"/>
  </cols>
  <sheetData>
    <row r="2" spans="1:4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1"/>
      <c r="J2" s="21"/>
      <c r="K2" s="22"/>
      <c r="L2" s="22"/>
      <c r="M2" s="22"/>
      <c r="N2" s="22"/>
      <c r="O2" s="22"/>
      <c r="P2" s="22"/>
      <c r="Q2" s="22"/>
      <c r="R2" s="22"/>
    </row>
    <row r="3" spans="1:45" ht="10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2" t="s">
        <v>17</v>
      </c>
      <c r="R3" s="1" t="s">
        <v>18</v>
      </c>
    </row>
    <row r="4" spans="1:45" x14ac:dyDescent="0.25">
      <c r="A4" s="3" t="s">
        <v>19</v>
      </c>
      <c r="B4" s="4"/>
      <c r="C4" s="5">
        <v>1071</v>
      </c>
      <c r="D4" s="5">
        <v>1058</v>
      </c>
      <c r="E4" s="5">
        <v>1340</v>
      </c>
      <c r="F4" s="5">
        <v>1152.25</v>
      </c>
      <c r="G4" s="5">
        <v>1147</v>
      </c>
      <c r="H4" s="6">
        <v>942</v>
      </c>
      <c r="I4" s="6">
        <v>909</v>
      </c>
      <c r="J4" s="6">
        <v>883</v>
      </c>
      <c r="K4" s="6">
        <f>$J$5</f>
        <v>883</v>
      </c>
      <c r="L4" s="6">
        <v>775</v>
      </c>
      <c r="M4" s="6">
        <v>1098</v>
      </c>
      <c r="N4" s="6">
        <v>1111</v>
      </c>
      <c r="O4" s="6">
        <f>$N$5</f>
        <v>1111</v>
      </c>
      <c r="P4" s="6">
        <v>999</v>
      </c>
      <c r="Q4" s="4">
        <f>SUM(B4:P4)</f>
        <v>14479.25</v>
      </c>
      <c r="R4" s="7">
        <f>AVERAGE(C4:P4)</f>
        <v>1034.2321428571429</v>
      </c>
    </row>
    <row r="5" spans="1:45" x14ac:dyDescent="0.25">
      <c r="A5" s="3" t="s">
        <v>20</v>
      </c>
      <c r="B5" s="4"/>
      <c r="C5" s="5">
        <v>1099</v>
      </c>
      <c r="D5" s="5">
        <v>1081</v>
      </c>
      <c r="E5" s="5">
        <v>1115</v>
      </c>
      <c r="F5" s="5">
        <v>1008</v>
      </c>
      <c r="G5" s="5">
        <v>1490</v>
      </c>
      <c r="H5" s="5">
        <v>942</v>
      </c>
      <c r="I5" s="6">
        <v>909</v>
      </c>
      <c r="J5" s="5">
        <v>883</v>
      </c>
      <c r="K5" s="6">
        <f>$J$5</f>
        <v>883</v>
      </c>
      <c r="L5" s="5">
        <v>775</v>
      </c>
      <c r="M5" s="6">
        <v>1098</v>
      </c>
      <c r="N5" s="5">
        <v>1111</v>
      </c>
      <c r="O5" s="6">
        <f>$N$5</f>
        <v>1111</v>
      </c>
      <c r="P5" s="5">
        <v>999</v>
      </c>
      <c r="Q5" s="4">
        <f t="shared" ref="Q5:Q10" si="0">SUM(B5:P5)</f>
        <v>14504</v>
      </c>
      <c r="R5" s="7">
        <f t="shared" ref="R5:R8" si="1">AVERAGE(C5:P5)</f>
        <v>1036</v>
      </c>
      <c r="S5" s="8"/>
    </row>
    <row r="6" spans="1:45" x14ac:dyDescent="0.25">
      <c r="A6" s="3" t="s">
        <v>21</v>
      </c>
      <c r="B6" s="4"/>
      <c r="C6" s="5">
        <v>1218</v>
      </c>
      <c r="D6" s="5">
        <v>1140</v>
      </c>
      <c r="E6" s="5">
        <v>1084</v>
      </c>
      <c r="F6" s="5">
        <v>1064</v>
      </c>
      <c r="G6" s="5">
        <v>1103</v>
      </c>
      <c r="H6" s="6">
        <v>942</v>
      </c>
      <c r="I6" s="6">
        <v>909</v>
      </c>
      <c r="J6" s="6">
        <v>883</v>
      </c>
      <c r="K6" s="6">
        <f>$J$5</f>
        <v>883</v>
      </c>
      <c r="L6" s="6">
        <v>775</v>
      </c>
      <c r="M6" s="6">
        <v>1098</v>
      </c>
      <c r="N6" s="6">
        <v>1111</v>
      </c>
      <c r="O6" s="6">
        <f>$N$5</f>
        <v>1111</v>
      </c>
      <c r="P6" s="6">
        <v>999</v>
      </c>
      <c r="Q6" s="4">
        <f t="shared" si="0"/>
        <v>14320</v>
      </c>
      <c r="R6" s="7">
        <f t="shared" si="1"/>
        <v>1022.8571428571429</v>
      </c>
    </row>
    <row r="7" spans="1:45" x14ac:dyDescent="0.25">
      <c r="A7" s="3" t="s">
        <v>22</v>
      </c>
      <c r="B7" s="4"/>
      <c r="C7" s="5">
        <v>1314</v>
      </c>
      <c r="D7" s="5">
        <v>1219</v>
      </c>
      <c r="E7" s="5">
        <v>922</v>
      </c>
      <c r="F7" s="5">
        <v>1075</v>
      </c>
      <c r="G7" s="5">
        <v>1133.5</v>
      </c>
      <c r="H7" s="6">
        <v>942</v>
      </c>
      <c r="I7" s="5">
        <v>909</v>
      </c>
      <c r="J7" s="6">
        <v>883</v>
      </c>
      <c r="K7" s="9">
        <v>146</v>
      </c>
      <c r="L7" s="6">
        <f>L9</f>
        <v>399</v>
      </c>
      <c r="M7" s="5">
        <v>1098</v>
      </c>
      <c r="N7" s="6">
        <v>1111</v>
      </c>
      <c r="O7" s="9">
        <v>435</v>
      </c>
      <c r="P7" s="6">
        <v>999</v>
      </c>
      <c r="Q7" s="4">
        <f t="shared" si="0"/>
        <v>12585.5</v>
      </c>
      <c r="R7" s="7">
        <f t="shared" si="1"/>
        <v>898.96428571428567</v>
      </c>
    </row>
    <row r="8" spans="1:45" x14ac:dyDescent="0.25">
      <c r="A8" s="3" t="s">
        <v>23</v>
      </c>
      <c r="B8" s="5">
        <v>976</v>
      </c>
      <c r="C8" s="5">
        <v>1335</v>
      </c>
      <c r="D8" s="5">
        <v>1560</v>
      </c>
      <c r="E8" s="5">
        <v>986</v>
      </c>
      <c r="F8" s="5">
        <v>1149.75</v>
      </c>
      <c r="G8" s="5">
        <v>1094</v>
      </c>
      <c r="H8" s="6">
        <v>942</v>
      </c>
      <c r="I8" s="6">
        <v>909</v>
      </c>
      <c r="J8" s="6">
        <v>883</v>
      </c>
      <c r="K8" s="6">
        <f>$J$5</f>
        <v>883</v>
      </c>
      <c r="L8" s="6">
        <v>775</v>
      </c>
      <c r="M8" s="6">
        <v>1098</v>
      </c>
      <c r="N8" s="6">
        <v>1111</v>
      </c>
      <c r="O8" s="6">
        <f>$N$5</f>
        <v>1111</v>
      </c>
      <c r="P8" s="6">
        <v>999</v>
      </c>
      <c r="Q8" s="4">
        <f t="shared" si="0"/>
        <v>15811.75</v>
      </c>
      <c r="R8" s="7">
        <f t="shared" si="1"/>
        <v>1059.6964285714287</v>
      </c>
      <c r="S8" s="8"/>
    </row>
    <row r="9" spans="1:45" x14ac:dyDescent="0.25">
      <c r="A9" s="3" t="s">
        <v>24</v>
      </c>
      <c r="B9" s="5">
        <v>1121</v>
      </c>
      <c r="C9" s="5">
        <v>1101</v>
      </c>
      <c r="D9" s="5">
        <v>888</v>
      </c>
      <c r="E9" s="5">
        <v>676.5</v>
      </c>
      <c r="F9" s="5">
        <v>714</v>
      </c>
      <c r="G9" s="5">
        <v>422</v>
      </c>
      <c r="H9" s="5">
        <v>367</v>
      </c>
      <c r="I9" s="6">
        <f>I10/37*100*63/100</f>
        <v>451.21621621621625</v>
      </c>
      <c r="J9" s="5">
        <v>376</v>
      </c>
      <c r="K9" s="6">
        <f>K10/37*100*63/100</f>
        <v>408.64864864864865</v>
      </c>
      <c r="L9" s="5">
        <v>399</v>
      </c>
      <c r="M9" s="6">
        <f>M10/37*100*63/100</f>
        <v>657.24324324324323</v>
      </c>
      <c r="N9" s="5">
        <v>479</v>
      </c>
      <c r="O9" s="6">
        <f>O10/37*100*63/100</f>
        <v>551.67567567567562</v>
      </c>
      <c r="P9" s="5">
        <v>820</v>
      </c>
      <c r="Q9" s="4">
        <f t="shared" si="0"/>
        <v>9432.2837837837833</v>
      </c>
      <c r="R9" s="7">
        <f>AVERAGE(D9:P9)</f>
        <v>554.63721413721419</v>
      </c>
    </row>
    <row r="10" spans="1:45" x14ac:dyDescent="0.25">
      <c r="A10" s="3" t="s">
        <v>25</v>
      </c>
      <c r="B10" s="5">
        <v>1346</v>
      </c>
      <c r="C10" s="5">
        <v>1277</v>
      </c>
      <c r="D10" s="5">
        <v>494</v>
      </c>
      <c r="E10" s="5">
        <v>418</v>
      </c>
      <c r="F10" s="5">
        <v>232</v>
      </c>
      <c r="G10" s="5">
        <v>432</v>
      </c>
      <c r="H10" s="6">
        <f>H9/63*100*37/100</f>
        <v>215.53968253968253</v>
      </c>
      <c r="I10" s="5">
        <v>265</v>
      </c>
      <c r="J10" s="6">
        <f>J9/63*100*37/100</f>
        <v>220.82539682539687</v>
      </c>
      <c r="K10" s="5">
        <v>240</v>
      </c>
      <c r="L10" s="6">
        <f>L9/63*100*37/100</f>
        <v>234.33333333333331</v>
      </c>
      <c r="M10" s="5">
        <v>386</v>
      </c>
      <c r="N10" s="6">
        <f>N9/63*100*37/100</f>
        <v>281.3174603174603</v>
      </c>
      <c r="O10" s="5">
        <v>324</v>
      </c>
      <c r="P10" s="6">
        <f>P9/63*100*37/100</f>
        <v>481.58730158730162</v>
      </c>
      <c r="Q10" s="4">
        <f t="shared" si="0"/>
        <v>6847.603174603174</v>
      </c>
      <c r="R10" s="7">
        <f>AVERAGE(D10:P10)</f>
        <v>324.96947496947502</v>
      </c>
    </row>
    <row r="11" spans="1:45" x14ac:dyDescent="0.25">
      <c r="A11" s="10" t="s">
        <v>26</v>
      </c>
      <c r="B11" s="11">
        <v>3443</v>
      </c>
      <c r="C11" s="11">
        <v>8415</v>
      </c>
      <c r="D11" s="11">
        <v>7440</v>
      </c>
      <c r="E11" s="11">
        <v>6541.5</v>
      </c>
      <c r="F11" s="11">
        <v>6395</v>
      </c>
      <c r="G11" s="11">
        <v>6821.5</v>
      </c>
      <c r="H11" s="11">
        <f>SUM(H4:H10)</f>
        <v>5292.5396825396829</v>
      </c>
      <c r="I11" s="11">
        <f>SUM(I4:I10)</f>
        <v>5261.2162162162167</v>
      </c>
      <c r="J11" s="11">
        <f>SUM(J4:J10)</f>
        <v>5011.8253968253966</v>
      </c>
      <c r="K11" s="11">
        <f>SUM(K4:K10)</f>
        <v>4326.6486486486483</v>
      </c>
      <c r="L11" s="11">
        <f>SUM(L4:L10)</f>
        <v>4132.333333333333</v>
      </c>
      <c r="M11" s="11">
        <f t="shared" ref="M11:O11" si="2">SUM(M4:M10)</f>
        <v>6533.2432432432433</v>
      </c>
      <c r="N11" s="11">
        <f>SUM(N4:N10)</f>
        <v>6315.3174603174602</v>
      </c>
      <c r="O11" s="11">
        <f t="shared" si="2"/>
        <v>5754.6756756756758</v>
      </c>
      <c r="P11" s="11">
        <f>SUM(P4:P10)</f>
        <v>6296.5873015873012</v>
      </c>
      <c r="Q11" s="12">
        <f>SUM(B11:O11)</f>
        <v>81683.79965679966</v>
      </c>
      <c r="R11" s="13">
        <f>AVERAGE(C11:P11)</f>
        <v>6038.3847827419258</v>
      </c>
    </row>
    <row r="12" spans="1:45" x14ac:dyDescent="0.25">
      <c r="H12" s="16" t="s">
        <v>27</v>
      </c>
      <c r="I12" s="17"/>
      <c r="J12" s="17"/>
      <c r="K12" s="17"/>
      <c r="L12" s="17"/>
      <c r="M12" s="18"/>
      <c r="N12" s="18"/>
      <c r="O12" s="18"/>
      <c r="P12" s="18"/>
    </row>
    <row r="13" spans="1:45" x14ac:dyDescent="0.25">
      <c r="L13" s="14" t="s">
        <v>28</v>
      </c>
    </row>
    <row r="14" spans="1:45" x14ac:dyDescent="0.25">
      <c r="T14" s="15"/>
      <c r="W14" s="15"/>
      <c r="X14" s="15"/>
      <c r="Z14" s="15"/>
      <c r="AC14" s="15"/>
      <c r="AD14" s="15"/>
      <c r="AF14" s="15"/>
      <c r="AG14" s="15"/>
      <c r="AI14" s="15"/>
      <c r="AJ14" s="15"/>
      <c r="AL14" s="15"/>
      <c r="AM14" s="15"/>
      <c r="AO14" s="15"/>
      <c r="AP14" s="15"/>
      <c r="AR14" s="15"/>
      <c r="AS14" s="15"/>
    </row>
    <row r="15" spans="1:45" x14ac:dyDescent="0.25">
      <c r="T15" s="15"/>
      <c r="W15" s="15"/>
      <c r="X15" s="15"/>
      <c r="Z15" s="15"/>
      <c r="AC15" s="15"/>
      <c r="AD15" s="15"/>
      <c r="AF15" s="15"/>
      <c r="AG15" s="15"/>
      <c r="AI15" s="15"/>
      <c r="AJ15" s="15"/>
      <c r="AL15" s="15"/>
    </row>
    <row r="16" spans="1:45" x14ac:dyDescent="0.25">
      <c r="T16" s="15"/>
      <c r="W16" s="15"/>
      <c r="X16" s="15"/>
      <c r="Z16" s="15"/>
      <c r="AC16" s="15"/>
      <c r="AD16" s="15"/>
      <c r="AF16" s="15"/>
      <c r="AG16" s="15"/>
    </row>
    <row r="17" spans="20:20" x14ac:dyDescent="0.25">
      <c r="T17" s="15"/>
    </row>
  </sheetData>
  <mergeCells count="2">
    <mergeCell ref="A2:R2"/>
    <mergeCell ref="H12:P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Région des Pays de la Loire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OFFICE1</dc:creator>
  <cp:lastModifiedBy>office1</cp:lastModifiedBy>
  <dcterms:created xsi:type="dcterms:W3CDTF">2014-07-01T15:14:28Z</dcterms:created>
  <dcterms:modified xsi:type="dcterms:W3CDTF">2014-07-11T09:58:34Z</dcterms:modified>
</cp:coreProperties>
</file>