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<sst xmlns="http://schemas.openxmlformats.org/spreadsheetml/2006/main" count="75" uniqueCount="75">
  <si>
    <t>Function</t>
  </si>
  <si>
    <t>Formula</t>
  </si>
  <si>
    <t>Result should be</t>
  </si>
  <si>
    <t>Arguments</t>
  </si>
  <si>
    <t>AGGREGATE</t>
  </si>
  <si>
    <t>BETA.DIST (cumulative)</t>
  </si>
  <si>
    <t>BETA.DIST (non-cumulative)</t>
  </si>
  <si>
    <t>BETA.INV</t>
  </si>
  <si>
    <t>BINOM.DIST (cumulative)</t>
  </si>
  <si>
    <t>BINOM.DIST (non-cumulative)</t>
  </si>
  <si>
    <t>BINOM.INV</t>
  </si>
  <si>
    <t>CEILING.PRECISE</t>
  </si>
  <si>
    <t>ISO.CEILING</t>
  </si>
  <si>
    <t>CHISQ.DIST</t>
  </si>
  <si>
    <t>CHISQ.DIST.RT</t>
  </si>
  <si>
    <t>CHISQ.INV</t>
  </si>
  <si>
    <t>CHISQ.INV.RT</t>
  </si>
  <si>
    <t>CHISQ.TEST</t>
  </si>
  <si>
    <t>CONFIDENCE.NORM</t>
  </si>
  <si>
    <t>CONFIDENCE.T</t>
  </si>
  <si>
    <t>COVARIANCE.P</t>
  </si>
  <si>
    <t>COVARIANCE.S</t>
  </si>
  <si>
    <t>ERF.PRECISE</t>
  </si>
  <si>
    <t>ERF.C.PRECISE</t>
  </si>
  <si>
    <t>EXPON.DIST</t>
  </si>
  <si>
    <t>F.DIST (cumulative)</t>
  </si>
  <si>
    <t>F.DIST (non-cumulative)</t>
  </si>
  <si>
    <t>F.DIST.RT</t>
  </si>
  <si>
    <t>F.INV</t>
  </si>
  <si>
    <t>F.INV.RT</t>
  </si>
  <si>
    <t>F.TEST</t>
  </si>
  <si>
    <t>FLOOR.PRECISE</t>
  </si>
  <si>
    <t>GAMMA.DIST</t>
  </si>
  <si>
    <t>GAMMA.INV</t>
  </si>
  <si>
    <t>GAMMALN.PRECISE</t>
  </si>
  <si>
    <t>HYPGEOM.DIST (cumulative)</t>
  </si>
  <si>
    <t>HYPGEOM.DIST (non-cumulative)</t>
  </si>
  <si>
    <t>LOGNORM.DIST (cumulative)</t>
  </si>
  <si>
    <t>LOGNORM.DIST (non-cumulative)</t>
  </si>
  <si>
    <t>LOGNORM.INV</t>
  </si>
  <si>
    <t>MODE.MULT</t>
  </si>
  <si>
    <t>MODE.SNGL</t>
  </si>
  <si>
    <t>NEGBINOM.DIST (cumulative)</t>
  </si>
  <si>
    <t>NEGBINOM.DIST (non-cumulative)</t>
  </si>
  <si>
    <t>NETWORKDAYS.INTL</t>
  </si>
  <si>
    <t>NORM.DIST (cumulative)</t>
  </si>
  <si>
    <t>NORM.DIST (non-cumulative)</t>
  </si>
  <si>
    <t>NORM.INV</t>
  </si>
  <si>
    <t>NORM.S.DIST (cumulative)</t>
  </si>
  <si>
    <t>NORM.S.DIST (non-cumulative)</t>
  </si>
  <si>
    <t>NORM.S.INV</t>
  </si>
  <si>
    <t>PERCENTILE.EXC</t>
  </si>
  <si>
    <t>PERCENTILE.INC</t>
  </si>
  <si>
    <t>PERCENTRANK.EXC</t>
  </si>
  <si>
    <t>PERCENTRANK.INC</t>
  </si>
  <si>
    <t>POISSON.DIST (cumulative)</t>
  </si>
  <si>
    <t>POISSON.DIST (non-cumulative)</t>
  </si>
  <si>
    <t>QUARTILE.EXC</t>
  </si>
  <si>
    <t>QUARTILE.INC</t>
  </si>
  <si>
    <t>RANK.AVG</t>
  </si>
  <si>
    <t>RANK.EQ</t>
  </si>
  <si>
    <t>STDEV.P</t>
  </si>
  <si>
    <t>STDEV.S</t>
  </si>
  <si>
    <t>T.DIST</t>
  </si>
  <si>
    <t>T.DIST.2T</t>
  </si>
  <si>
    <t>T.DIST.RT</t>
  </si>
  <si>
    <t>T.INV</t>
  </si>
  <si>
    <t>T.INV.2T</t>
  </si>
  <si>
    <t>T.TEST</t>
  </si>
  <si>
    <t>VAR.P</t>
  </si>
  <si>
    <t>VAR.S</t>
  </si>
  <si>
    <t>WEIBULL.DIST (cumulative)</t>
  </si>
  <si>
    <t>WEIBULL.DIST (non-cumulative)</t>
  </si>
  <si>
    <t>WORKDAY.INTL</t>
  </si>
  <si>
    <t>Z.TEST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</si>
</sst>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00000"/>
    <numFmt numFmtId="166" formatCode="D/M/YY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7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4" activeCellId="0" sqref="D34"/>
    </sheetView>
  </sheetViews>
  <sheetFormatPr defaultRowHeight="13.3"/>
  <cols>
    <col collapsed="false" hidden="false" max="1" min="1" style="0" width="19.2857142857143"/>
    <col collapsed="false" hidden="false" max="2" min="2" style="0" width="14.7040816326531"/>
    <col collapsed="false" hidden="false" max="3" min="3" style="0" width="16.0714285714286"/>
    <col collapsed="false" hidden="false" max="6" min="4" style="0" width="8.6734693877551"/>
    <col collapsed="false" hidden="false" max="7" min="7" style="0" width="13.1122448979592"/>
    <col collapsed="false" hidden="false" max="1025" min="8" style="0" width="8.6734693877551"/>
  </cols>
  <sheetData>
    <row r="1" customFormat="false" ht="13.3" hidden="false" customHeight="false" outlineLevel="0" collapsed="false">
      <c r="A1" s="1" t="s">
        <v>0</v>
      </c>
      <c r="B1" s="2" t="s">
        <v>1</v>
      </c>
      <c r="C1" s="2" t="s">
        <v>2</v>
      </c>
      <c r="D1" s="1"/>
      <c r="E1" s="3" t="s">
        <v>3</v>
      </c>
      <c r="F1" s="3"/>
      <c r="G1" s="3"/>
    </row>
    <row r="2" customFormat="false" ht="13.3" hidden="false" customHeight="false" outlineLevel="0" collapsed="false">
      <c r="A2" s="4" t="s">
        <v>4</v>
      </c>
      <c r="B2" s="5" t="e">
        <f aca="false">_xlfn.aggregate(E4,1,F2:F10,F6)</f>
        <v>#NAME?</v>
      </c>
      <c r="C2" s="5"/>
      <c r="D2" s="6"/>
      <c r="E2" s="7" t="n">
        <v>2</v>
      </c>
      <c r="F2" s="7" t="n">
        <v>44</v>
      </c>
      <c r="G2" s="8"/>
    </row>
    <row r="3" customFormat="false" ht="13.3" hidden="false" customHeight="false" outlineLevel="0" collapsed="false">
      <c r="A3" s="7" t="s">
        <v>5</v>
      </c>
      <c r="B3" s="5" t="n">
        <f aca="false">_xlfn.BETA.DIST(E2,E5,E5,1,F5,F7)</f>
        <v>0.422848132802469</v>
      </c>
      <c r="C3" s="5" t="n">
        <v>0.422848132802469</v>
      </c>
      <c r="D3" s="7"/>
      <c r="E3" s="7" t="n">
        <v>1.5</v>
      </c>
      <c r="F3" s="7" t="n">
        <f aca="false">20/15</f>
        <v>1.33333333333333</v>
      </c>
      <c r="G3" s="9" t="n">
        <v>39448</v>
      </c>
    </row>
    <row r="4" customFormat="false" ht="13.3" hidden="false" customHeight="false" outlineLevel="0" collapsed="false">
      <c r="A4" s="4" t="s">
        <v>6</v>
      </c>
      <c r="B4" s="7" t="n">
        <f aca="false">_xlfn.BETA.DIST(E2,E5,E5,0,F5,F7)</f>
        <v>0.0668888421920616</v>
      </c>
      <c r="C4" s="7"/>
      <c r="D4" s="7"/>
      <c r="E4" s="7" t="n">
        <v>2</v>
      </c>
      <c r="F4" s="7" t="n">
        <v>5</v>
      </c>
      <c r="G4" s="9" t="n">
        <v>39508</v>
      </c>
    </row>
    <row r="5" customFormat="false" ht="13.3" hidden="false" customHeight="false" outlineLevel="0" collapsed="false">
      <c r="A5" s="7" t="s">
        <v>7</v>
      </c>
      <c r="B5" s="5" t="n">
        <f aca="false">_xlfn.BETA.INV(E5,E5,E6,F5,F7)</f>
        <v>1.00000090592338</v>
      </c>
      <c r="C5" s="5" t="n">
        <v>1.00000090592338</v>
      </c>
      <c r="D5" s="7"/>
      <c r="E5" s="7" t="n">
        <f aca="false">2/15</f>
        <v>0.133333333333333</v>
      </c>
      <c r="F5" s="7" t="n">
        <v>1</v>
      </c>
      <c r="G5" s="9" t="n">
        <v>39751</v>
      </c>
    </row>
    <row r="6" customFormat="false" ht="13.3" hidden="false" customHeight="false" outlineLevel="0" collapsed="false">
      <c r="A6" s="7" t="s">
        <v>8</v>
      </c>
      <c r="B6" s="5" t="n">
        <f aca="false">_xlfn.BINOM.DIST(E6,F2,E5,1)</f>
        <v>0.0143175966847769</v>
      </c>
      <c r="C6" s="5" t="n">
        <v>0.0143175966847769</v>
      </c>
      <c r="D6" s="7"/>
      <c r="E6" s="7" t="n">
        <f aca="false">20/15</f>
        <v>1.33333333333333</v>
      </c>
      <c r="F6" s="7" t="n">
        <v>2</v>
      </c>
      <c r="G6" s="9"/>
    </row>
    <row r="7" customFormat="false" ht="13.3" hidden="false" customHeight="false" outlineLevel="0" collapsed="false">
      <c r="A7" s="7" t="s">
        <v>9</v>
      </c>
      <c r="B7" s="5" t="n">
        <f aca="false">_xlfn.BINOM.DIST(E6,F2,E5,0)</f>
        <v>0.0124747377055482</v>
      </c>
      <c r="C7" s="5"/>
      <c r="D7" s="7"/>
      <c r="E7" s="7" t="n">
        <v>2</v>
      </c>
      <c r="F7" s="7" t="n">
        <v>6</v>
      </c>
      <c r="G7" s="9"/>
    </row>
    <row r="8" customFormat="false" ht="13.3" hidden="false" customHeight="false" outlineLevel="0" collapsed="false">
      <c r="A8" s="7" t="s">
        <v>10</v>
      </c>
      <c r="B8" s="5" t="n">
        <f aca="false">_xlfn.BINOM.INV(F2,E5,E5)</f>
        <v>3</v>
      </c>
      <c r="C8" s="5" t="n">
        <v>3</v>
      </c>
      <c r="D8" s="7"/>
      <c r="E8" s="7" t="n">
        <v>2</v>
      </c>
      <c r="F8" s="7" t="n">
        <v>6.6</v>
      </c>
    </row>
    <row r="9" customFormat="false" ht="13.3" hidden="false" customHeight="false" outlineLevel="0" collapsed="false">
      <c r="A9" s="4" t="s">
        <v>11</v>
      </c>
      <c r="B9" s="5" t="e">
        <f aca="false">_xlfn.ceiling.precise(F6,E5)</f>
        <v>#NAME?</v>
      </c>
      <c r="C9" s="5"/>
      <c r="D9" s="7"/>
      <c r="E9" s="7" t="n">
        <v>4</v>
      </c>
      <c r="F9" s="7" t="n">
        <v>8</v>
      </c>
    </row>
    <row r="10" customFormat="false" ht="13.3" hidden="false" customHeight="false" outlineLevel="0" collapsed="false">
      <c r="A10" s="4" t="s">
        <v>12</v>
      </c>
      <c r="B10" s="5" t="e">
        <f aca="false">iso.ceiling(F6,E5)</f>
        <v>#NAME?</v>
      </c>
      <c r="C10" s="5"/>
      <c r="D10" s="7"/>
      <c r="E10" s="7" t="n">
        <v>2</v>
      </c>
      <c r="F10" s="7" t="n">
        <v>1</v>
      </c>
    </row>
    <row r="11" customFormat="false" ht="13.3" hidden="false" customHeight="false" outlineLevel="0" collapsed="false">
      <c r="A11" s="7" t="s">
        <v>13</v>
      </c>
      <c r="B11" s="5" t="n">
        <f aca="false">_xlfn.CHISQ.DIST(F6,F4,1)</f>
        <v>0.15085496391539</v>
      </c>
      <c r="C11" s="5" t="n">
        <v>0.15085496391539</v>
      </c>
      <c r="D11" s="7"/>
      <c r="E11" s="7"/>
      <c r="F11" s="7"/>
    </row>
    <row r="12" customFormat="false" ht="13.3" hidden="false" customHeight="false" outlineLevel="0" collapsed="false">
      <c r="A12" s="7" t="s">
        <v>14</v>
      </c>
      <c r="B12" s="5" t="n">
        <f aca="false">_xlfn.CHISQ.DIST.RT(E4,F4)</f>
        <v>0.84914503608461</v>
      </c>
      <c r="C12" s="5" t="n">
        <v>0.84914503608461</v>
      </c>
      <c r="D12" s="7"/>
      <c r="E12" s="7"/>
      <c r="F12" s="7"/>
    </row>
    <row r="13" customFormat="false" ht="13.3" hidden="false" customHeight="false" outlineLevel="0" collapsed="false">
      <c r="A13" s="7" t="s">
        <v>15</v>
      </c>
      <c r="B13" s="5" t="n">
        <f aca="false">_xlfn.CHISQ.INV(E5,F4)</f>
        <v>1.87118365059956</v>
      </c>
      <c r="C13" s="5" t="n">
        <v>1.87118365059956</v>
      </c>
      <c r="D13" s="7"/>
      <c r="E13" s="7"/>
      <c r="F13" s="7"/>
    </row>
    <row r="14" customFormat="false" ht="13.3" hidden="false" customHeight="false" outlineLevel="0" collapsed="false">
      <c r="A14" s="7" t="s">
        <v>16</v>
      </c>
      <c r="B14" s="10" t="n">
        <f aca="false">_xlfn.CHISQ.INV.RT(E5,F4)</f>
        <v>8.4454801128565</v>
      </c>
      <c r="C14" s="10" t="n">
        <v>8.4454801128565</v>
      </c>
      <c r="D14" s="7"/>
      <c r="E14" s="7"/>
      <c r="F14" s="7"/>
    </row>
    <row r="15" customFormat="false" ht="13.3" hidden="false" customHeight="false" outlineLevel="0" collapsed="false">
      <c r="A15" s="7" t="s">
        <v>17</v>
      </c>
      <c r="B15" s="5" t="n">
        <f aca="false">_xlfn.CHISQ.TEST(E2:E10,F2:F10)</f>
        <v>1.8744045912598E-008</v>
      </c>
      <c r="C15" s="5" t="n">
        <v>1.8744045912598E-008</v>
      </c>
      <c r="D15" s="7"/>
      <c r="E15" s="7"/>
      <c r="F15" s="7"/>
    </row>
    <row r="16" customFormat="false" ht="13.3" hidden="false" customHeight="false" outlineLevel="0" collapsed="false">
      <c r="A16" s="7" t="s">
        <v>18</v>
      </c>
      <c r="B16" s="5" t="n">
        <f aca="false">_xlfn.CONFIDENCE.NORM(E5,F8,F2)</f>
        <v>1.49356165833111</v>
      </c>
      <c r="C16" s="5" t="n">
        <v>1.49356165833111</v>
      </c>
      <c r="D16" s="7"/>
      <c r="E16" s="7"/>
      <c r="F16" s="7"/>
    </row>
    <row r="17" customFormat="false" ht="13.3" hidden="false" customHeight="false" outlineLevel="0" collapsed="false">
      <c r="A17" s="4" t="s">
        <v>19</v>
      </c>
      <c r="B17" s="5" t="n">
        <f aca="false">_xlfn.CONFIDENCE.T(E5,F8,F2)</f>
        <v>0.0837211385205809</v>
      </c>
      <c r="C17" s="5"/>
      <c r="D17" s="7"/>
      <c r="E17" s="7"/>
      <c r="F17" s="7"/>
    </row>
    <row r="18" customFormat="false" ht="13.3" hidden="false" customHeight="false" outlineLevel="0" collapsed="false">
      <c r="A18" s="7" t="s">
        <v>20</v>
      </c>
      <c r="B18" s="5" t="n">
        <f aca="false">_xlfn.COVARIANCE.P(E2:E10,F2:F10)</f>
        <v>2.3040877914952</v>
      </c>
      <c r="C18" s="5" t="n">
        <v>2.3040877914952</v>
      </c>
      <c r="D18" s="7"/>
      <c r="E18" s="7"/>
      <c r="F18" s="7"/>
    </row>
    <row r="19" customFormat="false" ht="13.3" hidden="false" customHeight="false" outlineLevel="0" collapsed="false">
      <c r="A19" s="7" t="s">
        <v>21</v>
      </c>
      <c r="B19" s="5" t="n">
        <f aca="false">_xlfn.COVARIANCE.S(E2:E10,F2:F10)</f>
        <v>2.5920987654321</v>
      </c>
      <c r="C19" s="5" t="n">
        <v>2.5920987654321</v>
      </c>
      <c r="D19" s="7"/>
      <c r="E19" s="7"/>
      <c r="F19" s="7"/>
    </row>
    <row r="20" customFormat="false" ht="13.3" hidden="false" customHeight="false" outlineLevel="0" collapsed="false">
      <c r="A20" s="4" t="s">
        <v>22</v>
      </c>
      <c r="B20" s="5" t="e">
        <f aca="false">_xlfn.erf.precise(E4)</f>
        <v>#NAME?</v>
      </c>
      <c r="C20" s="5"/>
      <c r="D20" s="7"/>
      <c r="E20" s="7"/>
      <c r="F20" s="7"/>
    </row>
    <row r="21" customFormat="false" ht="13.3" hidden="false" customHeight="false" outlineLevel="0" collapsed="false">
      <c r="A21" s="4" t="s">
        <v>23</v>
      </c>
      <c r="B21" s="5" t="e">
        <f aca="false">_xlfn.erfc.precise(E7)</f>
        <v>#NAME?</v>
      </c>
      <c r="C21" s="5"/>
      <c r="D21" s="7"/>
      <c r="E21" s="7"/>
      <c r="F21" s="7"/>
    </row>
    <row r="22" customFormat="false" ht="13.3" hidden="false" customHeight="false" outlineLevel="0" collapsed="false">
      <c r="A22" s="4" t="s">
        <v>24</v>
      </c>
      <c r="B22" s="5" t="e">
        <f aca="false">_xlfn.expon.dist(E4,E5,1)</f>
        <v>#NAME?</v>
      </c>
      <c r="C22" s="5"/>
      <c r="D22" s="7"/>
      <c r="E22" s="7"/>
      <c r="F22" s="7"/>
    </row>
    <row r="23" customFormat="false" ht="13.3" hidden="false" customHeight="false" outlineLevel="0" collapsed="false">
      <c r="A23" s="7" t="s">
        <v>25</v>
      </c>
      <c r="B23" s="5" t="n">
        <f aca="false">_xlfn.F.DIST(E4,F8,F9,1)</f>
        <v>0.8208</v>
      </c>
      <c r="C23" s="5" t="n">
        <v>0.8208</v>
      </c>
      <c r="D23" s="7"/>
      <c r="E23" s="7"/>
      <c r="F23" s="7"/>
    </row>
    <row r="24" customFormat="false" ht="13.3" hidden="false" customHeight="false" outlineLevel="0" collapsed="false">
      <c r="A24" s="4" t="s">
        <v>26</v>
      </c>
      <c r="B24" s="5" t="n">
        <f aca="false">_xlfn.F.DIST(E4,F8,F9,0)</f>
        <v>0.165888</v>
      </c>
      <c r="C24" s="5"/>
      <c r="D24" s="7"/>
      <c r="E24" s="7"/>
      <c r="F24" s="7"/>
    </row>
    <row r="25" customFormat="false" ht="13.3" hidden="false" customHeight="false" outlineLevel="0" collapsed="false">
      <c r="A25" s="7" t="s">
        <v>27</v>
      </c>
      <c r="B25" s="5" t="n">
        <f aca="false">_xlfn.F.DIST.RT(E4,F4,F7)</f>
        <v>0.211674327499376</v>
      </c>
      <c r="C25" s="5" t="n">
        <v>0.211674327499376</v>
      </c>
      <c r="D25" s="7"/>
      <c r="E25" s="7"/>
      <c r="F25" s="7"/>
    </row>
    <row r="26" customFormat="false" ht="13.3" hidden="false" customHeight="false" outlineLevel="0" collapsed="false">
      <c r="A26" s="7" t="s">
        <v>28</v>
      </c>
      <c r="B26" s="5" t="n">
        <f aca="false">_xlfn.F.INV(E5,F4,F7)</f>
        <v>0.347899919818629</v>
      </c>
      <c r="C26" s="5" t="n">
        <v>0.347899919818629</v>
      </c>
      <c r="D26" s="7"/>
      <c r="E26" s="7"/>
      <c r="F26" s="7"/>
    </row>
    <row r="27" customFormat="false" ht="13.3" hidden="false" customHeight="false" outlineLevel="0" collapsed="false">
      <c r="A27" s="7" t="s">
        <v>29</v>
      </c>
      <c r="B27" s="5" t="n">
        <f aca="false">_xlfn.F.INV.RT(E5,F4,F7)</f>
        <v>2.65289925968912</v>
      </c>
      <c r="C27" s="5" t="n">
        <v>2.65289925968912</v>
      </c>
      <c r="D27" s="7"/>
      <c r="E27" s="7"/>
      <c r="F27" s="7"/>
    </row>
    <row r="28" customFormat="false" ht="13.3" hidden="false" customHeight="false" outlineLevel="0" collapsed="false">
      <c r="A28" s="7" t="s">
        <v>30</v>
      </c>
      <c r="B28" s="5" t="n">
        <f aca="false">_xlfn.F.TEST(E2:E10,F2:F10)</f>
        <v>5.81499699763692E-008</v>
      </c>
      <c r="C28" s="5" t="n">
        <v>5.81499699763692E-008</v>
      </c>
      <c r="D28" s="7"/>
      <c r="E28" s="7"/>
      <c r="F28" s="7"/>
    </row>
    <row r="29" customFormat="false" ht="13.3" hidden="false" customHeight="false" outlineLevel="0" collapsed="false">
      <c r="A29" s="4" t="s">
        <v>31</v>
      </c>
      <c r="B29" s="5" t="e">
        <f aca="false">_xlfn.floor.precise(E4,E5)</f>
        <v>#NAME?</v>
      </c>
      <c r="C29" s="5"/>
      <c r="D29" s="7"/>
      <c r="E29" s="7"/>
      <c r="F29" s="7"/>
    </row>
    <row r="30" customFormat="false" ht="13.3" hidden="false" customHeight="false" outlineLevel="0" collapsed="false">
      <c r="A30" s="4" t="s">
        <v>32</v>
      </c>
      <c r="B30" s="5" t="e">
        <f aca="false">_xlfn.gamma.dist(E2,E5,F5,1)</f>
        <v>#NAME?</v>
      </c>
      <c r="C30" s="5"/>
      <c r="D30" s="7"/>
      <c r="E30" s="7"/>
      <c r="F30" s="7"/>
    </row>
    <row r="31" customFormat="false" ht="13.3" hidden="false" customHeight="false" outlineLevel="0" collapsed="false">
      <c r="A31" s="4" t="s">
        <v>33</v>
      </c>
      <c r="B31" s="5" t="e">
        <f aca="false">_xlfn.gamma.inv(E5,F5,F6)</f>
        <v>#NAME?</v>
      </c>
      <c r="C31" s="5"/>
      <c r="D31" s="7"/>
      <c r="E31" s="7"/>
      <c r="F31" s="7"/>
    </row>
    <row r="32" customFormat="false" ht="13.3" hidden="false" customHeight="false" outlineLevel="0" collapsed="false">
      <c r="A32" s="4" t="s">
        <v>34</v>
      </c>
      <c r="B32" s="5" t="e">
        <f aca="false">_xlfn.gammaln.precise(E4)</f>
        <v>#NAME?</v>
      </c>
      <c r="C32" s="5"/>
      <c r="D32" s="7"/>
      <c r="E32" s="7"/>
      <c r="F32" s="7"/>
    </row>
    <row r="33" customFormat="false" ht="13.3" hidden="false" customHeight="false" outlineLevel="0" collapsed="false">
      <c r="A33" s="4" t="s">
        <v>35</v>
      </c>
      <c r="B33" s="5" t="n">
        <f aca="false">_xlfn.HYPGEOM.DIST(F6,F7,F9,F2,1)</f>
        <v>0.936820978227671</v>
      </c>
      <c r="C33" s="5"/>
      <c r="D33" s="7"/>
      <c r="E33" s="7"/>
      <c r="F33" s="7"/>
    </row>
    <row r="34" customFormat="false" ht="13.3" hidden="false" customHeight="false" outlineLevel="0" collapsed="false">
      <c r="A34" s="4" t="s">
        <v>36</v>
      </c>
      <c r="B34" s="5" t="n">
        <f aca="false">_xlfn.HYPGEOM.DIST(F6,F7,F9,F2,0)</f>
        <v>0.233648937562721</v>
      </c>
      <c r="C34" s="5"/>
      <c r="D34" s="7"/>
      <c r="E34" s="7"/>
      <c r="F34" s="7"/>
    </row>
    <row r="35" customFormat="false" ht="13.3" hidden="false" customHeight="false" outlineLevel="0" collapsed="false">
      <c r="A35" s="4" t="s">
        <v>37</v>
      </c>
      <c r="B35" s="5" t="e">
        <f aca="false">_xlfn.lognorm.dist(F4,E8,F8,1)</f>
        <v>#NAME?</v>
      </c>
      <c r="C35" s="5"/>
      <c r="D35" s="7"/>
      <c r="E35" s="7"/>
      <c r="F35" s="7"/>
    </row>
    <row r="36" customFormat="false" ht="13.3" hidden="false" customHeight="false" outlineLevel="0" collapsed="false">
      <c r="A36" s="4" t="s">
        <v>38</v>
      </c>
      <c r="B36" s="5" t="e">
        <f aca="false">_xlfn.lognorm.dist(F4,E8,F8,0)</f>
        <v>#NAME?</v>
      </c>
      <c r="C36" s="5"/>
      <c r="D36" s="7"/>
      <c r="E36" s="7"/>
      <c r="F36" s="7"/>
    </row>
    <row r="37" customFormat="false" ht="13.3" hidden="false" customHeight="false" outlineLevel="0" collapsed="false">
      <c r="A37" s="4" t="s">
        <v>39</v>
      </c>
      <c r="B37" s="5" t="e">
        <f aca="false">_xlfn.lognorm.inv(E5,F7,F8)</f>
        <v>#NAME?</v>
      </c>
      <c r="C37" s="5"/>
      <c r="D37" s="7"/>
      <c r="E37" s="7"/>
      <c r="F37" s="7"/>
    </row>
    <row r="38" customFormat="false" ht="13.3" hidden="false" customHeight="false" outlineLevel="0" collapsed="false">
      <c r="A38" s="4" t="s">
        <v>40</v>
      </c>
      <c r="B38" s="5" t="e">
        <f aca="false">_xlfn.mode.mult(E2:E10)</f>
        <v>#NAME?</v>
      </c>
      <c r="C38" s="5"/>
      <c r="D38" s="7"/>
      <c r="E38" s="7"/>
      <c r="F38" s="7"/>
    </row>
    <row r="39" customFormat="false" ht="13.3" hidden="false" customHeight="false" outlineLevel="0" collapsed="false">
      <c r="A39" s="4" t="s">
        <v>41</v>
      </c>
      <c r="B39" s="5" t="e">
        <f aca="false">_xlfn.mode.sngl(E2:F10)</f>
        <v>#NAME?</v>
      </c>
      <c r="C39" s="5"/>
      <c r="D39" s="7"/>
      <c r="E39" s="7"/>
      <c r="F39" s="7"/>
    </row>
    <row r="40" customFormat="false" ht="13.3" hidden="false" customHeight="false" outlineLevel="0" collapsed="false">
      <c r="A40" s="4" t="s">
        <v>42</v>
      </c>
      <c r="B40" s="5" t="e">
        <f aca="false">_xlfn.negbinom.dist(E4,F4,E5,1)</f>
        <v>#NAME?</v>
      </c>
      <c r="C40" s="5"/>
      <c r="D40" s="7"/>
      <c r="E40" s="7"/>
      <c r="F40" s="7"/>
    </row>
    <row r="41" customFormat="false" ht="13.3" hidden="false" customHeight="false" outlineLevel="0" collapsed="false">
      <c r="A41" s="4" t="s">
        <v>43</v>
      </c>
      <c r="B41" s="5" t="e">
        <f aca="false">_xlfn.negbinom.dist(E4,F4,E5,0)</f>
        <v>#NAME?</v>
      </c>
      <c r="C41" s="5"/>
      <c r="D41" s="7"/>
      <c r="E41" s="7"/>
      <c r="F41" s="7"/>
    </row>
    <row r="42" customFormat="false" ht="13.3" hidden="false" customHeight="false" outlineLevel="0" collapsed="false">
      <c r="A42" s="4" t="s">
        <v>44</v>
      </c>
      <c r="B42" s="5" t="e">
        <f aca="false">_xlfn.networkdays.intl(G3,G5,1,G4)</f>
        <v>#NAME?</v>
      </c>
      <c r="C42" s="5"/>
      <c r="D42" s="7"/>
      <c r="E42" s="7"/>
      <c r="F42" s="7"/>
    </row>
    <row r="43" customFormat="false" ht="13.3" hidden="false" customHeight="false" outlineLevel="0" collapsed="false">
      <c r="A43" s="4" t="s">
        <v>45</v>
      </c>
      <c r="B43" s="5" t="e">
        <f aca="false">_xlfn.norm.dist(E4,E6,F6,1)</f>
        <v>#NAME?</v>
      </c>
      <c r="C43" s="5"/>
      <c r="D43" s="7"/>
      <c r="E43" s="7"/>
      <c r="F43" s="7"/>
    </row>
    <row r="44" customFormat="false" ht="13.3" hidden="false" customHeight="false" outlineLevel="0" collapsed="false">
      <c r="A44" s="4" t="s">
        <v>46</v>
      </c>
      <c r="B44" s="5" t="e">
        <f aca="false">_xlfn.norm.dist(E4,E6,F6,0)</f>
        <v>#NAME?</v>
      </c>
      <c r="C44" s="5"/>
      <c r="D44" s="7"/>
      <c r="E44" s="7"/>
      <c r="F44" s="7"/>
    </row>
    <row r="45" customFormat="false" ht="13.3" hidden="false" customHeight="false" outlineLevel="0" collapsed="false">
      <c r="A45" s="4" t="s">
        <v>47</v>
      </c>
      <c r="B45" s="5" t="e">
        <f aca="false">_xlfn.norm.inv(E5,F3,F6)</f>
        <v>#NAME?</v>
      </c>
      <c r="C45" s="5"/>
      <c r="D45" s="7"/>
      <c r="E45" s="7"/>
      <c r="F45" s="7"/>
    </row>
    <row r="46" customFormat="false" ht="13.3" hidden="false" customHeight="false" outlineLevel="0" collapsed="false">
      <c r="A46" s="4" t="s">
        <v>48</v>
      </c>
      <c r="B46" s="5" t="e">
        <f aca="false">_xlfn.norm.s.dist(E6,1)</f>
        <v>#NAME?</v>
      </c>
      <c r="C46" s="5"/>
      <c r="D46" s="7"/>
      <c r="E46" s="7"/>
      <c r="F46" s="7"/>
    </row>
    <row r="47" customFormat="false" ht="13.3" hidden="false" customHeight="false" outlineLevel="0" collapsed="false">
      <c r="A47" s="4" t="s">
        <v>49</v>
      </c>
      <c r="B47" s="5" t="e">
        <f aca="false">_xlfn.norm.s.dist(E6,0)</f>
        <v>#NAME?</v>
      </c>
      <c r="C47" s="5"/>
      <c r="D47" s="7"/>
      <c r="E47" s="7"/>
      <c r="F47" s="7"/>
    </row>
    <row r="48" customFormat="false" ht="13.3" hidden="false" customHeight="false" outlineLevel="0" collapsed="false">
      <c r="A48" s="4" t="s">
        <v>50</v>
      </c>
      <c r="B48" s="5" t="e">
        <f aca="false">_xlfn.norm.s.inv(E5)</f>
        <v>#NAME?</v>
      </c>
      <c r="C48" s="5"/>
      <c r="D48" s="7"/>
      <c r="E48" s="7"/>
      <c r="F48" s="7"/>
    </row>
    <row r="49" customFormat="false" ht="13.3" hidden="false" customHeight="false" outlineLevel="0" collapsed="false">
      <c r="A49" s="4" t="s">
        <v>51</v>
      </c>
      <c r="B49" s="5" t="e">
        <f aca="false">_xlfn.percentile.exc(E2:E10,E5)</f>
        <v>#NAME?</v>
      </c>
      <c r="C49" s="5"/>
      <c r="D49" s="7"/>
      <c r="E49" s="7"/>
      <c r="F49" s="7"/>
    </row>
    <row r="50" customFormat="false" ht="13.3" hidden="false" customHeight="false" outlineLevel="0" collapsed="false">
      <c r="A50" s="4" t="s">
        <v>52</v>
      </c>
      <c r="B50" s="5" t="e">
        <f aca="false">_xlfn.percentile.inc(E2:E10,F5)</f>
        <v>#NAME?</v>
      </c>
      <c r="C50" s="5"/>
      <c r="D50" s="7"/>
      <c r="E50" s="7"/>
      <c r="F50" s="7"/>
    </row>
    <row r="51" customFormat="false" ht="13.3" hidden="false" customHeight="false" outlineLevel="0" collapsed="false">
      <c r="A51" s="4" t="s">
        <v>53</v>
      </c>
      <c r="B51" s="5" t="e">
        <f aca="false">_xlfn.percentile.exc(F2:F10,0.1)</f>
        <v>#NAME?</v>
      </c>
      <c r="C51" s="5"/>
      <c r="D51" s="7"/>
      <c r="E51" s="7"/>
      <c r="F51" s="7"/>
    </row>
    <row r="52" customFormat="false" ht="13.3" hidden="false" customHeight="false" outlineLevel="0" collapsed="false">
      <c r="A52" s="4" t="s">
        <v>54</v>
      </c>
      <c r="B52" s="5" t="e">
        <f aca="false">_xlfn.percentrank.inc(E9:F10,F10)</f>
        <v>#NAME?</v>
      </c>
      <c r="C52" s="5"/>
      <c r="D52" s="7"/>
      <c r="E52" s="7"/>
      <c r="F52" s="7"/>
    </row>
    <row r="53" customFormat="false" ht="13.3" hidden="false" customHeight="false" outlineLevel="0" collapsed="false">
      <c r="A53" s="4" t="s">
        <v>55</v>
      </c>
      <c r="B53" s="5" t="e">
        <f aca="false">_xlfn.poisson.dist(E6,F6,1)</f>
        <v>#NAME?</v>
      </c>
      <c r="C53" s="5"/>
      <c r="D53" s="7"/>
      <c r="E53" s="7"/>
      <c r="F53" s="7"/>
    </row>
    <row r="54" customFormat="false" ht="13.3" hidden="false" customHeight="false" outlineLevel="0" collapsed="false">
      <c r="A54" s="4" t="s">
        <v>56</v>
      </c>
      <c r="B54" s="5" t="e">
        <f aca="false">_xlfn.poisson.dist(E6,F6,0)</f>
        <v>#NAME?</v>
      </c>
      <c r="C54" s="5"/>
      <c r="D54" s="7"/>
      <c r="E54" s="7"/>
      <c r="F54" s="7"/>
    </row>
    <row r="55" customFormat="false" ht="13.3" hidden="false" customHeight="false" outlineLevel="0" collapsed="false">
      <c r="A55" s="4" t="s">
        <v>57</v>
      </c>
      <c r="B55" s="5" t="e">
        <f aca="false">_xlfn.quartile.exc(E2:E10,1)</f>
        <v>#NAME?</v>
      </c>
      <c r="C55" s="5"/>
      <c r="D55" s="7"/>
      <c r="E55" s="7"/>
      <c r="F55" s="7"/>
    </row>
    <row r="56" customFormat="false" ht="13.3" hidden="false" customHeight="false" outlineLevel="0" collapsed="false">
      <c r="A56" s="4" t="s">
        <v>58</v>
      </c>
      <c r="B56" s="5" t="e">
        <f aca="false">_xlfn.quartile.inc(E2:E10,1)</f>
        <v>#NAME?</v>
      </c>
      <c r="C56" s="5"/>
      <c r="D56" s="7"/>
      <c r="E56" s="7"/>
      <c r="F56" s="7"/>
    </row>
    <row r="57" customFormat="false" ht="13.3" hidden="false" customHeight="false" outlineLevel="0" collapsed="false">
      <c r="A57" s="4" t="s">
        <v>59</v>
      </c>
      <c r="B57" s="5" t="e">
        <f aca="false">_xlfn.rank.avg(F6,F2:F9,0)</f>
        <v>#NAME?</v>
      </c>
      <c r="C57" s="5"/>
      <c r="D57" s="7"/>
      <c r="E57" s="7"/>
      <c r="F57" s="7"/>
    </row>
    <row r="58" customFormat="false" ht="13.3" hidden="false" customHeight="false" outlineLevel="0" collapsed="false">
      <c r="A58" s="4" t="s">
        <v>60</v>
      </c>
      <c r="B58" s="5" t="e">
        <f aca="false">_xlfn.rank.eq(E7,E4,0)</f>
        <v>#NAME?</v>
      </c>
      <c r="C58" s="5"/>
      <c r="D58" s="7"/>
      <c r="E58" s="7"/>
      <c r="F58" s="7"/>
    </row>
    <row r="59" customFormat="false" ht="13.3" hidden="false" customHeight="false" outlineLevel="0" collapsed="false">
      <c r="A59" s="7" t="s">
        <v>61</v>
      </c>
      <c r="B59" s="5" t="n">
        <f aca="false">_xlfn.STDEV.P(E2:E10)</f>
        <v>0.946352466260751</v>
      </c>
      <c r="C59" s="5" t="n">
        <v>0.946352466260751</v>
      </c>
      <c r="D59" s="7"/>
      <c r="E59" s="7"/>
      <c r="F59" s="7"/>
    </row>
    <row r="60" customFormat="false" ht="13.3" hidden="false" customHeight="false" outlineLevel="0" collapsed="false">
      <c r="A60" s="7" t="s">
        <v>62</v>
      </c>
      <c r="B60" s="5" t="n">
        <f aca="false">_xlfn.STDEV.S(E2:E10)</f>
        <v>1.00375836942839</v>
      </c>
      <c r="C60" s="5" t="n">
        <v>1.00375836942839</v>
      </c>
      <c r="D60" s="7"/>
      <c r="E60" s="7"/>
      <c r="F60" s="7"/>
    </row>
    <row r="61" customFormat="false" ht="13.3" hidden="false" customHeight="false" outlineLevel="0" collapsed="false">
      <c r="A61" s="4" t="s">
        <v>63</v>
      </c>
      <c r="B61" s="5" t="e">
        <f aca="false">_xlfn.t.dist(E2,F7,1)</f>
        <v>#NAME?</v>
      </c>
      <c r="C61" s="5"/>
      <c r="D61" s="7"/>
      <c r="E61" s="7"/>
      <c r="F61" s="7"/>
    </row>
    <row r="62" customFormat="false" ht="13.3" hidden="false" customHeight="false" outlineLevel="0" collapsed="false">
      <c r="A62" s="4" t="s">
        <v>64</v>
      </c>
      <c r="B62" s="5" t="e">
        <f aca="false">_xlfn.t.dist.t2(E6,F7)</f>
        <v>#NAME?</v>
      </c>
      <c r="C62" s="5"/>
      <c r="D62" s="7"/>
      <c r="E62" s="7"/>
      <c r="F62" s="7"/>
    </row>
    <row r="63" customFormat="false" ht="13.3" hidden="false" customHeight="false" outlineLevel="0" collapsed="false">
      <c r="A63" s="4" t="s">
        <v>65</v>
      </c>
      <c r="B63" s="5" t="e">
        <f aca="false">_xlfn.t.dist.rt(E6,F7)</f>
        <v>#NAME?</v>
      </c>
      <c r="C63" s="5"/>
      <c r="D63" s="7"/>
      <c r="E63" s="7"/>
      <c r="F63" s="7"/>
    </row>
    <row r="64" customFormat="false" ht="13.3" hidden="false" customHeight="false" outlineLevel="0" collapsed="false">
      <c r="A64" s="4" t="s">
        <v>66</v>
      </c>
      <c r="B64" s="5" t="e">
        <f aca="false">_xlfn.t.inv(E5,F4)</f>
        <v>#NAME?</v>
      </c>
      <c r="C64" s="5"/>
      <c r="D64" s="7"/>
      <c r="E64" s="7"/>
      <c r="F64" s="7"/>
    </row>
    <row r="65" customFormat="false" ht="13.3" hidden="false" customHeight="false" outlineLevel="0" collapsed="false">
      <c r="A65" s="4" t="s">
        <v>67</v>
      </c>
      <c r="B65" s="5" t="e">
        <f aca="false">_xlfn.t.inv.t2(E6,F7)</f>
        <v>#NAME?</v>
      </c>
      <c r="C65" s="5"/>
      <c r="D65" s="7"/>
      <c r="E65" s="7"/>
      <c r="F65" s="7"/>
    </row>
    <row r="66" customFormat="false" ht="13.3" hidden="false" customHeight="false" outlineLevel="0" collapsed="false">
      <c r="A66" s="4" t="s">
        <v>68</v>
      </c>
      <c r="B66" s="5" t="e">
        <f aca="false">_xlfn.t.test(E2:E10,F2:F10,1,1)</f>
        <v>#NAME?</v>
      </c>
      <c r="C66" s="5"/>
      <c r="D66" s="7"/>
      <c r="E66" s="7"/>
      <c r="F66" s="7"/>
    </row>
    <row r="67" customFormat="false" ht="13.3" hidden="false" customHeight="false" outlineLevel="0" collapsed="false">
      <c r="A67" s="7" t="s">
        <v>69</v>
      </c>
      <c r="B67" s="5" t="n">
        <f aca="false">_xlfn.VAR.P(E2:E10)</f>
        <v>0.895582990397805</v>
      </c>
      <c r="C67" s="5" t="n">
        <v>0.895582990397805</v>
      </c>
      <c r="D67" s="7"/>
      <c r="E67" s="7"/>
      <c r="F67" s="7"/>
    </row>
    <row r="68" customFormat="false" ht="13.3" hidden="false" customHeight="false" outlineLevel="0" collapsed="false">
      <c r="A68" s="7" t="s">
        <v>70</v>
      </c>
      <c r="B68" s="5" t="n">
        <f aca="false">_xlfn.VAR.S(E7:E9)</f>
        <v>1.33333333333333</v>
      </c>
      <c r="C68" s="5" t="n">
        <v>1.33333333333333</v>
      </c>
      <c r="D68" s="7"/>
      <c r="E68" s="7"/>
      <c r="F68" s="7"/>
    </row>
    <row r="69" customFormat="false" ht="13.3" hidden="false" customHeight="false" outlineLevel="0" collapsed="false">
      <c r="A69" s="4" t="s">
        <v>71</v>
      </c>
      <c r="B69" s="5" t="e">
        <f aca="false">_xlfn.weibull.dist(E10,E5,F5,1)</f>
        <v>#NAME?</v>
      </c>
      <c r="C69" s="5"/>
      <c r="D69" s="7"/>
      <c r="E69" s="7"/>
      <c r="F69" s="7"/>
    </row>
    <row r="70" customFormat="false" ht="13.3" hidden="false" customHeight="false" outlineLevel="0" collapsed="false">
      <c r="A70" s="4" t="s">
        <v>72</v>
      </c>
      <c r="B70" s="5" t="e">
        <f aca="false">_xlfn.weibull.dist(E10,E5,F5,0)</f>
        <v>#NAME?</v>
      </c>
      <c r="C70" s="5"/>
      <c r="D70" s="7"/>
      <c r="E70" s="7"/>
      <c r="F70" s="7"/>
    </row>
    <row r="71" customFormat="false" ht="13.3" hidden="false" customHeight="false" outlineLevel="0" collapsed="false">
      <c r="A71" s="4" t="s">
        <v>73</v>
      </c>
      <c r="B71" s="5" t="e">
        <f aca="false">_xlfn.workday.intl(G3,G5,1,G4)</f>
        <v>#NAME?</v>
      </c>
      <c r="C71" s="5"/>
      <c r="D71" s="7"/>
      <c r="E71" s="7"/>
      <c r="F71" s="7"/>
    </row>
    <row r="72" customFormat="false" ht="13.3" hidden="false" customHeight="false" outlineLevel="0" collapsed="false">
      <c r="A72" s="4" t="s">
        <v>74</v>
      </c>
      <c r="B72" s="5" t="e">
        <f aca="false">_xlfn.z.test(E2:E10,F6,E5)</f>
        <v>#NAME?</v>
      </c>
      <c r="C72" s="5"/>
      <c r="D72" s="7"/>
      <c r="E72" s="7"/>
      <c r="F72" s="7"/>
    </row>
  </sheetData>
  <mergeCells count="1">
    <mergeCell ref="E1:G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LibreOfficeDev/4.2.0.0.alpha1$Linux_X86_64 LibreOffice_project/13d36ad94937fa278690a5cc5287e8997aecb10f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2013-11-09T03:57:36Z</dcterms:created>
  <dc:creator>Kohei Yoshida</dc:creator>
  <dc:language>nl-NL</dc:language>
  <cp:lastModifiedBy>erack</cp:lastModifiedBy>
  <dcterms:modified xsi:type="dcterms:W3CDTF">2013-11-14T19:36:25Z</dcterms:modified>
  <cp:revision>0</cp:revision>
</cp:coreProperties>
</file>