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9980" windowHeight="8580"/>
  </bookViews>
  <sheets>
    <sheet name="Functions-batchI" sheetId="1" r:id="rId1"/>
  </sheets>
  <calcPr calcId="145621"/>
</workbook>
</file>

<file path=xl/calcChain.xml><?xml version="1.0" encoding="utf-8"?>
<calcChain xmlns="http://schemas.openxmlformats.org/spreadsheetml/2006/main">
  <c r="B14" i="1" l="1"/>
  <c r="B45" i="1"/>
  <c r="B35" i="1"/>
  <c r="G3" i="1" l="1"/>
  <c r="I8" i="1"/>
  <c r="I6" i="1"/>
  <c r="I2" i="1"/>
  <c r="I3" i="1"/>
  <c r="G9" i="1"/>
  <c r="I4" i="1"/>
  <c r="G6" i="1"/>
  <c r="G5" i="1"/>
  <c r="I7" i="1"/>
  <c r="I9" i="1"/>
  <c r="I5" i="1"/>
  <c r="B15" i="1" s="1"/>
  <c r="I10" i="1"/>
  <c r="G4" i="1"/>
  <c r="G7" i="1"/>
  <c r="G8" i="1"/>
  <c r="G10" i="1"/>
  <c r="G2" i="1"/>
  <c r="B40" i="1" l="1"/>
  <c r="B39" i="1"/>
  <c r="B34" i="1"/>
  <c r="B28" i="1"/>
  <c r="B42" i="1"/>
  <c r="B38" i="1"/>
  <c r="B33" i="1"/>
  <c r="B27" i="1"/>
  <c r="B41" i="1"/>
  <c r="B17" i="1"/>
  <c r="B44" i="1"/>
  <c r="B16" i="1"/>
  <c r="B43" i="1"/>
  <c r="B36" i="1"/>
  <c r="B37" i="1"/>
  <c r="B21" i="1"/>
  <c r="B24" i="1"/>
  <c r="B23" i="1"/>
  <c r="B22" i="1"/>
  <c r="B29" i="1"/>
  <c r="B25" i="1"/>
  <c r="B19" i="1"/>
  <c r="B18" i="1"/>
  <c r="B30" i="1"/>
  <c r="B26" i="1"/>
  <c r="B10" i="1"/>
  <c r="B9" i="1"/>
  <c r="B12" i="1"/>
  <c r="B11" i="1"/>
  <c r="B8" i="1"/>
  <c r="B20" i="1"/>
  <c r="B13" i="1"/>
  <c r="B32" i="1"/>
  <c r="B31" i="1"/>
  <c r="B7" i="1"/>
  <c r="B6" i="1"/>
  <c r="B3" i="1"/>
  <c r="B2" i="1"/>
  <c r="B5" i="1"/>
  <c r="B4" i="1"/>
</calcChain>
</file>

<file path=xl/sharedStrings.xml><?xml version="1.0" encoding="utf-8"?>
<sst xmlns="http://schemas.openxmlformats.org/spreadsheetml/2006/main" count="80" uniqueCount="46">
  <si>
    <t>Array 1</t>
  </si>
  <si>
    <t>Array 2</t>
  </si>
  <si>
    <t>Function in use:</t>
  </si>
  <si>
    <t>Improved function (copied from list http://office.microsoft.com/en-us/excel-help/what-s-new-changes-made-to-excel-functions-HA010355760.aspx)</t>
  </si>
  <si>
    <t>Master source value: Please change this value to let Calc recalculate all formulas and therefore show the error messages:</t>
  </si>
  <si>
    <t>Does it work in Calc?</t>
  </si>
  <si>
    <t xml:space="preserve">GAMMA.DIST function, GAMMADIST function </t>
  </si>
  <si>
    <t xml:space="preserve">GAMMA.INV function, GAMMAINV function </t>
  </si>
  <si>
    <t xml:space="preserve">GAMMALN function </t>
  </si>
  <si>
    <t xml:space="preserve">GEOMEAN function </t>
  </si>
  <si>
    <t xml:space="preserve">HYPGEOM.DIST function, HYPGEOMDIST function </t>
  </si>
  <si>
    <t xml:space="preserve">IMLOG2 function </t>
  </si>
  <si>
    <t xml:space="preserve">IMPOWER function </t>
  </si>
  <si>
    <t xml:space="preserve">IPMT function </t>
  </si>
  <si>
    <t xml:space="preserve">IRR function </t>
  </si>
  <si>
    <t xml:space="preserve">LINEST function </t>
  </si>
  <si>
    <t xml:space="preserve">LOGNORM.DIST function, LOGNORMDIST function </t>
  </si>
  <si>
    <t xml:space="preserve">LOGNORM.INV function, LOGINV function </t>
  </si>
  <si>
    <t xml:space="preserve">MOD function </t>
  </si>
  <si>
    <t xml:space="preserve">NEGBINOM.DIST function, NEGBINOMDIST function </t>
  </si>
  <si>
    <t xml:space="preserve">NORM.DIST function, NORMDIST function </t>
  </si>
  <si>
    <t xml:space="preserve">NORM.INV function, NORMINV function </t>
  </si>
  <si>
    <t xml:space="preserve">NORM.S.DIST function, NORMSDIST function </t>
  </si>
  <si>
    <t xml:space="preserve">NORM.S.INV function, NORMSINV function </t>
  </si>
  <si>
    <t xml:space="preserve">PMT function </t>
  </si>
  <si>
    <t xml:space="preserve">PPMT function </t>
  </si>
  <si>
    <t xml:space="preserve">POISSON.DIST function, POISSON function </t>
  </si>
  <si>
    <t xml:space="preserve">RAND function </t>
  </si>
  <si>
    <t xml:space="preserve">STDEV.S function, STDEV function </t>
  </si>
  <si>
    <t xml:space="preserve">T.DIST.RT function, TDIST function </t>
  </si>
  <si>
    <t xml:space="preserve">T.DIST.2T function </t>
  </si>
  <si>
    <t xml:space="preserve">T.INV.2T function, TINV function </t>
  </si>
  <si>
    <t xml:space="preserve">VAR.S function, VAR function </t>
  </si>
  <si>
    <t xml:space="preserve">XIRR function </t>
  </si>
  <si>
    <t>yes, old function</t>
  </si>
  <si>
    <t>no</t>
  </si>
  <si>
    <t>yes, old but improved function</t>
  </si>
  <si>
    <t>no, new function, option cumulative is new</t>
  </si>
  <si>
    <t>yes, old</t>
  </si>
  <si>
    <t>yes,old</t>
  </si>
  <si>
    <t>no, new function is only for one-tailed test</t>
  </si>
  <si>
    <t>no, new function is only for two-tailed test</t>
  </si>
  <si>
    <t xml:space="preserve">Values </t>
  </si>
  <si>
    <t>Dates</t>
  </si>
  <si>
    <t>yes, but function was improved according to MS</t>
  </si>
  <si>
    <t>no, it's an old function but Calc gives an Err:502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</si>
</sst>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4" borderId="0" xfId="0" applyFill="1" applyBorder="1"/>
    <xf numFmtId="0" fontId="0" fillId="4" borderId="0" xfId="0" applyFill="1" applyBorder="1" applyAlignment="1">
      <alignment wrapText="1"/>
    </xf>
    <xf numFmtId="0" fontId="1" fillId="5" borderId="1" xfId="0" applyFont="1" applyFill="1" applyBorder="1"/>
    <xf numFmtId="164" fontId="0" fillId="0" borderId="1" xfId="0" applyNumberFormat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1" fillId="0" borderId="0" xfId="0" applyFont="1"/>
    <xf numFmtId="0" fontId="1" fillId="2" borderId="1" xfId="0" applyFont="1" applyFill="1" applyBorder="1" applyAlignment="1">
      <alignment wrapText="1"/>
    </xf>
    <xf numFmtId="14" fontId="0" fillId="0" borderId="0" xfId="0" applyNumberFormat="1"/>
    <xf numFmtId="14" fontId="0" fillId="0" borderId="1" xfId="0" applyNumberFormat="1" applyBorder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zoomScale="98" zoomScaleNormal="98" workbookViewId="0">
      <selection activeCell="E27" sqref="E27"/>
    </sheetView>
  </sheetViews>
  <sheetFormatPr defaultRowHeight="15" x14ac:dyDescent="0.25"/>
  <cols>
    <col min="1" max="1" width="66.28515625" customWidth="1"/>
    <col min="2" max="2" width="18.28515625" bestFit="1" customWidth="1"/>
    <col min="3" max="3" width="40" bestFit="1" customWidth="1"/>
    <col min="4" max="4" width="2.85546875" customWidth="1"/>
    <col min="5" max="5" width="27.5703125" customWidth="1"/>
    <col min="6" max="6" width="2.140625" customWidth="1"/>
    <col min="8" max="8" width="2.140625" customWidth="1"/>
    <col min="10" max="10" width="3.42578125" customWidth="1"/>
    <col min="11" max="11" width="10.28515625" bestFit="1" customWidth="1"/>
    <col min="12" max="12" width="16.42578125" bestFit="1" customWidth="1"/>
  </cols>
  <sheetData>
    <row r="1" spans="1:12" ht="75" x14ac:dyDescent="0.25">
      <c r="A1" s="7" t="s">
        <v>3</v>
      </c>
      <c r="B1" s="8" t="s">
        <v>2</v>
      </c>
      <c r="C1" s="8" t="s">
        <v>5</v>
      </c>
      <c r="D1" s="9"/>
      <c r="E1" s="10" t="s">
        <v>4</v>
      </c>
      <c r="G1" s="2" t="s">
        <v>0</v>
      </c>
      <c r="I1" s="2" t="s">
        <v>1</v>
      </c>
    </row>
    <row r="2" spans="1:12" x14ac:dyDescent="0.25">
      <c r="A2" s="1" t="s">
        <v>6</v>
      </c>
      <c r="B2" s="6">
        <f>_xlfn.GAMMA.DIST(G2,G5,I5,TRUE)</f>
        <v>0.99207556488413062</v>
      </c>
      <c r="C2" s="1" t="s">
        <v>35</v>
      </c>
      <c r="E2" s="5">
        <v>2</v>
      </c>
      <c r="G2" s="1">
        <f>$E$2/1</f>
        <v>2</v>
      </c>
      <c r="I2" s="1">
        <f>$E$2*22</f>
        <v>44</v>
      </c>
      <c r="K2" s="1" t="s">
        <v>42</v>
      </c>
      <c r="L2" s="1" t="s">
        <v>43</v>
      </c>
    </row>
    <row r="3" spans="1:12" x14ac:dyDescent="0.25">
      <c r="A3" s="1"/>
      <c r="B3" s="6">
        <f>GAMMADIST(G2,G5,I5,TRUE)</f>
        <v>0.99207556488413062</v>
      </c>
      <c r="C3" s="1" t="s">
        <v>34</v>
      </c>
      <c r="E3" s="4"/>
      <c r="G3" s="1">
        <f>$E$2*0.75</f>
        <v>1.5</v>
      </c>
      <c r="I3" s="1">
        <f>$E$2/1.5</f>
        <v>1.3333333333333333</v>
      </c>
      <c r="K3" s="1">
        <v>-10000</v>
      </c>
      <c r="L3" s="12">
        <v>39448</v>
      </c>
    </row>
    <row r="4" spans="1:12" x14ac:dyDescent="0.25">
      <c r="A4" s="1" t="s">
        <v>7</v>
      </c>
      <c r="B4" s="6">
        <f>_xlfn.GAMMA.INV(G5,G6,G7)</f>
        <v>0.56668335477786658</v>
      </c>
      <c r="C4" s="1" t="s">
        <v>35</v>
      </c>
      <c r="E4" s="3"/>
      <c r="G4" s="1">
        <f>$E$2/1</f>
        <v>2</v>
      </c>
      <c r="I4" s="1">
        <f>$E$2*2.5</f>
        <v>5</v>
      </c>
      <c r="K4" s="1">
        <v>2750</v>
      </c>
      <c r="L4" s="12">
        <v>39508</v>
      </c>
    </row>
    <row r="5" spans="1:12" x14ac:dyDescent="0.25">
      <c r="A5" s="1"/>
      <c r="B5" s="6">
        <f>GAMMAINV(G5,G6,G7)</f>
        <v>0.56668335477786658</v>
      </c>
      <c r="C5" s="1" t="s">
        <v>34</v>
      </c>
      <c r="E5" s="3"/>
      <c r="G5" s="1">
        <f>$E$2/15</f>
        <v>0.13333333333333333</v>
      </c>
      <c r="I5" s="1">
        <f>$E$2/2</f>
        <v>1</v>
      </c>
      <c r="K5" s="1">
        <v>4250</v>
      </c>
      <c r="L5" s="12">
        <v>39751</v>
      </c>
    </row>
    <row r="6" spans="1:12" x14ac:dyDescent="0.25">
      <c r="A6" s="1" t="s">
        <v>8</v>
      </c>
      <c r="B6" s="6">
        <f>GAMMALN(G3)</f>
        <v>-0.12078223763524523</v>
      </c>
      <c r="C6" s="1" t="s">
        <v>34</v>
      </c>
      <c r="G6" s="1">
        <f>$E$2/1.5</f>
        <v>1.3333333333333333</v>
      </c>
      <c r="I6" s="1">
        <f>$E$2</f>
        <v>2</v>
      </c>
      <c r="K6" s="1">
        <v>3250</v>
      </c>
      <c r="L6" s="12">
        <v>39859</v>
      </c>
    </row>
    <row r="7" spans="1:12" x14ac:dyDescent="0.25">
      <c r="A7" s="1"/>
      <c r="B7" s="1">
        <f>_xlfn.GAMMALN.PRECISE(G3)</f>
        <v>-0.12078223763524523</v>
      </c>
      <c r="C7" s="1" t="s">
        <v>35</v>
      </c>
      <c r="G7" s="1">
        <f>$E$2/1</f>
        <v>2</v>
      </c>
      <c r="I7" s="1">
        <f>$E$2*3</f>
        <v>6</v>
      </c>
      <c r="K7" s="1">
        <v>2750</v>
      </c>
      <c r="L7" s="12">
        <v>39904</v>
      </c>
    </row>
    <row r="8" spans="1:12" x14ac:dyDescent="0.25">
      <c r="A8" s="1" t="s">
        <v>9</v>
      </c>
      <c r="B8" s="6">
        <f>GEOMEAN(G2:G10)</f>
        <v>1.4803117593034392</v>
      </c>
      <c r="C8" s="1" t="s">
        <v>36</v>
      </c>
      <c r="D8" s="13"/>
      <c r="G8" s="1">
        <f>$E$2/1</f>
        <v>2</v>
      </c>
      <c r="I8" s="1">
        <f>$E$2*3.3</f>
        <v>6.6</v>
      </c>
      <c r="K8" s="11"/>
      <c r="L8" s="11"/>
    </row>
    <row r="9" spans="1:12" x14ac:dyDescent="0.25">
      <c r="A9" s="1" t="s">
        <v>10</v>
      </c>
      <c r="B9" s="6">
        <f>_xlfn.HYPGEOM.DIST(I5,G9,I6,I2,TRUE)</f>
        <v>0.9936575052854123</v>
      </c>
      <c r="C9" s="1" t="s">
        <v>37</v>
      </c>
      <c r="G9" s="1">
        <f>$E$2*2</f>
        <v>4</v>
      </c>
      <c r="I9" s="1">
        <f>$E$2*4</f>
        <v>8</v>
      </c>
      <c r="K9" s="11"/>
    </row>
    <row r="10" spans="1:12" x14ac:dyDescent="0.25">
      <c r="A10" s="1"/>
      <c r="B10" s="6">
        <f>HYPGEOMDIST(I5,G9,I6,I2)</f>
        <v>0.16913319238900626</v>
      </c>
      <c r="C10" s="1" t="s">
        <v>34</v>
      </c>
      <c r="G10" s="1">
        <f>$E$2/1</f>
        <v>2</v>
      </c>
      <c r="I10" s="1">
        <f>$E$2/2</f>
        <v>1</v>
      </c>
    </row>
    <row r="11" spans="1:12" x14ac:dyDescent="0.25">
      <c r="A11" s="1" t="s">
        <v>11</v>
      </c>
      <c r="B11" s="6" t="str">
        <f>IMLOG2(G6)</f>
        <v>0,415037499278844</v>
      </c>
      <c r="C11" s="1" t="s">
        <v>44</v>
      </c>
    </row>
    <row r="12" spans="1:12" x14ac:dyDescent="0.25">
      <c r="A12" s="1" t="s">
        <v>12</v>
      </c>
      <c r="B12" s="6" t="str">
        <f>IMPOWER(G6,G3)</f>
        <v>1,539600717839</v>
      </c>
      <c r="C12" s="1" t="s">
        <v>44</v>
      </c>
    </row>
    <row r="13" spans="1:12" x14ac:dyDescent="0.25">
      <c r="A13" s="1" t="s">
        <v>13</v>
      </c>
      <c r="B13" s="6">
        <f>IPMT(G5,G7,G4,I7,I10,0)</f>
        <v>-0.36249999999999999</v>
      </c>
      <c r="C13" s="1" t="s">
        <v>44</v>
      </c>
    </row>
    <row r="14" spans="1:12" x14ac:dyDescent="0.25">
      <c r="A14" s="1" t="s">
        <v>14</v>
      </c>
      <c r="B14" s="6">
        <f>XIRR(K3:K7,L3:L7,0.1)</f>
        <v>0.3733625352382659</v>
      </c>
      <c r="C14" s="1" t="s">
        <v>44</v>
      </c>
    </row>
    <row r="15" spans="1:12" x14ac:dyDescent="0.25">
      <c r="A15" s="1" t="s">
        <v>15</v>
      </c>
      <c r="B15" s="6">
        <f>LINEST(G7,I5,FALSE,TRUE)</f>
        <v>2</v>
      </c>
      <c r="C15" s="1" t="s">
        <v>44</v>
      </c>
      <c r="D15" s="13"/>
    </row>
    <row r="16" spans="1:12" x14ac:dyDescent="0.25">
      <c r="A16" s="1" t="s">
        <v>16</v>
      </c>
      <c r="B16" s="6">
        <f>_xlfn.LOGNORM.DIST(G7,G6,I3,TRUE)</f>
        <v>0.31556406065491771</v>
      </c>
      <c r="C16" s="1" t="s">
        <v>37</v>
      </c>
    </row>
    <row r="17" spans="1:4" x14ac:dyDescent="0.25">
      <c r="A17" s="1"/>
      <c r="B17" s="6">
        <f>LOGNORMDIST(G7,G6,I3)</f>
        <v>0.31556406065491771</v>
      </c>
      <c r="C17" s="1" t="s">
        <v>34</v>
      </c>
    </row>
    <row r="18" spans="1:4" x14ac:dyDescent="0.25">
      <c r="A18" s="1" t="s">
        <v>17</v>
      </c>
      <c r="B18" s="6">
        <f>_xlfn.LOGNORM.INV(G5,I3,I6)</f>
        <v>0.41139152599727424</v>
      </c>
      <c r="C18" s="1" t="s">
        <v>35</v>
      </c>
    </row>
    <row r="19" spans="1:4" x14ac:dyDescent="0.25">
      <c r="A19" s="1"/>
      <c r="B19" s="6">
        <f>LOGINV(G5,I3,I6)</f>
        <v>0.41139152599727424</v>
      </c>
      <c r="C19" s="1" t="s">
        <v>38</v>
      </c>
    </row>
    <row r="20" spans="1:4" x14ac:dyDescent="0.25">
      <c r="A20" s="1" t="s">
        <v>18</v>
      </c>
      <c r="B20" s="6">
        <f>MOD(I8,I6)</f>
        <v>0.59999999999999964</v>
      </c>
      <c r="C20" s="1" t="s">
        <v>44</v>
      </c>
    </row>
    <row r="21" spans="1:4" x14ac:dyDescent="0.25">
      <c r="A21" s="1" t="s">
        <v>19</v>
      </c>
      <c r="B21" s="6">
        <f>_xlfn.NEGBINOM.DIST(G4,I4,G5,TRUE)</f>
        <v>6.9952263374485515E-4</v>
      </c>
      <c r="C21" s="1" t="s">
        <v>37</v>
      </c>
    </row>
    <row r="22" spans="1:4" x14ac:dyDescent="0.25">
      <c r="A22" s="1"/>
      <c r="B22" s="6">
        <f>NEGBINOMDIST(G4,I4,G5)</f>
        <v>4.7477640603566548E-4</v>
      </c>
      <c r="C22" s="1" t="s">
        <v>34</v>
      </c>
    </row>
    <row r="23" spans="1:4" x14ac:dyDescent="0.25">
      <c r="A23" s="1" t="s">
        <v>20</v>
      </c>
      <c r="B23" s="6">
        <f>_xlfn.NORM.DIST(G4,G6,I6,TRUE)</f>
        <v>0.63055865981823644</v>
      </c>
      <c r="C23" s="1" t="s">
        <v>35</v>
      </c>
    </row>
    <row r="24" spans="1:4" x14ac:dyDescent="0.25">
      <c r="A24" s="1"/>
      <c r="B24" s="6">
        <f>NORMDIST(G4,G6,I6,TRUE)</f>
        <v>0.63055865981823644</v>
      </c>
      <c r="C24" s="1" t="s">
        <v>38</v>
      </c>
    </row>
    <row r="25" spans="1:4" x14ac:dyDescent="0.25">
      <c r="A25" s="1" t="s">
        <v>21</v>
      </c>
      <c r="B25" s="6">
        <f>_xlfn.NORM.INV(G5,I3,I6)</f>
        <v>-0.88820989994023836</v>
      </c>
      <c r="C25" s="1" t="s">
        <v>35</v>
      </c>
    </row>
    <row r="26" spans="1:4" x14ac:dyDescent="0.25">
      <c r="A26" s="1"/>
      <c r="B26" s="6">
        <f>NORMINV(G5,I3,I6)</f>
        <v>-0.88820989994023836</v>
      </c>
      <c r="C26" s="1" t="s">
        <v>38</v>
      </c>
    </row>
    <row r="27" spans="1:4" x14ac:dyDescent="0.25">
      <c r="A27" s="1" t="s">
        <v>22</v>
      </c>
      <c r="B27" s="6">
        <f>_xlfn.NORM.S.DIST(G6,TRUE)</f>
        <v>0.90878878027413212</v>
      </c>
      <c r="C27" s="1" t="s">
        <v>37</v>
      </c>
    </row>
    <row r="28" spans="1:4" x14ac:dyDescent="0.25">
      <c r="A28" s="1"/>
      <c r="B28" s="6">
        <f>NORMSDIST(G6)</f>
        <v>0.90878878027413212</v>
      </c>
      <c r="C28" s="1" t="s">
        <v>34</v>
      </c>
    </row>
    <row r="29" spans="1:4" x14ac:dyDescent="0.25">
      <c r="A29" s="1" t="s">
        <v>23</v>
      </c>
      <c r="B29" s="6">
        <f>_xlfn.NORM.S.INV(G5)</f>
        <v>-1.1107716166367858</v>
      </c>
      <c r="C29" s="1" t="s">
        <v>35</v>
      </c>
    </row>
    <row r="30" spans="1:4" x14ac:dyDescent="0.25">
      <c r="A30" s="1"/>
      <c r="B30" s="6">
        <f>NORMSINV(G5)</f>
        <v>-1.1107716166367858</v>
      </c>
      <c r="C30" s="1" t="s">
        <v>38</v>
      </c>
      <c r="D30" s="13"/>
    </row>
    <row r="31" spans="1:4" x14ac:dyDescent="0.25">
      <c r="A31" s="1" t="s">
        <v>24</v>
      </c>
      <c r="B31" s="6">
        <f>PMT(G5,G6,I7,I5,0)</f>
        <v>-5.9390079161832139</v>
      </c>
      <c r="C31" s="1" t="s">
        <v>44</v>
      </c>
      <c r="D31" s="13"/>
    </row>
    <row r="32" spans="1:4" x14ac:dyDescent="0.25">
      <c r="A32" s="1" t="s">
        <v>25</v>
      </c>
      <c r="B32" s="6">
        <f>PPMT(G5,G6,I7,I5,G4,0)</f>
        <v>-0.37266678657620672</v>
      </c>
      <c r="C32" s="1" t="s">
        <v>44</v>
      </c>
    </row>
    <row r="33" spans="1:4" x14ac:dyDescent="0.25">
      <c r="A33" s="1" t="s">
        <v>26</v>
      </c>
      <c r="B33" s="6">
        <f>_xlfn.POISSON.DIST(G6,I6,TRUE)</f>
        <v>0.40600584970983811</v>
      </c>
      <c r="C33" s="1" t="s">
        <v>35</v>
      </c>
    </row>
    <row r="34" spans="1:4" x14ac:dyDescent="0.25">
      <c r="A34" s="1"/>
      <c r="B34" s="6">
        <f>POISSON(G6,I6,TRUE)</f>
        <v>0.40600584970983811</v>
      </c>
      <c r="C34" s="1" t="s">
        <v>39</v>
      </c>
    </row>
    <row r="35" spans="1:4" x14ac:dyDescent="0.25">
      <c r="A35" s="1" t="s">
        <v>27</v>
      </c>
      <c r="B35" s="6">
        <f ca="1">RAND()</f>
        <v>0.55747426496224695</v>
      </c>
      <c r="C35" s="1" t="s">
        <v>44</v>
      </c>
    </row>
    <row r="36" spans="1:4" x14ac:dyDescent="0.25">
      <c r="A36" s="1" t="s">
        <v>28</v>
      </c>
      <c r="B36" s="6">
        <f>_xlfn.STDEV.S(G2:G10)</f>
        <v>1.0037583694283845</v>
      </c>
      <c r="C36" s="1" t="s">
        <v>35</v>
      </c>
    </row>
    <row r="37" spans="1:4" x14ac:dyDescent="0.25">
      <c r="A37" s="1"/>
      <c r="B37" s="6">
        <f>STDEV(G2:G10)</f>
        <v>1.0037583694283845</v>
      </c>
      <c r="C37" s="1" t="s">
        <v>39</v>
      </c>
      <c r="D37" s="13"/>
    </row>
    <row r="38" spans="1:4" x14ac:dyDescent="0.25">
      <c r="A38" s="1" t="s">
        <v>29</v>
      </c>
      <c r="B38" s="6">
        <f>_xlfn.T.DIST.RT(G6,I7)</f>
        <v>0.11540470442091057</v>
      </c>
      <c r="C38" s="1" t="s">
        <v>40</v>
      </c>
    </row>
    <row r="39" spans="1:4" x14ac:dyDescent="0.25">
      <c r="A39" s="1"/>
      <c r="B39" s="6">
        <f>TDIST(G6,I7,1)</f>
        <v>0.11540470442091057</v>
      </c>
      <c r="C39" s="1" t="s">
        <v>38</v>
      </c>
    </row>
    <row r="40" spans="1:4" x14ac:dyDescent="0.25">
      <c r="A40" s="1" t="s">
        <v>30</v>
      </c>
      <c r="B40" s="6">
        <f>_xlfn.T.DIST.2T(G6,I7)</f>
        <v>0.23080940884182113</v>
      </c>
      <c r="C40" s="1" t="s">
        <v>41</v>
      </c>
    </row>
    <row r="41" spans="1:4" x14ac:dyDescent="0.25">
      <c r="A41" s="1" t="s">
        <v>31</v>
      </c>
      <c r="B41" s="6">
        <f>_xlfn.T.INV.2T(G6,I7)</f>
        <v>-0.4527093245918935</v>
      </c>
      <c r="C41" s="1" t="s">
        <v>35</v>
      </c>
    </row>
    <row r="42" spans="1:4" x14ac:dyDescent="0.25">
      <c r="A42" s="1"/>
      <c r="B42" s="6">
        <f>TINV(G6,I7)</f>
        <v>-0.4527093245918935</v>
      </c>
      <c r="C42" s="1" t="s">
        <v>45</v>
      </c>
    </row>
    <row r="43" spans="1:4" x14ac:dyDescent="0.25">
      <c r="A43" s="1" t="s">
        <v>32</v>
      </c>
      <c r="B43" s="6">
        <f>_xlfn.VAR.S(G7:G9)</f>
        <v>1.3333333333333339</v>
      </c>
      <c r="C43" s="1" t="s">
        <v>35</v>
      </c>
    </row>
    <row r="44" spans="1:4" x14ac:dyDescent="0.25">
      <c r="A44" s="1"/>
      <c r="B44" s="6">
        <f>VAR(G7:G9)</f>
        <v>1.3333333333333339</v>
      </c>
      <c r="C44" s="1" t="s">
        <v>38</v>
      </c>
      <c r="D44" s="13"/>
    </row>
    <row r="45" spans="1:4" x14ac:dyDescent="0.25">
      <c r="A45" s="1" t="s">
        <v>33</v>
      </c>
      <c r="B45" s="6">
        <f>XIRR(K3:K7,L3:L7,0.1)</f>
        <v>0.3733625352382659</v>
      </c>
      <c r="C45" s="1" t="s">
        <v>44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Functions-batchI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</dc:creator>
  <cp:lastModifiedBy>gerald</cp:lastModifiedBy>
  <dcterms:created xsi:type="dcterms:W3CDTF">2013-10-01T12:39:24Z</dcterms:created>
  <dcterms:modified xsi:type="dcterms:W3CDTF">2013-11-03T10:22:59Z</dcterms:modified>
</cp:coreProperties>
</file>