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13" i="1"/>
  <c r="J14" s="1"/>
  <c r="J15" s="1"/>
  <c r="J16" s="1"/>
  <c r="J17" s="1"/>
  <c r="J18" s="1"/>
  <c r="J19" s="1"/>
  <c r="J20" s="1"/>
  <c r="J12"/>
  <c r="K18"/>
  <c r="K19" s="1"/>
  <c r="K20" s="1"/>
  <c r="K11"/>
  <c r="J11"/>
  <c r="K12"/>
  <c r="K13" s="1"/>
  <c r="K14" s="1"/>
  <c r="K15" s="1"/>
  <c r="K16" s="1"/>
  <c r="K17" s="1"/>
  <c r="F12"/>
  <c r="F13" s="1"/>
  <c r="F14" s="1"/>
  <c r="F15" s="1"/>
  <c r="F16" s="1"/>
  <c r="F17" s="1"/>
  <c r="F11"/>
  <c r="E12"/>
  <c r="E13" s="1"/>
  <c r="E14" s="1"/>
  <c r="E15" s="1"/>
  <c r="E16" s="1"/>
  <c r="E17" s="1"/>
  <c r="E11"/>
  <c r="B14"/>
  <c r="B13"/>
  <c r="B12"/>
  <c r="C6"/>
  <c r="F4"/>
  <c r="F3"/>
  <c r="M4"/>
  <c r="J4"/>
  <c r="D4"/>
  <c r="J3" s="1"/>
  <c r="M3" s="1"/>
  <c r="D3"/>
  <c r="D5"/>
</calcChain>
</file>

<file path=xl/sharedStrings.xml><?xml version="1.0" encoding="utf-8"?>
<sst xmlns="http://schemas.openxmlformats.org/spreadsheetml/2006/main" count="27" uniqueCount="23">
  <si>
    <t>CH4</t>
  </si>
  <si>
    <t>H2S</t>
  </si>
  <si>
    <t>H2O</t>
  </si>
  <si>
    <t>yi</t>
  </si>
  <si>
    <t>Yi</t>
  </si>
  <si>
    <t>Y0</t>
  </si>
  <si>
    <t>YN</t>
  </si>
  <si>
    <t>X0</t>
  </si>
  <si>
    <t>XN</t>
  </si>
  <si>
    <t>H</t>
  </si>
  <si>
    <t>H Henry</t>
  </si>
  <si>
    <t>atm</t>
  </si>
  <si>
    <t>adim</t>
  </si>
  <si>
    <t>L/G</t>
  </si>
  <si>
    <t>A</t>
  </si>
  <si>
    <t>B</t>
  </si>
  <si>
    <t>D</t>
  </si>
  <si>
    <t>XN+1</t>
  </si>
  <si>
    <t>n</t>
  </si>
  <si>
    <t>Yn+1</t>
  </si>
  <si>
    <t>Caso 1 - Ideale</t>
  </si>
  <si>
    <t>Caso 2 - Efficienza 0,6</t>
  </si>
  <si>
    <t>Eff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</si>
</sst>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1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Normal="100" workbookViewId="0">
      <selection activeCell="L3" sqref="L3:L5"/>
    </sheetView>
  </sheetViews>
  <sheetFormatPr defaultRowHeight="15"/>
  <cols>
    <col min="1" max="9" width="9.140625" style="2"/>
    <col min="10" max="10" width="9.7109375" style="2" bestFit="1" customWidth="1"/>
    <col min="11" max="16384" width="9.140625" style="2"/>
  </cols>
  <sheetData>
    <row r="1" spans="1:13">
      <c r="E1" s="2" t="s">
        <v>11</v>
      </c>
      <c r="F1" s="2" t="s">
        <v>12</v>
      </c>
    </row>
    <row r="2" spans="1:13">
      <c r="A2" s="3"/>
      <c r="B2" s="3"/>
      <c r="C2" s="3" t="s">
        <v>3</v>
      </c>
      <c r="D2" s="3" t="s">
        <v>4</v>
      </c>
      <c r="E2" s="3" t="s">
        <v>10</v>
      </c>
      <c r="F2" s="3" t="s">
        <v>9</v>
      </c>
      <c r="G2" s="3"/>
    </row>
    <row r="3" spans="1:13">
      <c r="A3" s="3" t="s">
        <v>0</v>
      </c>
      <c r="B3" s="1"/>
      <c r="C3" s="1">
        <v>0.29348999999999997</v>
      </c>
      <c r="D3" s="1">
        <f>C3/(1-C3)</f>
        <v>0.41540813293513185</v>
      </c>
      <c r="E3" s="4">
        <v>36800</v>
      </c>
      <c r="F3" s="4">
        <f>E3/1</f>
        <v>36800</v>
      </c>
      <c r="G3" s="1"/>
      <c r="I3" s="3" t="s">
        <v>5</v>
      </c>
      <c r="J3" s="1">
        <f>D4</f>
        <v>2.1726894888797235</v>
      </c>
      <c r="L3" s="3" t="s">
        <v>7</v>
      </c>
      <c r="M3" s="1">
        <f>J3/(F4*(1+(1-1/F4)*J3))</f>
        <v>1.3714984316820003E-3</v>
      </c>
    </row>
    <row r="4" spans="1:13">
      <c r="A4" s="3" t="s">
        <v>1</v>
      </c>
      <c r="B4" s="1"/>
      <c r="C4" s="1">
        <v>0.68481000000000003</v>
      </c>
      <c r="D4" s="1">
        <f t="shared" ref="D4:D5" si="0">C4/(1-C4)</f>
        <v>2.1726894888797235</v>
      </c>
      <c r="E4" s="1">
        <v>500</v>
      </c>
      <c r="F4" s="1">
        <f>E4/1</f>
        <v>500</v>
      </c>
      <c r="G4" s="1"/>
      <c r="I4" s="3" t="s">
        <v>6</v>
      </c>
      <c r="J4" s="1">
        <f>0.01/(1-0.01)</f>
        <v>1.0101010101010102E-2</v>
      </c>
      <c r="L4" s="3" t="s">
        <v>8</v>
      </c>
      <c r="M4" s="1">
        <f>0.01/(1-0.01)</f>
        <v>1.0101010101010102E-2</v>
      </c>
    </row>
    <row r="5" spans="1:13">
      <c r="A5" s="3" t="s">
        <v>2</v>
      </c>
      <c r="B5" s="1"/>
      <c r="C5" s="1">
        <v>2.1711000000000001E-2</v>
      </c>
      <c r="D5" s="1">
        <f t="shared" si="0"/>
        <v>2.2192828499553816E-2</v>
      </c>
      <c r="E5" s="1"/>
      <c r="F5" s="1"/>
      <c r="G5" s="1"/>
      <c r="L5" s="3" t="s">
        <v>17</v>
      </c>
      <c r="M5" s="1">
        <v>0</v>
      </c>
    </row>
    <row r="6" spans="1:13">
      <c r="C6" s="1">
        <f>SUM(C3:C5)</f>
        <v>1.000011</v>
      </c>
    </row>
    <row r="9" spans="1:13">
      <c r="A9" s="3" t="s">
        <v>13</v>
      </c>
      <c r="B9" s="1">
        <v>1894.56</v>
      </c>
      <c r="D9" s="6" t="s">
        <v>20</v>
      </c>
      <c r="E9" s="7"/>
      <c r="F9" s="8"/>
      <c r="I9" s="6" t="s">
        <v>21</v>
      </c>
      <c r="J9" s="7"/>
      <c r="K9" s="8"/>
    </row>
    <row r="10" spans="1:13">
      <c r="A10" s="3" t="s">
        <v>22</v>
      </c>
      <c r="B10" s="1">
        <v>0.6</v>
      </c>
      <c r="D10" s="3" t="s">
        <v>18</v>
      </c>
      <c r="E10" s="3" t="s">
        <v>19</v>
      </c>
      <c r="F10" s="3" t="s">
        <v>6</v>
      </c>
      <c r="I10" s="3" t="s">
        <v>18</v>
      </c>
      <c r="J10" s="3" t="s">
        <v>19</v>
      </c>
      <c r="K10" s="3" t="s">
        <v>6</v>
      </c>
    </row>
    <row r="11" spans="1:13">
      <c r="D11" s="1">
        <v>1</v>
      </c>
      <c r="E11" s="1">
        <f>($B$14-$B$13*J3)/(J3-$B$12)</f>
        <v>1.3260444533193181</v>
      </c>
      <c r="F11" s="1">
        <f>J4</f>
        <v>1.0101010101010102E-2</v>
      </c>
      <c r="I11" s="1">
        <v>1</v>
      </c>
      <c r="J11" s="1">
        <f>($B$10*($B$14-$B$13*J3)/(J3-$B$12))+(1-$B$10)*J3</f>
        <v>1.6647024675434803</v>
      </c>
      <c r="K11" s="1">
        <f>J4</f>
        <v>1.0101010101010102E-2</v>
      </c>
    </row>
    <row r="12" spans="1:13">
      <c r="A12" s="3" t="s">
        <v>14</v>
      </c>
      <c r="B12" s="1">
        <f>(J4+B9*1/(F4-1)-M5*B9)</f>
        <v>3.8068144369547174</v>
      </c>
      <c r="D12" s="1">
        <v>2</v>
      </c>
      <c r="E12" s="1">
        <f>($B$14-$B$13*E11)/(E11-$B$12)</f>
        <v>0.53152070249369587</v>
      </c>
      <c r="F12" s="1">
        <f>F11</f>
        <v>1.0101010101010102E-2</v>
      </c>
      <c r="I12" s="1">
        <v>2</v>
      </c>
      <c r="J12" s="1">
        <f>($B$10*($B$14-$B$13*J11)/(J11-$B$12))+(1-$B$10)*J11</f>
        <v>1.1302593152377056</v>
      </c>
      <c r="K12" s="1">
        <f>K11</f>
        <v>1.0101010101010102E-2</v>
      </c>
    </row>
    <row r="13" spans="1:13">
      <c r="A13" s="3" t="s">
        <v>15</v>
      </c>
      <c r="B13" s="1">
        <f>F4/(F4-1)</f>
        <v>1.002004008016032</v>
      </c>
      <c r="D13" s="1">
        <v>3</v>
      </c>
      <c r="E13" s="1">
        <f>($B$14-$B$13*E12)/(E12-$B$12)</f>
        <v>0.15951687512446386</v>
      </c>
      <c r="F13" s="1">
        <f t="shared" ref="F13:F17" si="1">F12</f>
        <v>1.0101010101010102E-2</v>
      </c>
      <c r="I13" s="1">
        <v>3</v>
      </c>
      <c r="J13" s="1">
        <f t="shared" ref="J13:J20" si="2">($B$10*($B$14-$B$13*J12)/(J12-$B$12))+(1-$B$10)*J12</f>
        <v>0.70371142187966784</v>
      </c>
      <c r="K13" s="1">
        <f t="shared" ref="K13:K17" si="3">K12</f>
        <v>1.0101010101010102E-2</v>
      </c>
    </row>
    <row r="14" spans="1:13">
      <c r="A14" s="3" t="s">
        <v>16</v>
      </c>
      <c r="B14" s="1">
        <f>F4/(F4-1)*(J4-M5*B9)</f>
        <v>1.0121252606222545E-2</v>
      </c>
      <c r="D14" s="1">
        <v>4</v>
      </c>
      <c r="E14" s="1">
        <f>($B$14-$B$13*E13)/(E13-$B$12)</f>
        <v>4.1048281111331741E-2</v>
      </c>
      <c r="F14" s="1">
        <f t="shared" si="1"/>
        <v>1.0101010101010102E-2</v>
      </c>
      <c r="I14" s="1">
        <v>4</v>
      </c>
      <c r="J14" s="1">
        <f t="shared" si="2"/>
        <v>0.41586626524615322</v>
      </c>
      <c r="K14" s="1">
        <f t="shared" si="3"/>
        <v>1.0101010101010102E-2</v>
      </c>
    </row>
    <row r="15" spans="1:13">
      <c r="D15" s="5">
        <v>5</v>
      </c>
      <c r="E15" s="5">
        <f>($B$14-$B$13*E14)/(E14-$B$12)</f>
        <v>8.2345234160074304E-3</v>
      </c>
      <c r="F15" s="5">
        <f t="shared" si="1"/>
        <v>1.0101010101010102E-2</v>
      </c>
      <c r="I15" s="9">
        <v>5</v>
      </c>
      <c r="J15" s="1">
        <f t="shared" si="2"/>
        <v>0.23828716541515427</v>
      </c>
      <c r="K15" s="9">
        <f t="shared" si="3"/>
        <v>1.0101010101010102E-2</v>
      </c>
    </row>
    <row r="16" spans="1:13">
      <c r="D16" s="1">
        <v>6</v>
      </c>
      <c r="E16" s="1">
        <f>($B$14-$B$13*E15)/(E15-$B$12)</f>
        <v>-4.9234903091427982E-4</v>
      </c>
      <c r="F16" s="1">
        <f t="shared" si="1"/>
        <v>1.0101010101010102E-2</v>
      </c>
      <c r="I16" s="1">
        <v>6</v>
      </c>
      <c r="J16" s="1">
        <f t="shared" si="2"/>
        <v>0.13375819443014383</v>
      </c>
      <c r="K16" s="1">
        <f t="shared" si="3"/>
        <v>1.0101010101010102E-2</v>
      </c>
    </row>
    <row r="17" spans="4:11">
      <c r="D17" s="1">
        <v>7</v>
      </c>
      <c r="E17" s="1">
        <f>($B$14-$B$13*E16)/(E16-$B$12)</f>
        <v>-2.787951931694301E-3</v>
      </c>
      <c r="F17" s="1">
        <f t="shared" si="1"/>
        <v>1.0101010101010102E-2</v>
      </c>
      <c r="I17" s="1">
        <v>7</v>
      </c>
      <c r="J17" s="1">
        <f t="shared" si="2"/>
        <v>7.374336985939349E-2</v>
      </c>
      <c r="K17" s="1">
        <f t="shared" si="3"/>
        <v>1.0101010101010102E-2</v>
      </c>
    </row>
    <row r="18" spans="4:11">
      <c r="I18" s="1">
        <v>8</v>
      </c>
      <c r="J18" s="1">
        <f t="shared" si="2"/>
        <v>3.9746801824170765E-2</v>
      </c>
      <c r="K18" s="1">
        <f t="shared" ref="K18:K20" si="4">K17</f>
        <v>1.0101010101010102E-2</v>
      </c>
    </row>
    <row r="19" spans="4:11">
      <c r="I19" s="1">
        <v>9</v>
      </c>
      <c r="J19" s="1">
        <f t="shared" si="2"/>
        <v>2.0630019183201818E-2</v>
      </c>
      <c r="K19" s="1">
        <f t="shared" si="4"/>
        <v>1.0101010101010102E-2</v>
      </c>
    </row>
    <row r="20" spans="4:11">
      <c r="I20" s="5">
        <v>10</v>
      </c>
      <c r="J20" s="5">
        <f t="shared" si="2"/>
        <v>9.9238928436818433E-3</v>
      </c>
      <c r="K20" s="5">
        <f t="shared" si="4"/>
        <v>1.0101010101010102E-2</v>
      </c>
    </row>
  </sheetData>
  <mergeCells count="2">
    <mergeCell ref="D9:F9"/>
    <mergeCell ref="I9:K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</cp:lastModifiedBy>
  <cp:lastPrinted>2012-03-26T12:15:19Z</cp:lastPrinted>
  <dcterms:created xsi:type="dcterms:W3CDTF">2012-03-19T16:18:53Z</dcterms:created>
  <dcterms:modified xsi:type="dcterms:W3CDTF">2012-03-26T12:38:08Z</dcterms:modified>
</cp:coreProperties>
</file>