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189" windowHeight="8192" windowWidth="16384" xWindow="0" yWindow="0"/>
  </bookViews>
  <sheets>
    <sheet name="Blad1" sheetId="1" state="visible" r:id="rId2"/>
  </sheets>
  <definedNames>
    <definedName function="true" hidden="false" name="ISEVEN" vbProcedure="true"/>
    <definedName function="true" hidden="false" name="ISODD" vbProcedure="true"/>
    <definedName function="true" hidden="false" name="GCD" vbProcedure="true"/>
    <definedName function="true" hidden="false" name="LCM" vbProcedure="true"/>
    <definedName function="true" hidden="false" name="CONVERT" vbProcedure="true"/>
    <definedName function="true" hidden="false" name="EFFECTIVE" vbProcedure="true"/>
    <definedName function="true" hidden="false" name="CUMPRINC" vbProcedure="true"/>
    <definedName function="true" hidden="false" name="CUMIPMT" vbProcedure="true"/>
    <definedName function="true" hidden="false" name="NOMINAL" vbProcedure="true"/>
  </definedNames>
  <calcPr iterateCount="100" refMode="A1" iterate="false" iterateDelta="0.001"/>
</workbook>
</file>

<file path=xl/sharedStrings.xml><?xml version="1.0" encoding="utf-8"?>
<sst xmlns="http://schemas.openxmlformats.org/spreadsheetml/2006/main" count="188" uniqueCount="114">
  <si>
    <t>EN func.name</t>
  </si>
  <si>
    <t>EN func</t>
  </si>
  <si>
    <t>NL func</t>
  </si>
  <si>
    <t>remark</t>
  </si>
  <si>
    <t>WEEKS</t>
  </si>
  <si>
    <t>MONTHS</t>
  </si>
  <si>
    <t>YEARS</t>
  </si>
  <si>
    <t>ISLEAPYEAR</t>
  </si>
  <si>
    <t>DAYSINMONTH</t>
  </si>
  <si>
    <t>DAYSINYEAR</t>
  </si>
  <si>
    <t>WEEKSINYEAR</t>
  </si>
  <si>
    <t>ROT13</t>
  </si>
  <si>
    <t>WORKDAY</t>
  </si>
  <si>
    <t>na opslag vertaald van EN naar NL</t>
  </si>
  <si>
    <t>YEARFRAC</t>
  </si>
  <si>
    <t>EDATE</t>
  </si>
  <si>
    <t>WEEKNUM</t>
  </si>
  <si>
    <t>EOMONTH</t>
  </si>
  <si>
    <t>NETWORKDAYS</t>
  </si>
  <si>
    <t>ISEVEN</t>
  </si>
  <si>
    <t>ISODD</t>
  </si>
  <si>
    <t>MULTINOMIAL</t>
  </si>
  <si>
    <t>SERIESSUM</t>
  </si>
  <si>
    <t>QUOTIENT</t>
  </si>
  <si>
    <t>MROUND</t>
  </si>
  <si>
    <t>SQRTPI</t>
  </si>
  <si>
    <t>RANDBETWEEN</t>
  </si>
  <si>
    <t>GCD</t>
  </si>
  <si>
    <t>LCM</t>
  </si>
  <si>
    <t>BESSELI</t>
  </si>
  <si>
    <t>BESSELJ</t>
  </si>
  <si>
    <t>BESSELK</t>
  </si>
  <si>
    <t>BESSELY</t>
  </si>
  <si>
    <t>BIN2OCT</t>
  </si>
  <si>
    <t>BIN2DEC</t>
  </si>
  <si>
    <t>BIN2HEX</t>
  </si>
  <si>
    <t>OCT2BIN</t>
  </si>
  <si>
    <t>OCT2DEC</t>
  </si>
  <si>
    <t>OCT2HEX</t>
  </si>
  <si>
    <t>DEC2BIN</t>
  </si>
  <si>
    <t>DEC2OCT</t>
  </si>
  <si>
    <t>DEC2HEX</t>
  </si>
  <si>
    <t>HEX2BIN</t>
  </si>
  <si>
    <t>HEX2DEC</t>
  </si>
  <si>
    <t>HEX2OCT</t>
  </si>
  <si>
    <t>DELTA</t>
  </si>
  <si>
    <t>ERF</t>
  </si>
  <si>
    <t>ERFC</t>
  </si>
  <si>
    <t>GESTEP</t>
  </si>
  <si>
    <t>FACTDOUBLE</t>
  </si>
  <si>
    <t>IMABS</t>
  </si>
  <si>
    <t>IMAGINARY</t>
  </si>
  <si>
    <t>IMPOWER</t>
  </si>
  <si>
    <t>IMARGUMENT</t>
  </si>
  <si>
    <t>IMCOS</t>
  </si>
  <si>
    <t>IMDIV</t>
  </si>
  <si>
    <t>IMEXP</t>
  </si>
  <si>
    <t>IMCONJUGATE</t>
  </si>
  <si>
    <t>IMLN</t>
  </si>
  <si>
    <t>IMLOG1</t>
  </si>
  <si>
    <t>IMLOG2</t>
  </si>
  <si>
    <t>IMPRODUCT</t>
  </si>
  <si>
    <t>IMREAL</t>
  </si>
  <si>
    <t>IMSIN</t>
  </si>
  <si>
    <t>IMSUB</t>
  </si>
  <si>
    <t>IMSUM</t>
  </si>
  <si>
    <t>IMSQRT</t>
  </si>
  <si>
    <t>IMTAN</t>
  </si>
  <si>
    <t>IMSEC</t>
  </si>
  <si>
    <t>IMCSC</t>
  </si>
  <si>
    <t>IMCOT</t>
  </si>
  <si>
    <t>IMSINH</t>
  </si>
  <si>
    <t>IMCOSH</t>
  </si>
  <si>
    <t>IMSECH</t>
  </si>
  <si>
    <t>IMCSCH</t>
  </si>
  <si>
    <t>COMPLEX</t>
  </si>
  <si>
    <t>CONVERT</t>
  </si>
  <si>
    <t>AMORDEGRC</t>
  </si>
  <si>
    <t>AMORLINC</t>
  </si>
  <si>
    <t>ACCRINT</t>
  </si>
  <si>
    <t>ACCRINTM</t>
  </si>
  <si>
    <t>RECEIVED</t>
  </si>
  <si>
    <t>DISC</t>
  </si>
  <si>
    <t>DURATION</t>
  </si>
  <si>
    <t>EFFECT</t>
  </si>
  <si>
    <t>CUMPRINC</t>
  </si>
  <si>
    <t>CUMIPMT</t>
  </si>
  <si>
    <t>PRICE</t>
  </si>
  <si>
    <t>PRICEDISC</t>
  </si>
  <si>
    <t>PRICEMAT</t>
  </si>
  <si>
    <t>MDURATION</t>
  </si>
  <si>
    <t>NOMINAL</t>
  </si>
  <si>
    <t>DOLLARFR</t>
  </si>
  <si>
    <t>DOLLARDE</t>
  </si>
  <si>
    <t>YIELD</t>
  </si>
  <si>
    <t>YIELDDISC</t>
  </si>
  <si>
    <t>YIELDMAT</t>
  </si>
  <si>
    <t>TBILLEQ</t>
  </si>
  <si>
    <t>TBILLPRICE</t>
  </si>
  <si>
    <t>TBILLYIELD</t>
  </si>
  <si>
    <t>ODDFPRICE</t>
  </si>
  <si>
    <t>ODDFYIELD</t>
  </si>
  <si>
    <t>ODDLPRICE</t>
  </si>
  <si>
    <t>ODDLYIELD</t>
  </si>
  <si>
    <t>XIRR</t>
  </si>
  <si>
    <t>XNPV</t>
  </si>
  <si>
    <t>INTRATE</t>
  </si>
  <si>
    <t>COUPNCD</t>
  </si>
  <si>
    <t>COUPDAYS</t>
  </si>
  <si>
    <t>COUPDAYSNC</t>
  </si>
  <si>
    <t>COUPDAYBS</t>
  </si>
  <si>
    <t>COUPPCD</t>
  </si>
  <si>
    <t>COUPNUM</t>
  </si>
  <si>
    <t>FVSCHEDULE</t>
  </si>
</sst>
</file>

<file path=xl/styles.xml><?xml version="1.0" encoding="utf-8"?>
<styleSheet xmlns="http://schemas.openxmlformats.org/spreadsheetml/2006/main">
  <numFmts count="4">
    <numFmt formatCode="GENERAL" numFmtId="164"/>
    <numFmt formatCode="0.00%" numFmtId="165"/>
    <numFmt formatCode="[$€-413]\ #,##0.00;[RED][$€-413]\ #,##0.00\-" numFmtId="166"/>
    <numFmt formatCode="0.00%" numFmtId="167"/>
  </numFmts>
  <fonts count="4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5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6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7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10"/>
  <sheetViews>
    <sheetView colorId="64" defaultGridColor="true" rightToLeft="false" showFormulas="false" showGridLines="true" showOutlineSymbols="true" showRowColHeaders="true" showZeros="true" tabSelected="true" topLeftCell="A82" view="normal" windowProtection="false" workbookViewId="0" zoomScale="100" zoomScaleNormal="100" zoomScalePageLayoutView="100">
      <selection activeCell="D104" activeCellId="0" pane="topLeft" sqref="D104:D110"/>
    </sheetView>
  </sheetViews>
  <sheetFormatPr defaultRowHeight="12.85"/>
  <cols>
    <col collapsed="false" hidden="false" max="1" min="1" style="0" width="15.9642857142857"/>
    <col collapsed="false" hidden="false" max="3" min="2" style="0" width="11.5204081632653"/>
    <col collapsed="false" hidden="false" max="4" min="4" style="0" width="29.5102040816327"/>
    <col collapsed="false" hidden="false" max="1025" min="5" style="0" width="11.5204081632653"/>
  </cols>
  <sheetData>
    <row collapsed="false" customFormat="false" customHeight="false" hidden="false" ht="13.4" outlineLevel="0" r="1">
      <c r="A1" s="0" t="s">
        <v>0</v>
      </c>
      <c r="B1" s="0" t="s">
        <v>1</v>
      </c>
      <c r="C1" s="0" t="s">
        <v>2</v>
      </c>
      <c r="D1" s="0" t="s">
        <v>3</v>
      </c>
    </row>
    <row collapsed="false" customFormat="false" customHeight="false" hidden="false" ht="12.85" outlineLevel="0" r="2">
      <c r="A2" s="0" t="s">
        <v>4</v>
      </c>
      <c r="B2" s="0" t="e">
        <f aca="false">weeks()</f>
        <v>#NAME?</v>
      </c>
      <c r="C2" s="0" t="e">
        <f aca="false">com.sun.star.sheet.addin.DateFunctions.getDiffWeeks()</f>
        <v>#VALUE!</v>
      </c>
    </row>
    <row collapsed="false" customFormat="false" customHeight="false" hidden="false" ht="12.85" outlineLevel="0" r="3">
      <c r="A3" s="0" t="s">
        <v>5</v>
      </c>
      <c r="B3" s="0" t="e">
        <f aca="false">months()</f>
        <v>#NAME?</v>
      </c>
      <c r="C3" s="0" t="e">
        <f aca="false">com.sun.star.sheet.addin.DateFunctions.getDiffMonths()</f>
        <v>#VALUE!</v>
      </c>
    </row>
    <row collapsed="false" customFormat="false" customHeight="false" hidden="false" ht="12.85" outlineLevel="0" r="4">
      <c r="A4" s="0" t="s">
        <v>6</v>
      </c>
      <c r="B4" s="0" t="e">
        <f aca="false">years()</f>
        <v>#NAME?</v>
      </c>
      <c r="C4" s="0" t="e">
        <f aca="false">com.sun.star.sheet.addin.DateFunctions.getDiffYears()</f>
        <v>#VALUE!</v>
      </c>
    </row>
    <row collapsed="false" customFormat="false" customHeight="false" hidden="false" ht="12.85" outlineLevel="0" r="5">
      <c r="A5" s="0" t="s">
        <v>7</v>
      </c>
      <c r="B5" s="0" t="e">
        <f aca="false">isleapyear()</f>
        <v>#NAME?</v>
      </c>
      <c r="C5" s="0" t="e">
        <f aca="false">com.sun.star.sheet.addin.DateFunctions.getIsLeapYear( )</f>
        <v>#VALUE!</v>
      </c>
    </row>
    <row collapsed="false" customFormat="false" customHeight="false" hidden="false" ht="12.85" outlineLevel="0" r="6">
      <c r="A6" s="0" t="s">
        <v>8</v>
      </c>
      <c r="B6" s="0" t="e">
        <f aca="false">daysinmonth()</f>
        <v>#NAME?</v>
      </c>
      <c r="C6" s="0" t="e">
        <f aca="false">com.sun.star.sheet.addin.DateFunctions.getDaysInMonth()</f>
        <v>#VALUE!</v>
      </c>
    </row>
    <row collapsed="false" customFormat="false" customHeight="false" hidden="false" ht="12.85" outlineLevel="0" r="7">
      <c r="A7" s="0" t="s">
        <v>9</v>
      </c>
      <c r="B7" s="0" t="e">
        <f aca="false">daysinyear()</f>
        <v>#NAME?</v>
      </c>
      <c r="C7" s="0" t="e">
        <f aca="false">com.sun.star.sheet.addin.DateFunctions.getDaysInYear()</f>
        <v>#VALUE!</v>
      </c>
    </row>
    <row collapsed="false" customFormat="false" customHeight="false" hidden="false" ht="12.85" outlineLevel="0" r="8">
      <c r="A8" s="0" t="s">
        <v>10</v>
      </c>
      <c r="B8" s="0" t="e">
        <f aca="false">weeksinyear()</f>
        <v>#NAME?</v>
      </c>
      <c r="C8" s="0" t="e">
        <f aca="false">com.sun.star.sheet.addin.DateFunctions.getWeeksInYear()</f>
        <v>#VALUE!</v>
      </c>
    </row>
    <row collapsed="false" customFormat="false" customHeight="false" hidden="false" ht="12.85" outlineLevel="0" r="9">
      <c r="A9" s="0" t="s">
        <v>11</v>
      </c>
      <c r="B9" s="0" t="e">
        <f aca="false">com.sun.star.sheet.addin.DateFunctions.getRot13()</f>
        <v>#VALUE!</v>
      </c>
    </row>
    <row collapsed="false" customFormat="false" customHeight="false" hidden="false" ht="12.85" outlineLevel="0" r="10">
      <c r="A10" s="0" t="s">
        <v>12</v>
      </c>
      <c r="B10" s="0" t="e">
        <f aca="false">WORKDAY()</f>
        <v>#VALUE!</v>
      </c>
      <c r="C10" s="0" t="e">
        <f aca="false">WORKDAY()</f>
        <v>#VALUE!</v>
      </c>
      <c r="D10" s="0" t="s">
        <v>13</v>
      </c>
    </row>
    <row collapsed="false" customFormat="false" customHeight="false" hidden="false" ht="12.85" outlineLevel="0" r="11">
      <c r="A11" s="0" t="s">
        <v>14</v>
      </c>
      <c r="B11" s="0" t="e">
        <f aca="false">YEARFRAC()</f>
        <v>#VALUE!</v>
      </c>
      <c r="C11" s="0" t="e">
        <f aca="false">YEARFRAC( )</f>
        <v>#VALUE!</v>
      </c>
      <c r="D11" s="0" t="s">
        <v>13</v>
      </c>
    </row>
    <row collapsed="false" customFormat="false" customHeight="false" hidden="false" ht="12.85" outlineLevel="0" r="12">
      <c r="A12" s="0" t="s">
        <v>15</v>
      </c>
      <c r="B12" s="0" t="e">
        <f aca="false">EDATE()</f>
        <v>#VALUE!</v>
      </c>
      <c r="C12" s="1"/>
      <c r="D12" s="0" t="s">
        <v>13</v>
      </c>
    </row>
    <row collapsed="false" customFormat="false" customHeight="false" hidden="false" ht="12.85" outlineLevel="0" r="13">
      <c r="A13" s="0" t="s">
        <v>16</v>
      </c>
      <c r="B13" s="0" t="e">
        <f aca="false">()</f>
        <v>#VALUE!</v>
      </c>
    </row>
    <row collapsed="false" customFormat="false" customHeight="false" hidden="false" ht="12.85" outlineLevel="0" r="14">
      <c r="A14" s="0" t="s">
        <v>17</v>
      </c>
      <c r="B14" s="0" t="e">
        <f aca="false">EOMONTH()</f>
        <v>#VALUE!</v>
      </c>
      <c r="C14" s="1"/>
      <c r="D14" s="0" t="s">
        <v>13</v>
      </c>
    </row>
    <row collapsed="false" customFormat="false" customHeight="false" hidden="false" ht="12.85" outlineLevel="0" r="15">
      <c r="A15" s="0" t="s">
        <v>18</v>
      </c>
      <c r="B15" s="0" t="e">
        <f aca="false">NETWORKDAYS()</f>
        <v>#VALUE!</v>
      </c>
      <c r="D15" s="0" t="s">
        <v>13</v>
      </c>
    </row>
    <row collapsed="false" customFormat="false" customHeight="false" hidden="false" ht="12.85" outlineLevel="0" r="16">
      <c r="A16" s="0" t="s">
        <v>19</v>
      </c>
      <c r="B16" s="0" t="e">
        <f aca="false">()</f>
        <v>#VALUE!</v>
      </c>
    </row>
    <row collapsed="false" customFormat="false" customHeight="false" hidden="false" ht="12.85" outlineLevel="0" r="17">
      <c r="A17" s="0" t="s">
        <v>20</v>
      </c>
      <c r="B17" s="0" t="e">
        <f aca="false">()</f>
        <v>#VALUE!</v>
      </c>
    </row>
    <row collapsed="false" customFormat="false" customHeight="false" hidden="false" ht="12.85" outlineLevel="0" r="18">
      <c r="A18" s="0" t="s">
        <v>21</v>
      </c>
      <c r="B18" s="0" t="e">
        <f aca="false">MULTINOMIAL()</f>
        <v>#VALUE!</v>
      </c>
      <c r="D18" s="0" t="s">
        <v>13</v>
      </c>
    </row>
    <row collapsed="false" customFormat="false" customHeight="false" hidden="false" ht="12.85" outlineLevel="0" r="19">
      <c r="A19" s="0" t="s">
        <v>22</v>
      </c>
      <c r="B19" s="0" t="e">
        <f aca="false">SERIESSUM()</f>
        <v>#VALUE!</v>
      </c>
      <c r="D19" s="0" t="s">
        <v>13</v>
      </c>
    </row>
    <row collapsed="false" customFormat="false" customHeight="false" hidden="false" ht="12.85" outlineLevel="0" r="20">
      <c r="A20" s="0" t="s">
        <v>23</v>
      </c>
      <c r="B20" s="0" t="e">
        <f aca="false">QUOTIENT()</f>
        <v>#VALUE!</v>
      </c>
    </row>
    <row collapsed="false" customFormat="false" customHeight="false" hidden="false" ht="12.85" outlineLevel="0" r="21">
      <c r="A21" s="0" t="s">
        <v>24</v>
      </c>
      <c r="B21" s="0" t="e">
        <f aca="false">MROUND()</f>
        <v>#VALUE!</v>
      </c>
      <c r="D21" s="0" t="s">
        <v>13</v>
      </c>
    </row>
    <row collapsed="false" customFormat="false" customHeight="false" hidden="false" ht="12.85" outlineLevel="0" r="22">
      <c r="A22" s="0" t="s">
        <v>25</v>
      </c>
      <c r="B22" s="0" t="e">
        <f aca="false">SQRTPI()</f>
        <v>#VALUE!</v>
      </c>
      <c r="D22" s="0" t="s">
        <v>13</v>
      </c>
    </row>
    <row collapsed="false" customFormat="false" customHeight="false" hidden="false" ht="12.85" outlineLevel="0" r="23">
      <c r="A23" s="0" t="s">
        <v>26</v>
      </c>
      <c r="B23" s="0" t="e">
        <f aca="false">RANDBETWEEN()</f>
        <v>#VALUE!</v>
      </c>
      <c r="D23" s="0" t="s">
        <v>13</v>
      </c>
    </row>
    <row collapsed="false" customFormat="false" customHeight="false" hidden="false" ht="12.85" outlineLevel="0" r="24">
      <c r="A24" s="0" t="s">
        <v>27</v>
      </c>
      <c r="B24" s="0" t="e">
        <f aca="false">()</f>
        <v>#VALUE!</v>
      </c>
    </row>
    <row collapsed="false" customFormat="false" customHeight="false" hidden="false" ht="12.85" outlineLevel="0" r="25">
      <c r="A25" s="0" t="s">
        <v>28</v>
      </c>
      <c r="B25" s="0" t="e">
        <f aca="false">()</f>
        <v>#VALUE!</v>
      </c>
    </row>
    <row collapsed="false" customFormat="false" customHeight="false" hidden="false" ht="12.85" outlineLevel="0" r="26">
      <c r="A26" s="0" t="s">
        <v>29</v>
      </c>
      <c r="B26" s="0" t="e">
        <f aca="false">BESSELI()</f>
        <v>#VALUE!</v>
      </c>
      <c r="C26" s="0" t="e">
        <f aca="false">BESSELI()</f>
        <v>#VALUE!</v>
      </c>
      <c r="D26" s="0" t="s">
        <v>13</v>
      </c>
    </row>
    <row collapsed="false" customFormat="false" customHeight="false" hidden="false" ht="12.85" outlineLevel="0" r="27">
      <c r="A27" s="0" t="s">
        <v>30</v>
      </c>
      <c r="B27" s="0" t="e">
        <f aca="false">BESSELJ()</f>
        <v>#VALUE!</v>
      </c>
      <c r="C27" s="0" t="e">
        <f aca="false">BESSELJ()</f>
        <v>#VALUE!</v>
      </c>
      <c r="D27" s="0" t="s">
        <v>13</v>
      </c>
    </row>
    <row collapsed="false" customFormat="false" customHeight="false" hidden="false" ht="12.85" outlineLevel="0" r="28">
      <c r="A28" s="0" t="s">
        <v>31</v>
      </c>
      <c r="B28" s="0" t="e">
        <f aca="false">BESSELK()</f>
        <v>#VALUE!</v>
      </c>
      <c r="C28" s="0" t="e">
        <f aca="false">BESSELK()</f>
        <v>#VALUE!</v>
      </c>
      <c r="D28" s="0" t="s">
        <v>13</v>
      </c>
    </row>
    <row collapsed="false" customFormat="false" customHeight="false" hidden="false" ht="12.85" outlineLevel="0" r="29">
      <c r="A29" s="0" t="s">
        <v>32</v>
      </c>
      <c r="B29" s="0" t="e">
        <f aca="false">BESSELY()</f>
        <v>#VALUE!</v>
      </c>
      <c r="C29" s="0" t="e">
        <f aca="false">BESSELY()</f>
        <v>#VALUE!</v>
      </c>
      <c r="D29" s="0" t="s">
        <v>13</v>
      </c>
    </row>
    <row collapsed="false" customFormat="false" customHeight="false" hidden="false" ht="12.85" outlineLevel="0" r="30">
      <c r="A30" s="0" t="s">
        <v>33</v>
      </c>
      <c r="B30" s="0" t="e">
        <f aca="false">BIN2OCT()</f>
        <v>#VALUE!</v>
      </c>
      <c r="C30" s="0" t="e">
        <f aca="false">BIN2OCT()</f>
        <v>#VALUE!</v>
      </c>
      <c r="D30" s="0" t="s">
        <v>13</v>
      </c>
    </row>
    <row collapsed="false" customFormat="false" customHeight="false" hidden="false" ht="12.85" outlineLevel="0" r="31">
      <c r="A31" s="0" t="s">
        <v>34</v>
      </c>
      <c r="B31" s="0" t="e">
        <f aca="false">BIN2DEC()</f>
        <v>#VALUE!</v>
      </c>
      <c r="C31" s="0" t="e">
        <f aca="false">BIN2DEC()</f>
        <v>#VALUE!</v>
      </c>
      <c r="D31" s="0" t="s">
        <v>13</v>
      </c>
    </row>
    <row collapsed="false" customFormat="false" customHeight="false" hidden="false" ht="12.85" outlineLevel="0" r="32">
      <c r="A32" s="0" t="s">
        <v>35</v>
      </c>
      <c r="B32" s="0" t="e">
        <f aca="false">'BIN2HEX'</f>
        <v>#REF!</v>
      </c>
      <c r="C32" s="0" t="e">
        <f aca="false">BIN2HEX()</f>
        <v>#VALUE!</v>
      </c>
    </row>
    <row collapsed="false" customFormat="false" customHeight="false" hidden="false" ht="12.85" outlineLevel="0" r="33">
      <c r="A33" s="0" t="s">
        <v>36</v>
      </c>
      <c r="B33" s="0" t="e">
        <f aca="false">OCT2BIN()</f>
        <v>#VALUE!</v>
      </c>
      <c r="C33" s="0" t="e">
        <f aca="false">OCT2BIN()</f>
        <v>#VALUE!</v>
      </c>
      <c r="D33" s="0" t="s">
        <v>13</v>
      </c>
    </row>
    <row collapsed="false" customFormat="false" customHeight="false" hidden="false" ht="12.85" outlineLevel="0" r="34">
      <c r="A34" s="0" t="s">
        <v>37</v>
      </c>
      <c r="B34" s="0" t="e">
        <f aca="false">OCT2DEC()</f>
        <v>#VALUE!</v>
      </c>
      <c r="C34" s="0" t="e">
        <f aca="false">OCT2DEC()</f>
        <v>#VALUE!</v>
      </c>
      <c r="D34" s="0" t="s">
        <v>13</v>
      </c>
    </row>
    <row collapsed="false" customFormat="false" customHeight="false" hidden="false" ht="12.85" outlineLevel="0" r="35">
      <c r="A35" s="0" t="s">
        <v>38</v>
      </c>
      <c r="B35" s="0" t="e">
        <f aca="false">OCT2HEX()</f>
        <v>#VALUE!</v>
      </c>
      <c r="C35" s="0" t="e">
        <f aca="false">OCT2HEX()</f>
        <v>#VALUE!</v>
      </c>
      <c r="D35" s="0" t="s">
        <v>13</v>
      </c>
    </row>
    <row collapsed="false" customFormat="false" customHeight="false" hidden="false" ht="12.85" outlineLevel="0" r="36">
      <c r="A36" s="0" t="s">
        <v>39</v>
      </c>
      <c r="B36" s="0" t="e">
        <f aca="false">DEC2BIN()</f>
        <v>#VALUE!</v>
      </c>
      <c r="C36" s="0" t="e">
        <f aca="false">DEC2BIN()</f>
        <v>#VALUE!</v>
      </c>
      <c r="D36" s="0" t="s">
        <v>13</v>
      </c>
    </row>
    <row collapsed="false" customFormat="false" customHeight="false" hidden="false" ht="12.85" outlineLevel="0" r="37">
      <c r="A37" s="0" t="s">
        <v>40</v>
      </c>
      <c r="B37" s="0" t="e">
        <f aca="false">DEC2OCT()</f>
        <v>#VALUE!</v>
      </c>
      <c r="C37" s="0" t="e">
        <f aca="false">DEC2OCT()</f>
        <v>#VALUE!</v>
      </c>
      <c r="D37" s="0" t="s">
        <v>13</v>
      </c>
    </row>
    <row collapsed="false" customFormat="false" customHeight="false" hidden="false" ht="12.85" outlineLevel="0" r="38">
      <c r="A38" s="0" t="s">
        <v>41</v>
      </c>
      <c r="B38" s="0" t="e">
        <f aca="false">DEC2HEX()</f>
        <v>#VALUE!</v>
      </c>
      <c r="C38" s="0" t="e">
        <f aca="false">DEC2HEX()</f>
        <v>#VALUE!</v>
      </c>
      <c r="D38" s="0" t="s">
        <v>13</v>
      </c>
    </row>
    <row collapsed="false" customFormat="false" customHeight="false" hidden="false" ht="12.85" outlineLevel="0" r="39">
      <c r="A39" s="0" t="s">
        <v>42</v>
      </c>
      <c r="B39" s="0" t="e">
        <f aca="false">HEX2BIN()</f>
        <v>#VALUE!</v>
      </c>
      <c r="C39" s="0" t="e">
        <f aca="false">HEX2BIN()</f>
        <v>#VALUE!</v>
      </c>
      <c r="D39" s="0" t="s">
        <v>13</v>
      </c>
    </row>
    <row collapsed="false" customFormat="false" customHeight="false" hidden="false" ht="12.85" outlineLevel="0" r="40">
      <c r="A40" s="0" t="s">
        <v>43</v>
      </c>
      <c r="B40" s="0" t="e">
        <f aca="false">HEX2DEC()</f>
        <v>#VALUE!</v>
      </c>
      <c r="C40" s="0" t="e">
        <f aca="false">HEX2DEC()</f>
        <v>#VALUE!</v>
      </c>
      <c r="D40" s="0" t="s">
        <v>13</v>
      </c>
    </row>
    <row collapsed="false" customFormat="false" customHeight="false" hidden="false" ht="12.85" outlineLevel="0" r="41">
      <c r="A41" s="0" t="s">
        <v>44</v>
      </c>
      <c r="B41" s="0" t="e">
        <f aca="false">HEX2OCT()</f>
        <v>#VALUE!</v>
      </c>
      <c r="C41" s="0" t="e">
        <f aca="false">HEX2OCT()</f>
        <v>#VALUE!</v>
      </c>
      <c r="D41" s="0" t="s">
        <v>13</v>
      </c>
    </row>
    <row collapsed="false" customFormat="false" customHeight="false" hidden="false" ht="12.85" outlineLevel="0" r="42">
      <c r="A42" s="0" t="s">
        <v>45</v>
      </c>
      <c r="B42" s="0" t="e">
        <f aca="false">DELTA()</f>
        <v>#VALUE!</v>
      </c>
    </row>
    <row collapsed="false" customFormat="false" customHeight="false" hidden="false" ht="12.85" outlineLevel="0" r="43">
      <c r="A43" s="0" t="s">
        <v>46</v>
      </c>
      <c r="B43" s="0" t="e">
        <f aca="false">ERF()</f>
        <v>#VALUE!</v>
      </c>
      <c r="D43" s="0" t="s">
        <v>13</v>
      </c>
    </row>
    <row collapsed="false" customFormat="false" customHeight="false" hidden="false" ht="12.85" outlineLevel="0" r="44">
      <c r="A44" s="0" t="s">
        <v>47</v>
      </c>
      <c r="B44" s="0" t="e">
        <f aca="false">ERFC()</f>
        <v>#VALUE!</v>
      </c>
      <c r="D44" s="0" t="s">
        <v>13</v>
      </c>
    </row>
    <row collapsed="false" customFormat="false" customHeight="false" hidden="false" ht="12.85" outlineLevel="0" r="45">
      <c r="A45" s="0" t="s">
        <v>48</v>
      </c>
      <c r="B45" s="0" t="e">
        <f aca="false">GESTEP()</f>
        <v>#VALUE!</v>
      </c>
      <c r="D45" s="0" t="s">
        <v>13</v>
      </c>
    </row>
    <row collapsed="false" customFormat="false" customHeight="false" hidden="false" ht="12.85" outlineLevel="0" r="46">
      <c r="A46" s="0" t="s">
        <v>49</v>
      </c>
      <c r="B46" s="0" t="e">
        <f aca="false">FACTDOUBLE()</f>
        <v>#VALUE!</v>
      </c>
      <c r="D46" s="0" t="s">
        <v>13</v>
      </c>
    </row>
    <row collapsed="false" customFormat="false" customHeight="false" hidden="false" ht="12.85" outlineLevel="0" r="47">
      <c r="A47" s="0" t="s">
        <v>50</v>
      </c>
      <c r="B47" s="0" t="e">
        <f aca="false">IMABS()</f>
        <v>#VALUE!</v>
      </c>
      <c r="D47" s="0" t="s">
        <v>13</v>
      </c>
    </row>
    <row collapsed="false" customFormat="false" customHeight="false" hidden="false" ht="12.85" outlineLevel="0" r="48">
      <c r="A48" s="0" t="s">
        <v>51</v>
      </c>
      <c r="B48" s="0" t="e">
        <f aca="false">IMAGINARY()</f>
        <v>#VALUE!</v>
      </c>
      <c r="D48" s="0" t="s">
        <v>13</v>
      </c>
    </row>
    <row collapsed="false" customFormat="false" customHeight="false" hidden="false" ht="12.85" outlineLevel="0" r="49">
      <c r="A49" s="0" t="s">
        <v>52</v>
      </c>
      <c r="B49" s="2" t="e">
        <f aca="false">IMPOWER()</f>
        <v>#VALUE!</v>
      </c>
      <c r="D49" s="0" t="s">
        <v>13</v>
      </c>
    </row>
    <row collapsed="false" customFormat="false" customHeight="false" hidden="false" ht="12.85" outlineLevel="0" r="50">
      <c r="A50" s="0" t="s">
        <v>53</v>
      </c>
      <c r="B50" s="2" t="e">
        <f aca="false">IMARGUMENT()</f>
        <v>#VALUE!</v>
      </c>
      <c r="D50" s="0" t="s">
        <v>13</v>
      </c>
    </row>
    <row collapsed="false" customFormat="false" customHeight="false" hidden="false" ht="12.85" outlineLevel="0" r="51">
      <c r="A51" s="0" t="s">
        <v>54</v>
      </c>
      <c r="B51" s="2" t="e">
        <f aca="false">IMCOS()</f>
        <v>#VALUE!</v>
      </c>
      <c r="C51" s="0" t="e">
        <f aca="false">_xlfn.IMCOT()</f>
        <v>#VALUE!</v>
      </c>
      <c r="D51" s="0" t="s">
        <v>13</v>
      </c>
    </row>
    <row collapsed="false" customFormat="false" customHeight="false" hidden="false" ht="12.85" outlineLevel="0" r="52">
      <c r="A52" s="0" t="s">
        <v>55</v>
      </c>
      <c r="B52" s="2" t="e">
        <f aca="false">IMDIV()</f>
        <v>#VALUE!</v>
      </c>
      <c r="D52" s="0" t="s">
        <v>13</v>
      </c>
    </row>
    <row collapsed="false" customFormat="false" customHeight="false" hidden="false" ht="12.85" outlineLevel="0" r="53">
      <c r="A53" s="0" t="s">
        <v>56</v>
      </c>
      <c r="B53" s="2" t="e">
        <f aca="false">IMEXP()</f>
        <v>#VALUE!</v>
      </c>
      <c r="D53" s="0" t="s">
        <v>13</v>
      </c>
    </row>
    <row collapsed="false" customFormat="false" customHeight="false" hidden="false" ht="12.85" outlineLevel="0" r="54">
      <c r="A54" s="0" t="s">
        <v>57</v>
      </c>
      <c r="B54" s="2" t="e">
        <f aca="false">IMCONJUGATE()</f>
        <v>#VALUE!</v>
      </c>
      <c r="D54" s="0" t="s">
        <v>13</v>
      </c>
    </row>
    <row collapsed="false" customFormat="false" customHeight="false" hidden="false" ht="12.85" outlineLevel="0" r="55">
      <c r="A55" s="0" t="s">
        <v>58</v>
      </c>
      <c r="B55" s="2" t="e">
        <f aca="false">IMLN()</f>
        <v>#VALUE!</v>
      </c>
      <c r="D55" s="0" t="s">
        <v>13</v>
      </c>
    </row>
    <row collapsed="false" customFormat="false" customHeight="false" hidden="false" ht="12.85" outlineLevel="0" r="56">
      <c r="A56" s="0" t="s">
        <v>59</v>
      </c>
      <c r="B56" s="2" t="e">
        <f aca="false">imlog1()</f>
        <v>#NAME?</v>
      </c>
    </row>
    <row collapsed="false" customFormat="false" customHeight="false" hidden="false" ht="12.85" outlineLevel="0" r="57">
      <c r="A57" s="0" t="s">
        <v>60</v>
      </c>
      <c r="B57" s="2" t="e">
        <f aca="false">IMLOG2()</f>
        <v>#VALUE!</v>
      </c>
      <c r="D57" s="0" t="s">
        <v>13</v>
      </c>
    </row>
    <row collapsed="false" customFormat="false" customHeight="false" hidden="false" ht="12.85" outlineLevel="0" r="58">
      <c r="A58" s="0" t="s">
        <v>61</v>
      </c>
      <c r="B58" s="2" t="e">
        <f aca="false">IMPRODUCT()</f>
        <v>#VALUE!</v>
      </c>
      <c r="D58" s="0" t="s">
        <v>13</v>
      </c>
    </row>
    <row collapsed="false" customFormat="false" customHeight="false" hidden="false" ht="12.85" outlineLevel="0" r="59">
      <c r="A59" s="0" t="s">
        <v>62</v>
      </c>
      <c r="B59" s="2" t="e">
        <f aca="false">IMREAL()</f>
        <v>#VALUE!</v>
      </c>
      <c r="D59" s="0" t="s">
        <v>13</v>
      </c>
    </row>
    <row collapsed="false" customFormat="false" customHeight="false" hidden="false" ht="12.85" outlineLevel="0" r="60">
      <c r="A60" s="0" t="s">
        <v>63</v>
      </c>
      <c r="B60" s="2" t="e">
        <f aca="false">IMSIN()</f>
        <v>#VALUE!</v>
      </c>
      <c r="D60" s="0" t="s">
        <v>13</v>
      </c>
    </row>
    <row collapsed="false" customFormat="false" customHeight="false" hidden="false" ht="12.85" outlineLevel="0" r="61">
      <c r="A61" s="0" t="s">
        <v>64</v>
      </c>
      <c r="B61" s="2" t="e">
        <f aca="false">IMSUB()</f>
        <v>#VALUE!</v>
      </c>
      <c r="D61" s="0" t="s">
        <v>13</v>
      </c>
    </row>
    <row collapsed="false" customFormat="false" customHeight="false" hidden="false" ht="12.85" outlineLevel="0" r="62">
      <c r="A62" s="0" t="s">
        <v>65</v>
      </c>
      <c r="B62" s="2" t="e">
        <f aca="false">IMSUM()</f>
        <v>#VALUE!</v>
      </c>
      <c r="D62" s="0" t="s">
        <v>13</v>
      </c>
    </row>
    <row collapsed="false" customFormat="false" customHeight="false" hidden="false" ht="12.85" outlineLevel="0" r="63">
      <c r="A63" s="0" t="s">
        <v>66</v>
      </c>
      <c r="B63" s="2" t="e">
        <f aca="false">IMSQRT()</f>
        <v>#VALUE!</v>
      </c>
      <c r="D63" s="0" t="s">
        <v>13</v>
      </c>
    </row>
    <row collapsed="false" customFormat="false" customHeight="false" hidden="false" ht="12.85" outlineLevel="0" r="64">
      <c r="A64" s="0" t="s">
        <v>67</v>
      </c>
      <c r="B64" s="0" t="e">
        <f aca="false">_xlfn.IMTAN()</f>
        <v>#VALUE!</v>
      </c>
    </row>
    <row collapsed="false" customFormat="false" customHeight="false" hidden="false" ht="12.85" outlineLevel="0" r="65">
      <c r="A65" s="0" t="s">
        <v>68</v>
      </c>
      <c r="B65" s="0" t="e">
        <f aca="false">_xlfn.IMSEC()</f>
        <v>#VALUE!</v>
      </c>
    </row>
    <row collapsed="false" customFormat="false" customHeight="false" hidden="false" ht="12.85" outlineLevel="0" r="66">
      <c r="A66" s="0" t="s">
        <v>69</v>
      </c>
      <c r="B66" s="0" t="e">
        <f aca="false">_xlfn.IMCSC()</f>
        <v>#VALUE!</v>
      </c>
    </row>
    <row collapsed="false" customFormat="false" customHeight="false" hidden="false" ht="12.85" outlineLevel="0" r="67">
      <c r="A67" s="0" t="s">
        <v>70</v>
      </c>
      <c r="B67" s="0" t="e">
        <f aca="false">_xlfn.IMCOT()</f>
        <v>#VALUE!</v>
      </c>
    </row>
    <row collapsed="false" customFormat="false" customHeight="false" hidden="false" ht="12.85" outlineLevel="0" r="68">
      <c r="A68" s="0" t="s">
        <v>71</v>
      </c>
      <c r="B68" s="0" t="e">
        <f aca="false">_xlfn.IMSINH()</f>
        <v>#VALUE!</v>
      </c>
    </row>
    <row collapsed="false" customFormat="false" customHeight="false" hidden="false" ht="12.85" outlineLevel="0" r="69">
      <c r="A69" s="0" t="s">
        <v>72</v>
      </c>
      <c r="B69" s="0" t="e">
        <f aca="false">_xlfn.IMCOSH()</f>
        <v>#VALUE!</v>
      </c>
    </row>
    <row collapsed="false" customFormat="false" customHeight="false" hidden="false" ht="12.85" outlineLevel="0" r="70">
      <c r="A70" s="0" t="s">
        <v>73</v>
      </c>
      <c r="B70" s="0" t="e">
        <f aca="false">_xlfn.IMSECH()</f>
        <v>#VALUE!</v>
      </c>
    </row>
    <row collapsed="false" customFormat="false" customHeight="false" hidden="false" ht="12.85" outlineLevel="0" r="71">
      <c r="A71" s="0" t="s">
        <v>74</v>
      </c>
      <c r="B71" s="0" t="e">
        <f aca="false">_xlfn.IMCSCH()</f>
        <v>#VALUE!</v>
      </c>
    </row>
    <row collapsed="false" customFormat="false" customHeight="false" hidden="false" ht="12.85" outlineLevel="0" r="72">
      <c r="A72" s="0" t="s">
        <v>75</v>
      </c>
      <c r="B72" s="0" t="e">
        <f aca="false">COMPLEX()</f>
        <v>#VALUE!</v>
      </c>
    </row>
    <row collapsed="false" customFormat="false" customHeight="false" hidden="false" ht="12.85" outlineLevel="0" r="73">
      <c r="A73" s="0" t="s">
        <v>76</v>
      </c>
      <c r="B73" s="0" t="e">
        <f aca="false">()</f>
        <v>#VALUE!</v>
      </c>
    </row>
    <row collapsed="false" customFormat="false" customHeight="false" hidden="false" ht="12.85" outlineLevel="0" r="74">
      <c r="A74" s="0" t="s">
        <v>77</v>
      </c>
      <c r="B74" s="0" t="e">
        <f aca="false">AMORDEGRC()</f>
        <v>#VALUE!</v>
      </c>
    </row>
    <row collapsed="false" customFormat="false" customHeight="false" hidden="false" ht="12.85" outlineLevel="0" r="75">
      <c r="A75" s="0" t="s">
        <v>78</v>
      </c>
      <c r="B75" s="0" t="e">
        <f aca="false">AMORLINC()</f>
        <v>#VALUE!</v>
      </c>
    </row>
    <row collapsed="false" customFormat="false" customHeight="false" hidden="false" ht="12.85" outlineLevel="0" r="76">
      <c r="A76" s="0" t="s">
        <v>79</v>
      </c>
      <c r="B76" s="2" t="e">
        <f aca="false">ACCRINT()</f>
        <v>#VALUE!</v>
      </c>
      <c r="D76" s="0" t="s">
        <v>13</v>
      </c>
    </row>
    <row collapsed="false" customFormat="false" customHeight="false" hidden="false" ht="12.85" outlineLevel="0" r="77">
      <c r="A77" s="0" t="s">
        <v>80</v>
      </c>
      <c r="B77" s="2" t="e">
        <f aca="false">ACCRINTM()</f>
        <v>#VALUE!</v>
      </c>
      <c r="D77" s="0" t="s">
        <v>13</v>
      </c>
    </row>
    <row collapsed="false" customFormat="false" customHeight="false" hidden="false" ht="12.85" outlineLevel="0" r="78">
      <c r="A78" s="0" t="s">
        <v>81</v>
      </c>
      <c r="B78" s="2" t="e">
        <f aca="false">RECEIVED()</f>
        <v>#VALUE!</v>
      </c>
      <c r="C78" s="0" t="e">
        <f aca="false">RECEIVED()</f>
        <v>#VALUE!</v>
      </c>
      <c r="D78" s="0" t="s">
        <v>13</v>
      </c>
    </row>
    <row collapsed="false" customFormat="false" customHeight="false" hidden="false" ht="12.85" outlineLevel="0" r="79">
      <c r="A79" s="0" t="s">
        <v>82</v>
      </c>
      <c r="B79" s="2" t="e">
        <f aca="false">DISC()</f>
        <v>#VALUE!</v>
      </c>
      <c r="D79" s="0" t="s">
        <v>13</v>
      </c>
    </row>
    <row collapsed="false" customFormat="false" customHeight="false" hidden="false" ht="12.85" outlineLevel="0" r="80">
      <c r="A80" s="0" t="s">
        <v>83</v>
      </c>
      <c r="B80" s="2" t="e">
        <f aca="false">()</f>
        <v>#VALUE!</v>
      </c>
    </row>
    <row collapsed="false" customFormat="false" customHeight="false" hidden="false" ht="12.85" outlineLevel="0" r="81">
      <c r="A81" s="0" t="s">
        <v>84</v>
      </c>
      <c r="B81" s="3" t="inlineStr">
        <f aca="false">()</f>
        <is>
          <t/>
        </is>
      </c>
    </row>
    <row collapsed="false" customFormat="false" customHeight="false" hidden="false" ht="12.85" outlineLevel="0" r="82">
      <c r="A82" s="0" t="s">
        <v>85</v>
      </c>
      <c r="B82" s="4" t="inlineStr">
        <f aca="false">()</f>
        <is>
          <t/>
        </is>
      </c>
    </row>
    <row collapsed="false" customFormat="false" customHeight="false" hidden="false" ht="12.85" outlineLevel="0" r="83">
      <c r="A83" s="0" t="s">
        <v>86</v>
      </c>
      <c r="B83" s="4" t="inlineStr">
        <f aca="false">()</f>
        <is>
          <t/>
        </is>
      </c>
    </row>
    <row collapsed="false" customFormat="false" customHeight="false" hidden="false" ht="12.85" outlineLevel="0" r="84">
      <c r="A84" s="0" t="s">
        <v>87</v>
      </c>
      <c r="B84" s="2" t="e">
        <f aca="false">PRICE()</f>
        <v>#VALUE!</v>
      </c>
      <c r="D84" s="0" t="s">
        <v>13</v>
      </c>
    </row>
    <row collapsed="false" customFormat="false" customHeight="false" hidden="false" ht="12.85" outlineLevel="0" r="85">
      <c r="A85" s="0" t="s">
        <v>88</v>
      </c>
      <c r="B85" s="2" t="e">
        <f aca="false">PRICEDISC()</f>
        <v>#VALUE!</v>
      </c>
      <c r="D85" s="0" t="s">
        <v>13</v>
      </c>
    </row>
    <row collapsed="false" customFormat="false" customHeight="false" hidden="false" ht="12.85" outlineLevel="0" r="86">
      <c r="A86" s="0" t="s">
        <v>89</v>
      </c>
      <c r="B86" s="2" t="e">
        <f aca="false">PRICEMAT()</f>
        <v>#VALUE!</v>
      </c>
      <c r="D86" s="0" t="s">
        <v>13</v>
      </c>
    </row>
    <row collapsed="false" customFormat="false" customHeight="false" hidden="false" ht="12.85" outlineLevel="0" r="87">
      <c r="A87" s="0" t="s">
        <v>90</v>
      </c>
      <c r="B87" s="2" t="e">
        <f aca="false">MDURATION()</f>
        <v>#VALUE!</v>
      </c>
      <c r="D87" s="0" t="s">
        <v>13</v>
      </c>
    </row>
    <row collapsed="false" customFormat="false" customHeight="false" hidden="false" ht="12.85" outlineLevel="0" r="88">
      <c r="A88" s="0" t="s">
        <v>91</v>
      </c>
      <c r="B88" s="5" t="inlineStr">
        <f aca="false">()</f>
        <is>
          <t/>
        </is>
      </c>
    </row>
    <row collapsed="false" customFormat="false" customHeight="false" hidden="false" ht="12.85" outlineLevel="0" r="89">
      <c r="A89" s="0" t="s">
        <v>92</v>
      </c>
      <c r="B89" s="2" t="e">
        <f aca="false">DOLLARFR()</f>
        <v>#VALUE!</v>
      </c>
      <c r="D89" s="0" t="s">
        <v>13</v>
      </c>
    </row>
    <row collapsed="false" customFormat="false" customHeight="false" hidden="false" ht="12.85" outlineLevel="0" r="90">
      <c r="A90" s="0" t="s">
        <v>93</v>
      </c>
      <c r="B90" s="2" t="e">
        <f aca="false">DOLLARDE()</f>
        <v>#VALUE!</v>
      </c>
      <c r="D90" s="0" t="s">
        <v>13</v>
      </c>
    </row>
    <row collapsed="false" customFormat="false" customHeight="false" hidden="false" ht="12.85" outlineLevel="0" r="91">
      <c r="A91" s="0" t="s">
        <v>94</v>
      </c>
      <c r="B91" s="2" t="e">
        <f aca="false">YIELD()</f>
        <v>#VALUE!</v>
      </c>
      <c r="D91" s="0" t="s">
        <v>13</v>
      </c>
    </row>
    <row collapsed="false" customFormat="false" customHeight="false" hidden="false" ht="12.85" outlineLevel="0" r="92">
      <c r="A92" s="0" t="s">
        <v>95</v>
      </c>
      <c r="B92" s="2" t="e">
        <f aca="false">YIELDDISC()</f>
        <v>#VALUE!</v>
      </c>
      <c r="D92" s="0" t="s">
        <v>13</v>
      </c>
    </row>
    <row collapsed="false" customFormat="false" customHeight="false" hidden="false" ht="12.85" outlineLevel="0" r="93">
      <c r="A93" s="0" t="s">
        <v>96</v>
      </c>
      <c r="B93" s="2" t="e">
        <f aca="false">YIELDMAT()</f>
        <v>#VALUE!</v>
      </c>
      <c r="D93" s="0" t="s">
        <v>13</v>
      </c>
    </row>
    <row collapsed="false" customFormat="false" customHeight="false" hidden="false" ht="12.85" outlineLevel="0" r="94">
      <c r="A94" s="0" t="s">
        <v>97</v>
      </c>
      <c r="B94" s="2" t="e">
        <f aca="false">TBILLEQ()</f>
        <v>#VALUE!</v>
      </c>
      <c r="D94" s="0" t="s">
        <v>13</v>
      </c>
    </row>
    <row collapsed="false" customFormat="false" customHeight="false" hidden="false" ht="12.85" outlineLevel="0" r="95">
      <c r="A95" s="0" t="s">
        <v>98</v>
      </c>
      <c r="B95" s="2" t="e">
        <f aca="false">TBILLPRICE()</f>
        <v>#VALUE!</v>
      </c>
      <c r="D95" s="0" t="s">
        <v>13</v>
      </c>
    </row>
    <row collapsed="false" customFormat="false" customHeight="false" hidden="false" ht="12.85" outlineLevel="0" r="96">
      <c r="A96" s="0" t="s">
        <v>99</v>
      </c>
      <c r="B96" s="2" t="e">
        <f aca="false">TBILLYIELD()</f>
        <v>#VALUE!</v>
      </c>
      <c r="D96" s="0" t="s">
        <v>13</v>
      </c>
    </row>
    <row collapsed="false" customFormat="false" customHeight="false" hidden="false" ht="12.85" outlineLevel="0" r="97">
      <c r="A97" s="0" t="s">
        <v>100</v>
      </c>
      <c r="B97" s="2" t="e">
        <f aca="false">ODDFPRICE()</f>
        <v>#VALUE!</v>
      </c>
      <c r="D97" s="0" t="s">
        <v>13</v>
      </c>
    </row>
    <row collapsed="false" customFormat="false" customHeight="false" hidden="false" ht="12.85" outlineLevel="0" r="98">
      <c r="A98" s="0" t="s">
        <v>101</v>
      </c>
      <c r="B98" s="2" t="e">
        <f aca="false">ODDFYIELD()</f>
        <v>#VALUE!</v>
      </c>
      <c r="D98" s="0" t="s">
        <v>13</v>
      </c>
    </row>
    <row collapsed="false" customFormat="false" customHeight="false" hidden="false" ht="12.85" outlineLevel="0" r="99">
      <c r="A99" s="0" t="s">
        <v>102</v>
      </c>
      <c r="B99" s="2" t="e">
        <f aca="false">ODDLPRICE()</f>
        <v>#VALUE!</v>
      </c>
      <c r="D99" s="0" t="s">
        <v>13</v>
      </c>
    </row>
    <row collapsed="false" customFormat="false" customHeight="false" hidden="false" ht="12.85" outlineLevel="0" r="100">
      <c r="A100" s="0" t="s">
        <v>103</v>
      </c>
      <c r="B100" s="2" t="e">
        <f aca="false">ODDLYIELD()</f>
        <v>#VALUE!</v>
      </c>
      <c r="D100" s="0" t="s">
        <v>13</v>
      </c>
    </row>
    <row collapsed="false" customFormat="false" customHeight="false" hidden="false" ht="12.85" outlineLevel="0" r="101">
      <c r="A101" s="0" t="s">
        <v>104</v>
      </c>
      <c r="B101" s="2" t="e">
        <f aca="false">XIRR()</f>
        <v>#VALUE!</v>
      </c>
      <c r="D101" s="0" t="s">
        <v>13</v>
      </c>
    </row>
    <row collapsed="false" customFormat="false" customHeight="false" hidden="false" ht="12.85" outlineLevel="0" r="102">
      <c r="A102" s="0" t="s">
        <v>105</v>
      </c>
      <c r="B102" s="2" t="e">
        <f aca="false">XNPV()</f>
        <v>#VALUE!</v>
      </c>
      <c r="D102" s="0" t="s">
        <v>13</v>
      </c>
    </row>
    <row collapsed="false" customFormat="false" customHeight="false" hidden="false" ht="12.85" outlineLevel="0" r="103">
      <c r="A103" s="0" t="s">
        <v>106</v>
      </c>
      <c r="B103" s="2" t="e">
        <f aca="false">INTRATE()</f>
        <v>#VALUE!</v>
      </c>
      <c r="D103" s="0" t="s">
        <v>13</v>
      </c>
    </row>
    <row collapsed="false" customFormat="false" customHeight="false" hidden="false" ht="12.85" outlineLevel="0" r="104">
      <c r="A104" s="0" t="s">
        <v>107</v>
      </c>
      <c r="B104" s="2" t="e">
        <f aca="false">COUPNCD()</f>
        <v>#VALUE!</v>
      </c>
      <c r="D104" s="0" t="s">
        <v>13</v>
      </c>
    </row>
    <row collapsed="false" customFormat="false" customHeight="false" hidden="false" ht="12.85" outlineLevel="0" r="105">
      <c r="A105" s="0" t="s">
        <v>108</v>
      </c>
      <c r="B105" s="2" t="e">
        <f aca="false">COUPDAYS()</f>
        <v>#VALUE!</v>
      </c>
      <c r="D105" s="0" t="s">
        <v>13</v>
      </c>
    </row>
    <row collapsed="false" customFormat="false" customHeight="false" hidden="false" ht="12.85" outlineLevel="0" r="106">
      <c r="A106" s="0" t="s">
        <v>109</v>
      </c>
      <c r="B106" s="2" t="e">
        <f aca="false">COUPDAYSNC()</f>
        <v>#VALUE!</v>
      </c>
      <c r="D106" s="0" t="s">
        <v>13</v>
      </c>
    </row>
    <row collapsed="false" customFormat="false" customHeight="false" hidden="false" ht="12.85" outlineLevel="0" r="107">
      <c r="A107" s="0" t="s">
        <v>110</v>
      </c>
      <c r="B107" s="2" t="e">
        <f aca="false">COUPDAYBS()</f>
        <v>#VALUE!</v>
      </c>
      <c r="D107" s="0" t="s">
        <v>13</v>
      </c>
    </row>
    <row collapsed="false" customFormat="false" customHeight="false" hidden="false" ht="12.85" outlineLevel="0" r="108">
      <c r="A108" s="0" t="s">
        <v>111</v>
      </c>
      <c r="B108" s="2" t="e">
        <f aca="false">COUPPCD()</f>
        <v>#VALUE!</v>
      </c>
      <c r="D108" s="0" t="s">
        <v>13</v>
      </c>
    </row>
    <row collapsed="false" customFormat="false" customHeight="false" hidden="false" ht="12.85" outlineLevel="0" r="109">
      <c r="A109" s="0" t="s">
        <v>112</v>
      </c>
      <c r="B109" s="2" t="e">
        <f aca="false">COUPNUM()</f>
        <v>#VALUE!</v>
      </c>
      <c r="D109" s="0" t="s">
        <v>13</v>
      </c>
    </row>
    <row collapsed="false" customFormat="false" customHeight="false" hidden="false" ht="12.85" outlineLevel="0" r="110">
      <c r="A110" s="0" t="s">
        <v>113</v>
      </c>
      <c r="B110" s="2" t="e">
        <f aca="false">FVSCHEDULE()</f>
        <v>#VALUE!</v>
      </c>
      <c r="D110" s="0" t="s">
        <v>13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</TotalTime>
  <Application>LibreOffice/4.0.3.2$Windows_x86 LibreOffice_project/c6786add5a58268e11aa027c47054344040db1b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2013-05-02T07:55:22.96Z</dcterms:created>
  <dc:creator>Winfried Donkers</dc:creator>
  <cp:lastModifiedBy>Winfried Donkers</cp:lastModifiedBy>
  <dcterms:modified xsi:type="dcterms:W3CDTF">2013-05-02T11:48:57.93Z</dcterms:modified>
  <cp:revision>3</cp:revision>
</cp:coreProperties>
</file>