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comments1.xml" ContentType="application/vnd.openxmlformats-officedocument.spreadsheetml.comment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88" windowHeight="8192" windowWidth="16384" xWindow="0" yWindow="0"/>
  </bookViews>
  <sheets>
    <sheet name="WSSI" sheetId="1" state="visible" r:id="rId2"/>
    <sheet name="Detail" sheetId="2" state="visible" r:id="rId3"/>
    <sheet name="GRAPH" sheetId="3" state="hidden" r:id="rId4"/>
    <sheet name="wssi_1" sheetId="4" state="visible" r:id="rId5"/>
  </sheet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authorId="0" ref="D46">
      <text>
        <r>
          <rPr>
            <rFont val="Arial"/>
            <charset val="1"/>
            <family val="2"/>
            <color rgb="00000000"/>
            <sz val="10"/>
          </rPr>
          <t xml:space="preserve">SKB:
This shows how the stock levels will be in the future if the OTB is not placed and you rely solely upon the Orders Placed
</t>
        </r>
      </text>
    </comment>
    <comment authorId="0" ref="D88">
      <text>
        <r>
          <rPr>
            <rFont val="Arial"/>
            <charset val="1"/>
            <family val="2"/>
            <color rgb="00000000"/>
            <sz val="10"/>
          </rPr>
          <t xml:space="preserve">SKB:
This shows how the stock levels will be in the future if the OTB is not placed and you rely solely upon the Orders Placed
</t>
        </r>
      </text>
    </comment>
  </commentList>
</comments>
</file>

<file path=xl/sharedStrings.xml><?xml version="1.0" encoding="utf-8"?>
<sst xmlns="http://schemas.openxmlformats.org/spreadsheetml/2006/main" count="452" uniqueCount="144">
  <si>
    <t>What do the WSSI columns mean ?</t>
  </si>
  <si>
    <t>WSSI on the WEB</t>
  </si>
  <si>
    <t>stphnbrindle@gmail.com</t>
  </si>
  <si>
    <t>or Tel : 01189 345391</t>
  </si>
  <si>
    <t>WSSI HEADINGS -&gt;</t>
  </si>
  <si>
    <t>TOTAL STOCK</t>
  </si>
  <si>
    <t>TOTAL PROJECTED STOCK</t>
  </si>
  <si>
    <t>IN   TRANSIT</t>
  </si>
  <si>
    <t>WARE HOUSE</t>
  </si>
  <si>
    <t>STOCK ADJUSTMENT</t>
  </si>
  <si>
    <t>F'CAST STOCK</t>
  </si>
  <si>
    <t>FC1</t>
  </si>
  <si>
    <t>BRANCH STOCK</t>
  </si>
  <si>
    <t>PLAN STOCK MANUAL</t>
  </si>
  <si>
    <t>PLAN   STOCK</t>
  </si>
  <si>
    <t>PLAN COVER</t>
  </si>
  <si>
    <t>F'CAST COVER</t>
  </si>
  <si>
    <t>ORDERS PLACED</t>
  </si>
  <si>
    <t>INTAKE</t>
  </si>
  <si>
    <t>UNDELIVERED ORDERS</t>
  </si>
  <si>
    <t>PI</t>
  </si>
  <si>
    <t>O.T.B.</t>
  </si>
  <si>
    <t>OTB1</t>
  </si>
  <si>
    <t>OTB2</t>
  </si>
  <si>
    <t>TOTAL INTAKE</t>
  </si>
  <si>
    <t>OV/UN STOCK</t>
  </si>
  <si>
    <t>PLAN SALES %</t>
  </si>
  <si>
    <t>L.Y.         SALES</t>
  </si>
  <si>
    <t>PLAN       SALES</t>
  </si>
  <si>
    <t>FORECAST SALES</t>
  </si>
  <si>
    <t>ACTUAL SALES</t>
  </si>
  <si>
    <t>L.Y. MKDOWNS</t>
  </si>
  <si>
    <t>PLAN MD % FOR OTB</t>
  </si>
  <si>
    <t>PLAN MARKDOWNS</t>
  </si>
  <si>
    <t>ACTUAL MD % FOR OTB</t>
  </si>
  <si>
    <t>MKDOWNS</t>
  </si>
  <si>
    <t>PROJECTED TOTAL SALES FOR SEASON  £</t>
  </si>
  <si>
    <t>PROJECTED TREND %</t>
  </si>
  <si>
    <t>TOTAL STOCK - The total stock in the category - in this example it is calculated as follows : Week 2 Total Stock = Week 1 Total Stock +Week 1 Total Intake - Week 1 Sales - Week 1 Markdowns</t>
  </si>
  <si>
    <t>TOTAL STOCK is only calculated on a week by week basis - that is after the ACTUAL SALES Column has been entered for a given week. You may enter TOTAL STOCK in Week 1 only - try different values and see how the WSSI behaves</t>
  </si>
  <si>
    <t>PROJECTED STOCK - similar to above but Week 2 Total Stock = Week 1 Total Stock + Week 1 Intake +Week 1 Manual Orders - Week 1 Sales - Week 1 Markdowns</t>
  </si>
  <si>
    <t>WAREHOUSE STOCK - that stock included in the TOTAL STOCK but not yet allocated to stores.</t>
  </si>
  <si>
    <t>FORECAST STOCK - similar to TOTAL STOCK but projected forwards - ideally it should be equal to the PLAN STOCK. (FORECAST STOCK is replaced by TOTAL STOCK whenever it is created)</t>
  </si>
  <si>
    <t>PLAN STOCK MANUAL - Instead of using PLAN COVER to calculate PLAN STOCK you may enter £k values instead - and you can mix and match them as you wish</t>
  </si>
  <si>
    <t>PLAN STOCK The Stock that is calculated by the PLAN COVER unless it has been replaced by PLAN STOCK MANUAL</t>
  </si>
  <si>
    <t>PLAN COVER - the amount of forward PLAN or FORECAST SALES ( FORECAST SALES supercede PLAN SALES where they exist. - if the PLAN/FORECAST Sales from Weeks 1 - 12 =131, and the PLAN COVER in Week 1 =12, then the PLAN STOCK IN Week 1 =131</t>
  </si>
  <si>
    <t>FORECAST COVER - similar to PLAN COVER but shows how many weeks forward the FORECAST STOCK will meet the PLAN/FORECAST SALES</t>
  </si>
  <si>
    <t>ORDERS PLACED - the value of merchandise that is due to be delivered in any given week</t>
  </si>
  <si>
    <t>INTAKE - the value of merchandise that is delivered into the company in that week.</t>
  </si>
  <si>
    <t>UNDELIVERED ORDERS - the cumulative difference between ORDERS PLACED and INTAKE - updated after each week's ACTUAL SALES have been input</t>
  </si>
  <si>
    <t>OTB - The amount of stock that needs to be ordered in any given week in order to achieve next week's PLAN STOCK : it is calculated as follows -</t>
  </si>
  <si>
    <t>Week 1 OTB = Week 2 PLAN STOCK + Week 1 PLAN SALES + Week 1 Markdowns - Week 1 Intake - Week 1  ORDERS PLACED - Week 1 FORECAST STOCK</t>
  </si>
  <si>
    <t>PLAN   STOCK WEEK 2</t>
  </si>
  <si>
    <t>PLAN SALES WEEK 1</t>
  </si>
  <si>
    <t>F'CAST STOCK WEEK 1</t>
  </si>
  <si>
    <t>O.T.B. WEEK 1</t>
  </si>
  <si>
    <t>OTB CALCULATION</t>
  </si>
  <si>
    <t>140+7+0+0-3-130=14</t>
  </si>
  <si>
    <t>OVER-UNDER STOCK - The amount that the FORECAST STOCK differs from the PLAN STOCK</t>
  </si>
  <si>
    <t>FORECAST SALES - Where you re-forecast future sales in the light of ACTUAL SALES achieved. The FORECAST SALES supercede the PLAN SALES in any future OTB Calculations</t>
  </si>
  <si>
    <t>PROJECTED TOTAL SALES FOR SEASON £ - a calculated figure based on comparing the ACTUAL SALES achieved against the PLAN SALES/FORECAST SALES</t>
  </si>
  <si>
    <t>PROJECTED TREND % - as above, but expressed as a % of the PLAN SALES/FORECAST SALES</t>
  </si>
  <si>
    <t>MARKDOWNS - The value of markdowns taken in any given week - in this WSSI version, they generate OTB</t>
  </si>
  <si>
    <t>BRANCH STOCK - TOTAL STOCK -WAREHOUSE STOCK</t>
  </si>
  <si>
    <t>You will find several Graphs below the WSSI illustrating various aspects of the WSSI's behaviour as you enter data on the Graphs Page. There are 2 Tags at the top left of the WSSI to select either Page</t>
  </si>
  <si>
    <t>ROWS WITH TOTALS  HAVE BEEN HIDDEN SINCE THEY MAY NOT ALWAYS CALCULATE CORRECTLY</t>
  </si>
  <si>
    <t>AFTER YOU HAVE ENTERED DATA INTO A CELL - GO TO THE BOTTOM OF THE PAGE AND CLICK ON THE UPDATE BUTTON</t>
  </si>
  <si>
    <t>How to use the WSSI: (1) Enter data in the yellow-coloured cells only - all others are protected against data-entry</t>
  </si>
  <si>
    <t>Always work from Left to Right when you fill in the columns</t>
  </si>
  <si>
    <t>In Week 1 you will see in the ORDERS PLACED column 15 - enter 15 in the INTAKE Column (This means that the ORDERS PLACED for Week 1 have been received in Week 1</t>
  </si>
  <si>
    <t>Then enter 6 in the Week 1 ACTUAL SALES Column When the ACTUAL SALES Column has been entered the next week's TOTAL STOCK is calculated and the FORECAST STOCK is set to the same value</t>
  </si>
  <si>
    <t>Now enter 6, 7, 7, into Weeks 2-4 in the FORECAST SALES Column ( You are assuming that the PLAN SALES for the next 2 weeks will not meet the PLAN SALES for Weeks 2-4</t>
  </si>
  <si>
    <t>(2) Now enter the value 6 in the Week 1 Actual Sales cell</t>
  </si>
  <si>
    <t>(3) Assume that you will NOT achieve the Plan Sales for Weeks 2-4 : enter the values 6 7 7 respectively into the Forecast Sales column</t>
  </si>
  <si>
    <t>It is a basic principle of the WSSI that after each week's ACTUAL SALES you reforecast the sales where you believe that they will be different from the PLAN SALES</t>
  </si>
  <si>
    <t>Now look at changes that occur in other columns. OTB for Weeks 1-4 are now 0 because you are now forecasting lower sales and the PLAN STOCKS that you need are now lower.</t>
  </si>
  <si>
    <t>In Week 2 you have 15 in the ORDERS PLACED Column. Enter 12 in Week 2 INTAKE Column - (it is a fact of life that ORDERS do not always arrive on time)</t>
  </si>
  <si>
    <t>Use your mouse to locate the cells into which you want to enter data - enter the value -go to the bottom of the page and click the UPDATE button - the WSSI will then recalculate all of its values</t>
  </si>
  <si>
    <t>WSSIWYG</t>
  </si>
  <si>
    <t>Start Week</t>
  </si>
  <si>
    <t>Description</t>
  </si>
  <si>
    <t>Category</t>
  </si>
  <si>
    <t>Current Week No.</t>
  </si>
  <si>
    <t>W.S.S.I.</t>
  </si>
  <si>
    <t>You may only enter data in the Yellow cells</t>
  </si>
  <si>
    <t> </t>
  </si>
  <si>
    <t>Plan Stock Turn →</t>
  </si>
  <si>
    <t>w</t>
  </si>
  <si>
    <t>← Enter (W)eekly or (M)onthly for Weeks Cover</t>
  </si>
  <si>
    <t>L.Y.      STOCK</t>
  </si>
  <si>
    <t>FCO</t>
  </si>
  <si>
    <t>TOTAL PLAN   STOCK</t>
  </si>
  <si>
    <t>NEW SEASON STOCK</t>
  </si>
  <si>
    <t>CALC FORWARD WEEKS COVER</t>
  </si>
  <si>
    <t>PLAN FORWARD WEEKS COVER</t>
  </si>
  <si>
    <t>FORECAST FORWARD WEEKS COVER</t>
  </si>
  <si>
    <t>BRANCH FORWARD COVER</t>
  </si>
  <si>
    <t>CUSTOMER RETURNS</t>
  </si>
  <si>
    <t>Cancel OTB</t>
  </si>
  <si>
    <t>OTB3</t>
  </si>
  <si>
    <t>L.Y.   SALES</t>
  </si>
  <si>
    <t>PLAN  SALES</t>
  </si>
  <si>
    <t>INCLUDE MKDOWNS IN OTB</t>
  </si>
  <si>
    <t>WEEK</t>
  </si>
  <si>
    <t>TOTAL</t>
  </si>
  <si>
    <t>P RJ. STOCK TURN</t>
  </si>
  <si>
    <t>&lt;-AVG.</t>
  </si>
  <si>
    <t>CUM TOTAL</t>
  </si>
  <si>
    <t>&lt;-AVG.-&gt;</t>
  </si>
  <si>
    <t>PROJECTED STOCK TURN</t>
  </si>
  <si>
    <t>BRANCH COVER</t>
  </si>
  <si>
    <t>CUR. SEASON</t>
  </si>
  <si>
    <t>Cumulative Totals + Opening Stocks &gt;</t>
  </si>
  <si>
    <t>&lt;-Orders + OTB</t>
  </si>
  <si>
    <t>NEXT SEASON OP. STOCK</t>
  </si>
  <si>
    <t>Build up Weeks →</t>
  </si>
  <si>
    <t>Total OTB including Next Season Op. Stock</t>
  </si>
  <si>
    <t>Actual Stock</t>
  </si>
  <si>
    <t>Plan Sales</t>
  </si>
  <si>
    <t>Forecast Sales</t>
  </si>
  <si>
    <t>Actual Sales</t>
  </si>
  <si>
    <t>OTB</t>
  </si>
  <si>
    <t>Terminal</t>
  </si>
  <si>
    <t>Current</t>
  </si>
  <si>
    <t>New</t>
  </si>
  <si>
    <t>Total</t>
  </si>
  <si>
    <t>WSSI GRAPH</t>
  </si>
  <si>
    <t>Forecast Stock</t>
  </si>
  <si>
    <t>Plan Stock</t>
  </si>
  <si>
    <t>Projected Stock</t>
  </si>
  <si>
    <t>Intake</t>
  </si>
  <si>
    <t>Overstock</t>
  </si>
  <si>
    <t>X</t>
  </si>
  <si>
    <t>N.B COLUMN MARKED WITH AN X IS FOR DATA-ENTRY - ALL OTHERS ARE CALCULATED AND/OR PROTECTED FIELDS</t>
  </si>
  <si>
    <t>PLAN       SALES  £</t>
  </si>
  <si>
    <t>ACTUAL SALES  £</t>
  </si>
  <si>
    <t>WEEKLY VARIANCE £</t>
  </si>
  <si>
    <t>CUMULATIVE PLAN  £</t>
  </si>
  <si>
    <t>CUMULATIVE ACT. SALES  £</t>
  </si>
  <si>
    <t>CUMULATIVE     VARIANCE       £</t>
  </si>
  <si>
    <t>WEEKLY VARIANCE %</t>
  </si>
  <si>
    <t>CUMULATIVE VARIANCE %</t>
  </si>
  <si>
    <t>VARIANCE FROM PLAN £</t>
  </si>
  <si>
    <t>WEEK NO.</t>
  </si>
</sst>
</file>

<file path=xl/styles.xml><?xml version="1.0" encoding="utf-8"?>
<styleSheet xmlns="http://schemas.openxmlformats.org/spreadsheetml/2006/main">
  <numFmts count="5">
    <numFmt formatCode="GENERAL" numFmtId="164"/>
    <numFmt formatCode="@" numFmtId="165"/>
    <numFmt formatCode="0" numFmtId="166"/>
    <numFmt formatCode="0.00" numFmtId="167"/>
    <numFmt formatCode="0.000000000000" numFmtId="168"/>
  </numFmts>
  <fonts count="20">
    <font>
      <name val="Arial"/>
      <charset val="1"/>
      <family val="2"/>
      <color rgb="0000000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color rgb="00000000"/>
      <sz val="9"/>
    </font>
    <font>
      <name val="Arial"/>
      <charset val="1"/>
      <family val="2"/>
      <b val="true"/>
      <color rgb="00000000"/>
      <sz val="9"/>
    </font>
    <font>
      <name val="Arial"/>
      <charset val="1"/>
      <family val="2"/>
      <b val="true"/>
      <color rgb="00000000"/>
      <sz val="10"/>
    </font>
    <font>
      <name val="Calibri"/>
      <charset val="1"/>
      <family val="2"/>
      <b val="true"/>
      <color rgb="00000000"/>
      <sz val="9"/>
    </font>
    <font>
      <name val="Calibri"/>
      <charset val="1"/>
      <family val="2"/>
      <color rgb="000000FF"/>
      <sz val="9"/>
      <u val="single"/>
    </font>
    <font>
      <name val="Arial"/>
      <charset val="1"/>
      <family val="2"/>
      <b val="true"/>
      <color rgb="00000000"/>
      <sz val="7"/>
    </font>
    <font>
      <name val="Arial"/>
      <charset val="1"/>
      <family val="2"/>
      <color rgb="00000000"/>
      <sz val="7"/>
    </font>
    <font>
      <name val="Calibri"/>
      <charset val="1"/>
      <family val="2"/>
      <b val="true"/>
      <color rgb="00000000"/>
      <sz val="10"/>
    </font>
    <font>
      <name val="Arial"/>
      <charset val="1"/>
      <family val="2"/>
      <b val="true"/>
      <color rgb="00000000"/>
      <sz val="8"/>
    </font>
    <font>
      <name val="Calibri"/>
      <charset val="1"/>
      <family val="2"/>
      <b val="true"/>
      <color rgb="00000000"/>
      <sz val="12"/>
    </font>
    <font>
      <name val="Calibri"/>
      <charset val="1"/>
      <family val="2"/>
      <b val="true"/>
      <color rgb="00000000"/>
      <sz val="14"/>
    </font>
    <font>
      <name val="Arial"/>
      <charset val="1"/>
      <family val="2"/>
      <color rgb="00000000"/>
      <sz val="8"/>
    </font>
    <font>
      <name val="Arial"/>
      <charset val="1"/>
      <family val="2"/>
      <color rgb="00FFFF99"/>
      <sz val="7"/>
    </font>
    <font>
      <name val="Arial"/>
      <charset val="1"/>
      <family val="2"/>
      <color rgb="00FFFFFF"/>
      <sz val="7"/>
    </font>
    <font>
      <name val="Calibri"/>
      <charset val="1"/>
      <family val="2"/>
      <color rgb="00FFFFFF"/>
      <sz val="9"/>
    </font>
  </fonts>
  <fills count="1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FFC000"/>
        <bgColor rgb="00FF9900"/>
      </patternFill>
    </fill>
    <fill>
      <patternFill patternType="solid">
        <fgColor rgb="0095B3D7"/>
        <bgColor rgb="0099CCFF"/>
      </patternFill>
    </fill>
    <fill>
      <patternFill patternType="solid">
        <fgColor rgb="00CCFFFF"/>
        <bgColor rgb="00CCFFFF"/>
      </patternFill>
    </fill>
    <fill>
      <patternFill patternType="solid">
        <fgColor rgb="00CCFFCC"/>
        <bgColor rgb="00CCFFFF"/>
      </patternFill>
    </fill>
    <fill>
      <patternFill patternType="solid">
        <fgColor rgb="00FFFF99"/>
        <bgColor rgb="00FFFFCC"/>
      </patternFill>
    </fill>
    <fill>
      <patternFill patternType="solid">
        <fgColor rgb="00FF0000"/>
        <bgColor rgb="00993300"/>
      </patternFill>
    </fill>
    <fill>
      <patternFill patternType="solid">
        <fgColor rgb="0099CCFF"/>
        <bgColor rgb="0095B3D7"/>
      </patternFill>
    </fill>
    <fill>
      <patternFill patternType="solid">
        <fgColor rgb="0000FF00"/>
        <bgColor rgb="0033CCCC"/>
      </patternFill>
    </fill>
    <fill>
      <patternFill patternType="solid">
        <fgColor rgb="00FFCC99"/>
        <bgColor rgb="00C0C0C0"/>
      </patternFill>
    </fill>
    <fill>
      <patternFill patternType="solid">
        <fgColor rgb="00FF9900"/>
        <bgColor rgb="00FFC000"/>
      </patternFill>
    </fill>
    <fill>
      <patternFill patternType="solid">
        <fgColor rgb="00E36C09"/>
        <bgColor rgb="00FF9900"/>
      </patternFill>
    </fill>
  </fills>
  <borders count="18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/>
      <top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/>
      <right style="thin"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94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1" fillId="0" fontId="4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1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" fillId="0" fontId="6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2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7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" fillId="0" fontId="8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" fillId="0" fontId="9" numFmtId="164" xfId="0">
      <alignment horizontal="general" indent="0" shrinkToFit="false" textRotation="0" vertical="bottom" wrapText="false"/>
      <protection hidden="true" locked="true"/>
    </xf>
    <xf applyAlignment="true" applyBorder="false" applyFont="false" applyProtection="true" borderId="0" fillId="0" fontId="0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" fillId="0" fontId="8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false" borderId="1" fillId="0" fontId="5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false"/>
    </xf>
    <xf applyAlignment="true" applyBorder="true" applyFont="true" applyProtection="true" borderId="3" fillId="0" fontId="6" numFmtId="164" xfId="0">
      <alignment horizontal="center" indent="0" shrinkToFit="false" textRotation="0" vertical="center" wrapText="true"/>
      <protection hidden="true" locked="true"/>
    </xf>
    <xf applyAlignment="true" applyBorder="true" applyFont="true" applyProtection="true" borderId="3" fillId="0" fontId="10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3" fillId="0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2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5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2" fontId="11" numFmtId="165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2" fontId="11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0" fontId="11" numFmtId="165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0" fontId="11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3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4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6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6" fillId="0" fontId="5" numFmtId="164" xfId="0">
      <alignment horizontal="general" indent="0" shrinkToFit="false" textRotation="0" vertical="bottom" wrapText="false"/>
    </xf>
    <xf applyAlignment="true" applyBorder="true" applyFont="true" applyProtection="true" borderId="6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6" fillId="0" fontId="8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7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1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3" fillId="0" fontId="10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2" fontId="10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3" fillId="2" fontId="10" numFmtId="165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5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8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3" fillId="2" fontId="10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0" fontId="10" numFmtId="165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5" fillId="0" fontId="8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6" fillId="0" fontId="8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8" fillId="0" fontId="8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3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0" fontId="8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7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5" fontId="13" numFmtId="166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2" fontId="12" numFmtId="164" xfId="0">
      <alignment horizontal="right" indent="0" shrinkToFit="false" textRotation="0" vertical="bottom" wrapText="false"/>
      <protection hidden="true" locked="true"/>
    </xf>
    <xf applyAlignment="true" applyBorder="true" applyFont="true" applyProtection="true" borderId="3" fillId="2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6" fontId="13" numFmtId="166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7" fontId="13" numFmtId="166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8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8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9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false" borderId="8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10" fillId="0" fontId="5" numFmtId="164" xfId="0">
      <alignment horizontal="general" indent="0" shrinkToFit="false" textRotation="0" vertical="bottom" wrapText="false"/>
    </xf>
    <xf applyAlignment="true" applyBorder="true" applyFont="true" applyProtection="true" borderId="10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4" fillId="0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11" fillId="0" fontId="10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12" fillId="0" fontId="8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1" fillId="2" fontId="10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9" fillId="2" fontId="10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7" fillId="0" fontId="12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6" fillId="3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6" fillId="8" fontId="12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6" fillId="8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5" fillId="3" fontId="14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6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8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5" fillId="0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false" borderId="8" fillId="0" fontId="8" numFmtId="164" xfId="0">
      <alignment horizontal="general" indent="0" shrinkToFit="false" textRotation="0" vertical="top" wrapText="false"/>
    </xf>
    <xf applyAlignment="true" applyBorder="true" applyFont="true" applyProtection="true" borderId="9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7" fillId="3" fontId="12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7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12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9" fillId="0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false" borderId="7" fillId="0" fontId="8" numFmtId="164" xfId="0">
      <alignment horizontal="general" indent="0" shrinkToFit="false" textRotation="0" vertical="top" wrapText="false"/>
    </xf>
    <xf applyAlignment="true" applyBorder="true" applyFont="true" applyProtection="true" borderId="10" fillId="3" fontId="12" numFmtId="164" xfId="0">
      <alignment horizontal="left" indent="0" shrinkToFit="false" textRotation="0" vertical="top" wrapText="false"/>
      <protection hidden="true" locked="true"/>
    </xf>
    <xf applyAlignment="true" applyBorder="false" applyFont="true" applyProtection="true" borderId="0" fillId="3" fontId="12" numFmtId="164" xfId="0">
      <alignment horizontal="left" indent="0" shrinkToFit="false" textRotation="0" vertical="top" wrapText="false"/>
      <protection hidden="true" locked="true"/>
    </xf>
    <xf applyAlignment="true" applyBorder="false" applyFont="true" applyProtection="true" borderId="0" fillId="3" fontId="8" numFmtId="164" xfId="0">
      <alignment horizontal="left" indent="0" shrinkToFit="false" textRotation="0" vertical="top" wrapText="false"/>
      <protection hidden="true" locked="true"/>
    </xf>
    <xf applyAlignment="true" applyBorder="false" applyFont="true" applyProtection="true" borderId="0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13" fillId="3" fontId="8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10" fillId="0" fontId="8" numFmtId="164" xfId="0">
      <alignment horizontal="general" indent="0" shrinkToFit="false" textRotation="0" vertical="top" wrapText="false"/>
      <protection hidden="true" locked="true"/>
    </xf>
    <xf applyAlignment="true" applyBorder="false" applyFont="true" applyProtection="false" borderId="0" fillId="0" fontId="8" numFmtId="164" xfId="0">
      <alignment horizontal="general" indent="0" shrinkToFit="false" textRotation="0" vertical="top" wrapText="false"/>
    </xf>
    <xf applyAlignment="true" applyBorder="false" applyFont="true" applyProtection="true" borderId="0" fillId="3" fontId="12" numFmtId="164" xfId="0">
      <alignment horizontal="general" indent="0" shrinkToFit="false" textRotation="0" vertical="top" wrapText="false"/>
      <protection hidden="true" locked="true"/>
    </xf>
    <xf applyAlignment="true" applyBorder="true" applyFont="true" applyProtection="true" borderId="10" fillId="0" fontId="12" numFmtId="164" xfId="0">
      <alignment horizontal="left" indent="0" shrinkToFit="false" textRotation="0" vertical="top" wrapText="false"/>
      <protection hidden="true" locked="true"/>
    </xf>
    <xf applyAlignment="true" applyBorder="false" applyFont="true" applyProtection="true" borderId="0" fillId="0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7" fillId="0" fontId="12" numFmtId="164" xfId="0">
      <alignment horizontal="left" indent="0" shrinkToFit="false" textRotation="0" vertical="top" wrapText="false"/>
      <protection hidden="true" locked="tru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13" fillId="3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0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4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1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3" fillId="2" fontId="4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5" fillId="2" fontId="4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6" fillId="2" fontId="4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5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6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8" fillId="3" fontId="12" numFmtId="164" xfId="0">
      <alignment horizontal="left" indent="0" shrinkToFit="false" textRotation="0" vertical="top" wrapText="false"/>
      <protection hidden="true" locked="true"/>
    </xf>
    <xf applyAlignment="true" applyBorder="true" applyFont="true" applyProtection="true" borderId="3" fillId="3" fontId="15" numFmtId="164" xfId="0">
      <alignment horizontal="center" indent="0" shrinkToFit="false" textRotation="0" vertical="top" wrapText="false"/>
      <protection hidden="true" locked="true"/>
    </xf>
    <xf applyAlignment="true" applyBorder="true" applyFont="true" applyProtection="true" borderId="2" fillId="3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6" numFmtId="165" xfId="0">
      <alignment horizontal="center" indent="0" shrinkToFit="false" textRotation="0" vertical="top" wrapText="true"/>
      <protection hidden="true" locked="true"/>
    </xf>
    <xf applyAlignment="true" applyBorder="true" applyFont="true" applyProtection="true" borderId="3" fillId="9" fontId="16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3" fillId="7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5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6" numFmtId="164" xfId="0">
      <alignment horizontal="left" indent="0" shrinkToFit="false" textRotation="0" vertical="bottom" wrapText="false"/>
      <protection hidden="true" locked="true"/>
    </xf>
    <xf applyAlignment="true" applyBorder="true" applyFont="true" applyProtection="true" borderId="3" fillId="0" fontId="11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9" fillId="0" fontId="11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7" fillId="0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4" fillId="0" fontId="13" numFmtId="164" xfId="0">
      <alignment horizontal="center" indent="0" shrinkToFit="false" textRotation="0" vertical="center" wrapText="true"/>
      <protection hidden="true" locked="true"/>
    </xf>
    <xf applyAlignment="true" applyBorder="true" applyFont="true" applyProtection="true" borderId="12" fillId="0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3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5" fillId="0" fontId="13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8" fillId="7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5" fontId="11" numFmtId="164" xfId="0">
      <alignment horizontal="center" indent="0" shrinkToFit="false" textRotation="0" vertical="center" wrapText="true"/>
      <protection hidden="true" locked="true"/>
    </xf>
    <xf applyAlignment="true" applyBorder="true" applyFont="true" applyProtection="true" borderId="3" fillId="0" fontId="13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9" fillId="0" fontId="13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7" fillId="7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12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7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9" fillId="7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7" fillId="7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2" fillId="7" fontId="11" numFmtId="164" xfId="0">
      <alignment horizontal="general" indent="0" shrinkToFit="false" textRotation="0" vertical="bottom" wrapText="false"/>
      <protection hidden="true" locked="true"/>
    </xf>
    <xf applyAlignment="true" applyBorder="false" applyFont="true" applyProtection="true" borderId="0" fillId="7" fontId="11" numFmtId="164" xfId="0">
      <alignment horizontal="general" indent="0" shrinkToFit="false" textRotation="0" vertical="bottom" wrapText="false"/>
      <protection hidden="true" locked="true"/>
    </xf>
    <xf applyAlignment="true" applyBorder="false" applyFont="true" applyProtection="false" borderId="0" fillId="7" fontId="11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1" numFmtId="168" xfId="0">
      <alignment horizontal="general" indent="0" shrinkToFit="false" textRotation="0" vertical="bottom" wrapText="false"/>
    </xf>
    <xf applyAlignment="true" applyBorder="false" applyFont="true" applyProtection="false" borderId="0" fillId="0" fontId="11" numFmtId="164" xfId="0">
      <alignment horizontal="general" indent="0" shrinkToFit="false" textRotation="0" vertical="bottom" wrapText="false"/>
    </xf>
    <xf applyAlignment="true" applyBorder="true" applyFont="true" applyProtection="true" borderId="3" fillId="7" fontId="11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0" fillId="7" fontId="11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1" fillId="7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4" fillId="7" fontId="13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3" fillId="2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5" fillId="7" fontId="13" numFmtId="164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3" fillId="2" fontId="16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4" fillId="7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2" fontId="13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7" fontId="17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6" fillId="7" fontId="17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1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10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6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15" fillId="0" fontId="11" numFmtId="164" xfId="0">
      <alignment horizontal="center" indent="0" shrinkToFit="false" textRotation="0" vertical="bottom" wrapText="true"/>
      <protection hidden="true" locked="true"/>
    </xf>
    <xf applyAlignment="true" applyBorder="true" applyFont="true" applyProtection="false" borderId="3" fillId="6" fontId="11" numFmtId="167" xfId="0">
      <alignment horizontal="center" indent="0" shrinkToFit="false" textRotation="0" vertical="bottom" wrapText="true"/>
    </xf>
    <xf applyAlignment="true" applyBorder="true" applyFont="true" applyProtection="true" borderId="5" fillId="5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false" borderId="2" fillId="5" fontId="11" numFmtId="167" xfId="0">
      <alignment horizontal="center" indent="0" shrinkToFit="false" textRotation="0" vertical="bottom" wrapText="true"/>
    </xf>
    <xf applyAlignment="true" applyBorder="true" applyFont="true" applyProtection="false" borderId="14" fillId="5" fontId="11" numFmtId="167" xfId="0">
      <alignment horizontal="center" indent="0" shrinkToFit="false" textRotation="0" vertical="bottom" wrapText="true"/>
    </xf>
    <xf applyAlignment="true" applyBorder="true" applyFont="true" applyProtection="false" borderId="3" fillId="11" fontId="11" numFmtId="167" xfId="0">
      <alignment horizontal="center" indent="0" shrinkToFit="false" textRotation="0" vertical="bottom" wrapText="true"/>
    </xf>
    <xf applyAlignment="true" applyBorder="true" applyFont="true" applyProtection="true" borderId="3" fillId="5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0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7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false" borderId="3" fillId="7" fontId="11" numFmtId="167" xfId="0">
      <alignment horizontal="center" indent="0" shrinkToFit="false" textRotation="0" vertical="bottom" wrapText="true"/>
    </xf>
    <xf applyAlignment="true" applyBorder="true" applyFont="true" applyProtection="true" borderId="3" fillId="2" fontId="11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false" borderId="3" fillId="10" fontId="11" numFmtId="167" xfId="0">
      <alignment horizontal="center" indent="0" shrinkToFit="false" textRotation="0" vertical="bottom" wrapText="true"/>
    </xf>
    <xf applyAlignment="true" applyBorder="true" applyFont="true" applyProtection="false" borderId="3" fillId="2" fontId="11" numFmtId="167" xfId="0">
      <alignment horizontal="center" indent="0" shrinkToFit="false" textRotation="0" vertical="bottom" wrapText="true"/>
    </xf>
    <xf applyAlignment="true" applyBorder="true" applyFont="true" applyProtection="true" borderId="3" fillId="3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true" borderId="3" fillId="4" fontId="11" numFmtId="167" xfId="0">
      <alignment horizontal="center" indent="0" shrinkToFit="false" textRotation="0" vertical="bottom" wrapText="true"/>
      <protection hidden="true" locked="true"/>
    </xf>
    <xf applyAlignment="true" applyBorder="true" applyFont="true" applyProtection="false" borderId="10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3" fillId="0" fontId="16" numFmtId="164" xfId="0">
      <alignment horizontal="general" indent="0" shrinkToFit="false" textRotation="0" vertical="bottom" wrapText="false"/>
    </xf>
    <xf applyAlignment="true" applyBorder="true" applyFont="true" applyProtection="false" borderId="3" fillId="0" fontId="16" numFmtId="164" xfId="0">
      <alignment horizontal="center" indent="0" shrinkToFit="false" textRotation="0" vertical="bottom" wrapText="false"/>
    </xf>
    <xf applyAlignment="true" applyBorder="true" applyFont="true" applyProtection="false" borderId="3" fillId="10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10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5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6" fillId="10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6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3" fillId="0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6" fontId="16" numFmtId="167" xfId="0">
      <alignment horizontal="general" indent="0" shrinkToFit="false" textRotation="0" vertical="bottom" wrapText="false"/>
    </xf>
    <xf applyAlignment="true" applyBorder="true" applyFont="true" applyProtection="true" borderId="5" fillId="5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5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5" fillId="5" fontId="16" numFmtId="166" xfId="0">
      <alignment horizontal="general" indent="0" shrinkToFit="false" textRotation="0" vertical="bottom" wrapText="false"/>
    </xf>
    <xf applyAlignment="true" applyBorder="true" applyFont="true" applyProtection="false" borderId="2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14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11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2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5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0" fontId="16" numFmtId="166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3" fillId="7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3" fillId="7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2" fontId="16" numFmtId="167" xfId="0">
      <alignment horizontal="right" indent="0" shrinkToFit="false" textRotation="0" vertical="bottom" wrapText="false"/>
    </xf>
    <xf applyAlignment="true" applyBorder="true" applyFont="true" applyProtection="true" borderId="3" fillId="2" fontId="1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3" fillId="3" fontId="16" numFmtId="167" xfId="0">
      <alignment horizontal="right" indent="0" shrinkToFit="false" textRotation="0" vertical="bottom" wrapText="true"/>
      <protection hidden="true" locked="true"/>
    </xf>
    <xf applyAlignment="true" applyBorder="true" applyFont="true" applyProtection="true" borderId="3" fillId="4" fontId="16" numFmtId="167" xfId="0">
      <alignment horizontal="right" indent="0" shrinkToFit="false" textRotation="0" vertical="bottom" wrapText="true"/>
      <protection hidden="true" locked="true"/>
    </xf>
    <xf applyAlignment="true" applyBorder="true" applyFont="true" applyProtection="false" borderId="3" fillId="0" fontId="11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1" numFmtId="167" xfId="0">
      <alignment horizontal="general" indent="0" shrinkToFit="false" textRotation="0" vertical="bottom" wrapText="false"/>
    </xf>
    <xf applyAlignment="true" applyBorder="true" applyFont="true" applyProtection="false" borderId="8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9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7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1" fillId="0" fontId="11" numFmtId="164" xfId="0">
      <alignment horizontal="general" indent="0" shrinkToFit="false" textRotation="0" vertical="bottom" wrapText="false"/>
    </xf>
    <xf applyAlignment="true" applyBorder="true" applyFont="true" applyProtection="false" borderId="3" fillId="5" fontId="16" numFmtId="164" xfId="0">
      <alignment horizontal="general" indent="0" shrinkToFit="false" textRotation="0" vertical="bottom" wrapText="false"/>
    </xf>
    <xf applyAlignment="true" applyBorder="true" applyFont="true" applyProtection="false" borderId="3" fillId="5" fontId="16" numFmtId="164" xfId="0">
      <alignment horizontal="center" indent="0" shrinkToFit="false" textRotation="0" vertical="bottom" wrapText="false"/>
    </xf>
    <xf applyAlignment="true" applyBorder="true" applyFont="true" applyProtection="false" borderId="3" fillId="12" fontId="16" numFmtId="167" xfId="0">
      <alignment horizontal="center" indent="0" shrinkToFit="false" textRotation="0" vertical="bottom" wrapText="false"/>
    </xf>
    <xf applyAlignment="true" applyBorder="true" applyFont="true" applyProtection="true" borderId="3" fillId="12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6" fillId="12" fontId="16" numFmtId="167" xfId="0">
      <alignment horizontal="center" indent="0" shrinkToFit="false" textRotation="0" vertical="bottom" wrapText="false"/>
    </xf>
    <xf applyAlignment="true" applyBorder="true" applyFont="true" applyProtection="false" borderId="16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16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5" fontId="11" numFmtId="164" xfId="0">
      <alignment horizontal="general" indent="0" shrinkToFit="false" textRotation="0" vertical="bottom" wrapText="false"/>
    </xf>
    <xf applyAlignment="true" applyBorder="true" applyFont="true" applyProtection="false" borderId="4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1" fillId="10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3" fontId="16" numFmtId="167" xfId="0">
      <alignment horizontal="right" indent="0" shrinkToFit="false" textRotation="0" vertical="bottom" wrapText="false"/>
      <protection hidden="true" locked="true"/>
    </xf>
    <xf applyAlignment="true" applyBorder="true" applyFont="true" applyProtection="true" borderId="3" fillId="4" fontId="16" numFmtId="167" xfId="0">
      <alignment horizontal="right" indent="0" shrinkToFit="false" textRotation="0" vertical="bottom" wrapText="false"/>
      <protection hidden="true" locked="true"/>
    </xf>
    <xf applyAlignment="true" applyBorder="true" applyFont="true" applyProtection="false" borderId="7" fillId="0" fontId="11" numFmtId="164" xfId="0">
      <alignment horizontal="general" indent="0" shrinkToFit="false" textRotation="0" vertical="bottom" wrapText="false"/>
    </xf>
    <xf applyAlignment="true" applyBorder="true" applyFont="true" applyProtection="false" borderId="8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12" fillId="10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5" fontId="16" numFmtId="167" xfId="0">
      <alignment horizontal="center" indent="0" shrinkToFit="false" textRotation="0" vertical="bottom" wrapText="false"/>
    </xf>
    <xf applyAlignment="true" applyBorder="true" applyFont="true" applyProtection="false" borderId="15" fillId="5" fontId="16" numFmtId="167" xfId="0">
      <alignment horizontal="general" indent="0" shrinkToFit="false" textRotation="0" vertical="bottom" wrapText="false"/>
    </xf>
    <xf applyAlignment="true" applyBorder="true" applyFont="true" applyProtection="false" borderId="3" fillId="12" fontId="16" numFmtId="164" xfId="0">
      <alignment horizontal="general" indent="0" shrinkToFit="false" textRotation="0" vertical="bottom" wrapText="false"/>
    </xf>
    <xf applyAlignment="true" applyBorder="true" applyFont="true" applyProtection="false" borderId="3" fillId="12" fontId="16" numFmtId="164" xfId="0">
      <alignment horizontal="center" indent="0" shrinkToFit="false" textRotation="0" vertical="bottom" wrapText="false"/>
    </xf>
    <xf applyAlignment="true" applyBorder="true" applyFont="true" applyProtection="false" borderId="11" fillId="12" fontId="16" numFmtId="167" xfId="0">
      <alignment horizontal="center" indent="0" shrinkToFit="false" textRotation="0" vertical="bottom" wrapText="false"/>
    </xf>
    <xf applyAlignment="true" applyBorder="true" applyFont="true" applyProtection="false" borderId="3" fillId="12" fontId="16" numFmtId="167" xfId="0">
      <alignment horizontal="general" indent="0" shrinkToFit="false" textRotation="0" vertical="bottom" wrapText="false"/>
    </xf>
    <xf applyAlignment="true" applyBorder="true" applyFont="true" applyProtection="false" borderId="11" fillId="12" fontId="16" numFmtId="167" xfId="0">
      <alignment horizontal="general" indent="0" shrinkToFit="false" textRotation="0" vertical="bottom" wrapText="false"/>
    </xf>
    <xf applyAlignment="true" applyBorder="true" applyFont="true" applyProtection="false" borderId="14" fillId="12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12" fontId="16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3" fillId="12" fontId="16" numFmtId="167" xfId="0">
      <alignment horizontal="right" indent="0" shrinkToFit="false" textRotation="0" vertical="bottom" wrapText="false"/>
    </xf>
    <xf applyAlignment="true" applyBorder="true" applyFont="true" applyProtection="true" borderId="3" fillId="12" fontId="16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3" fillId="12" fontId="11" numFmtId="164" xfId="0">
      <alignment horizontal="general" indent="0" shrinkToFit="false" textRotation="0" vertical="bottom" wrapText="false"/>
    </xf>
    <xf applyAlignment="true" applyBorder="true" applyFont="true" applyProtection="false" borderId="4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1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7" fillId="0" fontId="11" numFmtId="167" xfId="0">
      <alignment horizontal="general" indent="0" shrinkToFit="false" textRotation="0" vertical="bottom" wrapText="false"/>
    </xf>
    <xf applyAlignment="true" applyBorder="true" applyFont="true" applyProtection="false" borderId="5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6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8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9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7" fillId="2" fontId="16" numFmtId="167" xfId="0">
      <alignment horizontal="general" indent="0" shrinkToFit="false" textRotation="0" vertical="bottom" wrapText="false"/>
    </xf>
    <xf applyAlignment="true" applyBorder="true" applyFont="true" applyProtection="false" borderId="12" fillId="2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5" fontId="16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3" fillId="5" fontId="16" numFmtId="167" xfId="0">
      <alignment horizontal="right" indent="0" shrinkToFit="false" textRotation="0" vertical="bottom" wrapText="false"/>
    </xf>
    <xf applyAlignment="true" applyBorder="true" applyFont="true" applyProtection="true" borderId="3" fillId="5" fontId="16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0" fillId="0" fontId="11" numFmtId="164" xfId="0">
      <alignment horizontal="general" indent="0" shrinkToFit="false" textRotation="0" vertical="bottom" wrapText="false"/>
    </xf>
    <xf applyAlignment="true" applyBorder="true" applyFont="true" applyProtection="true" borderId="11" fillId="5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12" fillId="0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1" fillId="7" fontId="16" numFmtId="167" xfId="0">
      <alignment horizontal="general" indent="0" shrinkToFit="false" textRotation="0" vertical="bottom" wrapText="false"/>
    </xf>
    <xf applyAlignment="true" applyBorder="true" applyFont="true" applyProtection="true" borderId="11" fillId="7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3" fillId="5" fontId="16" numFmtId="166" xfId="0">
      <alignment horizontal="general" indent="0" shrinkToFit="false" textRotation="0" vertical="bottom" wrapText="false"/>
    </xf>
    <xf applyAlignment="true" applyBorder="true" applyFont="true" applyProtection="true" borderId="2" fillId="0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5" fillId="7" fontId="16" numFmtId="167" xfId="0">
      <alignment horizontal="general" indent="0" shrinkToFit="false" textRotation="0" vertical="bottom" wrapText="false"/>
    </xf>
    <xf applyAlignment="true" applyBorder="true" applyFont="true" applyProtection="true" borderId="16" fillId="7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1" fillId="5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0" fontId="5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7" fillId="0" fontId="16" numFmtId="164" xfId="0">
      <alignment horizontal="center" indent="0" shrinkToFit="false" textRotation="0" vertical="bottom" wrapText="false"/>
    </xf>
    <xf applyAlignment="true" applyBorder="true" applyFont="true" applyProtection="false" borderId="13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3" fillId="12" fontId="16" numFmtId="164" xfId="0">
      <alignment horizontal="left" indent="0" shrinkToFit="false" textRotation="0" vertical="bottom" wrapText="false"/>
    </xf>
    <xf applyAlignment="true" applyBorder="true" applyFont="true" applyProtection="false" borderId="15" fillId="13" fontId="11" numFmtId="164" xfId="0">
      <alignment horizontal="center" indent="0" shrinkToFit="false" textRotation="0" vertical="bottom" wrapText="true"/>
    </xf>
    <xf applyAlignment="true" applyBorder="true" applyFont="true" applyProtection="false" borderId="14" fillId="12" fontId="11" numFmtId="164" xfId="0">
      <alignment horizontal="center" indent="0" shrinkToFit="false" textRotation="0" vertical="bottom" wrapText="true"/>
    </xf>
    <xf applyAlignment="true" applyBorder="true" applyFont="true" applyProtection="false" borderId="16" fillId="12" fontId="16" numFmtId="167" xfId="0">
      <alignment horizontal="right" indent="0" shrinkToFit="false" textRotation="0" vertical="bottom" wrapText="false"/>
    </xf>
    <xf applyAlignment="true" applyBorder="true" applyFont="true" applyProtection="true" borderId="3" fillId="12" fontId="16" numFmtId="167" xfId="0">
      <alignment horizontal="right" indent="0" shrinkToFit="false" textRotation="0" vertical="bottom" wrapText="false"/>
      <protection hidden="true" locked="true"/>
    </xf>
    <xf applyAlignment="true" applyBorder="true" applyFont="true" applyProtection="true" borderId="15" fillId="7" fontId="16" numFmtId="167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1" fillId="0" fontId="16" numFmtId="164" xfId="0">
      <alignment horizontal="center" indent="0" shrinkToFit="false" textRotation="0" vertical="bottom" wrapText="false"/>
    </xf>
    <xf applyAlignment="true" applyBorder="true" applyFont="true" applyProtection="false" borderId="7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12" fillId="7" fontId="13" numFmtId="164" xfId="0">
      <alignment horizontal="center" indent="0" shrinkToFit="false" textRotation="0" vertical="bottom" wrapText="false"/>
    </xf>
    <xf applyAlignment="true" applyBorder="true" applyFont="true" applyProtection="false" borderId="16" fillId="7" fontId="13" numFmtId="164" xfId="0">
      <alignment horizontal="center" indent="0" shrinkToFit="false" textRotation="0" vertical="bottom" wrapText="false"/>
    </xf>
    <xf applyAlignment="true" applyBorder="true" applyFont="true" applyProtection="false" borderId="15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9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12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3" fillId="7" fontId="16" numFmtId="164" xfId="0">
      <alignment horizontal="center" indent="0" shrinkToFit="false" textRotation="0" vertical="bottom" wrapText="false"/>
    </xf>
    <xf applyAlignment="true" applyBorder="true" applyFont="true" applyProtection="false" borderId="15" fillId="7" fontId="16" numFmtId="164" xfId="0">
      <alignment horizontal="center" indent="0" shrinkToFit="false" textRotation="0" vertical="bottom" wrapText="false"/>
    </xf>
    <xf applyAlignment="true" applyBorder="true" applyFont="true" applyProtection="false" borderId="11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3" fillId="7" fontId="11" numFmtId="164" xfId="0">
      <alignment horizontal="general" indent="0" shrinkToFit="false" textRotation="0" vertical="bottom" wrapText="false"/>
    </xf>
    <xf applyAlignment="true" applyBorder="true" applyFont="true" applyProtection="true" borderId="14" fillId="7" fontId="10" numFmtId="167" xfId="0">
      <alignment horizontal="right" indent="0" shrinkToFit="false" textRotation="0" vertical="bottom" wrapText="false"/>
      <protection hidden="true" locked="true"/>
    </xf>
    <xf applyAlignment="true" applyBorder="true" applyFont="true" applyProtection="true" borderId="11" fillId="7" fontId="10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5" fillId="7" fontId="10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6" fillId="7" fontId="10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false" borderId="6" fillId="7" fontId="10" numFmtId="164" xfId="0">
      <alignment horizontal="general" indent="0" shrinkToFit="false" textRotation="0" vertical="bottom" wrapText="false"/>
    </xf>
    <xf applyAlignment="true" applyBorder="true" applyFont="true" applyProtection="false" borderId="1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11" numFmtId="164" xfId="0">
      <alignment horizontal="center" indent="0" shrinkToFit="false" textRotation="0" vertical="bottom" wrapText="false"/>
    </xf>
    <xf applyAlignment="true" applyBorder="true" applyFont="true" applyProtection="false" borderId="4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6" fillId="7" fontId="11" numFmtId="164" xfId="0">
      <alignment horizontal="general" indent="0" shrinkToFit="false" textRotation="0" vertical="bottom" wrapText="false"/>
    </xf>
    <xf applyAlignment="true" applyBorder="true" applyFont="true" applyProtection="false" borderId="3" fillId="10" fontId="16" numFmtId="167" xfId="0">
      <alignment horizontal="center" indent="0" shrinkToFit="false" textRotation="0" vertical="center" wrapText="false"/>
    </xf>
    <xf applyAlignment="true" applyBorder="true" applyFont="true" applyProtection="false" borderId="16" fillId="10" fontId="16" numFmtId="167" xfId="0">
      <alignment horizontal="general" indent="0" shrinkToFit="false" textRotation="0" vertical="bottom" wrapText="false"/>
    </xf>
    <xf applyAlignment="true" applyBorder="true" applyFont="true" applyProtection="true" borderId="3" fillId="2" fontId="16" numFmtId="166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6" fillId="0" fontId="5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5" numFmtId="167" xfId="0">
      <alignment horizontal="general" indent="0" shrinkToFit="false" textRotation="0" vertical="bottom" wrapText="false"/>
    </xf>
    <xf applyAlignment="true" applyBorder="false" applyFont="true" applyProtection="false" borderId="0" fillId="7" fontId="11" numFmtId="167" xfId="0">
      <alignment horizontal="general" indent="0" shrinkToFit="false" textRotation="0" vertical="bottom" wrapText="false"/>
    </xf>
    <xf applyAlignment="true" applyBorder="true" applyFont="false" applyProtection="false" borderId="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7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3" fillId="0" fontId="16" numFmtId="164" xfId="0">
      <alignment horizontal="right" indent="0" shrinkToFit="false" textRotation="0" vertical="bottom" wrapText="false"/>
    </xf>
    <xf applyAlignment="true" applyBorder="true" applyFont="true" applyProtection="false" borderId="13" fillId="0" fontId="5" numFmtId="164" xfId="0">
      <alignment horizontal="general" indent="0" shrinkToFit="false" textRotation="0" vertical="bottom" wrapText="false"/>
    </xf>
    <xf applyAlignment="true" applyBorder="true" applyFont="true" applyProtection="false" borderId="3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7" fillId="0" fontId="5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6" numFmtId="167" xfId="0">
      <alignment horizontal="general" indent="0" shrinkToFit="false" textRotation="0" vertical="bottom" wrapText="fals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0" fillId="0" fontId="16" numFmtId="164" xfId="0">
      <alignment horizontal="left" indent="0" shrinkToFit="false" textRotation="0" vertical="bottom" wrapText="false"/>
    </xf>
    <xf applyAlignment="true" applyBorder="true" applyFont="true" applyProtection="false" borderId="5" fillId="5" fontId="16" numFmtId="164" xfId="0">
      <alignment horizontal="left" indent="0" shrinkToFit="false" textRotation="0" vertical="bottom" wrapText="false"/>
    </xf>
    <xf applyAlignment="true" applyBorder="true" applyFont="true" applyProtection="false" borderId="8" fillId="5" fontId="16" numFmtId="164" xfId="0">
      <alignment horizontal="left" indent="0" shrinkToFit="false" textRotation="0" vertical="bottom" wrapText="false"/>
    </xf>
    <xf applyAlignment="true" applyBorder="true" applyFont="true" applyProtection="false" borderId="10" fillId="0" fontId="0" numFmtId="167" xfId="0">
      <alignment horizontal="general" indent="0" shrinkToFit="false" textRotation="0" vertical="bottom" wrapText="false"/>
    </xf>
    <xf applyAlignment="true" applyBorder="false" applyFont="true" applyProtection="false" borderId="0" fillId="0" fontId="0" numFmtId="167" xfId="0">
      <alignment horizontal="general" indent="0" shrinkToFit="false" textRotation="0" vertical="bottom" wrapText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9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10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1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11" numFmtId="164" xfId="0">
      <alignment horizontal="center" indent="0" shrinkToFit="false" textRotation="0" vertical="top" wrapText="true"/>
    </xf>
    <xf applyAlignment="true" applyBorder="false" applyFont="true" applyProtection="false" borderId="0" fillId="0" fontId="16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16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19" numFmtId="167" xfId="0">
      <alignment horizontal="general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E36C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stphnbrindle@gmail.com" TargetMode="Externa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E98"/>
  <sheetViews>
    <sheetView colorId="64" defaultGridColor="true" rightToLeft="false" showFormulas="false" showGridLines="true" showOutlineSymbols="true" showRowColHeaders="true" showZeros="true" tabSelected="true" topLeftCell="K44" view="normal" windowProtection="false" workbookViewId="0" zoomScale="100" zoomScaleNormal="100" zoomScalePageLayoutView="100">
      <pane activePane="topLeft" topLeftCell="D44" xSplit="0" ySplit="-1"/>
      <selection activeCell="K46" activeCellId="0" pane="topLeft" sqref="K46"/>
      <selection activeCell="K44" activeCellId="0" pane="bottomLeft" sqref="K44"/>
    </sheetView>
  </sheetViews>
  <cols>
    <col collapsed="false" hidden="false" max="2" min="1" style="1" width="7.29019607843137"/>
    <col collapsed="false" hidden="true" max="3" min="3" style="1" width="0"/>
    <col collapsed="false" hidden="false" max="5" min="4" style="1" width="8.37647058823529"/>
    <col collapsed="false" hidden="true" max="8" min="6" style="1" width="0"/>
    <col collapsed="false" hidden="false" max="11" min="9" style="1" width="8.37647058823529"/>
    <col collapsed="false" hidden="true" max="12" min="12" style="1" width="0"/>
    <col collapsed="false" hidden="false" max="13" min="13" style="1" width="8.24705882352941"/>
    <col collapsed="false" hidden="true" max="20" min="14" style="1" width="0"/>
    <col collapsed="false" hidden="false" max="23" min="21" style="1" width="8.37647058823529"/>
    <col collapsed="false" hidden="false" max="25" min="24" style="1" width="9.14509803921569"/>
    <col collapsed="false" hidden="true" max="29" min="26" style="1" width="0"/>
    <col collapsed="false" hidden="false" max="36" min="30" style="1" width="8.37647058823529"/>
    <col collapsed="false" hidden="true" max="37" min="37" style="1" width="0"/>
    <col collapsed="false" hidden="false" max="38" min="38" style="1" width="8.37647058823529"/>
    <col collapsed="false" hidden="true" max="40" min="39" style="1" width="0"/>
    <col collapsed="false" hidden="false" max="41" min="41" style="1" width="8.37647058823529"/>
    <col collapsed="false" hidden="true" max="42" min="42" style="1" width="0"/>
    <col collapsed="false" hidden="false" max="43" min="43" style="1" width="8.37647058823529"/>
    <col collapsed="false" hidden="true" max="45" min="44" style="1" width="0"/>
    <col collapsed="false" hidden="false" max="46" min="46" style="1" width="8.37647058823529"/>
    <col collapsed="false" hidden="true" max="47" min="47" style="1" width="0"/>
    <col collapsed="false" hidden="false" max="53" min="48" style="1" width="8.37647058823529"/>
    <col collapsed="false" hidden="true" max="54" min="54" style="1" width="0"/>
    <col collapsed="false" hidden="false" max="57" min="55" style="1" width="8.37647058823529"/>
    <col collapsed="false" hidden="false" max="58" min="58" style="1" width="8.86274509803922"/>
    <col collapsed="false" hidden="false" max="61" min="59" style="1" width="8.37647058823529"/>
    <col collapsed="false" hidden="true" max="62" min="62" style="1" width="0"/>
    <col collapsed="false" hidden="false" max="64" min="63" style="1" width="8.37647058823529"/>
    <col collapsed="false" hidden="false" max="65" min="65" style="1" width="9.7843137254902"/>
    <col collapsed="false" hidden="true" max="265" min="66" style="1" width="0"/>
    <col collapsed="false" hidden="false" max="1025" min="266" style="1" width="1.81960784313725"/>
  </cols>
  <sheetData>
    <row collapsed="false" customFormat="false" customHeight="true" hidden="false" ht="1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  <c r="AB1" s="3"/>
      <c r="AC1" s="5"/>
      <c r="AD1" s="5"/>
      <c r="AE1" s="6" t="s">
        <v>1</v>
      </c>
      <c r="AF1" s="6"/>
      <c r="AG1" s="6"/>
      <c r="AH1" s="6"/>
      <c r="AI1" s="6"/>
      <c r="AJ1" s="6"/>
      <c r="AK1" s="6"/>
      <c r="AL1" s="6"/>
      <c r="AM1" s="7"/>
      <c r="AN1" s="7"/>
      <c r="AO1" s="8" t="str">
        <f aca="false">HYPERLINK("mailto:stphnbrindle@gmail.com?subject=WSSI","Contact &gt;")</f>
        <v>Contact &gt;</v>
      </c>
      <c r="AP1" s="3"/>
      <c r="AQ1" s="3" t="s">
        <v>2</v>
      </c>
      <c r="AR1" s="3"/>
      <c r="AS1" s="3"/>
      <c r="AT1" s="3"/>
      <c r="AU1" s="9"/>
      <c r="AV1" s="10"/>
      <c r="AW1" s="10"/>
      <c r="AX1" s="10"/>
      <c r="AY1" s="11" t="s">
        <v>3</v>
      </c>
      <c r="AZ1" s="11"/>
      <c r="BA1" s="9"/>
      <c r="BB1" s="9"/>
      <c r="BC1" s="4"/>
      <c r="BD1" s="4"/>
      <c r="BE1" s="4"/>
      <c r="BF1" s="4"/>
      <c r="BG1" s="4"/>
      <c r="BH1" s="4"/>
      <c r="BI1" s="4"/>
      <c r="BJ1" s="4"/>
      <c r="BK1" s="3"/>
      <c r="BL1" s="3"/>
      <c r="BM1" s="12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</row>
    <row collapsed="false" customFormat="false" customHeight="true" hidden="false" ht="37.3" outlineLevel="0" r="2">
      <c r="A2" s="14" t="s">
        <v>4</v>
      </c>
      <c r="B2" s="14"/>
      <c r="C2" s="15"/>
      <c r="D2" s="16" t="s">
        <v>5</v>
      </c>
      <c r="E2" s="16" t="s">
        <v>6</v>
      </c>
      <c r="F2" s="16"/>
      <c r="G2" s="16"/>
      <c r="H2" s="16"/>
      <c r="I2" s="16" t="s">
        <v>7</v>
      </c>
      <c r="J2" s="17" t="s">
        <v>8</v>
      </c>
      <c r="K2" s="16" t="s">
        <v>9</v>
      </c>
      <c r="L2" s="16" t="s">
        <v>10</v>
      </c>
      <c r="M2" s="16"/>
      <c r="N2" s="16" t="s">
        <v>10</v>
      </c>
      <c r="O2" s="16"/>
      <c r="P2" s="16" t="s">
        <v>11</v>
      </c>
      <c r="Q2" s="16"/>
      <c r="R2" s="16"/>
      <c r="S2" s="16"/>
      <c r="T2" s="16"/>
      <c r="U2" s="16" t="s">
        <v>12</v>
      </c>
      <c r="V2" s="17" t="s">
        <v>13</v>
      </c>
      <c r="W2" s="16" t="s">
        <v>14</v>
      </c>
      <c r="X2" s="16"/>
      <c r="Y2" s="16"/>
      <c r="Z2" s="16"/>
      <c r="AA2" s="16"/>
      <c r="AB2" s="16"/>
      <c r="AC2" s="16"/>
      <c r="AD2" s="16"/>
      <c r="AE2" s="17" t="s">
        <v>15</v>
      </c>
      <c r="AF2" s="16" t="s">
        <v>16</v>
      </c>
      <c r="AG2" s="18"/>
      <c r="AH2" s="19" t="s">
        <v>17</v>
      </c>
      <c r="AI2" s="19"/>
      <c r="AJ2" s="20" t="s">
        <v>18</v>
      </c>
      <c r="AK2" s="20"/>
      <c r="AL2" s="21" t="s">
        <v>19</v>
      </c>
      <c r="AM2" s="22" t="s">
        <v>20</v>
      </c>
      <c r="AN2" s="22"/>
      <c r="AO2" s="22" t="s">
        <v>21</v>
      </c>
      <c r="AP2" s="22" t="s">
        <v>22</v>
      </c>
      <c r="AQ2" s="22" t="s">
        <v>23</v>
      </c>
      <c r="AR2" s="22" t="s">
        <v>21</v>
      </c>
      <c r="AS2" s="22"/>
      <c r="AT2" s="16" t="s">
        <v>24</v>
      </c>
      <c r="AU2" s="16"/>
      <c r="AV2" s="16" t="s">
        <v>25</v>
      </c>
      <c r="AW2" s="16" t="s">
        <v>26</v>
      </c>
      <c r="AX2" s="16" t="s">
        <v>27</v>
      </c>
      <c r="AY2" s="17" t="s">
        <v>28</v>
      </c>
      <c r="AZ2" s="17" t="s">
        <v>29</v>
      </c>
      <c r="BA2" s="17" t="s">
        <v>30</v>
      </c>
      <c r="BB2" s="16" t="n">
        <v>0</v>
      </c>
      <c r="BC2" s="16" t="s">
        <v>31</v>
      </c>
      <c r="BD2" s="16" t="s">
        <v>32</v>
      </c>
      <c r="BE2" s="16" t="s">
        <v>33</v>
      </c>
      <c r="BF2" s="16" t="s">
        <v>34</v>
      </c>
      <c r="BG2" s="17" t="s">
        <v>35</v>
      </c>
      <c r="BH2" s="23" t="s">
        <v>36</v>
      </c>
      <c r="BI2" s="24" t="s">
        <v>37</v>
      </c>
      <c r="BJ2" s="24"/>
      <c r="BK2" s="25"/>
      <c r="BL2" s="25"/>
      <c r="BM2" s="26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</row>
    <row collapsed="false" customFormat="false" customHeight="true" hidden="false" ht="14" outlineLevel="0" r="3">
      <c r="A3" s="27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6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</row>
    <row collapsed="false" customFormat="false" customHeight="true" hidden="false" ht="14" outlineLevel="0" r="4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6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</row>
    <row collapsed="false" customFormat="false" customHeight="true" hidden="false" ht="14" outlineLevel="0" r="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6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</row>
    <row collapsed="false" customFormat="false" customHeight="true" hidden="false" ht="14" outlineLevel="0" r="6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</row>
    <row collapsed="false" customFormat="false" customHeight="true" hidden="false" ht="14" outlineLevel="0" r="7">
      <c r="A7" s="27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</row>
    <row collapsed="false" customFormat="false" customHeight="true" hidden="false" ht="14" outlineLevel="0" r="8">
      <c r="A8" s="27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</row>
    <row collapsed="false" customFormat="false" customHeight="true" hidden="false" ht="14" outlineLevel="0" r="9">
      <c r="A9" s="27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</row>
    <row collapsed="false" customFormat="false" customHeight="true" hidden="false" ht="14" outlineLevel="0" r="10">
      <c r="A10" s="28" t="s">
        <v>45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</row>
    <row collapsed="false" customFormat="false" customHeight="true" hidden="false" ht="14" outlineLevel="0" r="11">
      <c r="A11" s="27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6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</row>
    <row collapsed="false" customFormat="false" customHeight="true" hidden="false" ht="14" outlineLevel="0" r="12">
      <c r="A12" s="27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</row>
    <row collapsed="false" customFormat="false" customHeight="true" hidden="false" ht="14" outlineLevel="0" r="13">
      <c r="A13" s="27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6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</row>
    <row collapsed="false" customFormat="false" customHeight="true" hidden="false" ht="14" outlineLevel="0" r="14">
      <c r="A14" s="29" t="s">
        <v>49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6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</row>
    <row collapsed="false" customFormat="false" customHeight="true" hidden="false" ht="14" outlineLevel="0" r="15">
      <c r="A15" s="30" t="s">
        <v>50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6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</row>
    <row collapsed="false" customFormat="false" customHeight="true" hidden="false" ht="14" outlineLevel="0" r="16">
      <c r="A16" s="27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6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</row>
    <row collapsed="false" customFormat="false" customHeight="false" hidden="false" ht="26.1" outlineLevel="0" r="17">
      <c r="A17" s="31" t="s">
        <v>52</v>
      </c>
      <c r="B17" s="32" t="s">
        <v>53</v>
      </c>
      <c r="C17" s="33"/>
      <c r="D17" s="32" t="s">
        <v>35</v>
      </c>
      <c r="E17" s="34" t="s">
        <v>17</v>
      </c>
      <c r="F17" s="35"/>
      <c r="G17" s="27"/>
      <c r="H17" s="27"/>
      <c r="I17" s="36"/>
      <c r="J17" s="37" t="s">
        <v>18</v>
      </c>
      <c r="K17" s="31" t="s">
        <v>54</v>
      </c>
      <c r="L17" s="38" t="s">
        <v>55</v>
      </c>
      <c r="M17" s="38"/>
      <c r="N17" s="39"/>
      <c r="O17" s="40"/>
      <c r="P17" s="40"/>
      <c r="Q17" s="40"/>
      <c r="R17" s="40"/>
      <c r="S17" s="40"/>
      <c r="T17" s="41"/>
      <c r="U17" s="25"/>
      <c r="V17" s="42" t="s">
        <v>56</v>
      </c>
      <c r="W17" s="42"/>
      <c r="X17" s="42"/>
      <c r="Y17" s="42"/>
      <c r="Z17" s="42"/>
      <c r="AA17" s="42"/>
      <c r="AB17" s="42"/>
      <c r="AC17" s="43"/>
      <c r="AD17" s="43"/>
      <c r="AE17" s="4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6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</row>
    <row collapsed="false" customFormat="false" customHeight="true" hidden="false" ht="14" outlineLevel="0" r="18">
      <c r="A18" s="45" t="n">
        <v>140</v>
      </c>
      <c r="B18" s="46" t="n">
        <v>7</v>
      </c>
      <c r="C18" s="46"/>
      <c r="D18" s="46" t="n">
        <v>0</v>
      </c>
      <c r="E18" s="46" t="n">
        <v>3</v>
      </c>
      <c r="F18" s="46"/>
      <c r="G18" s="46"/>
      <c r="H18" s="46"/>
      <c r="I18" s="46"/>
      <c r="J18" s="47"/>
      <c r="K18" s="48" t="n">
        <v>130</v>
      </c>
      <c r="L18" s="49" t="n">
        <v>14</v>
      </c>
      <c r="M18" s="49"/>
      <c r="N18" s="18"/>
      <c r="O18" s="25"/>
      <c r="P18" s="25"/>
      <c r="Q18" s="25"/>
      <c r="R18" s="25"/>
      <c r="S18" s="25"/>
      <c r="T18" s="50"/>
      <c r="U18" s="25"/>
      <c r="V18" s="51" t="s">
        <v>57</v>
      </c>
      <c r="W18" s="51"/>
      <c r="X18" s="51"/>
      <c r="Y18" s="51"/>
      <c r="Z18" s="51"/>
      <c r="AA18" s="51"/>
      <c r="AB18" s="51"/>
      <c r="AC18" s="51"/>
      <c r="AD18" s="51"/>
      <c r="AE18" s="7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6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</row>
    <row collapsed="false" customFormat="false" customHeight="true" hidden="false" ht="14" outlineLevel="0" r="19">
      <c r="A19" s="27" t="s">
        <v>58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6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</row>
    <row collapsed="false" customFormat="false" customHeight="true" hidden="false" ht="14" outlineLevel="0" r="20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53"/>
      <c r="BN20" s="54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</row>
    <row collapsed="false" customFormat="false" customHeight="true" hidden="false" ht="14" outlineLevel="0" r="21">
      <c r="A21" s="55" t="s">
        <v>59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53"/>
      <c r="BN21" s="54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</row>
    <row collapsed="false" customFormat="false" customHeight="true" hidden="false" ht="14" outlineLevel="0" r="22">
      <c r="A22" s="55" t="s">
        <v>60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53"/>
      <c r="BN22" s="54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</row>
    <row collapsed="false" customFormat="false" customHeight="true" hidden="false" ht="14" outlineLevel="0" r="23">
      <c r="A23" s="56" t="s">
        <v>61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3"/>
      <c r="AX23" s="3"/>
      <c r="AY23" s="3"/>
      <c r="AZ23" s="3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53"/>
      <c r="BN23" s="54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</row>
    <row collapsed="false" customFormat="false" customHeight="true" hidden="false" ht="14" outlineLevel="0" r="24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6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</row>
    <row collapsed="false" customFormat="false" customHeight="false" hidden="false" ht="17.9" outlineLevel="0" r="25">
      <c r="A25" s="27" t="s">
        <v>63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5"/>
      <c r="X25" s="25"/>
      <c r="Y25" s="25"/>
      <c r="Z25" s="25"/>
      <c r="AA25" s="25"/>
      <c r="AB25" s="25"/>
      <c r="AC25" s="50"/>
      <c r="AD25" s="50"/>
      <c r="AE25" s="57" t="s">
        <v>5</v>
      </c>
      <c r="AF25" s="39" t="n">
        <v>130</v>
      </c>
      <c r="AG25" s="25"/>
      <c r="AH25" s="58"/>
      <c r="AI25" s="58"/>
      <c r="AJ25" s="59" t="s">
        <v>8</v>
      </c>
      <c r="AK25" s="60"/>
      <c r="AL25" s="40" t="n">
        <v>10</v>
      </c>
      <c r="AM25" s="41"/>
      <c r="AN25" s="41"/>
      <c r="AO25" s="31" t="s">
        <v>12</v>
      </c>
      <c r="AP25" s="39"/>
      <c r="AQ25" s="40"/>
      <c r="AR25" s="40"/>
      <c r="AS25" s="40"/>
      <c r="AT25" s="40" t="n">
        <v>120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6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</row>
    <row collapsed="false" customFormat="false" customHeight="true" hidden="true" ht="14" outlineLevel="0" r="26">
      <c r="A26" s="61" t="s">
        <v>64</v>
      </c>
      <c r="B26" s="27"/>
      <c r="C26" s="27"/>
      <c r="D26" s="27"/>
      <c r="E26" s="27"/>
      <c r="F26" s="27"/>
      <c r="G26" s="27"/>
      <c r="H26" s="27"/>
      <c r="I26" s="27"/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"/>
      <c r="AF26" s="25"/>
      <c r="AG26" s="25"/>
      <c r="AH26" s="3"/>
      <c r="AI26" s="3"/>
      <c r="AJ26" s="3"/>
      <c r="AK26" s="3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6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</row>
    <row collapsed="false" customFormat="false" customHeight="true" hidden="true" ht="14" outlineLevel="0" r="27">
      <c r="A27" s="30"/>
      <c r="B27" s="27"/>
      <c r="C27" s="27"/>
      <c r="D27" s="27"/>
      <c r="E27" s="27"/>
      <c r="F27" s="27"/>
      <c r="G27" s="27"/>
      <c r="H27" s="27"/>
      <c r="I27" s="27"/>
      <c r="J27" s="2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6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</row>
    <row collapsed="false" customFormat="false" customHeight="true" hidden="false" ht="14" outlineLevel="0" r="28">
      <c r="A28" s="62" t="s">
        <v>65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25"/>
      <c r="BM28" s="26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</row>
    <row collapsed="false" customFormat="false" customHeight="true" hidden="true" ht="14" outlineLevel="0" r="29">
      <c r="A29" s="63" t="s">
        <v>66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4"/>
      <c r="BC29" s="64"/>
      <c r="BD29" s="64"/>
      <c r="BE29" s="64"/>
      <c r="BF29" s="64"/>
      <c r="BG29" s="64"/>
      <c r="BH29" s="64"/>
      <c r="BI29" s="64"/>
      <c r="BJ29" s="64"/>
      <c r="BK29" s="25"/>
      <c r="BL29" s="25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</row>
    <row collapsed="false" customFormat="false" customHeight="true" hidden="false" ht="16" outlineLevel="0" r="30">
      <c r="A30" s="65" t="s">
        <v>67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7"/>
      <c r="BL30" s="68"/>
      <c r="BM30" s="69"/>
      <c r="BN30" s="54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</row>
    <row collapsed="false" customFormat="false" customHeight="true" hidden="false" ht="14" outlineLevel="0" r="31">
      <c r="A31" s="70" t="s">
        <v>68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1"/>
      <c r="O31" s="71"/>
      <c r="P31" s="71"/>
      <c r="Q31" s="71"/>
      <c r="R31" s="71"/>
      <c r="S31" s="71"/>
      <c r="T31" s="71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  <c r="AH31" s="71"/>
      <c r="AI31" s="71"/>
      <c r="AJ31" s="71"/>
      <c r="AK31" s="71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  <c r="BL31" s="74"/>
      <c r="BM31" s="75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</row>
    <row collapsed="false" customFormat="false" customHeight="true" hidden="false" ht="14" outlineLevel="0" r="32">
      <c r="A32" s="76" t="s">
        <v>69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7"/>
      <c r="AW32" s="77"/>
      <c r="AX32" s="77"/>
      <c r="AY32" s="77"/>
      <c r="AZ32" s="78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80"/>
      <c r="BL32" s="81"/>
      <c r="BM32" s="82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</row>
    <row collapsed="false" customFormat="false" customHeight="true" hidden="false" ht="14" outlineLevel="0" r="33">
      <c r="A33" s="76" t="s">
        <v>70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83"/>
      <c r="BB33" s="83"/>
      <c r="BC33" s="83"/>
      <c r="BD33" s="83"/>
      <c r="BE33" s="83"/>
      <c r="BF33" s="83"/>
      <c r="BG33" s="79"/>
      <c r="BH33" s="83"/>
      <c r="BI33" s="79"/>
      <c r="BJ33" s="79"/>
      <c r="BK33" s="80"/>
      <c r="BL33" s="81"/>
      <c r="BM33" s="82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</row>
    <row collapsed="false" customFormat="false" customHeight="true" hidden="false" ht="14" outlineLevel="0" r="34">
      <c r="A34" s="76" t="s">
        <v>71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80"/>
      <c r="BL34" s="81"/>
      <c r="BM34" s="82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</row>
    <row collapsed="false" customFormat="false" customHeight="true" hidden="true" ht="14" outlineLevel="0" r="35">
      <c r="A35" s="84"/>
      <c r="B35" s="85"/>
      <c r="C35" s="85"/>
      <c r="D35" s="86" t="s">
        <v>72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5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78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80"/>
      <c r="BL35" s="81"/>
      <c r="BM35" s="82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</row>
    <row collapsed="false" customFormat="false" customHeight="true" hidden="true" ht="14" outlineLevel="0" r="36">
      <c r="A36" s="84"/>
      <c r="B36" s="85"/>
      <c r="C36" s="85"/>
      <c r="D36" s="85" t="s">
        <v>73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79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79"/>
      <c r="AH36" s="85"/>
      <c r="AI36" s="85"/>
      <c r="AJ36" s="85"/>
      <c r="AK36" s="85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78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80"/>
      <c r="BL36" s="81"/>
      <c r="BM36" s="82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</row>
    <row collapsed="false" customFormat="false" customHeight="true" hidden="false" ht="14" outlineLevel="0" r="37">
      <c r="A37" s="76" t="s">
        <v>74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8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80"/>
      <c r="BL37" s="81"/>
      <c r="BM37" s="82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</row>
    <row collapsed="false" customFormat="false" customHeight="true" hidden="false" ht="14" outlineLevel="0" r="38">
      <c r="A38" s="76" t="s">
        <v>75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88"/>
      <c r="BL38" s="89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</row>
    <row collapsed="false" customFormat="false" customHeight="true" hidden="false" ht="14" outlineLevel="0" r="39">
      <c r="A39" s="90" t="s">
        <v>76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88"/>
      <c r="BL39" s="89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</row>
    <row collapsed="false" customFormat="false" customHeight="true" hidden="true" ht="15" outlineLevel="0" r="40">
      <c r="A40" s="92" t="s">
        <v>77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88"/>
      <c r="BL40" s="89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</row>
    <row collapsed="false" customFormat="false" customHeight="true" hidden="false" ht="15" outlineLevel="0" r="4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77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88"/>
      <c r="BL41" s="89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</row>
    <row collapsed="false" customFormat="false" customHeight="true" hidden="false" ht="15" outlineLevel="0" r="42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77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88"/>
      <c r="BL42" s="89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</row>
    <row collapsed="false" customFormat="false" customHeight="true" hidden="false" ht="19" outlineLevel="0" r="43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1"/>
      <c r="AH43" s="96"/>
      <c r="AI43" s="96"/>
      <c r="AJ43" s="96"/>
      <c r="AK43" s="96"/>
      <c r="AL43" s="96"/>
      <c r="AM43" s="97"/>
      <c r="AN43" s="97"/>
      <c r="AO43" s="98" t="s">
        <v>78</v>
      </c>
      <c r="AP43" s="98"/>
      <c r="AQ43" s="98"/>
      <c r="AR43" s="98"/>
      <c r="AS43" s="98"/>
      <c r="AT43" s="98"/>
      <c r="AU43" s="98"/>
      <c r="AV43" s="98"/>
      <c r="AW43" s="95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9"/>
      <c r="BL43" s="89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</row>
    <row collapsed="false" customFormat="false" customHeight="true" hidden="false" ht="22.35" outlineLevel="0" r="44">
      <c r="A44" s="100" t="s">
        <v>79</v>
      </c>
      <c r="B44" s="101" t="n">
        <v>1</v>
      </c>
      <c r="C44" s="102"/>
      <c r="D44" s="103" t="s">
        <v>80</v>
      </c>
      <c r="E44" s="103"/>
      <c r="F44" s="103"/>
      <c r="G44" s="103"/>
      <c r="H44" s="103"/>
      <c r="I44" s="104" t="s">
        <v>81</v>
      </c>
      <c r="J44" s="104"/>
      <c r="K44" s="104"/>
      <c r="L44" s="104"/>
      <c r="M44" s="104"/>
      <c r="N44" s="105"/>
      <c r="O44" s="106"/>
      <c r="P44" s="107"/>
      <c r="Q44" s="107"/>
      <c r="R44" s="107"/>
      <c r="S44" s="107"/>
      <c r="T44" s="107"/>
      <c r="U44" s="108"/>
      <c r="V44" s="109"/>
      <c r="W44" s="110" t="n">
        <v>29.99</v>
      </c>
      <c r="X44" s="110"/>
      <c r="Y44" s="110"/>
      <c r="Z44" s="110"/>
      <c r="AA44" s="110"/>
      <c r="AB44" s="110"/>
      <c r="AC44" s="111"/>
      <c r="AD44" s="111"/>
      <c r="AE44" s="112"/>
      <c r="AF44" s="113" t="s">
        <v>82</v>
      </c>
      <c r="AG44" s="108"/>
      <c r="AH44" s="113"/>
      <c r="AI44" s="113"/>
      <c r="AJ44" s="114" t="n">
        <f aca="false">SUM(wssi_1!A3:A40)</f>
        <v>0</v>
      </c>
      <c r="AK44" s="115"/>
      <c r="AL44" s="116"/>
      <c r="AM44" s="117"/>
      <c r="AN44" s="117"/>
      <c r="AO44" s="118" t="s">
        <v>83</v>
      </c>
      <c r="AP44" s="118"/>
      <c r="AQ44" s="118"/>
      <c r="AR44" s="118"/>
      <c r="AS44" s="118"/>
      <c r="AT44" s="118"/>
      <c r="AU44" s="118"/>
      <c r="AV44" s="118"/>
      <c r="AW44" s="119"/>
      <c r="AX44" s="120"/>
      <c r="AY44" s="121"/>
      <c r="AZ44" s="108" t="s">
        <v>84</v>
      </c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22"/>
      <c r="BM44" s="123"/>
      <c r="BN44" s="124" t="n">
        <f aca="false">1E-015</f>
        <v>1E-015</v>
      </c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</row>
    <row collapsed="false" customFormat="false" customHeight="true" hidden="false" ht="13" outlineLevel="0" r="4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128"/>
      <c r="Q45" s="128"/>
      <c r="R45" s="128"/>
      <c r="S45" s="128"/>
      <c r="T45" s="128"/>
      <c r="U45" s="128"/>
      <c r="V45" s="129" t="s">
        <v>85</v>
      </c>
      <c r="W45" s="129"/>
      <c r="X45" s="129"/>
      <c r="Y45" s="129"/>
      <c r="Z45" s="129"/>
      <c r="AA45" s="129"/>
      <c r="AB45" s="129"/>
      <c r="AC45" s="129"/>
      <c r="AD45" s="129"/>
      <c r="AE45" s="130" t="n">
        <f aca="false">W47</f>
        <v>140</v>
      </c>
      <c r="AF45" s="131" t="s">
        <v>86</v>
      </c>
      <c r="AG45" s="131"/>
      <c r="AH45" s="131"/>
      <c r="AI45" s="132" t="n">
        <v>4</v>
      </c>
      <c r="AJ45" s="133" t="n">
        <f aca="false">IF(AI45&lt;&gt;0,52/AI45,0)</f>
        <v>13</v>
      </c>
      <c r="AK45" s="128"/>
      <c r="AL45" s="134" t="s">
        <v>87</v>
      </c>
      <c r="AM45" s="128"/>
      <c r="AN45" s="135" t="str">
        <f aca="false">UPPER(AL45)</f>
        <v>W</v>
      </c>
      <c r="AO45" s="129" t="s">
        <v>88</v>
      </c>
      <c r="AP45" s="129"/>
      <c r="AQ45" s="129"/>
      <c r="AR45" s="129"/>
      <c r="AS45" s="129"/>
      <c r="AT45" s="129"/>
      <c r="AU45" s="129"/>
      <c r="AV45" s="129"/>
      <c r="AW45" s="129"/>
      <c r="AX45" s="136" t="str">
        <f aca="false">UPPER(AL45)</f>
        <v>W</v>
      </c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3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</row>
    <row collapsed="false" customFormat="false" customHeight="false" hidden="false" ht="37.3" outlineLevel="0" r="46">
      <c r="A46" s="137"/>
      <c r="B46" s="137"/>
      <c r="C46" s="16" t="s">
        <v>89</v>
      </c>
      <c r="D46" s="138" t="s">
        <v>5</v>
      </c>
      <c r="E46" s="138" t="s">
        <v>6</v>
      </c>
      <c r="F46" s="16"/>
      <c r="G46" s="16"/>
      <c r="H46" s="16"/>
      <c r="I46" s="17" t="s">
        <v>7</v>
      </c>
      <c r="J46" s="17" t="s">
        <v>8</v>
      </c>
      <c r="K46" s="17" t="s">
        <v>9</v>
      </c>
      <c r="L46" s="139" t="s">
        <v>10</v>
      </c>
      <c r="M46" s="139" t="s">
        <v>10</v>
      </c>
      <c r="N46" s="16" t="s">
        <v>90</v>
      </c>
      <c r="O46" s="140"/>
      <c r="P46" s="16" t="s">
        <v>11</v>
      </c>
      <c r="Q46" s="16"/>
      <c r="R46" s="16"/>
      <c r="S46" s="16"/>
      <c r="T46" s="16"/>
      <c r="U46" s="141" t="s">
        <v>12</v>
      </c>
      <c r="V46" s="17" t="s">
        <v>13</v>
      </c>
      <c r="W46" s="142" t="s">
        <v>14</v>
      </c>
      <c r="X46" s="142" t="s">
        <v>91</v>
      </c>
      <c r="Y46" s="142" t="s">
        <v>92</v>
      </c>
      <c r="Z46" s="142"/>
      <c r="AA46" s="142"/>
      <c r="AB46" s="142"/>
      <c r="AC46" s="143"/>
      <c r="AD46" s="144" t="s">
        <v>93</v>
      </c>
      <c r="AE46" s="17" t="s">
        <v>94</v>
      </c>
      <c r="AF46" s="139" t="s">
        <v>95</v>
      </c>
      <c r="AG46" s="145" t="s">
        <v>96</v>
      </c>
      <c r="AH46" s="19" t="s">
        <v>17</v>
      </c>
      <c r="AI46" s="19" t="s">
        <v>97</v>
      </c>
      <c r="AJ46" s="20" t="s">
        <v>18</v>
      </c>
      <c r="AK46" s="20"/>
      <c r="AL46" s="146" t="s">
        <v>19</v>
      </c>
      <c r="AM46" s="147" t="s">
        <v>20</v>
      </c>
      <c r="AN46" s="147"/>
      <c r="AO46" s="148" t="s">
        <v>21</v>
      </c>
      <c r="AP46" s="149" t="s">
        <v>22</v>
      </c>
      <c r="AQ46" s="150" t="s">
        <v>98</v>
      </c>
      <c r="AR46" s="149" t="s">
        <v>99</v>
      </c>
      <c r="AS46" s="149"/>
      <c r="AT46" s="148" t="s">
        <v>24</v>
      </c>
      <c r="AU46" s="148"/>
      <c r="AV46" s="148" t="s">
        <v>25</v>
      </c>
      <c r="AW46" s="138" t="s">
        <v>26</v>
      </c>
      <c r="AX46" s="151" t="s">
        <v>100</v>
      </c>
      <c r="AY46" s="152" t="s">
        <v>101</v>
      </c>
      <c r="AZ46" s="150" t="s">
        <v>29</v>
      </c>
      <c r="BA46" s="150" t="s">
        <v>30</v>
      </c>
      <c r="BB46" s="150" t="n">
        <v>0</v>
      </c>
      <c r="BC46" s="150" t="s">
        <v>31</v>
      </c>
      <c r="BD46" s="150" t="s">
        <v>32</v>
      </c>
      <c r="BE46" s="150" t="s">
        <v>33</v>
      </c>
      <c r="BF46" s="150" t="s">
        <v>34</v>
      </c>
      <c r="BG46" s="150" t="s">
        <v>35</v>
      </c>
      <c r="BH46" s="153" t="str">
        <f aca="false">wssi_1!O67</f>
        <v>PROJECTED TOTAL SALES FOR SEASON  £</v>
      </c>
      <c r="BI46" s="154" t="str">
        <f aca="false">wssi_1!Q67</f>
        <v>PROJECTED TREND %</v>
      </c>
      <c r="BJ46" s="152" t="s">
        <v>102</v>
      </c>
      <c r="BK46" s="137"/>
      <c r="BL46" s="137"/>
      <c r="BM46" s="15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</row>
    <row collapsed="false" customFormat="false" customHeight="true" hidden="false" ht="13" outlineLevel="0" r="47">
      <c r="A47" s="156" t="s">
        <v>103</v>
      </c>
      <c r="B47" s="157" t="n">
        <f aca="false">B44</f>
        <v>1</v>
      </c>
      <c r="C47" s="158" t="n">
        <v>0</v>
      </c>
      <c r="D47" s="132" t="n">
        <v>140</v>
      </c>
      <c r="E47" s="159" t="n">
        <f aca="false">IF((D47=0),W47,D47)</f>
        <v>140</v>
      </c>
      <c r="F47" s="160"/>
      <c r="G47" s="161"/>
      <c r="H47" s="161"/>
      <c r="I47" s="132"/>
      <c r="J47" s="132"/>
      <c r="K47" s="132"/>
      <c r="L47" s="162" t="n">
        <f aca="false">IF((D47=0),W47,D47)</f>
        <v>140</v>
      </c>
      <c r="M47" s="162" t="n">
        <f aca="false">L47+T47</f>
        <v>140</v>
      </c>
      <c r="N47" s="163" t="n">
        <f aca="false">(L47+AH47)-BN47</f>
        <v>133</v>
      </c>
      <c r="O47" s="163"/>
      <c r="P47" s="163" t="n">
        <f aca="false">IF((((W47-N47)-(W47-W48))&lt;0),0,((W47-N47)-(W47-W48)))+N47</f>
        <v>150</v>
      </c>
      <c r="Q47" s="163" t="n">
        <f aca="false">AO47*AP47</f>
        <v>0</v>
      </c>
      <c r="R47" s="163" t="n">
        <f aca="false">IF(((P47-N47)&lt;0),0,(P47-N47))</f>
        <v>17</v>
      </c>
      <c r="S47" s="156"/>
      <c r="T47" s="156" t="n">
        <f aca="false">Y47</f>
        <v>0</v>
      </c>
      <c r="U47" s="164" t="n">
        <f aca="false">ROUND(((D47-(I47+J47))+0.0001),2)</f>
        <v>140</v>
      </c>
      <c r="V47" s="132"/>
      <c r="W47" s="165" t="n">
        <f aca="false">IF((V47&lt;&gt;0),V47,wssi_1!F31)</f>
        <v>140</v>
      </c>
      <c r="X47" s="165" t="n">
        <f aca="false">W47+Y47</f>
        <v>140</v>
      </c>
      <c r="Y47" s="165" t="n">
        <f aca="false">SUM($AA$47:AA47)</f>
        <v>0</v>
      </c>
      <c r="Z47" s="166" t="n">
        <f aca="false">Z48-1</f>
        <v>-22</v>
      </c>
      <c r="AA47" s="167" t="n">
        <f aca="false">IF(Z47&lt;=0,0,1)</f>
        <v>0</v>
      </c>
      <c r="AB47" s="167" t="n">
        <f aca="false">IF(AD$91&lt;&gt;0,W$91/AD$91*AA47,0)</f>
        <v>0</v>
      </c>
      <c r="AC47" s="168" t="n">
        <f aca="false">IF((W47&lt;&gt;0),1,0)</f>
        <v>1</v>
      </c>
      <c r="AD47" s="169" t="n">
        <f aca="false">IF(AE47&lt;&gt;0,AE47,$AJ$45)*AN47</f>
        <v>13</v>
      </c>
      <c r="AE47" s="132"/>
      <c r="AF47" s="162" t="n">
        <f aca="false">wssi_1!F61</f>
        <v>13</v>
      </c>
      <c r="AG47" s="170" t="n">
        <f aca="false">wssi_1!BP61</f>
        <v>13</v>
      </c>
      <c r="AH47" s="132"/>
      <c r="AI47" s="132"/>
      <c r="AJ47" s="132"/>
      <c r="AK47" s="171" t="n">
        <f aca="false">IF((AJ47=0),AH47,(AH47-AJ47))</f>
        <v>0</v>
      </c>
      <c r="AL47" s="172" t="n">
        <f aca="false">IF((BA47&lt;&gt;0),(SUM(AH$47:AH47)-SUM(AJ$47:AJ47)),0)</f>
        <v>0</v>
      </c>
      <c r="AM47" s="173" t="n">
        <f aca="false">(W48+BB48)-W47</f>
        <v>17</v>
      </c>
      <c r="AN47" s="174" t="n">
        <v>1</v>
      </c>
      <c r="AO47" s="175" t="n">
        <f aca="false">ROUND(IF((BA47&lt;&gt;0),0,R47),2)</f>
        <v>17</v>
      </c>
      <c r="AP47" s="176"/>
      <c r="AQ47" s="132"/>
      <c r="AR47" s="176"/>
      <c r="AS47" s="176" t="n">
        <f aca="false">IF(BA47&lt;&gt;0,0,AQ47)</f>
        <v>0</v>
      </c>
      <c r="AT47" s="175" t="n">
        <f aca="false">IF(BA47&lt;&gt;0,0,IF((AJ47&lt;&gt;0),(AJ47+AO47),ROUND((SUM(AH47:AH47)+AO47),2))-AS47)</f>
        <v>17</v>
      </c>
      <c r="AU47" s="175"/>
      <c r="AV47" s="175" t="n">
        <f aca="false">(0-(W47-L47))</f>
        <v>0</v>
      </c>
      <c r="AW47" s="159" t="n">
        <f aca="false">IF(AY$51&lt;&gt;0,AY47*100/AY$51,0)</f>
        <v>24.1379310344828</v>
      </c>
      <c r="AX47" s="158"/>
      <c r="AY47" s="177" t="n">
        <v>7</v>
      </c>
      <c r="AZ47" s="132"/>
      <c r="BA47" s="132"/>
      <c r="BB47" s="178" t="n">
        <f aca="false">(IF((BA47&lt;&gt;0),BA47,(IF((AZ47&lt;&gt;0),AZ47,AY47)+(BE47*(BD47/100))))-AI47)</f>
        <v>7</v>
      </c>
      <c r="BC47" s="178"/>
      <c r="BD47" s="178"/>
      <c r="BE47" s="178"/>
      <c r="BF47" s="178"/>
      <c r="BG47" s="132"/>
      <c r="BH47" s="179" t="n">
        <f aca="false">wssi_1!O68</f>
        <v>0</v>
      </c>
      <c r="BI47" s="180" t="n">
        <f aca="false">wssi_1!Q68</f>
        <v>0</v>
      </c>
      <c r="BJ47" s="171" t="n">
        <v>0</v>
      </c>
      <c r="BK47" s="157" t="n">
        <v>1</v>
      </c>
      <c r="BL47" s="181" t="s">
        <v>103</v>
      </c>
      <c r="BM47" s="155"/>
      <c r="BN47" s="182" t="n">
        <f aca="false">IF(($J$45=1),(BB47+BG47),BB47)+$BN$44</f>
        <v>7</v>
      </c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</row>
    <row collapsed="false" customFormat="false" customHeight="true" hidden="false" ht="13" outlineLevel="0" r="48">
      <c r="A48" s="156" t="s">
        <v>103</v>
      </c>
      <c r="B48" s="157" t="n">
        <f aca="false">B47+1</f>
        <v>2</v>
      </c>
      <c r="C48" s="158" t="n">
        <v>0</v>
      </c>
      <c r="D48" s="159" t="n">
        <f aca="false">IF((BA47=0),0,((((D47+AJ47)+K47)-BA47)-BG47))+AI47</f>
        <v>0</v>
      </c>
      <c r="E48" s="159" t="n">
        <f aca="false">IF((D48&lt;&gt;0),D48,IF(((((E47+AH47)-BB47)-BG47)&lt;0),0,(((E47+AH47)-BB47)-BG47)))+K47</f>
        <v>133</v>
      </c>
      <c r="F48" s="160"/>
      <c r="G48" s="161"/>
      <c r="H48" s="161"/>
      <c r="I48" s="132"/>
      <c r="J48" s="132"/>
      <c r="K48" s="132"/>
      <c r="L48" s="162" t="n">
        <f aca="false">IF((D48=0),P47,D48)+K47</f>
        <v>150</v>
      </c>
      <c r="M48" s="162" t="n">
        <f aca="false">L48+T48</f>
        <v>150</v>
      </c>
      <c r="N48" s="163" t="n">
        <f aca="false">(L48+AH48)-BN48</f>
        <v>143</v>
      </c>
      <c r="O48" s="163"/>
      <c r="P48" s="163" t="n">
        <f aca="false">(IF((((W48-N48)-(W48-W49))&lt;0),0,((W48-N48)-(W48-W49)))+N48)-AS48</f>
        <v>161</v>
      </c>
      <c r="Q48" s="163"/>
      <c r="R48" s="163" t="n">
        <f aca="false">IF(((P48-N48)&lt;0),0,(P48-N48))</f>
        <v>18</v>
      </c>
      <c r="S48" s="156"/>
      <c r="T48" s="156" t="n">
        <f aca="false">Y48</f>
        <v>0</v>
      </c>
      <c r="U48" s="164" t="n">
        <f aca="false">ROUND(((D48-(I48+J48))+0.0001),2)</f>
        <v>0</v>
      </c>
      <c r="V48" s="132"/>
      <c r="W48" s="166" t="n">
        <f aca="false">IF((V48&lt;&gt;0),V48,wssi_1!H31)</f>
        <v>150</v>
      </c>
      <c r="X48" s="165" t="n">
        <f aca="false">W48+Y48</f>
        <v>150</v>
      </c>
      <c r="Y48" s="165" t="n">
        <f aca="false">IF(SUM($AB$47:AB48)-AO47&lt;0,0,SUM($AB$47:AB48)-AO47)</f>
        <v>0</v>
      </c>
      <c r="Z48" s="166" t="n">
        <f aca="false">Z49-1</f>
        <v>-21</v>
      </c>
      <c r="AA48" s="167" t="n">
        <f aca="false">IF(Z48&lt;=0,0,1)</f>
        <v>0</v>
      </c>
      <c r="AB48" s="167" t="n">
        <f aca="false">IF(AD$91&lt;&gt;0,W$91/AD$91*AA48,0)</f>
        <v>0</v>
      </c>
      <c r="AC48" s="183" t="n">
        <f aca="false">IF((W48&lt;&gt;0),1,0)</f>
        <v>1</v>
      </c>
      <c r="AD48" s="169" t="n">
        <f aca="false">IF(AE48&lt;&gt;0,AE48,$AJ$45)*AN48</f>
        <v>13</v>
      </c>
      <c r="AE48" s="132"/>
      <c r="AF48" s="162" t="n">
        <f aca="false">wssi_1!H61</f>
        <v>13</v>
      </c>
      <c r="AG48" s="170" t="n">
        <f aca="false">wssi_1!BR61</f>
        <v>0</v>
      </c>
      <c r="AH48" s="132"/>
      <c r="AI48" s="132"/>
      <c r="AJ48" s="132"/>
      <c r="AK48" s="171" t="n">
        <f aca="false">IF((AJ48=0),AH48,(AH48-AJ48))</f>
        <v>0</v>
      </c>
      <c r="AL48" s="172" t="n">
        <f aca="false">IF((BA48&lt;&gt;0),(SUM(AH$47:AH48)-SUM(AJ$47:AJ48)),0)</f>
        <v>0</v>
      </c>
      <c r="AM48" s="173" t="n">
        <f aca="false">(W49+BB49)-W48</f>
        <v>18</v>
      </c>
      <c r="AN48" s="174" t="n">
        <f aca="false">IF($AN$45="M",0,1)</f>
        <v>1</v>
      </c>
      <c r="AO48" s="175" t="n">
        <f aca="false">ROUND(IF((BA48&lt;&gt;0),0,R48),2)</f>
        <v>18</v>
      </c>
      <c r="AP48" s="176"/>
      <c r="AQ48" s="132"/>
      <c r="AR48" s="176"/>
      <c r="AS48" s="176" t="n">
        <f aca="false">IF(BA48&lt;&gt;0,0,AQ48)</f>
        <v>0</v>
      </c>
      <c r="AT48" s="175" t="n">
        <f aca="false">IF(BA48&lt;&gt;0,0,IF((AJ48&lt;&gt;0),(AJ48+AO48),ROUND((SUM(AH48:AH48)+AO48),2))-AS48)</f>
        <v>18</v>
      </c>
      <c r="AU48" s="175"/>
      <c r="AV48" s="175" t="n">
        <f aca="false">(0-(W48-L48))</f>
        <v>0</v>
      </c>
      <c r="AW48" s="159" t="n">
        <f aca="false">IF(AY$51&lt;&gt;0,AY48*100/AY$51,0)</f>
        <v>24.1379310344828</v>
      </c>
      <c r="AX48" s="158"/>
      <c r="AY48" s="177" t="n">
        <v>7</v>
      </c>
      <c r="AZ48" s="132"/>
      <c r="BA48" s="132"/>
      <c r="BB48" s="178" t="n">
        <f aca="false">(IF((BA48&lt;&gt;0),BA48,(IF((AZ48&lt;&gt;0),AZ48,AY48)+(BE48*(BD48/100))))-AI48)</f>
        <v>7</v>
      </c>
      <c r="BC48" s="178"/>
      <c r="BD48" s="178"/>
      <c r="BE48" s="178"/>
      <c r="BF48" s="178"/>
      <c r="BG48" s="132"/>
      <c r="BH48" s="179" t="n">
        <f aca="false">wssi_1!O69</f>
        <v>0</v>
      </c>
      <c r="BI48" s="180" t="n">
        <f aca="false">wssi_1!Q69</f>
        <v>0</v>
      </c>
      <c r="BJ48" s="171"/>
      <c r="BK48" s="157" t="n">
        <v>2</v>
      </c>
      <c r="BL48" s="181" t="s">
        <v>103</v>
      </c>
      <c r="BM48" s="155"/>
      <c r="BN48" s="182" t="n">
        <f aca="false">IF((J45=1),(BB48+BG48),BB48)+$BN$44</f>
        <v>7</v>
      </c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  <c r="IW48" s="13"/>
      <c r="IX48" s="13"/>
      <c r="IY48" s="13"/>
      <c r="IZ48" s="13"/>
      <c r="JA48" s="13"/>
      <c r="JB48" s="13"/>
      <c r="JC48" s="13"/>
      <c r="JD48" s="13"/>
      <c r="JE48" s="13"/>
    </row>
    <row collapsed="false" customFormat="false" customHeight="true" hidden="false" ht="13" outlineLevel="0" r="49">
      <c r="A49" s="156" t="s">
        <v>103</v>
      </c>
      <c r="B49" s="157" t="n">
        <f aca="false">B48+1</f>
        <v>3</v>
      </c>
      <c r="C49" s="158" t="n">
        <v>0</v>
      </c>
      <c r="D49" s="159" t="n">
        <f aca="false">IF((BA48=0),0,((((D48+AJ48)+K48)-BA48)-BG48))+AI48</f>
        <v>0</v>
      </c>
      <c r="E49" s="159" t="n">
        <f aca="false">IF((D49&lt;&gt;0),D49,IF(((((E48+AH48)-BB48)-BG48)&lt;0),0,(((E48+AH48)-BB48)-BG48)))</f>
        <v>126</v>
      </c>
      <c r="F49" s="160"/>
      <c r="G49" s="161"/>
      <c r="H49" s="161"/>
      <c r="I49" s="132"/>
      <c r="J49" s="132"/>
      <c r="K49" s="132"/>
      <c r="L49" s="162" t="n">
        <f aca="false">IF((D49=0),P48,D49)+K48</f>
        <v>161</v>
      </c>
      <c r="M49" s="162" t="n">
        <f aca="false">L49+T49</f>
        <v>161</v>
      </c>
      <c r="N49" s="163" t="n">
        <f aca="false">((L49+AH49)-BN49)-AQ48</f>
        <v>154</v>
      </c>
      <c r="O49" s="163"/>
      <c r="P49" s="163" t="n">
        <f aca="false">(IF((((W49-N49)-(W49-W50))&lt;0),0,((W49-N49)-(W49-W50)))+N49)-AS49</f>
        <v>171</v>
      </c>
      <c r="Q49" s="163"/>
      <c r="R49" s="163" t="n">
        <f aca="false">IF(((P49-N49)&lt;0),0,(P49-N49))</f>
        <v>17</v>
      </c>
      <c r="S49" s="156"/>
      <c r="T49" s="156" t="n">
        <f aca="false">Y49</f>
        <v>0</v>
      </c>
      <c r="U49" s="164" t="n">
        <f aca="false">ROUND(((D49-(I49+J49))+0.0001),2)</f>
        <v>0</v>
      </c>
      <c r="V49" s="132"/>
      <c r="W49" s="166" t="n">
        <f aca="false">IF((V49&lt;&gt;0),V49,wssi_1!J31)</f>
        <v>161</v>
      </c>
      <c r="X49" s="165" t="n">
        <f aca="false">W49+Y49</f>
        <v>161</v>
      </c>
      <c r="Y49" s="165" t="n">
        <f aca="false">IF(SUM($AB$47:AB49)-AO48&lt;0,0,SUM($AB$47:AB49)-AO48)</f>
        <v>0</v>
      </c>
      <c r="Z49" s="166" t="n">
        <f aca="false">Z50-1</f>
        <v>-20</v>
      </c>
      <c r="AA49" s="167" t="n">
        <f aca="false">IF(Z49&lt;=0,0,1)</f>
        <v>0</v>
      </c>
      <c r="AB49" s="167" t="n">
        <f aca="false">IF(AD$91&lt;&gt;0,W$91/AD$91*AA49,0)</f>
        <v>0</v>
      </c>
      <c r="AC49" s="183" t="n">
        <f aca="false">IF((W49&lt;&gt;0),1,0)</f>
        <v>1</v>
      </c>
      <c r="AD49" s="169" t="n">
        <f aca="false">IF(AE49&lt;&gt;0,AE49,$AJ$45)*AN49</f>
        <v>13</v>
      </c>
      <c r="AE49" s="132"/>
      <c r="AF49" s="162" t="n">
        <f aca="false">wssi_1!J61</f>
        <v>13</v>
      </c>
      <c r="AG49" s="170" t="n">
        <f aca="false">wssi_1!BT61</f>
        <v>0</v>
      </c>
      <c r="AH49" s="132"/>
      <c r="AI49" s="132"/>
      <c r="AJ49" s="132"/>
      <c r="AK49" s="171" t="n">
        <f aca="false">IF((AJ49=0),AH49,(AH49-AJ49))</f>
        <v>0</v>
      </c>
      <c r="AL49" s="172" t="n">
        <f aca="false">IF((BA49&lt;&gt;0),(SUM(AH$47:AH49)-SUM(AJ$47:AJ49)),0)</f>
        <v>0</v>
      </c>
      <c r="AM49" s="173" t="n">
        <f aca="false">(W50+BB50)-W49</f>
        <v>18</v>
      </c>
      <c r="AN49" s="174" t="n">
        <f aca="false">IF($AN$45="M",0,1)</f>
        <v>1</v>
      </c>
      <c r="AO49" s="175" t="n">
        <f aca="false">ROUND(IF((BA49&lt;&gt;0),0,R49),2)</f>
        <v>17</v>
      </c>
      <c r="AP49" s="176"/>
      <c r="AQ49" s="132"/>
      <c r="AR49" s="176"/>
      <c r="AS49" s="176" t="n">
        <f aca="false">IF(BA49&lt;&gt;0,0,AQ49)</f>
        <v>0</v>
      </c>
      <c r="AT49" s="175" t="n">
        <f aca="false">IF(BA49&lt;&gt;0,0,IF((AJ49&lt;&gt;0),(AJ49+AO49),ROUND((SUM(AH49:AH49)+AO49),2))-AS49)</f>
        <v>17</v>
      </c>
      <c r="AU49" s="175"/>
      <c r="AV49" s="175" t="n">
        <f aca="false">(0-(W49-L49))</f>
        <v>0</v>
      </c>
      <c r="AW49" s="159" t="n">
        <f aca="false">IF(AY$51&lt;&gt;0,AY49*100/AY$51,0)</f>
        <v>24.1379310344828</v>
      </c>
      <c r="AX49" s="158"/>
      <c r="AY49" s="177" t="n">
        <v>7</v>
      </c>
      <c r="AZ49" s="132"/>
      <c r="BA49" s="132"/>
      <c r="BB49" s="178" t="n">
        <f aca="false">(IF((BA49&lt;&gt;0),BA49,(IF((AZ49&lt;&gt;0),AZ49,AY49)+(BE49*(BD49/100))))-AI49)</f>
        <v>7</v>
      </c>
      <c r="BC49" s="178"/>
      <c r="BD49" s="178"/>
      <c r="BE49" s="178"/>
      <c r="BF49" s="178"/>
      <c r="BG49" s="132"/>
      <c r="BH49" s="179" t="n">
        <f aca="false">wssi_1!O70</f>
        <v>0</v>
      </c>
      <c r="BI49" s="180" t="n">
        <f aca="false">wssi_1!Q70</f>
        <v>0</v>
      </c>
      <c r="BJ49" s="171"/>
      <c r="BK49" s="157" t="n">
        <v>3</v>
      </c>
      <c r="BL49" s="181" t="s">
        <v>103</v>
      </c>
      <c r="BM49" s="155"/>
      <c r="BN49" s="182" t="n">
        <f aca="false">IF((J45=1),(BB49+BG49),BB49)+$BN$44</f>
        <v>7</v>
      </c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</row>
    <row collapsed="false" customFormat="false" customHeight="true" hidden="false" ht="13" outlineLevel="0" r="50">
      <c r="A50" s="156" t="s">
        <v>103</v>
      </c>
      <c r="B50" s="157" t="n">
        <f aca="false">B49+1</f>
        <v>4</v>
      </c>
      <c r="C50" s="158" t="n">
        <v>0</v>
      </c>
      <c r="D50" s="159" t="n">
        <f aca="false">IF((BA49=0),0,((((D49+AJ49)+K49)-BA49)-BG49))+AI49</f>
        <v>0</v>
      </c>
      <c r="E50" s="159" t="n">
        <f aca="false">IF((D50&lt;&gt;0),D50,IF(((((E49+AH49)-BB49)-BG49)&lt;0),0,(((E49+AH49)-BB49)-BG49)))</f>
        <v>119</v>
      </c>
      <c r="F50" s="184"/>
      <c r="G50" s="185"/>
      <c r="H50" s="185"/>
      <c r="I50" s="132"/>
      <c r="J50" s="132"/>
      <c r="K50" s="132"/>
      <c r="L50" s="162" t="n">
        <f aca="false">IF((D50=0),P49,D50)+K49</f>
        <v>171</v>
      </c>
      <c r="M50" s="162" t="n">
        <f aca="false">L50+T50</f>
        <v>171</v>
      </c>
      <c r="N50" s="163" t="n">
        <f aca="false">(L50+AH50)-BN50</f>
        <v>163</v>
      </c>
      <c r="O50" s="163"/>
      <c r="P50" s="163" t="n">
        <f aca="false">(IF((((W50-N50)-(W50-W52))&lt;0),0,((W50-N50)-(W50-W52)))+N50)-AS50</f>
        <v>179</v>
      </c>
      <c r="Q50" s="163"/>
      <c r="R50" s="163" t="n">
        <f aca="false">IF(((P50-N50)&lt;0),0,(P50-N50))</f>
        <v>16</v>
      </c>
      <c r="S50" s="156"/>
      <c r="T50" s="156" t="n">
        <f aca="false">Y50</f>
        <v>0</v>
      </c>
      <c r="U50" s="164" t="n">
        <f aca="false">ROUND(((D50-(I50+J50))+0.0001),2)</f>
        <v>0</v>
      </c>
      <c r="V50" s="132"/>
      <c r="W50" s="166" t="n">
        <f aca="false">IF((V50&lt;&gt;0),V50,wssi_1!L31)</f>
        <v>171</v>
      </c>
      <c r="X50" s="165" t="n">
        <f aca="false">W50+Y50</f>
        <v>171</v>
      </c>
      <c r="Y50" s="165" t="n">
        <f aca="false">IF(SUM($AB$47:AB50)-AO49&lt;0,0,SUM($AB$47:AB50)-AO49)</f>
        <v>0</v>
      </c>
      <c r="Z50" s="186" t="n">
        <f aca="false">Z53-1</f>
        <v>-19</v>
      </c>
      <c r="AA50" s="167" t="n">
        <f aca="false">IF(Z50&lt;=0,0,1)</f>
        <v>0</v>
      </c>
      <c r="AB50" s="167" t="n">
        <f aca="false">IF(AD$91&lt;&gt;0,W$91/AD$91*AA50,0)</f>
        <v>0</v>
      </c>
      <c r="AC50" s="183" t="n">
        <f aca="false">IF((W50&lt;&gt;0),1,0)</f>
        <v>1</v>
      </c>
      <c r="AD50" s="169" t="n">
        <f aca="false">IF(AE50&lt;&gt;0,AE50,$AJ$45)*AN50</f>
        <v>13</v>
      </c>
      <c r="AE50" s="132"/>
      <c r="AF50" s="162" t="n">
        <f aca="false">wssi_1!L61</f>
        <v>13</v>
      </c>
      <c r="AG50" s="170" t="n">
        <f aca="false">wssi_1!BV61</f>
        <v>0</v>
      </c>
      <c r="AH50" s="132"/>
      <c r="AI50" s="132"/>
      <c r="AJ50" s="132"/>
      <c r="AK50" s="171" t="n">
        <f aca="false">IF((AJ50=0),AH50,(AH50-AJ50))</f>
        <v>0</v>
      </c>
      <c r="AL50" s="172" t="n">
        <f aca="false">IF((BA50&lt;&gt;0),(SUM(AH$47:AH50)-SUM(AJ$47:AJ50)),0)</f>
        <v>0</v>
      </c>
      <c r="AM50" s="173" t="n">
        <f aca="false">(W52+BB52)-W50</f>
        <v>16</v>
      </c>
      <c r="AN50" s="174" t="n">
        <f aca="false">IF($AN$45="M",0,1)</f>
        <v>1</v>
      </c>
      <c r="AO50" s="175" t="n">
        <f aca="false">ROUND(IF((BA50&lt;&gt;0),0,R50),2)</f>
        <v>16</v>
      </c>
      <c r="AP50" s="176"/>
      <c r="AQ50" s="132"/>
      <c r="AR50" s="176"/>
      <c r="AS50" s="176" t="n">
        <f aca="false">IF(BA50&lt;&gt;0,0,AQ50)</f>
        <v>0</v>
      </c>
      <c r="AT50" s="175" t="n">
        <f aca="false">IF(BA50&lt;&gt;0,0,IF((AJ50&lt;&gt;0),(AJ50+AO50),ROUND((SUM(AH50:AH50)+AO50),2))-AS50)</f>
        <v>16</v>
      </c>
      <c r="AU50" s="175"/>
      <c r="AV50" s="175" t="n">
        <f aca="false">(0-(W50-L50))</f>
        <v>0</v>
      </c>
      <c r="AW50" s="159" t="n">
        <f aca="false">IF(AY$51&lt;&gt;0,AY50*100/AY$51,0)</f>
        <v>27.5862068965517</v>
      </c>
      <c r="AX50" s="158"/>
      <c r="AY50" s="177" t="n">
        <v>8</v>
      </c>
      <c r="AZ50" s="132"/>
      <c r="BA50" s="132"/>
      <c r="BB50" s="178" t="n">
        <f aca="false">(IF((BA50&lt;&gt;0),BA50,(IF((AZ50&lt;&gt;0),AZ50,AY50)+(BE50*(BD50/100))))-AI50)</f>
        <v>8</v>
      </c>
      <c r="BC50" s="178"/>
      <c r="BD50" s="178"/>
      <c r="BE50" s="178"/>
      <c r="BF50" s="178"/>
      <c r="BG50" s="132"/>
      <c r="BH50" s="179" t="n">
        <f aca="false">wssi_1!O71</f>
        <v>0</v>
      </c>
      <c r="BI50" s="180" t="n">
        <f aca="false">wssi_1!Q71</f>
        <v>0</v>
      </c>
      <c r="BJ50" s="171"/>
      <c r="BK50" s="157" t="n">
        <v>4</v>
      </c>
      <c r="BL50" s="181" t="s">
        <v>103</v>
      </c>
      <c r="BM50" s="155"/>
      <c r="BN50" s="182" t="n">
        <f aca="false">IF((J45=1),(BB50+BG50),BB50)+$BN$44</f>
        <v>8</v>
      </c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</row>
    <row collapsed="false" customFormat="false" customHeight="true" hidden="false" ht="13" outlineLevel="0" r="51">
      <c r="A51" s="188" t="s">
        <v>104</v>
      </c>
      <c r="B51" s="189" t="n">
        <v>4</v>
      </c>
      <c r="C51" s="190" t="s">
        <v>105</v>
      </c>
      <c r="D51" s="190"/>
      <c r="E51" s="191" t="n">
        <f aca="false">IF((W51&lt;&gt;0),((($BB51/(W51))*52)/4),0)</f>
        <v>2.42443729903537</v>
      </c>
      <c r="F51" s="192"/>
      <c r="G51" s="192"/>
      <c r="H51" s="192"/>
      <c r="I51" s="172" t="n">
        <f aca="false">((($BB51/(L51+BN44))*52)/4)</f>
        <v>2.42443729903537</v>
      </c>
      <c r="J51" s="172"/>
      <c r="K51" s="172"/>
      <c r="L51" s="172" t="n">
        <f aca="false">IF((D51=0),W51,D51)</f>
        <v>155.5</v>
      </c>
      <c r="M51" s="172" t="n">
        <f aca="false">SUM(M47:M50)/4</f>
        <v>155.5</v>
      </c>
      <c r="N51" s="172"/>
      <c r="O51" s="172"/>
      <c r="P51" s="172"/>
      <c r="Q51" s="172"/>
      <c r="R51" s="172"/>
      <c r="S51" s="172"/>
      <c r="T51" s="172"/>
      <c r="U51" s="172"/>
      <c r="V51" s="172"/>
      <c r="W51" s="172" t="n">
        <f aca="false">IF($AC$51&lt;&gt;0,SUM(W47:W50)/$AC$51,0)</f>
        <v>155.5</v>
      </c>
      <c r="X51" s="172" t="n">
        <f aca="false">IF($AC$51&lt;&gt;0,SUM(X47:X50)/$AC$51,0)</f>
        <v>155.5</v>
      </c>
      <c r="Y51" s="172" t="n">
        <f aca="false">SUM($AB$47:AB51)</f>
        <v>0</v>
      </c>
      <c r="Z51" s="172"/>
      <c r="AA51" s="172"/>
      <c r="AB51" s="172"/>
      <c r="AC51" s="172" t="n">
        <f aca="false">SUM(AC47:AC50)</f>
        <v>4</v>
      </c>
      <c r="AD51" s="172"/>
      <c r="AE51" s="172" t="s">
        <v>106</v>
      </c>
      <c r="AF51" s="172"/>
      <c r="AG51" s="172"/>
      <c r="AH51" s="172" t="n">
        <f aca="false">SUM(AH47:AH50)</f>
        <v>0</v>
      </c>
      <c r="AI51" s="172" t="n">
        <f aca="false">SUM(AI47:AI50)</f>
        <v>0</v>
      </c>
      <c r="AJ51" s="172" t="n">
        <f aca="false">SUM(AJ47:AJ50)</f>
        <v>0</v>
      </c>
      <c r="AK51" s="172"/>
      <c r="AL51" s="172"/>
      <c r="AM51" s="172"/>
      <c r="AN51" s="172"/>
      <c r="AO51" s="172" t="n">
        <f aca="false">SUM(AO47:AO50)</f>
        <v>68</v>
      </c>
      <c r="AP51" s="172"/>
      <c r="AQ51" s="172"/>
      <c r="AR51" s="172"/>
      <c r="AS51" s="172"/>
      <c r="AT51" s="172" t="n">
        <f aca="false">SUM(AT47:AT50)</f>
        <v>68</v>
      </c>
      <c r="AU51" s="172"/>
      <c r="AV51" s="172"/>
      <c r="AW51" s="172" t="n">
        <f aca="false">SUM(AW47:AW50)</f>
        <v>100</v>
      </c>
      <c r="AX51" s="172" t="n">
        <f aca="false">SUM(AX47:AX50)</f>
        <v>0</v>
      </c>
      <c r="AY51" s="172" t="n">
        <f aca="false">SUM(AY47:AY50)</f>
        <v>29</v>
      </c>
      <c r="AZ51" s="172"/>
      <c r="BA51" s="172" t="n">
        <f aca="false">SUM(BA47:BA50)</f>
        <v>0</v>
      </c>
      <c r="BB51" s="172" t="n">
        <f aca="false">SUM(BB47:BB50)</f>
        <v>29</v>
      </c>
      <c r="BC51" s="172" t="n">
        <f aca="false">SUM(BC47:BC50)</f>
        <v>0</v>
      </c>
      <c r="BD51" s="172"/>
      <c r="BE51" s="172" t="n">
        <f aca="false">SUM(BE47:BE50)</f>
        <v>0</v>
      </c>
      <c r="BF51" s="172"/>
      <c r="BG51" s="172" t="n">
        <f aca="false">SUM(BG47:BG50)</f>
        <v>0</v>
      </c>
      <c r="BH51" s="172"/>
      <c r="BI51" s="172"/>
      <c r="BJ51" s="172"/>
      <c r="BK51" s="189"/>
      <c r="BL51" s="188" t="s">
        <v>104</v>
      </c>
      <c r="BM51" s="193"/>
      <c r="BN51" s="194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54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</row>
    <row collapsed="false" customFormat="false" customHeight="true" hidden="false" ht="13" outlineLevel="0" r="52">
      <c r="A52" s="156" t="s">
        <v>103</v>
      </c>
      <c r="B52" s="157" t="n">
        <f aca="false">B50+1</f>
        <v>5</v>
      </c>
      <c r="C52" s="158" t="n">
        <v>0</v>
      </c>
      <c r="D52" s="159" t="n">
        <f aca="false">IF((BA50=0),0,((((D50+AJ50)+K50)-BA50)-BG50))+AI50</f>
        <v>0</v>
      </c>
      <c r="E52" s="159" t="n">
        <f aca="false">IF((D52&lt;&gt;0),D52,IF(((((E50+AH50)-BB50)-BG50)&lt;0),0,(((E50+AH50)-BB50)-BG50)))</f>
        <v>111</v>
      </c>
      <c r="F52" s="196"/>
      <c r="G52" s="197"/>
      <c r="H52" s="197"/>
      <c r="I52" s="132"/>
      <c r="J52" s="132"/>
      <c r="K52" s="132"/>
      <c r="L52" s="162" t="n">
        <f aca="false">IF((D52=0),P50,D52)+K50</f>
        <v>179</v>
      </c>
      <c r="M52" s="162" t="n">
        <f aca="false">L52+T52</f>
        <v>179</v>
      </c>
      <c r="N52" s="163" t="n">
        <f aca="false">(L52+AH52)-BN52</f>
        <v>171</v>
      </c>
      <c r="O52" s="163"/>
      <c r="P52" s="163" t="n">
        <f aca="false">IF((((W52-N52)-(W52-W53))&lt;0),0,((W52-N52)-(W52-W53)))+N52-AQ52</f>
        <v>186</v>
      </c>
      <c r="Q52" s="163"/>
      <c r="R52" s="163" t="n">
        <f aca="false">IF(((P52-N52)&lt;0),0,(P52-N52))</f>
        <v>15</v>
      </c>
      <c r="S52" s="156"/>
      <c r="T52" s="156" t="n">
        <f aca="false">Y52</f>
        <v>0</v>
      </c>
      <c r="U52" s="164" t="n">
        <f aca="false">ROUND(((D52-(I52+J52))+0.0001),2)</f>
        <v>0</v>
      </c>
      <c r="V52" s="132"/>
      <c r="W52" s="186" t="n">
        <f aca="false">IF((V52&lt;&gt;0),V52,wssi_1!O31)</f>
        <v>179</v>
      </c>
      <c r="X52" s="165" t="n">
        <f aca="false">W52+Y52</f>
        <v>179</v>
      </c>
      <c r="Y52" s="165" t="n">
        <f aca="false">IF(SUM($AB$47:AB52)-AO49&lt;0,0,SUM($AB$47:AB52)-AO49)</f>
        <v>0</v>
      </c>
      <c r="Z52" s="166" t="n">
        <f aca="false">Z53-1</f>
        <v>-19</v>
      </c>
      <c r="AA52" s="167" t="n">
        <f aca="false">IF(Z52&lt;=0,0,1)</f>
        <v>0</v>
      </c>
      <c r="AB52" s="167" t="n">
        <f aca="false">IF(AD$91&lt;&gt;0,W$91/AD$91*AA52,0)</f>
        <v>0</v>
      </c>
      <c r="AC52" s="186" t="n">
        <f aca="false">IF((W52&lt;&gt;0),1,0)</f>
        <v>1</v>
      </c>
      <c r="AD52" s="169" t="n">
        <f aca="false">IF(AE52&lt;&gt;0,AE52,$AJ$45)*AN52</f>
        <v>13</v>
      </c>
      <c r="AE52" s="132"/>
      <c r="AF52" s="162" t="n">
        <f aca="false">wssi_1!O61</f>
        <v>13</v>
      </c>
      <c r="AG52" s="170" t="n">
        <f aca="false">wssi_1!BY61</f>
        <v>0</v>
      </c>
      <c r="AH52" s="132"/>
      <c r="AI52" s="132"/>
      <c r="AJ52" s="132"/>
      <c r="AK52" s="171" t="n">
        <f aca="false">IF((AJ52=0),AH52,(AH52-AJ52))</f>
        <v>0</v>
      </c>
      <c r="AL52" s="172" t="n">
        <f aca="false">IF((BA52&lt;&gt;0),(SUM(AH$47:AH52)-SUM(AJ$47:AJ52)),0)</f>
        <v>0</v>
      </c>
      <c r="AM52" s="173" t="n">
        <f aca="false">(W53+BB53)-W52</f>
        <v>16</v>
      </c>
      <c r="AN52" s="174" t="n">
        <v>1</v>
      </c>
      <c r="AO52" s="175" t="n">
        <f aca="false">ROUND(IF((BA52&lt;&gt;0),0,R52),2)</f>
        <v>15</v>
      </c>
      <c r="AP52" s="176"/>
      <c r="AQ52" s="132"/>
      <c r="AR52" s="176"/>
      <c r="AS52" s="176" t="n">
        <f aca="false">IF(BA52&lt;&gt;0,0,AQ52)</f>
        <v>0</v>
      </c>
      <c r="AT52" s="175" t="n">
        <f aca="false">IF(BA52&lt;&gt;0,0,IF((AJ52&lt;&gt;0),(AJ52+AO52),ROUND((SUM(AH52:AH52)+AO52),2))-AS52)</f>
        <v>15</v>
      </c>
      <c r="AU52" s="175"/>
      <c r="AV52" s="175" t="n">
        <f aca="false">(0-(W52-L52))</f>
        <v>0</v>
      </c>
      <c r="AW52" s="159" t="n">
        <f aca="false">IF(AY$56&lt;&gt;0,AY52*100/AY$56,0)</f>
        <v>20.5128205128205</v>
      </c>
      <c r="AX52" s="158"/>
      <c r="AY52" s="177" t="n">
        <v>8</v>
      </c>
      <c r="AZ52" s="132"/>
      <c r="BA52" s="132"/>
      <c r="BB52" s="178" t="n">
        <f aca="false">(IF((BA52&lt;&gt;0),BA52,(IF((AZ52&lt;&gt;0),AZ52,AY52)+(BE52*(BD52/100))))-AI52)</f>
        <v>8</v>
      </c>
      <c r="BC52" s="178"/>
      <c r="BD52" s="178"/>
      <c r="BE52" s="178"/>
      <c r="BF52" s="178"/>
      <c r="BG52" s="132"/>
      <c r="BH52" s="198" t="n">
        <f aca="false">wssi_1!O72</f>
        <v>0</v>
      </c>
      <c r="BI52" s="199" t="n">
        <f aca="false">wssi_1!Q72</f>
        <v>0</v>
      </c>
      <c r="BJ52" s="171" t="n">
        <v>0</v>
      </c>
      <c r="BK52" s="157" t="n">
        <v>5</v>
      </c>
      <c r="BL52" s="181" t="s">
        <v>103</v>
      </c>
      <c r="BM52" s="155"/>
      <c r="BN52" s="182" t="n">
        <f aca="false">IF((J45=1),(BB52+BG52),BB52)+$BN$44</f>
        <v>8</v>
      </c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</row>
    <row collapsed="false" customFormat="false" customHeight="true" hidden="false" ht="13" outlineLevel="0" r="53">
      <c r="A53" s="156" t="s">
        <v>103</v>
      </c>
      <c r="B53" s="157" t="n">
        <f aca="false">B52+1</f>
        <v>6</v>
      </c>
      <c r="C53" s="158" t="n">
        <v>0</v>
      </c>
      <c r="D53" s="159" t="n">
        <f aca="false">IF((BA52=0),0,((((D52+AJ52)+K52)-BA52)-BG52))+AI52</f>
        <v>0</v>
      </c>
      <c r="E53" s="159" t="n">
        <f aca="false">IF((D53&lt;&gt;0),D53,IF(((((E52+AH52)-BB52)-BG52)&lt;0),0,(((E52+AH52)-BB52)-BG52)))</f>
        <v>103</v>
      </c>
      <c r="F53" s="160"/>
      <c r="G53" s="161"/>
      <c r="H53" s="201"/>
      <c r="I53" s="132"/>
      <c r="J53" s="132"/>
      <c r="K53" s="132"/>
      <c r="L53" s="162" t="n">
        <f aca="false">IF((D53=0),P52,D53)+K52</f>
        <v>186</v>
      </c>
      <c r="M53" s="162" t="n">
        <f aca="false">L53+T53</f>
        <v>186</v>
      </c>
      <c r="N53" s="163" t="n">
        <f aca="false">(L53+AH53)-BN53</f>
        <v>177</v>
      </c>
      <c r="O53" s="163"/>
      <c r="P53" s="163" t="n">
        <f aca="false">IF((((W53-N53)-(W53-W54))&lt;0),0,((W53-N53)-(W53-W54)))+N53-AQ53</f>
        <v>191</v>
      </c>
      <c r="Q53" s="163"/>
      <c r="R53" s="163" t="n">
        <f aca="false">IF(((P53-N53)&lt;0),0,(P53-N53))</f>
        <v>14</v>
      </c>
      <c r="S53" s="156"/>
      <c r="T53" s="156" t="n">
        <f aca="false">Y53</f>
        <v>0</v>
      </c>
      <c r="U53" s="164" t="n">
        <f aca="false">ROUND(((D53-(I53+J53))+0.0001),2)</f>
        <v>0</v>
      </c>
      <c r="V53" s="132"/>
      <c r="W53" s="166" t="n">
        <f aca="false">IF((V53&lt;&gt;0),V53,wssi_1!Q31)</f>
        <v>186</v>
      </c>
      <c r="X53" s="165" t="n">
        <f aca="false">W53+Y53</f>
        <v>186</v>
      </c>
      <c r="Y53" s="165" t="n">
        <f aca="false">IF(SUM($AB$47:AB53)-AO52&lt;0,0,SUM($AB$47:AB53)-AO52)</f>
        <v>0</v>
      </c>
      <c r="Z53" s="166" t="n">
        <f aca="false">Z54-1</f>
        <v>-18</v>
      </c>
      <c r="AA53" s="167" t="n">
        <f aca="false">IF(Z53&lt;=0,0,1)</f>
        <v>0</v>
      </c>
      <c r="AB53" s="167" t="n">
        <f aca="false">IF(AD$91&lt;&gt;0,W$91/AD$91*AA53,0)</f>
        <v>0</v>
      </c>
      <c r="AC53" s="183" t="n">
        <f aca="false">IF((W53&lt;&gt;0),1,0)</f>
        <v>1</v>
      </c>
      <c r="AD53" s="169" t="n">
        <f aca="false">IF(AE53&lt;&gt;0,AE53,$AJ$45)*AN53</f>
        <v>13</v>
      </c>
      <c r="AE53" s="132"/>
      <c r="AF53" s="162" t="n">
        <f aca="false">wssi_1!Q61</f>
        <v>13</v>
      </c>
      <c r="AG53" s="170" t="n">
        <f aca="false">wssi_1!CA61</f>
        <v>0</v>
      </c>
      <c r="AH53" s="132"/>
      <c r="AI53" s="132"/>
      <c r="AJ53" s="132"/>
      <c r="AK53" s="171" t="n">
        <f aca="false">IF((AJ53=0),AH53,(AH53-AJ53))</f>
        <v>0</v>
      </c>
      <c r="AL53" s="172" t="n">
        <f aca="false">IF((BA53&lt;&gt;0),(SUM(AH$47:AH53)-SUM(AJ$47:AJ53)),0)</f>
        <v>0</v>
      </c>
      <c r="AM53" s="173" t="n">
        <f aca="false">(W54+BB54)-W53</f>
        <v>15</v>
      </c>
      <c r="AN53" s="174" t="n">
        <f aca="false">IF($AN$45="M",0,1)</f>
        <v>1</v>
      </c>
      <c r="AO53" s="175" t="n">
        <f aca="false">ROUND(IF((BA53&lt;&gt;0),0,R53),2)</f>
        <v>14</v>
      </c>
      <c r="AP53" s="176"/>
      <c r="AQ53" s="132"/>
      <c r="AR53" s="176"/>
      <c r="AS53" s="176" t="n">
        <f aca="false">IF(BA53&lt;&gt;0,0,AQ53)</f>
        <v>0</v>
      </c>
      <c r="AT53" s="175" t="n">
        <f aca="false">IF(BA53&lt;&gt;0,0,IF((AJ53&lt;&gt;0),(AJ53+AO53),ROUND((SUM(AH53:AH53)+AO53),2))-AS53)</f>
        <v>14</v>
      </c>
      <c r="AU53" s="175"/>
      <c r="AV53" s="175" t="n">
        <f aca="false">(0-(W53-L53))</f>
        <v>0</v>
      </c>
      <c r="AW53" s="159" t="n">
        <f aca="false">IF(AY$56&lt;&gt;0,AY53*100/AY$56,0)</f>
        <v>23.0769230769231</v>
      </c>
      <c r="AX53" s="158"/>
      <c r="AY53" s="177" t="n">
        <v>9</v>
      </c>
      <c r="AZ53" s="132"/>
      <c r="BA53" s="132"/>
      <c r="BB53" s="178" t="n">
        <f aca="false">(IF((BA53&lt;&gt;0),BA53,(IF((AZ53&lt;&gt;0),AZ53,AY53)+(BE53*(BD53/100))))-AI53)</f>
        <v>9</v>
      </c>
      <c r="BC53" s="178"/>
      <c r="BD53" s="178"/>
      <c r="BE53" s="178"/>
      <c r="BF53" s="178"/>
      <c r="BG53" s="132"/>
      <c r="BH53" s="198" t="n">
        <f aca="false">wssi_1!O73</f>
        <v>0</v>
      </c>
      <c r="BI53" s="199" t="n">
        <f aca="false">wssi_1!Q73</f>
        <v>0</v>
      </c>
      <c r="BJ53" s="171"/>
      <c r="BK53" s="157" t="n">
        <v>6</v>
      </c>
      <c r="BL53" s="181" t="s">
        <v>103</v>
      </c>
      <c r="BM53" s="155"/>
      <c r="BN53" s="182" t="n">
        <f aca="false">IF((J45=1),(BB53+BG53),BB53)+$BN$44</f>
        <v>9</v>
      </c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</row>
    <row collapsed="false" customFormat="false" customHeight="true" hidden="false" ht="13" outlineLevel="0" r="54">
      <c r="A54" s="156" t="s">
        <v>103</v>
      </c>
      <c r="B54" s="157" t="n">
        <f aca="false">B53+1</f>
        <v>7</v>
      </c>
      <c r="C54" s="158" t="n">
        <v>0</v>
      </c>
      <c r="D54" s="159" t="n">
        <f aca="false">IF((BA53=0),0,((((D53+AJ53)+K53)-BA53)-BG53))+AI53</f>
        <v>0</v>
      </c>
      <c r="E54" s="159" t="n">
        <f aca="false">IF((D54&lt;&gt;0),D54,IF(((((E53+AH53)-BB53)-BG53)&lt;0),0,(((E53+AH53)-BB53)-BG53)))</f>
        <v>94</v>
      </c>
      <c r="F54" s="160"/>
      <c r="G54" s="161"/>
      <c r="H54" s="201"/>
      <c r="I54" s="132"/>
      <c r="J54" s="132"/>
      <c r="K54" s="132"/>
      <c r="L54" s="162" t="n">
        <f aca="false">IF((D54=0),P53,D54)+K53</f>
        <v>191</v>
      </c>
      <c r="M54" s="162" t="n">
        <f aca="false">L54+T54</f>
        <v>191</v>
      </c>
      <c r="N54" s="163" t="n">
        <f aca="false">(L54+AH54)-BN54</f>
        <v>181</v>
      </c>
      <c r="O54" s="163"/>
      <c r="P54" s="163" t="n">
        <f aca="false">IF((((W54-N54)-(W54-W55))&lt;0),0,((W54-N54)-(W54-W55)))+N54-AQ54</f>
        <v>194</v>
      </c>
      <c r="Q54" s="163"/>
      <c r="R54" s="163" t="n">
        <f aca="false">IF(((P54-N54)&lt;0),0,(P54-N54))</f>
        <v>13</v>
      </c>
      <c r="S54" s="156"/>
      <c r="T54" s="156" t="n">
        <f aca="false">Y54</f>
        <v>0</v>
      </c>
      <c r="U54" s="164" t="n">
        <f aca="false">ROUND(((D54-(I54+J54))+0.0001),2)</f>
        <v>0</v>
      </c>
      <c r="V54" s="132"/>
      <c r="W54" s="166" t="n">
        <f aca="false">IF((V54&lt;&gt;0),V54,wssi_1!S31)</f>
        <v>191</v>
      </c>
      <c r="X54" s="165" t="n">
        <f aca="false">W54+Y54</f>
        <v>191</v>
      </c>
      <c r="Y54" s="165" t="n">
        <f aca="false">IF(SUM($AB$47:AB54)-AO53&lt;0,0,SUM($AB$47:AB54)-AO53)</f>
        <v>0</v>
      </c>
      <c r="Z54" s="166" t="n">
        <f aca="false">Z55-1</f>
        <v>-17</v>
      </c>
      <c r="AA54" s="167" t="n">
        <f aca="false">IF(Z54&lt;=0,0,1)</f>
        <v>0</v>
      </c>
      <c r="AB54" s="167" t="n">
        <f aca="false">IF(AD$91&lt;&gt;0,W$91/AD$91*AA54,0)</f>
        <v>0</v>
      </c>
      <c r="AC54" s="183" t="n">
        <f aca="false">IF((W54&lt;&gt;0),1,0)</f>
        <v>1</v>
      </c>
      <c r="AD54" s="169" t="n">
        <f aca="false">IF(AE54&lt;&gt;0,AE54,$AJ$45)*AN54</f>
        <v>13</v>
      </c>
      <c r="AE54" s="132"/>
      <c r="AF54" s="162" t="n">
        <f aca="false">wssi_1!S61</f>
        <v>13</v>
      </c>
      <c r="AG54" s="170" t="n">
        <f aca="false">wssi_1!CC61</f>
        <v>0</v>
      </c>
      <c r="AH54" s="132"/>
      <c r="AI54" s="132"/>
      <c r="AJ54" s="132"/>
      <c r="AK54" s="171" t="n">
        <f aca="false">IF((AJ54=0),AH54,(AH54-AJ54))</f>
        <v>0</v>
      </c>
      <c r="AL54" s="172" t="n">
        <f aca="false">IF((BA54&lt;&gt;0),(SUM(AH$47:AH54)-SUM(AJ$47:AJ54)),0)</f>
        <v>0</v>
      </c>
      <c r="AM54" s="173" t="n">
        <f aca="false">(W55+BB55)-W54</f>
        <v>15</v>
      </c>
      <c r="AN54" s="174" t="n">
        <f aca="false">IF($AN$45="M",0,1)</f>
        <v>1</v>
      </c>
      <c r="AO54" s="175" t="n">
        <f aca="false">ROUND(IF((BA54&lt;&gt;0),0,R54),2)</f>
        <v>13</v>
      </c>
      <c r="AP54" s="176"/>
      <c r="AQ54" s="132"/>
      <c r="AR54" s="176"/>
      <c r="AS54" s="176" t="n">
        <f aca="false">IF(BA54&lt;&gt;0,0,AQ54)</f>
        <v>0</v>
      </c>
      <c r="AT54" s="175" t="n">
        <f aca="false">IF(BA54&lt;&gt;0,0,IF((AJ54&lt;&gt;0),(AJ54+AO54),ROUND((SUM(AH54:AH54)+AO54),2))-AS54)</f>
        <v>13</v>
      </c>
      <c r="AU54" s="175"/>
      <c r="AV54" s="175" t="n">
        <f aca="false">(0-(W54-L54))</f>
        <v>0</v>
      </c>
      <c r="AW54" s="159" t="n">
        <f aca="false">IF(AY$56&lt;&gt;0,AY54*100/AY$56,0)</f>
        <v>25.6410256410256</v>
      </c>
      <c r="AX54" s="158"/>
      <c r="AY54" s="177" t="n">
        <v>10</v>
      </c>
      <c r="AZ54" s="132"/>
      <c r="BA54" s="132"/>
      <c r="BB54" s="178" t="n">
        <f aca="false">(IF((BA54&lt;&gt;0),BA54,(IF((AZ54&lt;&gt;0),AZ54,AY54)+(BE54*(BD54/100))))-AI54)</f>
        <v>10</v>
      </c>
      <c r="BC54" s="178"/>
      <c r="BD54" s="178"/>
      <c r="BE54" s="178"/>
      <c r="BF54" s="178"/>
      <c r="BG54" s="132"/>
      <c r="BH54" s="198" t="n">
        <f aca="false">wssi_1!O74</f>
        <v>0</v>
      </c>
      <c r="BI54" s="199" t="n">
        <f aca="false">wssi_1!Q74</f>
        <v>0</v>
      </c>
      <c r="BJ54" s="171"/>
      <c r="BK54" s="157" t="n">
        <v>7</v>
      </c>
      <c r="BL54" s="181" t="s">
        <v>103</v>
      </c>
      <c r="BM54" s="155"/>
      <c r="BN54" s="182" t="n">
        <f aca="false">IF((J45=1),(BB54+BG54),BB54)+$BN$44</f>
        <v>10</v>
      </c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</row>
    <row collapsed="false" customFormat="false" customHeight="true" hidden="false" ht="13" outlineLevel="0" r="55">
      <c r="A55" s="156" t="s">
        <v>103</v>
      </c>
      <c r="B55" s="157" t="n">
        <f aca="false">B54+1</f>
        <v>8</v>
      </c>
      <c r="C55" s="158" t="n">
        <v>0</v>
      </c>
      <c r="D55" s="159" t="n">
        <f aca="false">IF((BA54=0),0,((((D54+AJ54)+K54)-BA54)-BG54))+AI54</f>
        <v>0</v>
      </c>
      <c r="E55" s="159" t="n">
        <f aca="false">IF((D55&lt;&gt;0),D55,IF(((((E54+AH54)-BB54)-BG54)&lt;0),0,(((E54+AH54)-BB54)-BG54)))</f>
        <v>84</v>
      </c>
      <c r="F55" s="184"/>
      <c r="G55" s="185"/>
      <c r="H55" s="202"/>
      <c r="I55" s="132"/>
      <c r="J55" s="132"/>
      <c r="K55" s="132"/>
      <c r="L55" s="162" t="n">
        <f aca="false">IF((D55=0),P54,D55)+K54</f>
        <v>194</v>
      </c>
      <c r="M55" s="162" t="n">
        <f aca="false">L55+T55</f>
        <v>194</v>
      </c>
      <c r="N55" s="163" t="n">
        <f aca="false">(L55+AH55)-BN55</f>
        <v>182</v>
      </c>
      <c r="O55" s="163"/>
      <c r="P55" s="163" t="n">
        <f aca="false">IF((((W55-N55)-(W55-W58))&lt;0),0,((W55-N55)-(W55-W58)))+N55-AQ55</f>
        <v>194</v>
      </c>
      <c r="Q55" s="163"/>
      <c r="R55" s="163" t="n">
        <f aca="false">IF(((P55-N55)&lt;0),0,(P55-N55))</f>
        <v>12</v>
      </c>
      <c r="S55" s="156"/>
      <c r="T55" s="156" t="n">
        <f aca="false">Y55</f>
        <v>0</v>
      </c>
      <c r="U55" s="164" t="n">
        <f aca="false">ROUND(((D55-(I55+J55))+0.0001),2)</f>
        <v>0</v>
      </c>
      <c r="V55" s="132"/>
      <c r="W55" s="166" t="n">
        <f aca="false">IF((V55&lt;&gt;0),V55,wssi_1!U31)</f>
        <v>194</v>
      </c>
      <c r="X55" s="165" t="n">
        <f aca="false">W55+Y55</f>
        <v>194</v>
      </c>
      <c r="Y55" s="165" t="n">
        <f aca="false">IF(SUM($AB$47:AB55)-AO54&lt;0,0,SUM($AB$47:AB55)-AO54)</f>
        <v>0</v>
      </c>
      <c r="Z55" s="186" t="n">
        <f aca="false">Z58-1</f>
        <v>-16</v>
      </c>
      <c r="AA55" s="167" t="n">
        <f aca="false">IF(Z55&lt;=0,0,1)</f>
        <v>0</v>
      </c>
      <c r="AB55" s="167" t="n">
        <f aca="false">IF(AD$91&lt;&gt;0,W$91/AD$91*AA55,0)</f>
        <v>0</v>
      </c>
      <c r="AC55" s="183" t="n">
        <f aca="false">IF((W55&lt;&gt;0),1,0)</f>
        <v>1</v>
      </c>
      <c r="AD55" s="169" t="n">
        <f aca="false">IF(AE55&lt;&gt;0,AE55,$AJ$45)*AN55</f>
        <v>13</v>
      </c>
      <c r="AE55" s="132"/>
      <c r="AF55" s="162" t="n">
        <f aca="false">wssi_1!U61</f>
        <v>13</v>
      </c>
      <c r="AG55" s="170" t="n">
        <f aca="false">wssi_1!CE61</f>
        <v>0</v>
      </c>
      <c r="AH55" s="132"/>
      <c r="AI55" s="132"/>
      <c r="AJ55" s="132"/>
      <c r="AK55" s="171" t="n">
        <f aca="false">IF((AJ55=0),AH55,(AH55-AJ55))</f>
        <v>0</v>
      </c>
      <c r="AL55" s="172" t="n">
        <f aca="false">IF((BA55&lt;&gt;0),(SUM(AH$47:AH55)-SUM(AJ$47:AJ55)),0)</f>
        <v>0</v>
      </c>
      <c r="AM55" s="173" t="n">
        <f aca="false">(W58+BB58)-W55</f>
        <v>13</v>
      </c>
      <c r="AN55" s="174" t="n">
        <f aca="false">IF($AN$45="M",0,1)</f>
        <v>1</v>
      </c>
      <c r="AO55" s="175" t="n">
        <f aca="false">ROUND(IF((BA55&lt;&gt;0),0,R55),2)</f>
        <v>12</v>
      </c>
      <c r="AP55" s="176"/>
      <c r="AQ55" s="132"/>
      <c r="AR55" s="176"/>
      <c r="AS55" s="176" t="n">
        <f aca="false">IF(BA55&lt;&gt;0,0,AQ55)</f>
        <v>0</v>
      </c>
      <c r="AT55" s="175" t="n">
        <f aca="false">IF(BA55&lt;&gt;0,0,IF((AJ55&lt;&gt;0),(AJ55+AO55),ROUND((SUM(AH55:AH55)+AO55),2))-AS55)</f>
        <v>12</v>
      </c>
      <c r="AU55" s="175"/>
      <c r="AV55" s="175" t="n">
        <f aca="false">(0-(W55-L55))</f>
        <v>0</v>
      </c>
      <c r="AW55" s="159" t="n">
        <f aca="false">IF(AY$56&lt;&gt;0,AY55*100/AY$56,0)</f>
        <v>30.7692307692308</v>
      </c>
      <c r="AX55" s="158"/>
      <c r="AY55" s="177" t="n">
        <v>12</v>
      </c>
      <c r="AZ55" s="132"/>
      <c r="BA55" s="132"/>
      <c r="BB55" s="178" t="n">
        <f aca="false">(IF((BA55&lt;&gt;0),BA55,(IF((AZ55&lt;&gt;0),AZ55,AY55)+(BE55*(BD55/100))))-AI55)</f>
        <v>12</v>
      </c>
      <c r="BC55" s="178"/>
      <c r="BD55" s="178"/>
      <c r="BE55" s="178"/>
      <c r="BF55" s="178"/>
      <c r="BG55" s="132"/>
      <c r="BH55" s="198" t="n">
        <f aca="false">wssi_1!O75</f>
        <v>0</v>
      </c>
      <c r="BI55" s="199" t="n">
        <f aca="false">wssi_1!Q75</f>
        <v>0</v>
      </c>
      <c r="BJ55" s="171"/>
      <c r="BK55" s="157" t="n">
        <v>8</v>
      </c>
      <c r="BL55" s="181" t="s">
        <v>103</v>
      </c>
      <c r="BM55" s="155"/>
      <c r="BN55" s="182" t="n">
        <f aca="false">IF((J45=1),(BB55+BG55),BB55)+$BN$44</f>
        <v>12</v>
      </c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</row>
    <row collapsed="false" customFormat="false" customHeight="true" hidden="false" ht="13" outlineLevel="0" r="56">
      <c r="A56" s="188" t="s">
        <v>104</v>
      </c>
      <c r="B56" s="189" t="n">
        <v>4</v>
      </c>
      <c r="C56" s="203"/>
      <c r="D56" s="172"/>
      <c r="E56" s="172"/>
      <c r="F56" s="172"/>
      <c r="G56" s="172"/>
      <c r="H56" s="172"/>
      <c r="I56" s="172"/>
      <c r="J56" s="172"/>
      <c r="K56" s="172"/>
      <c r="L56" s="172" t="n">
        <f aca="false">IF((D56=0),W56,D56)</f>
        <v>187.5</v>
      </c>
      <c r="M56" s="172" t="n">
        <f aca="false">SUM(M52:M55)/4</f>
        <v>187.5</v>
      </c>
      <c r="N56" s="172"/>
      <c r="O56" s="172"/>
      <c r="P56" s="172"/>
      <c r="Q56" s="172"/>
      <c r="R56" s="172"/>
      <c r="S56" s="172"/>
      <c r="T56" s="172"/>
      <c r="U56" s="172"/>
      <c r="V56" s="172"/>
      <c r="W56" s="172" t="n">
        <f aca="false">IF($AC$56&lt;&gt;0,SUM(W52:W55)/$AC$56,0)</f>
        <v>187.5</v>
      </c>
      <c r="X56" s="172" t="n">
        <f aca="false">IF($AC$56&lt;&gt;0,SUM(X52:X55)/$AC$56,0)</f>
        <v>187.5</v>
      </c>
      <c r="Y56" s="172"/>
      <c r="Z56" s="172"/>
      <c r="AA56" s="172"/>
      <c r="AB56" s="172"/>
      <c r="AC56" s="172" t="n">
        <f aca="false">SUM(AC52:AC55)</f>
        <v>4</v>
      </c>
      <c r="AD56" s="172"/>
      <c r="AE56" s="172" t="s">
        <v>106</v>
      </c>
      <c r="AF56" s="172"/>
      <c r="AG56" s="172"/>
      <c r="AH56" s="172" t="n">
        <f aca="false">SUM(AH52:AH55)</f>
        <v>0</v>
      </c>
      <c r="AI56" s="172" t="n">
        <f aca="false">SUM(AI52:AI55)</f>
        <v>0</v>
      </c>
      <c r="AJ56" s="172" t="n">
        <f aca="false">SUM(AJ52:AJ55)</f>
        <v>0</v>
      </c>
      <c r="AK56" s="172"/>
      <c r="AL56" s="172"/>
      <c r="AM56" s="172"/>
      <c r="AN56" s="172"/>
      <c r="AO56" s="172" t="n">
        <f aca="false">SUM(AO52:AO55)</f>
        <v>54</v>
      </c>
      <c r="AP56" s="172"/>
      <c r="AQ56" s="172"/>
      <c r="AR56" s="172"/>
      <c r="AS56" s="172"/>
      <c r="AT56" s="172" t="n">
        <f aca="false">SUM(AT52:AT55)</f>
        <v>54</v>
      </c>
      <c r="AU56" s="172"/>
      <c r="AV56" s="172" t="n">
        <f aca="false">0-(W56-L56)</f>
        <v>0</v>
      </c>
      <c r="AW56" s="172" t="n">
        <f aca="false">SUM(AW52:AW55)</f>
        <v>100</v>
      </c>
      <c r="AX56" s="172" t="n">
        <f aca="false">SUM(AX52:AX55)</f>
        <v>0</v>
      </c>
      <c r="AY56" s="172" t="n">
        <f aca="false">SUM(AY52:AY55)</f>
        <v>39</v>
      </c>
      <c r="AZ56" s="172"/>
      <c r="BA56" s="172" t="n">
        <f aca="false">SUM(BA52:BA55)</f>
        <v>0</v>
      </c>
      <c r="BB56" s="172" t="n">
        <f aca="false">SUM(BB52:BB55)</f>
        <v>39</v>
      </c>
      <c r="BC56" s="172" t="n">
        <f aca="false">SUM(BC52:BC55)</f>
        <v>0</v>
      </c>
      <c r="BD56" s="172"/>
      <c r="BE56" s="172" t="n">
        <f aca="false">SUM(BE52:BE55)</f>
        <v>0</v>
      </c>
      <c r="BF56" s="172"/>
      <c r="BG56" s="172" t="n">
        <f aca="false">SUM(BG52:BG55)</f>
        <v>0</v>
      </c>
      <c r="BH56" s="189"/>
      <c r="BI56" s="189"/>
      <c r="BJ56" s="172"/>
      <c r="BK56" s="189"/>
      <c r="BL56" s="195" t="s">
        <v>104</v>
      </c>
      <c r="BM56" s="193"/>
      <c r="BN56" s="204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54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</row>
    <row collapsed="false" customFormat="false" customHeight="true" hidden="false" ht="13" outlineLevel="0" r="57">
      <c r="A57" s="205" t="s">
        <v>107</v>
      </c>
      <c r="B57" s="206"/>
      <c r="C57" s="190" t="s">
        <v>105</v>
      </c>
      <c r="D57" s="190"/>
      <c r="E57" s="191" t="n">
        <f aca="false">IF((W57&lt;&gt;0),((($BB57/(W57))*52)/8),0)</f>
        <v>2.57725947521866</v>
      </c>
      <c r="F57" s="207"/>
      <c r="G57" s="207"/>
      <c r="H57" s="207"/>
      <c r="I57" s="208" t="n">
        <f aca="false">(($BB57/(L57+BN44))*52)/8</f>
        <v>2.57725947521866</v>
      </c>
      <c r="J57" s="208"/>
      <c r="K57" s="208"/>
      <c r="L57" s="162" t="n">
        <f aca="false">IF((D57=0),W57,D57)</f>
        <v>171.5</v>
      </c>
      <c r="M57" s="208" t="n">
        <f aca="false">(SUM(M47:M50)+SUM(M52:M55))/8</f>
        <v>171.5</v>
      </c>
      <c r="N57" s="205"/>
      <c r="O57" s="205"/>
      <c r="P57" s="205"/>
      <c r="Q57" s="205"/>
      <c r="R57" s="205"/>
      <c r="S57" s="205"/>
      <c r="T57" s="205"/>
      <c r="U57" s="205"/>
      <c r="V57" s="205"/>
      <c r="W57" s="208" t="n">
        <f aca="false">(SUM(W47:W50)+SUM(W52:W55))/8</f>
        <v>171.5</v>
      </c>
      <c r="X57" s="208" t="n">
        <f aca="false">(SUM(X47:X50)+SUM(X52:X55))/8</f>
        <v>171.5</v>
      </c>
      <c r="Y57" s="208"/>
      <c r="Z57" s="208"/>
      <c r="AA57" s="208"/>
      <c r="AB57" s="208"/>
      <c r="AC57" s="209"/>
      <c r="AD57" s="210"/>
      <c r="AE57" s="211" t="s">
        <v>106</v>
      </c>
      <c r="AF57" s="191"/>
      <c r="AG57" s="208"/>
      <c r="AH57" s="212" t="n">
        <f aca="false">AH51+AH56</f>
        <v>0</v>
      </c>
      <c r="AI57" s="212" t="n">
        <f aca="false">AI51+AI56</f>
        <v>0</v>
      </c>
      <c r="AJ57" s="212" t="n">
        <f aca="false">AJ51+AJ56</f>
        <v>0</v>
      </c>
      <c r="AK57" s="206"/>
      <c r="AL57" s="191"/>
      <c r="AM57" s="213"/>
      <c r="AN57" s="213"/>
      <c r="AO57" s="191" t="n">
        <f aca="false">AO51+AO56</f>
        <v>122</v>
      </c>
      <c r="AP57" s="208"/>
      <c r="AQ57" s="205"/>
      <c r="AR57" s="208"/>
      <c r="AS57" s="208"/>
      <c r="AT57" s="191" t="n">
        <f aca="false">AT51+AT56</f>
        <v>122</v>
      </c>
      <c r="AU57" s="191"/>
      <c r="AV57" s="191" t="n">
        <f aca="false">0-(W57-L57)</f>
        <v>0</v>
      </c>
      <c r="AW57" s="191"/>
      <c r="AX57" s="208" t="n">
        <f aca="false">AX51+AX56</f>
        <v>0</v>
      </c>
      <c r="AY57" s="212" t="n">
        <f aca="false">AY51+AY56</f>
        <v>68</v>
      </c>
      <c r="AZ57" s="205"/>
      <c r="BA57" s="212" t="n">
        <f aca="false">BA51+BA56</f>
        <v>0</v>
      </c>
      <c r="BB57" s="212" t="n">
        <f aca="false">BB51+BB56</f>
        <v>68</v>
      </c>
      <c r="BC57" s="212" t="n">
        <f aca="false">BC51+BC56</f>
        <v>0</v>
      </c>
      <c r="BD57" s="212"/>
      <c r="BE57" s="212" t="n">
        <f aca="false">BE51+BE56</f>
        <v>0</v>
      </c>
      <c r="BF57" s="212"/>
      <c r="BG57" s="205" t="n">
        <f aca="false">BG51+BG56</f>
        <v>0</v>
      </c>
      <c r="BH57" s="206"/>
      <c r="BI57" s="206"/>
      <c r="BJ57" s="205"/>
      <c r="BK57" s="206"/>
      <c r="BL57" s="214" t="s">
        <v>107</v>
      </c>
      <c r="BM57" s="193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54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</row>
    <row collapsed="false" customFormat="false" customHeight="true" hidden="false" ht="13" outlineLevel="0" r="58">
      <c r="A58" s="156" t="s">
        <v>103</v>
      </c>
      <c r="B58" s="157" t="n">
        <f aca="false">B55+1</f>
        <v>9</v>
      </c>
      <c r="C58" s="158" t="n">
        <v>0</v>
      </c>
      <c r="D58" s="159" t="n">
        <f aca="false">IF((BA55=0),0,((((D55+AJ55)+K55)-BA55)-BG55))+AI55</f>
        <v>0</v>
      </c>
      <c r="E58" s="159" t="n">
        <f aca="false">IF((D58&lt;&gt;0),D58,IF(((((E55+AH55)-BB55)-BG55)&lt;0),0,(((E55+AH55)-BB55)-BG55)))</f>
        <v>72</v>
      </c>
      <c r="F58" s="215"/>
      <c r="G58" s="216"/>
      <c r="H58" s="216"/>
      <c r="I58" s="132"/>
      <c r="J58" s="132"/>
      <c r="K58" s="132"/>
      <c r="L58" s="162" t="n">
        <f aca="false">IF((D58=0),P55,D58)+K55</f>
        <v>194</v>
      </c>
      <c r="M58" s="162" t="n">
        <f aca="false">L58+T58</f>
        <v>194</v>
      </c>
      <c r="N58" s="163" t="n">
        <f aca="false">(L58+AH58)-BN58</f>
        <v>181</v>
      </c>
      <c r="O58" s="163"/>
      <c r="P58" s="163" t="n">
        <f aca="false">IF((((W58-N58)-(W58-W59))&lt;0),0,((W58-N58)-(W58-W59)))+N58-AS58</f>
        <v>193</v>
      </c>
      <c r="Q58" s="163"/>
      <c r="R58" s="163" t="n">
        <f aca="false">IF(((P58-N58)&lt;0),0,(P58-N58))</f>
        <v>12</v>
      </c>
      <c r="S58" s="156"/>
      <c r="T58" s="156" t="n">
        <f aca="false">Y58</f>
        <v>0</v>
      </c>
      <c r="U58" s="164" t="n">
        <f aca="false">ROUND(((D58-(I58+J58))+0.0001),2)</f>
        <v>0</v>
      </c>
      <c r="V58" s="132"/>
      <c r="W58" s="166" t="n">
        <f aca="false">IF((V58&lt;&gt;0),V58,wssi_1!W31)</f>
        <v>194</v>
      </c>
      <c r="X58" s="165" t="n">
        <f aca="false">W58+Y58</f>
        <v>194</v>
      </c>
      <c r="Y58" s="165" t="n">
        <f aca="false">IF(SUM($AB$47:AB58)-AO55&lt;0,0,SUM($AB$47:AB58)-AO55)</f>
        <v>0</v>
      </c>
      <c r="Z58" s="166" t="n">
        <f aca="false">Z59-1</f>
        <v>-15</v>
      </c>
      <c r="AA58" s="167" t="n">
        <f aca="false">IF(Z58&lt;=0,0,1)</f>
        <v>0</v>
      </c>
      <c r="AB58" s="167" t="n">
        <f aca="false">IF(AD$91&lt;&gt;0,W$91/AD$91*AA58,0)</f>
        <v>0</v>
      </c>
      <c r="AC58" s="168" t="n">
        <f aca="false">IF((W58&lt;&gt;0),1,0)</f>
        <v>1</v>
      </c>
      <c r="AD58" s="169" t="n">
        <f aca="false">IF(AE58&lt;&gt;0,AE58,$AJ$45)*AN58</f>
        <v>13</v>
      </c>
      <c r="AE58" s="132"/>
      <c r="AF58" s="162" t="n">
        <f aca="false">wssi_1!W61</f>
        <v>13</v>
      </c>
      <c r="AG58" s="170" t="n">
        <f aca="false">wssi_1!CG61</f>
        <v>0</v>
      </c>
      <c r="AH58" s="132"/>
      <c r="AI58" s="132"/>
      <c r="AJ58" s="132"/>
      <c r="AK58" s="171" t="n">
        <f aca="false">IF((AJ58=0),AH58,(AH58-AJ58))</f>
        <v>0</v>
      </c>
      <c r="AL58" s="172" t="n">
        <f aca="false">IF((BA58&lt;&gt;0),(SUM(AH$47:AH58)-SUM(AJ$47:AJ58)),0)</f>
        <v>0</v>
      </c>
      <c r="AM58" s="173" t="n">
        <f aca="false">(W59+BB59)-W58</f>
        <v>12</v>
      </c>
      <c r="AN58" s="174" t="n">
        <v>1</v>
      </c>
      <c r="AO58" s="175" t="n">
        <f aca="false">ROUND(IF((BA58&lt;&gt;0),0,(P58-N58)),2)</f>
        <v>12</v>
      </c>
      <c r="AP58" s="176"/>
      <c r="AQ58" s="132"/>
      <c r="AR58" s="176"/>
      <c r="AS58" s="176" t="n">
        <f aca="false">IF(BA58&lt;&gt;0,0,AQ58)</f>
        <v>0</v>
      </c>
      <c r="AT58" s="175" t="n">
        <f aca="false">IF(BA58&lt;&gt;0,0,IF((AJ58&lt;&gt;0),(AJ58+AO58),ROUND((SUM(AH58:AH58)+AO58),2))-AS58)</f>
        <v>12</v>
      </c>
      <c r="AU58" s="175"/>
      <c r="AV58" s="175" t="n">
        <f aca="false">(0-(W58-L58))</f>
        <v>0</v>
      </c>
      <c r="AW58" s="159" t="n">
        <f aca="false">IF($AY62&lt;&gt;0,AY58*100/AY$62,0)</f>
        <v>23.2142857142857</v>
      </c>
      <c r="AX58" s="158"/>
      <c r="AY58" s="177" t="n">
        <v>13</v>
      </c>
      <c r="AZ58" s="132"/>
      <c r="BA58" s="132"/>
      <c r="BB58" s="178" t="n">
        <f aca="false">(IF((BA58&lt;&gt;0),BA58,(IF((AZ58&lt;&gt;0),AZ58,AY58)+(BE58*(BD58/100))))-AI58)</f>
        <v>13</v>
      </c>
      <c r="BC58" s="178"/>
      <c r="BD58" s="178"/>
      <c r="BE58" s="178"/>
      <c r="BF58" s="178"/>
      <c r="BG58" s="132"/>
      <c r="BH58" s="198" t="n">
        <f aca="false">wssi_1!O76</f>
        <v>0</v>
      </c>
      <c r="BI58" s="199" t="n">
        <f aca="false">wssi_1!Q76</f>
        <v>0</v>
      </c>
      <c r="BJ58" s="171" t="n">
        <v>0</v>
      </c>
      <c r="BK58" s="157" t="n">
        <v>9</v>
      </c>
      <c r="BL58" s="181" t="s">
        <v>103</v>
      </c>
      <c r="BM58" s="155"/>
      <c r="BN58" s="217" t="n">
        <f aca="false">IF((J45=1),(BB58+BG58),BB58)+$BN$44</f>
        <v>13</v>
      </c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</row>
    <row collapsed="false" customFormat="false" customHeight="true" hidden="false" ht="13" outlineLevel="0" r="59">
      <c r="A59" s="156" t="s">
        <v>103</v>
      </c>
      <c r="B59" s="157" t="n">
        <f aca="false">B58+1</f>
        <v>10</v>
      </c>
      <c r="C59" s="158" t="n">
        <v>0</v>
      </c>
      <c r="D59" s="159" t="n">
        <f aca="false">IF((BA58=0),0,((((D58+AJ58)+K58)-BA58)-BG58))+AI58</f>
        <v>0</v>
      </c>
      <c r="E59" s="159" t="n">
        <f aca="false">IF((D59&lt;&gt;0),D59,IF(((((E58+AH58)-BB58)-BG58)&lt;0),0,(((E58+AH58)-BB58)-BG58)))</f>
        <v>59</v>
      </c>
      <c r="F59" s="218"/>
      <c r="G59" s="219"/>
      <c r="H59" s="220"/>
      <c r="I59" s="132"/>
      <c r="J59" s="132"/>
      <c r="K59" s="132"/>
      <c r="L59" s="162" t="n">
        <f aca="false">IF((D59=0),P58,D59)+K58</f>
        <v>193</v>
      </c>
      <c r="M59" s="162" t="n">
        <f aca="false">L59+T59</f>
        <v>193</v>
      </c>
      <c r="N59" s="163" t="n">
        <f aca="false">(L59+AH59)-BN59</f>
        <v>180</v>
      </c>
      <c r="O59" s="163"/>
      <c r="P59" s="163" t="n">
        <f aca="false">IF((((W59-N59)-(W59-W60))&lt;0),0,((W59-N59)-(W59-W60)))+N59-AS59</f>
        <v>191</v>
      </c>
      <c r="Q59" s="163"/>
      <c r="R59" s="163" t="n">
        <f aca="false">IF(((P59-N59)&lt;0),0,(P59-N59))</f>
        <v>11</v>
      </c>
      <c r="S59" s="156"/>
      <c r="T59" s="156" t="n">
        <f aca="false">Y59</f>
        <v>0</v>
      </c>
      <c r="U59" s="164" t="n">
        <f aca="false">ROUND(((D59-(I59+J59))+0.0001),2)</f>
        <v>0</v>
      </c>
      <c r="V59" s="132"/>
      <c r="W59" s="166" t="n">
        <f aca="false">IF((V59&lt;&gt;0),V59,wssi_1!Y31)</f>
        <v>193</v>
      </c>
      <c r="X59" s="165" t="n">
        <f aca="false">W59+Y59</f>
        <v>193</v>
      </c>
      <c r="Y59" s="165" t="n">
        <f aca="false">IF(SUM($AB$47:AB59)-AO58&lt;0,0,SUM($AB$47:AB59)-AO58)</f>
        <v>0</v>
      </c>
      <c r="Z59" s="166" t="n">
        <f aca="false">Z60-1</f>
        <v>-14</v>
      </c>
      <c r="AA59" s="167" t="n">
        <f aca="false">IF(Z59&lt;=0,0,1)</f>
        <v>0</v>
      </c>
      <c r="AB59" s="167" t="n">
        <f aca="false">IF(AD$91&lt;&gt;0,W$91/AD$91*AA59,0)</f>
        <v>0</v>
      </c>
      <c r="AC59" s="183" t="n">
        <f aca="false">IF((W59&lt;&gt;0),1,0)</f>
        <v>1</v>
      </c>
      <c r="AD59" s="169" t="n">
        <f aca="false">IF(AE59&lt;&gt;0,AE59,$AJ$45)*AN59</f>
        <v>13</v>
      </c>
      <c r="AE59" s="132"/>
      <c r="AF59" s="162" t="n">
        <f aca="false">wssi_1!Y61</f>
        <v>13</v>
      </c>
      <c r="AG59" s="170" t="n">
        <f aca="false">wssi_1!CI61</f>
        <v>0</v>
      </c>
      <c r="AH59" s="132"/>
      <c r="AI59" s="132"/>
      <c r="AJ59" s="132"/>
      <c r="AK59" s="171" t="n">
        <f aca="false">IF((AJ59=0),AH59,(AH59-AJ59))</f>
        <v>0</v>
      </c>
      <c r="AL59" s="172" t="n">
        <f aca="false">IF((BA59&lt;&gt;0),(SUM(AH$47:AH59)-SUM(AJ$47:AJ59)),0)</f>
        <v>0</v>
      </c>
      <c r="AM59" s="173" t="n">
        <f aca="false">(W60+BB60)-W59</f>
        <v>12</v>
      </c>
      <c r="AN59" s="174" t="n">
        <f aca="false">IF($AN$45="M",0,1)</f>
        <v>1</v>
      </c>
      <c r="AO59" s="175" t="n">
        <f aca="false">ROUND(IF((BA59&lt;&gt;0),0,(P59-N59)),2)</f>
        <v>11</v>
      </c>
      <c r="AP59" s="176"/>
      <c r="AQ59" s="132"/>
      <c r="AR59" s="176"/>
      <c r="AS59" s="176" t="n">
        <f aca="false">IF(BA59&lt;&gt;0,0,AQ59)</f>
        <v>0</v>
      </c>
      <c r="AT59" s="175" t="n">
        <f aca="false">IF(BA59&lt;&gt;0,0,IF((AJ59&lt;&gt;0),(AJ59+AO59),ROUND((SUM(AH59:AH59)+AO59),2))-AS59)</f>
        <v>11</v>
      </c>
      <c r="AU59" s="175"/>
      <c r="AV59" s="175" t="n">
        <f aca="false">(0-(W59-L59))</f>
        <v>0</v>
      </c>
      <c r="AW59" s="159" t="n">
        <f aca="false">IF($AY63&lt;&gt;0,AY59*100/AY$62,0)</f>
        <v>23.2142857142857</v>
      </c>
      <c r="AX59" s="158"/>
      <c r="AY59" s="177" t="n">
        <v>13</v>
      </c>
      <c r="AZ59" s="132"/>
      <c r="BA59" s="132"/>
      <c r="BB59" s="178" t="n">
        <f aca="false">(IF((BA59&lt;&gt;0),BA59,(IF((AZ59&lt;&gt;0),AZ59,AY59)+(BE59*(BD59/100))))-AI59)</f>
        <v>13</v>
      </c>
      <c r="BC59" s="178"/>
      <c r="BD59" s="178"/>
      <c r="BE59" s="178"/>
      <c r="BF59" s="178"/>
      <c r="BG59" s="132"/>
      <c r="BH59" s="198" t="n">
        <f aca="false">wssi_1!O77</f>
        <v>0</v>
      </c>
      <c r="BI59" s="199" t="n">
        <f aca="false">wssi_1!Q77</f>
        <v>0</v>
      </c>
      <c r="BJ59" s="171"/>
      <c r="BK59" s="157" t="n">
        <v>10</v>
      </c>
      <c r="BL59" s="181" t="s">
        <v>103</v>
      </c>
      <c r="BM59" s="155"/>
      <c r="BN59" s="182" t="n">
        <f aca="false">IF((J45=1),(BB59+BG59),BB59)+$BN$44</f>
        <v>13</v>
      </c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</row>
    <row collapsed="false" customFormat="false" customHeight="true" hidden="false" ht="13" outlineLevel="0" r="60">
      <c r="A60" s="156" t="s">
        <v>103</v>
      </c>
      <c r="B60" s="157" t="n">
        <f aca="false">B59+1</f>
        <v>11</v>
      </c>
      <c r="C60" s="158" t="n">
        <v>0</v>
      </c>
      <c r="D60" s="159" t="n">
        <f aca="false">IF((BA59=0),0,((((D59+AJ59)+K59)-BA59)-BG59))+AI59</f>
        <v>0</v>
      </c>
      <c r="E60" s="159" t="n">
        <f aca="false">IF((D60&lt;&gt;0),D60,IF(((((E59+AH59)-BB59)-BG59)&lt;0),0,(((E59+AH59)-BB59)-BG59)))</f>
        <v>46</v>
      </c>
      <c r="F60" s="218"/>
      <c r="G60" s="219"/>
      <c r="H60" s="220"/>
      <c r="I60" s="132"/>
      <c r="J60" s="132"/>
      <c r="K60" s="132"/>
      <c r="L60" s="162" t="n">
        <f aca="false">IF((D60=0),P59,D60)+K59</f>
        <v>191</v>
      </c>
      <c r="M60" s="162" t="n">
        <f aca="false">L60+T60</f>
        <v>191</v>
      </c>
      <c r="N60" s="163" t="n">
        <f aca="false">(L60+AH60)-BN60</f>
        <v>177</v>
      </c>
      <c r="O60" s="163"/>
      <c r="P60" s="163" t="n">
        <f aca="false">IF((((W60-N60)-(W60-W61))&lt;0),0,((W60-N60)-(W60-W61)))+N60-AS60</f>
        <v>187</v>
      </c>
      <c r="Q60" s="163"/>
      <c r="R60" s="163" t="n">
        <f aca="false">IF(((P60-N60)&lt;0),0,(P60-N60))</f>
        <v>10</v>
      </c>
      <c r="S60" s="156"/>
      <c r="T60" s="156" t="n">
        <f aca="false">Y60</f>
        <v>0</v>
      </c>
      <c r="U60" s="164" t="n">
        <f aca="false">ROUND(((D60-(I60+J60))+0.0001),2)</f>
        <v>0</v>
      </c>
      <c r="V60" s="132"/>
      <c r="W60" s="166" t="n">
        <f aca="false">IF((V60&lt;&gt;0),V60,wssi_1!$AB$31)</f>
        <v>191</v>
      </c>
      <c r="X60" s="165" t="n">
        <f aca="false">W60+Y60</f>
        <v>191</v>
      </c>
      <c r="Y60" s="165" t="n">
        <f aca="false">IF(SUM($AB$47:AB60)-AO59&lt;0,0,SUM($AB$47:AB60)-AO59)</f>
        <v>0</v>
      </c>
      <c r="Z60" s="166" t="n">
        <f aca="false">Z61-1</f>
        <v>-13</v>
      </c>
      <c r="AA60" s="167" t="n">
        <f aca="false">IF(Z60&lt;=0,0,1)</f>
        <v>0</v>
      </c>
      <c r="AB60" s="167" t="n">
        <f aca="false">IF(AD$91&lt;&gt;0,W$91/AD$91*AA60,0)</f>
        <v>0</v>
      </c>
      <c r="AC60" s="183" t="n">
        <f aca="false">IF((W60&lt;&gt;0),1,0)</f>
        <v>1</v>
      </c>
      <c r="AD60" s="169" t="n">
        <f aca="false">IF(AE60&lt;&gt;0,AE60,$AJ$45)*AN60</f>
        <v>13</v>
      </c>
      <c r="AE60" s="132"/>
      <c r="AF60" s="162" t="n">
        <f aca="false">wssi_1!AB61</f>
        <v>13</v>
      </c>
      <c r="AG60" s="170" t="n">
        <f aca="false">wssi_1!CJ61</f>
        <v>0</v>
      </c>
      <c r="AH60" s="132"/>
      <c r="AI60" s="132"/>
      <c r="AJ60" s="132"/>
      <c r="AK60" s="171" t="n">
        <f aca="false">IF((AJ60=0),AH60,(AH60-AJ60))</f>
        <v>0</v>
      </c>
      <c r="AL60" s="172" t="n">
        <f aca="false">IF((BA60&lt;&gt;0),(SUM(AH$47:AH60)-SUM(AJ$47:AJ60)),0)</f>
        <v>0</v>
      </c>
      <c r="AM60" s="173" t="n">
        <f aca="false">(W61+BB61)-W60</f>
        <v>12</v>
      </c>
      <c r="AN60" s="174" t="n">
        <f aca="false">IF($AN$45="M",0,1)</f>
        <v>1</v>
      </c>
      <c r="AO60" s="175" t="n">
        <f aca="false">ROUND(IF((BA60&lt;&gt;0),0,(P60-N60)),2)</f>
        <v>10</v>
      </c>
      <c r="AP60" s="176"/>
      <c r="AQ60" s="132"/>
      <c r="AR60" s="176"/>
      <c r="AS60" s="176" t="n">
        <f aca="false">IF(BA60&lt;&gt;0,0,AQ60)</f>
        <v>0</v>
      </c>
      <c r="AT60" s="175" t="n">
        <f aca="false">IF(BA60&lt;&gt;0,0,IF((AJ60&lt;&gt;0),(AJ60+AO60),ROUND((SUM(AH60:AH60)+AO60),2))-AS60)</f>
        <v>10</v>
      </c>
      <c r="AU60" s="175"/>
      <c r="AV60" s="175" t="n">
        <f aca="false">(0-(W60-L60))</f>
        <v>0</v>
      </c>
      <c r="AW60" s="159" t="n">
        <f aca="false">IF($AY64&lt;&gt;0,AY60*100/AY$62,0)</f>
        <v>25</v>
      </c>
      <c r="AX60" s="158"/>
      <c r="AY60" s="177" t="n">
        <v>14</v>
      </c>
      <c r="AZ60" s="132"/>
      <c r="BA60" s="132"/>
      <c r="BB60" s="178" t="n">
        <f aca="false">(IF((BA60&lt;&gt;0),BA60,(IF((AZ60&lt;&gt;0),AZ60,AY60)+(BE60*(BD60/100))))-AI60)</f>
        <v>14</v>
      </c>
      <c r="BC60" s="178"/>
      <c r="BD60" s="178"/>
      <c r="BE60" s="178"/>
      <c r="BF60" s="178"/>
      <c r="BG60" s="132"/>
      <c r="BH60" s="198" t="n">
        <f aca="false">wssi_1!O78</f>
        <v>0</v>
      </c>
      <c r="BI60" s="199" t="n">
        <f aca="false">wssi_1!Q78</f>
        <v>0</v>
      </c>
      <c r="BJ60" s="171"/>
      <c r="BK60" s="157" t="n">
        <v>11</v>
      </c>
      <c r="BL60" s="181" t="s">
        <v>103</v>
      </c>
      <c r="BM60" s="155"/>
      <c r="BN60" s="182" t="n">
        <f aca="false">IF((J45=1),(BB60+BG60),BB60)+$BN$44</f>
        <v>14</v>
      </c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</row>
    <row collapsed="false" customFormat="false" customHeight="true" hidden="false" ht="13" outlineLevel="0" r="61">
      <c r="A61" s="156" t="s">
        <v>103</v>
      </c>
      <c r="B61" s="157" t="n">
        <f aca="false">B60+1</f>
        <v>12</v>
      </c>
      <c r="C61" s="158" t="n">
        <v>0</v>
      </c>
      <c r="D61" s="159" t="n">
        <f aca="false">IF((BA60=0),0,((((D60+AJ60)+K60)-BA60)-BG60))+AI60</f>
        <v>0</v>
      </c>
      <c r="E61" s="159" t="n">
        <f aca="false">IF((D61&lt;&gt;0),D61,IF(((((E60+AH60)-BB60)-BG60)&lt;0),0,(((E60+AH60)-BB60)-BG60)))</f>
        <v>32</v>
      </c>
      <c r="F61" s="221"/>
      <c r="G61" s="222"/>
      <c r="H61" s="223"/>
      <c r="I61" s="132"/>
      <c r="J61" s="132"/>
      <c r="K61" s="132"/>
      <c r="L61" s="162" t="n">
        <f aca="false">IF((D61=0),P60,D61)+K60</f>
        <v>187</v>
      </c>
      <c r="M61" s="162" t="n">
        <f aca="false">L61+T61</f>
        <v>187</v>
      </c>
      <c r="N61" s="163" t="n">
        <f aca="false">(L61+AH61)-BN61</f>
        <v>171</v>
      </c>
      <c r="O61" s="163"/>
      <c r="P61" s="163" t="n">
        <f aca="false">IF((((W61-N61)-(W61-W64))&lt;0),0,((W61-N61)-(W61-W64)))+N61-AS61</f>
        <v>181</v>
      </c>
      <c r="Q61" s="163"/>
      <c r="R61" s="163" t="n">
        <f aca="false">IF(((P61-N61)&lt;0),0,(P61-N61))</f>
        <v>10</v>
      </c>
      <c r="S61" s="156"/>
      <c r="T61" s="156" t="n">
        <f aca="false">Y61</f>
        <v>0</v>
      </c>
      <c r="U61" s="164" t="n">
        <f aca="false">ROUND(((D61-(I61+J61))+0.0001),2)</f>
        <v>0</v>
      </c>
      <c r="V61" s="132"/>
      <c r="W61" s="166" t="n">
        <f aca="false">IF((V61&lt;&gt;0),V61,wssi_1!AD31)</f>
        <v>187</v>
      </c>
      <c r="X61" s="165" t="n">
        <f aca="false">W61+Y61</f>
        <v>187</v>
      </c>
      <c r="Y61" s="165" t="n">
        <f aca="false">IF(SUM($AB$47:AB61)-AO60&lt;0,0,SUM($AB$47:AB61)-AO60)</f>
        <v>0</v>
      </c>
      <c r="Z61" s="186" t="n">
        <f aca="false">Z64-1</f>
        <v>-12</v>
      </c>
      <c r="AA61" s="167" t="n">
        <f aca="false">IF(Z61&lt;=0,0,1)</f>
        <v>0</v>
      </c>
      <c r="AB61" s="167" t="n">
        <f aca="false">IF(AD$91&lt;&gt;0,W$91/AD$91*AA61,0)</f>
        <v>0</v>
      </c>
      <c r="AC61" s="183" t="n">
        <f aca="false">IF((W61&lt;&gt;0),1,0)</f>
        <v>1</v>
      </c>
      <c r="AD61" s="169" t="n">
        <f aca="false">IF(AE61&lt;&gt;0,AE61,$AJ$45)*AN61</f>
        <v>13</v>
      </c>
      <c r="AE61" s="132"/>
      <c r="AF61" s="162" t="n">
        <f aca="false">wssi_1!AD61</f>
        <v>13</v>
      </c>
      <c r="AG61" s="170" t="n">
        <f aca="false">wssi_1!CL61</f>
        <v>0</v>
      </c>
      <c r="AH61" s="132"/>
      <c r="AI61" s="132"/>
      <c r="AJ61" s="132"/>
      <c r="AK61" s="171" t="n">
        <f aca="false">IF((AJ61=0),AH61,(AH61-AJ61))</f>
        <v>0</v>
      </c>
      <c r="AL61" s="172" t="n">
        <f aca="false">IF((BA61&lt;&gt;0),(SUM(AH$47:AH61)-SUM(AJ$47:AJ61)),0)</f>
        <v>0</v>
      </c>
      <c r="AM61" s="173" t="n">
        <f aca="false">(W64+BB64)-W61</f>
        <v>10</v>
      </c>
      <c r="AN61" s="174" t="n">
        <f aca="false">IF($AN$45="M",0,1)</f>
        <v>1</v>
      </c>
      <c r="AO61" s="175" t="n">
        <f aca="false">ROUND(IF((BA61&lt;&gt;0),0,(P61-N61)),2)</f>
        <v>10</v>
      </c>
      <c r="AP61" s="176"/>
      <c r="AQ61" s="132"/>
      <c r="AR61" s="176"/>
      <c r="AS61" s="176" t="n">
        <f aca="false">IF(BA61&lt;&gt;0,0,AQ61)</f>
        <v>0</v>
      </c>
      <c r="AT61" s="175" t="n">
        <f aca="false">IF(BA61&lt;&gt;0,0,IF((AJ61&lt;&gt;0),(AJ61+AO61),ROUND((SUM(AH61:AH61)+AO61),2))-AS61)</f>
        <v>10</v>
      </c>
      <c r="AU61" s="175"/>
      <c r="AV61" s="175" t="n">
        <f aca="false">(0-(W61-L61))</f>
        <v>0</v>
      </c>
      <c r="AW61" s="159" t="n">
        <f aca="false">IF($AY65&lt;&gt;0,AY61*100/AY$62,0)</f>
        <v>28.5714285714286</v>
      </c>
      <c r="AX61" s="158"/>
      <c r="AY61" s="177" t="n">
        <v>16</v>
      </c>
      <c r="AZ61" s="132"/>
      <c r="BA61" s="132"/>
      <c r="BB61" s="178" t="n">
        <f aca="false">(IF((BA61&lt;&gt;0),BA61,(IF((AZ61&lt;&gt;0),AZ61,AY61)+(BE61*(BD61/100))))-AI61)</f>
        <v>16</v>
      </c>
      <c r="BC61" s="178"/>
      <c r="BD61" s="178"/>
      <c r="BE61" s="178"/>
      <c r="BF61" s="178"/>
      <c r="BG61" s="132"/>
      <c r="BH61" s="198" t="n">
        <f aca="false">wssi_1!O79</f>
        <v>0</v>
      </c>
      <c r="BI61" s="199" t="n">
        <f aca="false">wssi_1!Q79</f>
        <v>0</v>
      </c>
      <c r="BJ61" s="171"/>
      <c r="BK61" s="157" t="n">
        <v>12</v>
      </c>
      <c r="BL61" s="181" t="s">
        <v>103</v>
      </c>
      <c r="BM61" s="155"/>
      <c r="BN61" s="182" t="n">
        <f aca="false">IF((J45=1),(BB61+BG61),BB61)+$BN$44</f>
        <v>16</v>
      </c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</row>
    <row collapsed="false" customFormat="false" customHeight="true" hidden="false" ht="13" outlineLevel="0" r="62">
      <c r="A62" s="188" t="s">
        <v>104</v>
      </c>
      <c r="B62" s="189" t="n">
        <v>4</v>
      </c>
      <c r="C62" s="203"/>
      <c r="D62" s="172"/>
      <c r="E62" s="172"/>
      <c r="F62" s="204"/>
      <c r="G62" s="204"/>
      <c r="H62" s="204"/>
      <c r="I62" s="186"/>
      <c r="J62" s="186"/>
      <c r="K62" s="186"/>
      <c r="L62" s="162" t="n">
        <f aca="false">IF((D62=0),W62,D62)</f>
        <v>191.25</v>
      </c>
      <c r="M62" s="172" t="n">
        <f aca="false">SUM(M58:M61)/4</f>
        <v>191.25</v>
      </c>
      <c r="N62" s="188"/>
      <c r="O62" s="188"/>
      <c r="P62" s="188"/>
      <c r="Q62" s="188"/>
      <c r="R62" s="188"/>
      <c r="S62" s="188"/>
      <c r="T62" s="188"/>
      <c r="U62" s="188"/>
      <c r="V62" s="186"/>
      <c r="W62" s="186" t="n">
        <f aca="false">IF($AC$62&lt;&gt;0,SUM(W58:W61)/$AC$62,0)</f>
        <v>191.25</v>
      </c>
      <c r="X62" s="186" t="n">
        <f aca="false">IF($AC$62&lt;&gt;0,SUM(X58:X61)/$AC$62,0)</f>
        <v>191.25</v>
      </c>
      <c r="Y62" s="186"/>
      <c r="Z62" s="186"/>
      <c r="AA62" s="186"/>
      <c r="AB62" s="186"/>
      <c r="AC62" s="186" t="n">
        <f aca="false">SUM(AC58:AC61)</f>
        <v>4</v>
      </c>
      <c r="AD62" s="169"/>
      <c r="AE62" s="224" t="s">
        <v>106</v>
      </c>
      <c r="AF62" s="172"/>
      <c r="AG62" s="186"/>
      <c r="AH62" s="225" t="n">
        <f aca="false">SUM(AH58:AH61)</f>
        <v>0</v>
      </c>
      <c r="AI62" s="225" t="n">
        <f aca="false">SUM(AI58:AI61)</f>
        <v>0</v>
      </c>
      <c r="AJ62" s="225" t="n">
        <f aca="false">SUM(AJ58:AJ61)</f>
        <v>0</v>
      </c>
      <c r="AK62" s="177"/>
      <c r="AL62" s="172"/>
      <c r="AM62" s="226"/>
      <c r="AN62" s="226"/>
      <c r="AO62" s="172" t="n">
        <f aca="false">SUM(AO58:AO61)</f>
        <v>43</v>
      </c>
      <c r="AP62" s="186"/>
      <c r="AQ62" s="186"/>
      <c r="AR62" s="186"/>
      <c r="AS62" s="186"/>
      <c r="AT62" s="172" t="n">
        <f aca="false">SUM(AT58:AT61)</f>
        <v>43</v>
      </c>
      <c r="AU62" s="172"/>
      <c r="AV62" s="172" t="n">
        <f aca="false">0-(W62-L62)</f>
        <v>0</v>
      </c>
      <c r="AW62" s="172" t="n">
        <f aca="false">SUM(AW58:AW61)</f>
        <v>100</v>
      </c>
      <c r="AX62" s="186" t="n">
        <f aca="false">SUM(AX58:AX61)</f>
        <v>0</v>
      </c>
      <c r="AY62" s="225" t="n">
        <f aca="false">SUM(AY58:AY61)</f>
        <v>56</v>
      </c>
      <c r="AZ62" s="186"/>
      <c r="BA62" s="225" t="n">
        <f aca="false">SUM(BA58:BA61)</f>
        <v>0</v>
      </c>
      <c r="BB62" s="177" t="n">
        <f aca="false">SUM(BB58:BB61)</f>
        <v>56</v>
      </c>
      <c r="BC62" s="225" t="n">
        <f aca="false">SUM(BC58:BC61)</f>
        <v>0</v>
      </c>
      <c r="BD62" s="186"/>
      <c r="BE62" s="225" t="n">
        <f aca="false">SUM(BE58:BE61)</f>
        <v>0</v>
      </c>
      <c r="BF62" s="177"/>
      <c r="BG62" s="186" t="n">
        <f aca="false">SUM(BG58:BG61)</f>
        <v>0</v>
      </c>
      <c r="BH62" s="189"/>
      <c r="BI62" s="189"/>
      <c r="BJ62" s="186"/>
      <c r="BK62" s="189"/>
      <c r="BL62" s="195" t="s">
        <v>104</v>
      </c>
      <c r="BM62" s="193"/>
      <c r="BN62" s="194"/>
      <c r="BO62" s="227"/>
      <c r="BP62" s="125"/>
      <c r="BQ62" s="125"/>
      <c r="BR62" s="125"/>
      <c r="BS62" s="125"/>
      <c r="BT62" s="125"/>
      <c r="BU62" s="125"/>
      <c r="BV62" s="125"/>
      <c r="BW62" s="125"/>
      <c r="BX62" s="125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</row>
    <row collapsed="false" customFormat="false" customHeight="true" hidden="false" ht="13" outlineLevel="0" r="63">
      <c r="A63" s="205" t="s">
        <v>107</v>
      </c>
      <c r="B63" s="206"/>
      <c r="C63" s="190" t="s">
        <v>105</v>
      </c>
      <c r="D63" s="190"/>
      <c r="E63" s="191" t="n">
        <f aca="false">IF((W63&lt;&gt;0),((($BB63/(W63))*52)/12),0)</f>
        <v>3.01731399157698</v>
      </c>
      <c r="F63" s="207"/>
      <c r="G63" s="207"/>
      <c r="H63" s="207"/>
      <c r="I63" s="208" t="n">
        <f aca="false">(($BB63/(L63+BN44))*52)/12</f>
        <v>3.01731399157698</v>
      </c>
      <c r="J63" s="208"/>
      <c r="K63" s="208"/>
      <c r="L63" s="162" t="n">
        <f aca="false">IF((D63=0),W63,D63)</f>
        <v>178.083333333333</v>
      </c>
      <c r="M63" s="208" t="n">
        <f aca="false">((SUM(M47:M50)+SUM(M52:M55))+SUM(M58:M61))/12</f>
        <v>178.083333333333</v>
      </c>
      <c r="N63" s="205"/>
      <c r="O63" s="205"/>
      <c r="P63" s="205"/>
      <c r="Q63" s="205"/>
      <c r="R63" s="205"/>
      <c r="S63" s="205"/>
      <c r="T63" s="205"/>
      <c r="U63" s="205"/>
      <c r="V63" s="205"/>
      <c r="W63" s="208" t="n">
        <f aca="false">((SUM(W47:W50)+SUM(W52:W55))+SUM(W58:W61))/12</f>
        <v>178.083333333333</v>
      </c>
      <c r="X63" s="208" t="n">
        <f aca="false">((SUM(X47:X50)+SUM(X52:X55))+SUM(X58:X61))/12</f>
        <v>178.083333333333</v>
      </c>
      <c r="Y63" s="208"/>
      <c r="Z63" s="208"/>
      <c r="AA63" s="208"/>
      <c r="AB63" s="208"/>
      <c r="AC63" s="209"/>
      <c r="AD63" s="210"/>
      <c r="AE63" s="211" t="s">
        <v>106</v>
      </c>
      <c r="AF63" s="191"/>
      <c r="AG63" s="208"/>
      <c r="AH63" s="212" t="n">
        <f aca="false">AH62+AH57</f>
        <v>0</v>
      </c>
      <c r="AI63" s="212" t="n">
        <f aca="false">AI62+AI57</f>
        <v>0</v>
      </c>
      <c r="AJ63" s="212" t="n">
        <f aca="false">AJ62+AJ57</f>
        <v>0</v>
      </c>
      <c r="AK63" s="206"/>
      <c r="AL63" s="191"/>
      <c r="AM63" s="213"/>
      <c r="AN63" s="213"/>
      <c r="AO63" s="191" t="n">
        <f aca="false">AO62+AO57</f>
        <v>165</v>
      </c>
      <c r="AP63" s="208"/>
      <c r="AQ63" s="205"/>
      <c r="AR63" s="208"/>
      <c r="AS63" s="208"/>
      <c r="AT63" s="191" t="n">
        <f aca="false">AT62+AT57</f>
        <v>165</v>
      </c>
      <c r="AU63" s="191"/>
      <c r="AV63" s="191" t="n">
        <f aca="false">0-(W63-L63)</f>
        <v>0</v>
      </c>
      <c r="AW63" s="191"/>
      <c r="AX63" s="208" t="n">
        <f aca="false">AX62+AX57</f>
        <v>0</v>
      </c>
      <c r="AY63" s="212" t="n">
        <f aca="false">AY62+AY57</f>
        <v>124</v>
      </c>
      <c r="AZ63" s="205"/>
      <c r="BA63" s="212" t="n">
        <f aca="false">BA57+BA62</f>
        <v>0</v>
      </c>
      <c r="BB63" s="212" t="n">
        <f aca="false">BB62+BB57</f>
        <v>124</v>
      </c>
      <c r="BC63" s="212" t="n">
        <f aca="false">BC62+BC57</f>
        <v>0</v>
      </c>
      <c r="BD63" s="212"/>
      <c r="BE63" s="212" t="n">
        <f aca="false">BE62+BE57</f>
        <v>0</v>
      </c>
      <c r="BF63" s="212"/>
      <c r="BG63" s="205" t="n">
        <f aca="false">BG62+BG57</f>
        <v>0</v>
      </c>
      <c r="BH63" s="206"/>
      <c r="BI63" s="206"/>
      <c r="BJ63" s="205"/>
      <c r="BK63" s="206"/>
      <c r="BL63" s="214" t="s">
        <v>107</v>
      </c>
      <c r="BM63" s="15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</row>
    <row collapsed="false" customFormat="false" customHeight="true" hidden="false" ht="13" outlineLevel="0" r="64">
      <c r="A64" s="156" t="s">
        <v>103</v>
      </c>
      <c r="B64" s="157" t="n">
        <f aca="false">B61+1</f>
        <v>13</v>
      </c>
      <c r="C64" s="158" t="n">
        <v>0</v>
      </c>
      <c r="D64" s="159" t="n">
        <f aca="false">IF((BA61=0),0,((((D61+AJ61)+K61)-BA61)-BG61))+AI61</f>
        <v>0</v>
      </c>
      <c r="E64" s="159" t="n">
        <f aca="false">IF((D64&lt;&gt;0),D64,IF(((((E61+AH61)-BB61)-BG61)&lt;0),0,(((E61+AH61)-BB61)-BG61)))</f>
        <v>16</v>
      </c>
      <c r="F64" s="215"/>
      <c r="G64" s="216"/>
      <c r="H64" s="216"/>
      <c r="I64" s="132"/>
      <c r="J64" s="132"/>
      <c r="K64" s="132"/>
      <c r="L64" s="162" t="n">
        <f aca="false">IF((D64=0),P61,D64)+K61</f>
        <v>181</v>
      </c>
      <c r="M64" s="162" t="n">
        <f aca="false">L64+T64</f>
        <v>181</v>
      </c>
      <c r="N64" s="163" t="n">
        <f aca="false">(L64+AH64)-BN64</f>
        <v>165</v>
      </c>
      <c r="O64" s="163"/>
      <c r="P64" s="163" t="n">
        <f aca="false">IF((((W64-N64)-(W64-W65))&lt;0),0,((W64-N64)-(W64-W65)))+N64-AS64</f>
        <v>174</v>
      </c>
      <c r="Q64" s="163"/>
      <c r="R64" s="163" t="n">
        <f aca="false">IF(((P64-N64)&lt;0),0,(P64-N64))</f>
        <v>9</v>
      </c>
      <c r="S64" s="156"/>
      <c r="T64" s="156" t="n">
        <f aca="false">Y64</f>
        <v>0</v>
      </c>
      <c r="U64" s="164" t="n">
        <f aca="false">ROUND(((D64-(I64+J64))+0.0001),2)</f>
        <v>0</v>
      </c>
      <c r="V64" s="132"/>
      <c r="W64" s="166" t="n">
        <f aca="false">IF((V64&lt;&gt;0),V64,wssi_1!AF31)</f>
        <v>181</v>
      </c>
      <c r="X64" s="165" t="n">
        <f aca="false">W64+Y64</f>
        <v>181</v>
      </c>
      <c r="Y64" s="165" t="n">
        <f aca="false">IF(SUM($AB$47:AB64)-AO61&lt;0,0,SUM($AB$47:AB64)-AO61)</f>
        <v>0</v>
      </c>
      <c r="Z64" s="166" t="n">
        <f aca="false">Z65-1</f>
        <v>-11</v>
      </c>
      <c r="AA64" s="167" t="n">
        <f aca="false">IF(Z64&lt;=0,0,1)</f>
        <v>0</v>
      </c>
      <c r="AB64" s="167" t="n">
        <f aca="false">IF(AD$91&lt;&gt;0,W$91/AD$91*AA64,0)</f>
        <v>0</v>
      </c>
      <c r="AC64" s="168" t="n">
        <f aca="false">IF((W64&lt;&gt;0),1,0)</f>
        <v>1</v>
      </c>
      <c r="AD64" s="169" t="n">
        <f aca="false">IF(AE64&lt;&gt;0,AE64,$AJ$45)*AN64</f>
        <v>13</v>
      </c>
      <c r="AE64" s="132"/>
      <c r="AF64" s="162" t="n">
        <f aca="false">wssi_1!AF61</f>
        <v>13</v>
      </c>
      <c r="AG64" s="170" t="n">
        <f aca="false">wssi_1!CN61</f>
        <v>0</v>
      </c>
      <c r="AH64" s="132"/>
      <c r="AI64" s="132"/>
      <c r="AJ64" s="132"/>
      <c r="AK64" s="171" t="n">
        <f aca="false">IF((AJ64=0),AH64,(AH64-AJ64))</f>
        <v>0</v>
      </c>
      <c r="AL64" s="172" t="n">
        <f aca="false">IF((BA64&lt;&gt;0),(SUM(AH$47:AH64)-SUM(AJ$47:AJ64)),0)</f>
        <v>0</v>
      </c>
      <c r="AM64" s="173" t="n">
        <f aca="false">(W65+BB65)-W64</f>
        <v>10</v>
      </c>
      <c r="AN64" s="174" t="n">
        <v>1</v>
      </c>
      <c r="AO64" s="175" t="n">
        <f aca="false">ROUND(IF((BA64&lt;&gt;0),0,(P64-N64)),2)</f>
        <v>9</v>
      </c>
      <c r="AP64" s="176"/>
      <c r="AQ64" s="132"/>
      <c r="AR64" s="176"/>
      <c r="AS64" s="176" t="n">
        <f aca="false">IF(BA64&lt;&gt;0,0,AQ64)</f>
        <v>0</v>
      </c>
      <c r="AT64" s="175" t="n">
        <f aca="false">IF(BA64&lt;&gt;0,0,IF((AJ64&lt;&gt;0),(AJ64+AO64),ROUND((SUM(AH64:AH64)+AO64),2))-AS64)</f>
        <v>9</v>
      </c>
      <c r="AU64" s="175"/>
      <c r="AV64" s="175" t="n">
        <f aca="false">(0-(W64-L64))</f>
        <v>0</v>
      </c>
      <c r="AW64" s="159" t="n">
        <f aca="false">IF(AY$68&lt;&gt;0,AY64*100/AY$68,0)</f>
        <v>23.5294117647059</v>
      </c>
      <c r="AX64" s="158"/>
      <c r="AY64" s="177" t="n">
        <v>16</v>
      </c>
      <c r="AZ64" s="132"/>
      <c r="BA64" s="132"/>
      <c r="BB64" s="178" t="n">
        <f aca="false">(IF((BA64&lt;&gt;0),BA64,(IF((AZ64&lt;&gt;0),AZ64,AY64)+(BE64*(BD64/100))))-AI64)</f>
        <v>16</v>
      </c>
      <c r="BC64" s="178" t="n">
        <v>0</v>
      </c>
      <c r="BD64" s="178"/>
      <c r="BE64" s="178"/>
      <c r="BF64" s="178"/>
      <c r="BG64" s="132"/>
      <c r="BH64" s="198" t="n">
        <f aca="false">wssi_1!O80</f>
        <v>0</v>
      </c>
      <c r="BI64" s="199" t="n">
        <f aca="false">wssi_1!Q80</f>
        <v>0</v>
      </c>
      <c r="BJ64" s="171" t="n">
        <v>0</v>
      </c>
      <c r="BK64" s="157" t="n">
        <v>13</v>
      </c>
      <c r="BL64" s="181" t="s">
        <v>103</v>
      </c>
      <c r="BM64" s="155"/>
      <c r="BN64" s="182" t="n">
        <f aca="false">IF((J45=1),(BB64+BG64),BB64)+$BN$44</f>
        <v>16</v>
      </c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</row>
    <row collapsed="false" customFormat="false" customHeight="true" hidden="false" ht="13" outlineLevel="0" r="65">
      <c r="A65" s="156" t="s">
        <v>103</v>
      </c>
      <c r="B65" s="157" t="n">
        <f aca="false">B64+1</f>
        <v>14</v>
      </c>
      <c r="C65" s="158" t="n">
        <v>0</v>
      </c>
      <c r="D65" s="159" t="n">
        <f aca="false">IF((BA64=0),0,((((D64+AJ64)+K64)-BA64)-BG64))+AI64</f>
        <v>0</v>
      </c>
      <c r="E65" s="159" t="n">
        <f aca="false">IF((D65&lt;&gt;0),D65,IF(((((E64+AH64)-BB64)-BG64)&lt;0),0,(((E64+AH64)-BB64)-BG64)))</f>
        <v>0</v>
      </c>
      <c r="F65" s="218"/>
      <c r="G65" s="219"/>
      <c r="H65" s="220"/>
      <c r="I65" s="132"/>
      <c r="J65" s="132"/>
      <c r="K65" s="132"/>
      <c r="L65" s="162" t="n">
        <f aca="false">IF((D65=0),P64,D65)+K64</f>
        <v>174</v>
      </c>
      <c r="M65" s="162" t="n">
        <f aca="false">L65+T65</f>
        <v>174</v>
      </c>
      <c r="N65" s="163" t="n">
        <f aca="false">(L65+AH65)-BN65</f>
        <v>157</v>
      </c>
      <c r="O65" s="163"/>
      <c r="P65" s="163" t="n">
        <f aca="false">IF((((W65-N65)-(W65-W66))&lt;0),0,((W65-N65)-(W65-W66)))+N65-AS65</f>
        <v>165</v>
      </c>
      <c r="Q65" s="163"/>
      <c r="R65" s="163" t="n">
        <f aca="false">IF(((P65-N65)&lt;0),0,(P65-N65))</f>
        <v>8</v>
      </c>
      <c r="S65" s="156"/>
      <c r="T65" s="156" t="n">
        <f aca="false">Y65</f>
        <v>0</v>
      </c>
      <c r="U65" s="164" t="n">
        <f aca="false">ROUND(((D65-(I65+J65))+0.0001),2)</f>
        <v>0</v>
      </c>
      <c r="V65" s="132"/>
      <c r="W65" s="166" t="n">
        <f aca="false">IF((V65&lt;&gt;0),V65,wssi_1!AH31)</f>
        <v>174</v>
      </c>
      <c r="X65" s="165" t="n">
        <f aca="false">W65+Y65</f>
        <v>174</v>
      </c>
      <c r="Y65" s="165" t="n">
        <f aca="false">IF(SUM($AB$47:AB65)-AO64&lt;0,0,SUM($AB$47:AB65)-AO64)</f>
        <v>0</v>
      </c>
      <c r="Z65" s="166" t="n">
        <f aca="false">Z66-1</f>
        <v>-10</v>
      </c>
      <c r="AA65" s="167" t="n">
        <f aca="false">IF(Z65&lt;=0,0,1)</f>
        <v>0</v>
      </c>
      <c r="AB65" s="167" t="n">
        <f aca="false">IF(AD$91&lt;&gt;0,W$91/AD$91*AA65,0)</f>
        <v>0</v>
      </c>
      <c r="AC65" s="183" t="n">
        <f aca="false">IF((W65&lt;&gt;0),1,0)</f>
        <v>1</v>
      </c>
      <c r="AD65" s="169" t="n">
        <f aca="false">IF(AE65&lt;&gt;0,AE65,$AJ$45)*AN65</f>
        <v>13</v>
      </c>
      <c r="AE65" s="132"/>
      <c r="AF65" s="162" t="n">
        <f aca="false">wssi_1!AH61</f>
        <v>13</v>
      </c>
      <c r="AG65" s="170" t="n">
        <f aca="false">wssi_1!CP61</f>
        <v>0</v>
      </c>
      <c r="AH65" s="132"/>
      <c r="AI65" s="132"/>
      <c r="AJ65" s="132"/>
      <c r="AK65" s="171" t="n">
        <f aca="false">IF((AJ65=0),AH65,(AH65-AJ65))</f>
        <v>0</v>
      </c>
      <c r="AL65" s="172" t="n">
        <f aca="false">IF((BA65&lt;&gt;0),(SUM(AH$47:AH65)-SUM(AJ$47:AJ65)),0)</f>
        <v>0</v>
      </c>
      <c r="AM65" s="173" t="n">
        <f aca="false">(W66+BB66)-W65</f>
        <v>9</v>
      </c>
      <c r="AN65" s="174" t="n">
        <f aca="false">IF($AN$45="M",0,1)</f>
        <v>1</v>
      </c>
      <c r="AO65" s="175" t="n">
        <f aca="false">ROUND(IF((BA65&lt;&gt;0),0,(P65-N65)),2)</f>
        <v>8</v>
      </c>
      <c r="AP65" s="176"/>
      <c r="AQ65" s="132"/>
      <c r="AR65" s="176"/>
      <c r="AS65" s="176" t="n">
        <f aca="false">IF(BA65&lt;&gt;0,0,AQ65)</f>
        <v>0</v>
      </c>
      <c r="AT65" s="175" t="n">
        <f aca="false">IF(BA65&lt;&gt;0,0,IF((AJ65&lt;&gt;0),(AJ65+AO65),ROUND((SUM(AH65:AH65)+AO65),2))-AS65)</f>
        <v>8</v>
      </c>
      <c r="AU65" s="175"/>
      <c r="AV65" s="175" t="n">
        <f aca="false">(0-(W65-L65))</f>
        <v>0</v>
      </c>
      <c r="AW65" s="159" t="n">
        <f aca="false">IF(AY$68&lt;&gt;0,AY65*100/AY$68,0)</f>
        <v>25</v>
      </c>
      <c r="AX65" s="158"/>
      <c r="AY65" s="177" t="n">
        <v>17</v>
      </c>
      <c r="AZ65" s="132"/>
      <c r="BA65" s="132"/>
      <c r="BB65" s="178" t="n">
        <f aca="false">(IF((BA65&lt;&gt;0),BA65,(IF((AZ65&lt;&gt;0),AZ65,AY65)+(BE65*(BD65/100))))-AI65)</f>
        <v>17</v>
      </c>
      <c r="BC65" s="178"/>
      <c r="BD65" s="178"/>
      <c r="BE65" s="178"/>
      <c r="BF65" s="178"/>
      <c r="BG65" s="132"/>
      <c r="BH65" s="198" t="n">
        <f aca="false">wssi_1!O81</f>
        <v>0</v>
      </c>
      <c r="BI65" s="199" t="n">
        <f aca="false">wssi_1!Q81</f>
        <v>0</v>
      </c>
      <c r="BJ65" s="171"/>
      <c r="BK65" s="157" t="n">
        <v>14</v>
      </c>
      <c r="BL65" s="181" t="s">
        <v>103</v>
      </c>
      <c r="BM65" s="155"/>
      <c r="BN65" s="182" t="n">
        <f aca="false">IF((J45=1),(BB65+BG65),BB65)+$BN$44</f>
        <v>17</v>
      </c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</row>
    <row collapsed="false" customFormat="false" customHeight="true" hidden="false" ht="13" outlineLevel="0" r="66">
      <c r="A66" s="156" t="s">
        <v>103</v>
      </c>
      <c r="B66" s="157" t="n">
        <f aca="false">B65+1</f>
        <v>15</v>
      </c>
      <c r="C66" s="158" t="n">
        <v>0</v>
      </c>
      <c r="D66" s="159" t="n">
        <f aca="false">IF((BA65=0),0,((((D65+AJ65)+K65)-BA65)-BG65))+AI65</f>
        <v>0</v>
      </c>
      <c r="E66" s="159" t="n">
        <f aca="false">IF((D66&lt;&gt;0),D66,IF(((((E65+AH65)-BB65)-BG65)&lt;0),0,(((E65+AH65)-BB65)-BG65)))</f>
        <v>0</v>
      </c>
      <c r="F66" s="218"/>
      <c r="G66" s="219"/>
      <c r="H66" s="220"/>
      <c r="I66" s="132"/>
      <c r="J66" s="132"/>
      <c r="K66" s="132"/>
      <c r="L66" s="162" t="n">
        <f aca="false">IF((D66=0),P65,D66)+K65</f>
        <v>165</v>
      </c>
      <c r="M66" s="162" t="n">
        <f aca="false">L66+T66</f>
        <v>165</v>
      </c>
      <c r="N66" s="163" t="n">
        <f aca="false">(L66+AH66)-BN66</f>
        <v>147</v>
      </c>
      <c r="O66" s="163"/>
      <c r="P66" s="163" t="n">
        <f aca="false">IF((((W66-N66)-(W66-W67))&lt;0),0,((W66-N66)-(W66-W67)))+N66-AS66</f>
        <v>155</v>
      </c>
      <c r="Q66" s="163"/>
      <c r="R66" s="163" t="n">
        <f aca="false">IF(((P66-N66)&lt;0),0,(P66-N66))</f>
        <v>8</v>
      </c>
      <c r="S66" s="156"/>
      <c r="T66" s="156" t="n">
        <f aca="false">Y66</f>
        <v>0</v>
      </c>
      <c r="U66" s="164" t="n">
        <f aca="false">ROUND(((D66-(I66+J66))+0.0001),2)</f>
        <v>0</v>
      </c>
      <c r="V66" s="132"/>
      <c r="W66" s="166" t="n">
        <f aca="false">IF((V66&lt;&gt;0),V66,wssi_1!AJ31)</f>
        <v>165</v>
      </c>
      <c r="X66" s="165" t="n">
        <f aca="false">W66+Y66</f>
        <v>165</v>
      </c>
      <c r="Y66" s="165" t="n">
        <f aca="false">IF(SUM($AB$47:AB66)-AO65&lt;0,0,SUM($AB$47:AB66)-AO65)</f>
        <v>0</v>
      </c>
      <c r="Z66" s="166" t="n">
        <f aca="false">Z67-1</f>
        <v>-9</v>
      </c>
      <c r="AA66" s="167" t="n">
        <f aca="false">IF(Z66&lt;=0,0,1)</f>
        <v>0</v>
      </c>
      <c r="AB66" s="167" t="n">
        <f aca="false">IF(AD$91&lt;&gt;0,W$91/AD$91*AA66,0)</f>
        <v>0</v>
      </c>
      <c r="AC66" s="183" t="n">
        <f aca="false">IF((W66&lt;&gt;0),1,0)</f>
        <v>1</v>
      </c>
      <c r="AD66" s="169" t="n">
        <f aca="false">IF(AE66&lt;&gt;0,AE66,$AJ$45)*AN66</f>
        <v>13</v>
      </c>
      <c r="AE66" s="132"/>
      <c r="AF66" s="162" t="n">
        <f aca="false">wssi_1!AJ61</f>
        <v>13</v>
      </c>
      <c r="AG66" s="170" t="n">
        <f aca="false">wssi_1!CR61</f>
        <v>0</v>
      </c>
      <c r="AH66" s="132"/>
      <c r="AI66" s="132"/>
      <c r="AJ66" s="132"/>
      <c r="AK66" s="171" t="n">
        <f aca="false">IF((AJ66=0),AH66,(AH66-AJ66))</f>
        <v>0</v>
      </c>
      <c r="AL66" s="172" t="n">
        <f aca="false">IF((BA66&lt;&gt;0),(SUM(AH$47:AH66)-SUM(AJ$47:AJ66)),0)</f>
        <v>0</v>
      </c>
      <c r="AM66" s="173" t="n">
        <f aca="false">(W67+BB67)-W66</f>
        <v>7</v>
      </c>
      <c r="AN66" s="174" t="n">
        <f aca="false">IF($AN$45="M",0,1)</f>
        <v>1</v>
      </c>
      <c r="AO66" s="175" t="n">
        <f aca="false">ROUND(IF((BA66&lt;&gt;0),0,(P66-N66)),2)</f>
        <v>8</v>
      </c>
      <c r="AP66" s="176"/>
      <c r="AQ66" s="132"/>
      <c r="AR66" s="176"/>
      <c r="AS66" s="176" t="n">
        <f aca="false">IF(BA66&lt;&gt;0,0,AQ66)</f>
        <v>0</v>
      </c>
      <c r="AT66" s="175" t="n">
        <f aca="false">IF(BA66&lt;&gt;0,0,IF((AJ66&lt;&gt;0),(AJ66+AO66),ROUND((SUM(AH66:AH66)+AO66),2))-AS66)</f>
        <v>8</v>
      </c>
      <c r="AU66" s="175"/>
      <c r="AV66" s="175" t="n">
        <f aca="false">(0-(W66-L66))</f>
        <v>0</v>
      </c>
      <c r="AW66" s="159" t="n">
        <f aca="false">IF(AY$68&lt;&gt;0,AY66*100/AY$68,0)</f>
        <v>26.4705882352941</v>
      </c>
      <c r="AX66" s="158"/>
      <c r="AY66" s="177" t="n">
        <v>18</v>
      </c>
      <c r="AZ66" s="132"/>
      <c r="BA66" s="132"/>
      <c r="BB66" s="178" t="n">
        <f aca="false">(IF((BA66&lt;&gt;0),BA66,(IF((AZ66&lt;&gt;0),AZ66,AY66)+(BE66*(BD66/100))))-AI66)</f>
        <v>18</v>
      </c>
      <c r="BC66" s="178"/>
      <c r="BD66" s="178"/>
      <c r="BE66" s="178"/>
      <c r="BF66" s="178"/>
      <c r="BG66" s="132"/>
      <c r="BH66" s="198" t="n">
        <f aca="false">wssi_1!O82</f>
        <v>0</v>
      </c>
      <c r="BI66" s="199" t="n">
        <f aca="false">wssi_1!Q82</f>
        <v>0</v>
      </c>
      <c r="BJ66" s="171"/>
      <c r="BK66" s="157" t="n">
        <v>15</v>
      </c>
      <c r="BL66" s="181" t="s">
        <v>103</v>
      </c>
      <c r="BM66" s="155"/>
      <c r="BN66" s="182" t="n">
        <f aca="false">IF((J45=1),(BB66+BG66),BB66)+$BN$44</f>
        <v>18</v>
      </c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  <c r="IW66" s="13"/>
      <c r="IX66" s="13"/>
      <c r="IY66" s="13"/>
      <c r="IZ66" s="13"/>
      <c r="JA66" s="13"/>
      <c r="JB66" s="13"/>
      <c r="JC66" s="13"/>
      <c r="JD66" s="13"/>
      <c r="JE66" s="13"/>
    </row>
    <row collapsed="false" customFormat="false" customHeight="true" hidden="false" ht="13" outlineLevel="0" r="67">
      <c r="A67" s="156" t="s">
        <v>103</v>
      </c>
      <c r="B67" s="157" t="n">
        <f aca="false">B66+1</f>
        <v>16</v>
      </c>
      <c r="C67" s="158" t="n">
        <v>0</v>
      </c>
      <c r="D67" s="159" t="n">
        <f aca="false">IF((BA66=0),0,((((D66+AJ66)+K66)-BA66)-BG66))+AI66</f>
        <v>0</v>
      </c>
      <c r="E67" s="159" t="n">
        <f aca="false">IF((D67&lt;&gt;0),D67,IF(((((E66+AH66)-BB66)-BG66)&lt;0),0,(((E66+AH66)-BB66)-BG66)))</f>
        <v>0</v>
      </c>
      <c r="F67" s="221"/>
      <c r="G67" s="222"/>
      <c r="H67" s="223"/>
      <c r="I67" s="132"/>
      <c r="J67" s="132"/>
      <c r="K67" s="132"/>
      <c r="L67" s="162" t="n">
        <f aca="false">IF((D67=0),P66,D67)+K66</f>
        <v>155</v>
      </c>
      <c r="M67" s="162" t="n">
        <f aca="false">L67+T67</f>
        <v>155</v>
      </c>
      <c r="N67" s="163" t="n">
        <f aca="false">(L67+AH67)-BN67</f>
        <v>138</v>
      </c>
      <c r="O67" s="163"/>
      <c r="P67" s="163" t="n">
        <f aca="false">IF((((W67-N67)-(W67-W70))&lt;0),0,((W67-N67)-(W67-W70)))+N67-AS67</f>
        <v>138</v>
      </c>
      <c r="Q67" s="163"/>
      <c r="R67" s="163" t="n">
        <f aca="false">IF(((P67-N67)&lt;0),0,(P67-N67))</f>
        <v>0</v>
      </c>
      <c r="S67" s="156"/>
      <c r="T67" s="156" t="n">
        <f aca="false">Y67</f>
        <v>0</v>
      </c>
      <c r="U67" s="164" t="n">
        <f aca="false">ROUND(((D67-(I67+J67))+0.0001),2)</f>
        <v>0</v>
      </c>
      <c r="V67" s="132"/>
      <c r="W67" s="166" t="n">
        <f aca="false">IF((V67&lt;&gt;0),V67,wssi_1!AL31)</f>
        <v>155</v>
      </c>
      <c r="X67" s="165" t="n">
        <f aca="false">W67+Y67</f>
        <v>155</v>
      </c>
      <c r="Y67" s="165" t="n">
        <f aca="false">IF(SUM($AB$47:AB67)-AO66&lt;0,0,SUM($AB$47:AB67)-AO66)</f>
        <v>0</v>
      </c>
      <c r="Z67" s="186" t="n">
        <f aca="false">Z70-1</f>
        <v>-8</v>
      </c>
      <c r="AA67" s="167" t="n">
        <f aca="false">IF(Z67&lt;=0,0,1)</f>
        <v>0</v>
      </c>
      <c r="AB67" s="167" t="n">
        <f aca="false">IF(AD$91&lt;&gt;0,W$91/AD$91*AA67,0)</f>
        <v>0</v>
      </c>
      <c r="AC67" s="183" t="n">
        <f aca="false">IF((W67&lt;&gt;0),1,0)</f>
        <v>1</v>
      </c>
      <c r="AD67" s="169" t="n">
        <f aca="false">IF(AE67&lt;&gt;0,AE67,$AJ$45)*AN67</f>
        <v>13</v>
      </c>
      <c r="AE67" s="132"/>
      <c r="AF67" s="162" t="n">
        <f aca="false">wssi_1!AL61</f>
        <v>13</v>
      </c>
      <c r="AG67" s="170" t="n">
        <f aca="false">wssi_1!CT61</f>
        <v>0</v>
      </c>
      <c r="AH67" s="132"/>
      <c r="AI67" s="132"/>
      <c r="AJ67" s="132"/>
      <c r="AK67" s="171" t="n">
        <f aca="false">IF((AJ67=0),AH67,(AH67-AJ67))</f>
        <v>0</v>
      </c>
      <c r="AL67" s="172" t="n">
        <f aca="false">IF((BA67&lt;&gt;0),(SUM(AH$47:AH67)-SUM(AJ$47:AJ67)),0)</f>
        <v>0</v>
      </c>
      <c r="AM67" s="173" t="n">
        <f aca="false">(W70+BB70)-W67</f>
        <v>-1</v>
      </c>
      <c r="AN67" s="174" t="n">
        <f aca="false">IF($AN$45="M",0,1)</f>
        <v>1</v>
      </c>
      <c r="AO67" s="175" t="n">
        <f aca="false">ROUND(IF((BA67&lt;&gt;0),0,(P67-N67)),2)</f>
        <v>0</v>
      </c>
      <c r="AP67" s="176"/>
      <c r="AQ67" s="132"/>
      <c r="AR67" s="176"/>
      <c r="AS67" s="176" t="n">
        <f aca="false">IF(BA67&lt;&gt;0,0,AQ67)</f>
        <v>0</v>
      </c>
      <c r="AT67" s="175" t="n">
        <f aca="false">IF(BA67&lt;&gt;0,0,IF((AJ67&lt;&gt;0),(AJ67+AO67),ROUND((SUM(AH67:AH67)+AO67),2))-AS67)</f>
        <v>0</v>
      </c>
      <c r="AU67" s="175"/>
      <c r="AV67" s="175" t="n">
        <f aca="false">(0-(W67-L67))</f>
        <v>0</v>
      </c>
      <c r="AW67" s="159" t="n">
        <f aca="false">IF(AY$68&lt;&gt;0,AY67*100/AY$68,0)</f>
        <v>25</v>
      </c>
      <c r="AX67" s="158"/>
      <c r="AY67" s="177" t="n">
        <v>17</v>
      </c>
      <c r="AZ67" s="132"/>
      <c r="BA67" s="132"/>
      <c r="BB67" s="178" t="n">
        <f aca="false">(IF((BA67&lt;&gt;0),BA67,(IF((AZ67&lt;&gt;0),AZ67,AY67)+(BE67*(BD67/100))))-AI67)</f>
        <v>17</v>
      </c>
      <c r="BC67" s="178"/>
      <c r="BD67" s="178"/>
      <c r="BE67" s="178"/>
      <c r="BF67" s="178"/>
      <c r="BG67" s="132"/>
      <c r="BH67" s="198" t="n">
        <f aca="false">wssi_1!O83</f>
        <v>0</v>
      </c>
      <c r="BI67" s="199" t="n">
        <f aca="false">wssi_1!Q83</f>
        <v>0</v>
      </c>
      <c r="BJ67" s="171"/>
      <c r="BK67" s="157" t="n">
        <v>16</v>
      </c>
      <c r="BL67" s="181" t="s">
        <v>103</v>
      </c>
      <c r="BM67" s="155"/>
      <c r="BN67" s="182" t="n">
        <f aca="false">IF((J45=1),(BB67+BG67),BB67)+$BN$44</f>
        <v>17</v>
      </c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</row>
    <row collapsed="false" customFormat="false" customHeight="true" hidden="false" ht="13" outlineLevel="0" r="68">
      <c r="A68" s="188" t="s">
        <v>104</v>
      </c>
      <c r="B68" s="189" t="n">
        <v>4</v>
      </c>
      <c r="C68" s="203"/>
      <c r="D68" s="172"/>
      <c r="E68" s="172"/>
      <c r="F68" s="204"/>
      <c r="G68" s="204"/>
      <c r="H68" s="204"/>
      <c r="I68" s="186"/>
      <c r="J68" s="186"/>
      <c r="K68" s="186"/>
      <c r="L68" s="162" t="n">
        <f aca="false">IF((D68=0),W68,D68)</f>
        <v>168.75</v>
      </c>
      <c r="M68" s="172" t="n">
        <f aca="false">SUM(M64:M67)/4</f>
        <v>168.75</v>
      </c>
      <c r="N68" s="188"/>
      <c r="O68" s="188"/>
      <c r="P68" s="188"/>
      <c r="Q68" s="188"/>
      <c r="R68" s="188"/>
      <c r="S68" s="188"/>
      <c r="T68" s="188"/>
      <c r="U68" s="188"/>
      <c r="V68" s="186"/>
      <c r="W68" s="186" t="n">
        <f aca="false">IF($AC$68&lt;&gt;0,SUM(W64:W67)/$AC$68,0)</f>
        <v>168.75</v>
      </c>
      <c r="X68" s="186" t="n">
        <f aca="false">IF($AC$68&lt;&gt;0,SUM(X64:X67)/$AC$68,0)</f>
        <v>168.75</v>
      </c>
      <c r="Y68" s="186"/>
      <c r="Z68" s="186"/>
      <c r="AA68" s="186"/>
      <c r="AB68" s="186"/>
      <c r="AC68" s="186" t="n">
        <f aca="false">SUM(AC64:AC67)</f>
        <v>4</v>
      </c>
      <c r="AD68" s="169"/>
      <c r="AE68" s="224" t="n">
        <v>9</v>
      </c>
      <c r="AF68" s="162"/>
      <c r="AG68" s="186"/>
      <c r="AH68" s="225" t="n">
        <f aca="false">SUM(AH64:AH67)</f>
        <v>0</v>
      </c>
      <c r="AI68" s="225" t="n">
        <f aca="false">SUM(AI64:AI67)</f>
        <v>0</v>
      </c>
      <c r="AJ68" s="225" t="n">
        <f aca="false">SUM(AJ64:AJ67)</f>
        <v>0</v>
      </c>
      <c r="AK68" s="177"/>
      <c r="AL68" s="172"/>
      <c r="AM68" s="226"/>
      <c r="AN68" s="226"/>
      <c r="AO68" s="172" t="n">
        <f aca="false">SUM(AO64:AO67)</f>
        <v>25</v>
      </c>
      <c r="AP68" s="186"/>
      <c r="AQ68" s="186"/>
      <c r="AR68" s="186"/>
      <c r="AS68" s="186"/>
      <c r="AT68" s="172" t="n">
        <f aca="false">SUM(AT64:AT67)</f>
        <v>25</v>
      </c>
      <c r="AU68" s="172"/>
      <c r="AV68" s="172"/>
      <c r="AW68" s="172" t="n">
        <f aca="false">SUM(AW64:AW67)</f>
        <v>100</v>
      </c>
      <c r="AX68" s="186" t="n">
        <f aca="false">SUM(AX64:AX67)</f>
        <v>0</v>
      </c>
      <c r="AY68" s="225" t="n">
        <f aca="false">SUM(AY64:AY67)</f>
        <v>68</v>
      </c>
      <c r="AZ68" s="186"/>
      <c r="BA68" s="225" t="n">
        <f aca="false">SUM(BA64:BA67)</f>
        <v>0</v>
      </c>
      <c r="BB68" s="177" t="n">
        <f aca="false">SUM(BB64:BB67)</f>
        <v>68</v>
      </c>
      <c r="BC68" s="225" t="n">
        <f aca="false">SUM(BC64:BC67)</f>
        <v>0</v>
      </c>
      <c r="BD68" s="186"/>
      <c r="BE68" s="225" t="n">
        <f aca="false">SUM(BE64:BE67)</f>
        <v>0</v>
      </c>
      <c r="BF68" s="177"/>
      <c r="BG68" s="186" t="n">
        <f aca="false">SUM(BG64:BG67)</f>
        <v>0</v>
      </c>
      <c r="BH68" s="189"/>
      <c r="BI68" s="189"/>
      <c r="BJ68" s="186"/>
      <c r="BK68" s="189"/>
      <c r="BL68" s="195" t="s">
        <v>104</v>
      </c>
      <c r="BM68" s="193"/>
      <c r="BN68" s="194"/>
      <c r="BO68" s="227"/>
      <c r="BP68" s="125"/>
      <c r="BQ68" s="125"/>
      <c r="BR68" s="125"/>
      <c r="BS68" s="125"/>
      <c r="BT68" s="125"/>
      <c r="BU68" s="125"/>
      <c r="BV68" s="125"/>
      <c r="BW68" s="125"/>
      <c r="BX68" s="125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3"/>
      <c r="JD68" s="13"/>
      <c r="JE68" s="13"/>
    </row>
    <row collapsed="false" customFormat="false" customHeight="true" hidden="false" ht="13" outlineLevel="0" r="69">
      <c r="A69" s="205" t="s">
        <v>107</v>
      </c>
      <c r="B69" s="206"/>
      <c r="C69" s="190" t="s">
        <v>105</v>
      </c>
      <c r="D69" s="190"/>
      <c r="E69" s="191" t="n">
        <f aca="false">IF((W69&lt;&gt;0),((($BB69/(W69))*52)/16),0)</f>
        <v>3.55049786628734</v>
      </c>
      <c r="F69" s="207"/>
      <c r="G69" s="207"/>
      <c r="H69" s="207"/>
      <c r="I69" s="208" t="n">
        <f aca="false">(($BB69/(L69+BN44))*52)/16</f>
        <v>3.55049786628734</v>
      </c>
      <c r="J69" s="208"/>
      <c r="K69" s="208"/>
      <c r="L69" s="162" t="n">
        <f aca="false">IF((D69=0),W69,D69)</f>
        <v>175.75</v>
      </c>
      <c r="M69" s="208" t="n">
        <f aca="false">(((SUM(M$47:M$50)+SUM(M$52:M$55))+SUM(M$58:M$61))+SUM(M$64:M$67))/16</f>
        <v>175.75</v>
      </c>
      <c r="N69" s="205"/>
      <c r="O69" s="205"/>
      <c r="P69" s="205"/>
      <c r="Q69" s="205"/>
      <c r="R69" s="205"/>
      <c r="S69" s="205"/>
      <c r="T69" s="205"/>
      <c r="U69" s="205"/>
      <c r="V69" s="205"/>
      <c r="W69" s="208" t="n">
        <f aca="false">(((SUM(W$47:W$50)+SUM(W$52:W$55))+SUM(W$58:W$61))+SUM(W$64:W$67))/16</f>
        <v>175.75</v>
      </c>
      <c r="X69" s="208" t="n">
        <f aca="false">(((SUM(X$47:X$50)+SUM(X$52:X$55))+SUM(X$58:X$61))+SUM(X$64:X$67))/16</f>
        <v>175.75</v>
      </c>
      <c r="Y69" s="208"/>
      <c r="Z69" s="208"/>
      <c r="AA69" s="208"/>
      <c r="AB69" s="208"/>
      <c r="AC69" s="209"/>
      <c r="AD69" s="210"/>
      <c r="AE69" s="211" t="s">
        <v>106</v>
      </c>
      <c r="AF69" s="191"/>
      <c r="AG69" s="208"/>
      <c r="AH69" s="212" t="n">
        <f aca="false">AH68+AH63</f>
        <v>0</v>
      </c>
      <c r="AI69" s="212" t="n">
        <f aca="false">AI68+AI63</f>
        <v>0</v>
      </c>
      <c r="AJ69" s="212" t="n">
        <f aca="false">AJ68+AJ63</f>
        <v>0</v>
      </c>
      <c r="AK69" s="206"/>
      <c r="AL69" s="191"/>
      <c r="AM69" s="213"/>
      <c r="AN69" s="213"/>
      <c r="AO69" s="191" t="n">
        <f aca="false">AO68+AO63</f>
        <v>190</v>
      </c>
      <c r="AP69" s="208"/>
      <c r="AQ69" s="205"/>
      <c r="AR69" s="208"/>
      <c r="AS69" s="208"/>
      <c r="AT69" s="191" t="n">
        <f aca="false">AT68+AT63</f>
        <v>190</v>
      </c>
      <c r="AU69" s="191"/>
      <c r="AV69" s="191"/>
      <c r="AW69" s="191"/>
      <c r="AX69" s="208" t="n">
        <f aca="false">AX68+AX63</f>
        <v>0</v>
      </c>
      <c r="AY69" s="212" t="n">
        <f aca="false">AY68+AY63</f>
        <v>192</v>
      </c>
      <c r="AZ69" s="205"/>
      <c r="BA69" s="212" t="n">
        <f aca="false">BA63+BA68</f>
        <v>0</v>
      </c>
      <c r="BB69" s="212" t="n">
        <f aca="false">BB68+BB63</f>
        <v>192</v>
      </c>
      <c r="BC69" s="212" t="n">
        <f aca="false">BC68+BC63</f>
        <v>0</v>
      </c>
      <c r="BD69" s="212"/>
      <c r="BE69" s="212" t="n">
        <f aca="false">BE68+BE63</f>
        <v>0</v>
      </c>
      <c r="BF69" s="212"/>
      <c r="BG69" s="205" t="n">
        <f aca="false">BG68+BG63</f>
        <v>0</v>
      </c>
      <c r="BH69" s="206"/>
      <c r="BI69" s="206"/>
      <c r="BJ69" s="205"/>
      <c r="BK69" s="206"/>
      <c r="BL69" s="214" t="s">
        <v>107</v>
      </c>
      <c r="BM69" s="15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</row>
    <row collapsed="false" customFormat="false" customHeight="true" hidden="false" ht="13" outlineLevel="0" r="70">
      <c r="A70" s="156" t="s">
        <v>103</v>
      </c>
      <c r="B70" s="157" t="n">
        <f aca="false">B67+1</f>
        <v>17</v>
      </c>
      <c r="C70" s="158" t="n">
        <v>0</v>
      </c>
      <c r="D70" s="159" t="n">
        <f aca="false">IF((BA67=0),0,((((D67+AJ67)+K67)-BA67)-BG67))+AI67</f>
        <v>0</v>
      </c>
      <c r="E70" s="159" t="n">
        <f aca="false">IF((D70&lt;&gt;0),D70,IF(((((E67+AH67)-BB67)-BG67)&lt;0),0,(((E67+AH67)-BB67)-BG67)))</f>
        <v>0</v>
      </c>
      <c r="F70" s="196"/>
      <c r="G70" s="197"/>
      <c r="H70" s="197"/>
      <c r="I70" s="132"/>
      <c r="J70" s="132"/>
      <c r="K70" s="132"/>
      <c r="L70" s="162" t="n">
        <f aca="false">IF((D70=0),P67,D70)+K67</f>
        <v>138</v>
      </c>
      <c r="M70" s="162" t="n">
        <f aca="false">L70+T70</f>
        <v>138</v>
      </c>
      <c r="N70" s="163" t="n">
        <f aca="false">(L70+AH70)-BN70</f>
        <v>122</v>
      </c>
      <c r="O70" s="163"/>
      <c r="P70" s="163" t="n">
        <f aca="false">IF((((W70-N70)-(W70-W71))&lt;0),0,((W70-N70)-(W70-W71)))+N70-AS70</f>
        <v>122</v>
      </c>
      <c r="Q70" s="163"/>
      <c r="R70" s="163" t="n">
        <f aca="false">IF(((P70-N70)&lt;0),0,(P70-N70))</f>
        <v>0</v>
      </c>
      <c r="S70" s="156"/>
      <c r="T70" s="156" t="n">
        <f aca="false">Y70</f>
        <v>0</v>
      </c>
      <c r="U70" s="164" t="n">
        <f aca="false">ROUND(((D70-(I70+J70))+0.0001),2)</f>
        <v>0</v>
      </c>
      <c r="V70" s="132"/>
      <c r="W70" s="166" t="n">
        <f aca="false">IF((V70&lt;&gt;0),V70,wssi_1!AN31)</f>
        <v>138</v>
      </c>
      <c r="X70" s="165" t="n">
        <f aca="false">W70+Y70</f>
        <v>138</v>
      </c>
      <c r="Y70" s="165" t="n">
        <f aca="false">IF(SUM($AB$47:AB70)-AO67&lt;0,0,SUM($AB$47:AB70)-AO67)</f>
        <v>0</v>
      </c>
      <c r="Z70" s="166" t="n">
        <f aca="false">Z71-1</f>
        <v>-7</v>
      </c>
      <c r="AA70" s="167" t="n">
        <f aca="false">IF(Z70&lt;=0,0,1)</f>
        <v>0</v>
      </c>
      <c r="AB70" s="167" t="n">
        <f aca="false">IF(AD$91&lt;&gt;0,W$91/AD$91*AA70,0)</f>
        <v>0</v>
      </c>
      <c r="AC70" s="168" t="n">
        <f aca="false">IF((W70&lt;&gt;0),1,0)</f>
        <v>1</v>
      </c>
      <c r="AD70" s="169" t="n">
        <f aca="false">IF(AE70&lt;&gt;0,AE70,$AJ$45)*AN70</f>
        <v>12</v>
      </c>
      <c r="AE70" s="132" t="n">
        <v>12</v>
      </c>
      <c r="AF70" s="162" t="n">
        <f aca="false">wssi_1!AN61</f>
        <v>12</v>
      </c>
      <c r="AG70" s="170" t="n">
        <f aca="false">wssi_1!CV61</f>
        <v>0</v>
      </c>
      <c r="AH70" s="132"/>
      <c r="AI70" s="132"/>
      <c r="AJ70" s="132"/>
      <c r="AK70" s="171" t="n">
        <f aca="false">IF((AJ70=0),AH70,(AH70-AJ70))</f>
        <v>0</v>
      </c>
      <c r="AL70" s="172" t="n">
        <f aca="false">IF((BA70&lt;&gt;0),(SUM(AH$47:AH70)-SUM(AJ$47:AJ70)),0)</f>
        <v>0</v>
      </c>
      <c r="AM70" s="173" t="n">
        <f aca="false">(W71+BB71)-W70</f>
        <v>-1</v>
      </c>
      <c r="AN70" s="174" t="n">
        <v>1</v>
      </c>
      <c r="AO70" s="175" t="n">
        <f aca="false">ROUND(IF((BA70&lt;&gt;0),0,(P70-N70)),2)</f>
        <v>0</v>
      </c>
      <c r="AP70" s="176"/>
      <c r="AQ70" s="132"/>
      <c r="AR70" s="176"/>
      <c r="AS70" s="176" t="n">
        <f aca="false">IF(BA70&lt;&gt;0,0,AQ70)</f>
        <v>0</v>
      </c>
      <c r="AT70" s="175" t="n">
        <f aca="false">IF(BA70&lt;&gt;0,0,IF((AJ70&lt;&gt;0),(AJ70+AO70),ROUND((SUM(AH70:AH70)+AO70),2))-AS70)</f>
        <v>0</v>
      </c>
      <c r="AU70" s="175"/>
      <c r="AV70" s="175" t="n">
        <f aca="false">(0-(W70-L70))</f>
        <v>0</v>
      </c>
      <c r="AW70" s="159" t="n">
        <f aca="false">IF(AY$74&lt;&gt;0,AY70*100/AY$74,0)</f>
        <v>27.5862068965517</v>
      </c>
      <c r="AX70" s="158"/>
      <c r="AY70" s="177" t="n">
        <v>16</v>
      </c>
      <c r="AZ70" s="132"/>
      <c r="BA70" s="132"/>
      <c r="BB70" s="178" t="n">
        <f aca="false">(IF((BA70&lt;&gt;0),BA70,(IF((AZ70&lt;&gt;0),AZ70,AY70)+(BE70*(BD70/100))))-AI70)</f>
        <v>16</v>
      </c>
      <c r="BC70" s="178"/>
      <c r="BD70" s="178"/>
      <c r="BE70" s="178"/>
      <c r="BF70" s="178"/>
      <c r="BG70" s="132"/>
      <c r="BH70" s="198" t="n">
        <f aca="false">wssi_1!O84</f>
        <v>0</v>
      </c>
      <c r="BI70" s="199" t="n">
        <f aca="false">wssi_1!Q84</f>
        <v>0</v>
      </c>
      <c r="BJ70" s="171" t="n">
        <v>0</v>
      </c>
      <c r="BK70" s="157" t="n">
        <v>17</v>
      </c>
      <c r="BL70" s="181" t="s">
        <v>103</v>
      </c>
      <c r="BM70" s="155"/>
      <c r="BN70" s="182" t="n">
        <f aca="false">IF((J45=1),(BB70+BG70),BB70)+$BN$44</f>
        <v>16</v>
      </c>
      <c r="BO70" s="125"/>
      <c r="BP70" s="125"/>
      <c r="BQ70" s="125"/>
      <c r="BR70" s="125"/>
      <c r="BS70" s="125"/>
      <c r="BT70" s="125"/>
      <c r="BU70" s="125"/>
      <c r="BV70" s="125"/>
      <c r="BW70" s="125"/>
      <c r="BX70" s="125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  <c r="IW70" s="13"/>
      <c r="IX70" s="13"/>
      <c r="IY70" s="13"/>
      <c r="IZ70" s="13"/>
      <c r="JA70" s="13"/>
      <c r="JB70" s="13"/>
      <c r="JC70" s="13"/>
      <c r="JD70" s="13"/>
      <c r="JE70" s="13"/>
    </row>
    <row collapsed="false" customFormat="false" customHeight="true" hidden="false" ht="13" outlineLevel="0" r="71">
      <c r="A71" s="156" t="s">
        <v>103</v>
      </c>
      <c r="B71" s="157" t="n">
        <f aca="false">B70+1</f>
        <v>18</v>
      </c>
      <c r="C71" s="158" t="n">
        <v>0</v>
      </c>
      <c r="D71" s="159" t="n">
        <f aca="false">IF((BA70=0),0,((((D70+AJ70)+K70)-BA70)-BG70))+AI70</f>
        <v>0</v>
      </c>
      <c r="E71" s="159" t="n">
        <f aca="false">IF((D71&lt;&gt;0),D71,IF(((((E70+AH70)-BB70)-BG70)&lt;0),0,(((E70+AH70)-BB70)-BG70)))</f>
        <v>0</v>
      </c>
      <c r="F71" s="160"/>
      <c r="G71" s="161"/>
      <c r="H71" s="201"/>
      <c r="I71" s="132"/>
      <c r="J71" s="132"/>
      <c r="K71" s="132"/>
      <c r="L71" s="162" t="n">
        <f aca="false">IF((D71=0),P70,D71)+K70</f>
        <v>122</v>
      </c>
      <c r="M71" s="162" t="n">
        <f aca="false">L71+T71</f>
        <v>122</v>
      </c>
      <c r="N71" s="163" t="n">
        <f aca="false">(L71+AH71)-BN71</f>
        <v>107</v>
      </c>
      <c r="O71" s="163"/>
      <c r="P71" s="163" t="n">
        <f aca="false">IF((((W71-N71)-(W71-W72))&lt;0),0,((W71-N71)-(W71-W72)))+N71-AS71</f>
        <v>107</v>
      </c>
      <c r="Q71" s="163"/>
      <c r="R71" s="163" t="n">
        <f aca="false">IF(((P71-N71)&lt;0),0,(P71-N71))</f>
        <v>0</v>
      </c>
      <c r="S71" s="156"/>
      <c r="T71" s="156" t="n">
        <f aca="false">Y71</f>
        <v>0</v>
      </c>
      <c r="U71" s="164" t="n">
        <f aca="false">ROUND(((D71-(I71+J71))+0.0001),2)</f>
        <v>0</v>
      </c>
      <c r="V71" s="132"/>
      <c r="W71" s="166" t="n">
        <f aca="false">IF((V71&lt;&gt;0),V71,wssi_1!AP31)</f>
        <v>122</v>
      </c>
      <c r="X71" s="165" t="n">
        <f aca="false">W71+Y71</f>
        <v>122</v>
      </c>
      <c r="Y71" s="165" t="n">
        <f aca="false">IF(SUM($AB$47:AB71)-AO70&lt;0,0,SUM($AB$47:AB71)-AO70)</f>
        <v>0</v>
      </c>
      <c r="Z71" s="166" t="n">
        <f aca="false">Z72-1</f>
        <v>-6</v>
      </c>
      <c r="AA71" s="167" t="n">
        <f aca="false">IF(Z71&lt;=0,0,1)</f>
        <v>0</v>
      </c>
      <c r="AB71" s="167" t="n">
        <f aca="false">IF(AD$91&lt;&gt;0,W$91/AD$91*AA71,0)</f>
        <v>0</v>
      </c>
      <c r="AC71" s="183" t="n">
        <f aca="false">IF((W71&lt;&gt;0),1,0)</f>
        <v>1</v>
      </c>
      <c r="AD71" s="169" t="n">
        <f aca="false">IF(AE71&lt;&gt;0,AE71,$AJ$45)*AN71</f>
        <v>11</v>
      </c>
      <c r="AE71" s="132" t="n">
        <v>11</v>
      </c>
      <c r="AF71" s="162" t="n">
        <f aca="false">wssi_1!AP61</f>
        <v>11</v>
      </c>
      <c r="AG71" s="170" t="n">
        <f aca="false">wssi_1!CX61</f>
        <v>0</v>
      </c>
      <c r="AH71" s="132"/>
      <c r="AI71" s="132"/>
      <c r="AJ71" s="132"/>
      <c r="AK71" s="171" t="n">
        <f aca="false">IF((AJ71=0),AH71,(AH71-AJ71))</f>
        <v>0</v>
      </c>
      <c r="AL71" s="172" t="n">
        <f aca="false">IF((BA71&lt;&gt;0),(SUM(AH$47:AH71)-SUM(AJ$47:AJ71)),0)</f>
        <v>0</v>
      </c>
      <c r="AM71" s="173" t="n">
        <f aca="false">(W72+BB72)-W71</f>
        <v>-1</v>
      </c>
      <c r="AN71" s="174" t="n">
        <f aca="false">IF($AN$45="M",0,1)</f>
        <v>1</v>
      </c>
      <c r="AO71" s="175" t="n">
        <f aca="false">ROUND(IF((BA71&lt;&gt;0),0,(P71-N71)),2)</f>
        <v>0</v>
      </c>
      <c r="AP71" s="176"/>
      <c r="AQ71" s="132"/>
      <c r="AR71" s="176"/>
      <c r="AS71" s="176" t="n">
        <f aca="false">IF(BA71&lt;&gt;0,0,AQ71)</f>
        <v>0</v>
      </c>
      <c r="AT71" s="175" t="n">
        <f aca="false">IF(BA71&lt;&gt;0,0,IF((AJ71&lt;&gt;0),(AJ71+AO71),ROUND((SUM(AH71:AH71)+AO71),2))-AS71)</f>
        <v>0</v>
      </c>
      <c r="AU71" s="175"/>
      <c r="AV71" s="175" t="n">
        <f aca="false">(0-(W71-L71))</f>
        <v>0</v>
      </c>
      <c r="AW71" s="159" t="n">
        <f aca="false">IF(AY$74&lt;&gt;0,AY71*100/AY$74,0)</f>
        <v>25.8620689655172</v>
      </c>
      <c r="AX71" s="158"/>
      <c r="AY71" s="177" t="n">
        <v>15</v>
      </c>
      <c r="AZ71" s="132"/>
      <c r="BA71" s="132"/>
      <c r="BB71" s="178" t="n">
        <f aca="false">(IF((BA71&lt;&gt;0),BA71,(IF((AZ71&lt;&gt;0),AZ71,AY71)+(BE71*(BD71/100))))-AI71)</f>
        <v>15</v>
      </c>
      <c r="BC71" s="178"/>
      <c r="BD71" s="178"/>
      <c r="BE71" s="178"/>
      <c r="BF71" s="178"/>
      <c r="BG71" s="132"/>
      <c r="BH71" s="198" t="n">
        <f aca="false">wssi_1!O85</f>
        <v>0</v>
      </c>
      <c r="BI71" s="199" t="n">
        <f aca="false">wssi_1!Q85</f>
        <v>0</v>
      </c>
      <c r="BJ71" s="171"/>
      <c r="BK71" s="157" t="n">
        <v>18</v>
      </c>
      <c r="BL71" s="181" t="s">
        <v>103</v>
      </c>
      <c r="BM71" s="155"/>
      <c r="BN71" s="182" t="n">
        <f aca="false">IF((J45=1),(BB71+BG71),BB71)+$BN$44</f>
        <v>15</v>
      </c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</row>
    <row collapsed="false" customFormat="false" customHeight="true" hidden="false" ht="13" outlineLevel="0" r="72">
      <c r="A72" s="156" t="s">
        <v>103</v>
      </c>
      <c r="B72" s="157" t="n">
        <f aca="false">B71+1</f>
        <v>19</v>
      </c>
      <c r="C72" s="158" t="n">
        <v>0</v>
      </c>
      <c r="D72" s="159" t="n">
        <f aca="false">IF((BA71=0),0,((((D71+AJ71)+K71)-BA71)-BG71))+AI71</f>
        <v>0</v>
      </c>
      <c r="E72" s="159" t="n">
        <f aca="false">IF((D72&lt;&gt;0),D72,IF(((((E71+AH71)-BB71)-BG71)&lt;0),0,(((E71+AH71)-BB71)-BG71)))</f>
        <v>0</v>
      </c>
      <c r="F72" s="160"/>
      <c r="G72" s="161"/>
      <c r="H72" s="201"/>
      <c r="I72" s="132"/>
      <c r="J72" s="132"/>
      <c r="K72" s="132"/>
      <c r="L72" s="162" t="n">
        <f aca="false">IF((D72=0),P71,D72)+K71</f>
        <v>107</v>
      </c>
      <c r="M72" s="162" t="n">
        <f aca="false">L72+T72</f>
        <v>107</v>
      </c>
      <c r="N72" s="163" t="n">
        <f aca="false">(L72+AH72)-BN72</f>
        <v>93</v>
      </c>
      <c r="O72" s="163"/>
      <c r="P72" s="163" t="n">
        <f aca="false">IF((((W72-N72)-(W72-W73))&lt;0),0,((W72-N72)-(W72-W73)))+N72-AS72</f>
        <v>93</v>
      </c>
      <c r="Q72" s="163"/>
      <c r="R72" s="163" t="n">
        <f aca="false">IF(((P72-N72)&lt;0),0,(P72-N72))</f>
        <v>0</v>
      </c>
      <c r="S72" s="156"/>
      <c r="T72" s="156" t="n">
        <f aca="false">Y72</f>
        <v>0</v>
      </c>
      <c r="U72" s="164" t="n">
        <f aca="false">ROUND(((D72-(I72+J72))+0.0001),2)</f>
        <v>0</v>
      </c>
      <c r="V72" s="132"/>
      <c r="W72" s="166" t="n">
        <f aca="false">IF((V72&lt;&gt;0),V72,wssi_1!AR31)</f>
        <v>107</v>
      </c>
      <c r="X72" s="165" t="n">
        <f aca="false">W72+Y72</f>
        <v>107</v>
      </c>
      <c r="Y72" s="165" t="n">
        <f aca="false">IF(SUM($AB$47:AB72)-AO71&lt;0,0,SUM($AB$47:AB72)-AO71)</f>
        <v>0</v>
      </c>
      <c r="Z72" s="166" t="n">
        <f aca="false">Z73-1</f>
        <v>-5</v>
      </c>
      <c r="AA72" s="167" t="n">
        <f aca="false">IF(Z72&lt;=0,0,1)</f>
        <v>0</v>
      </c>
      <c r="AB72" s="167" t="n">
        <f aca="false">IF(AD$91&lt;&gt;0,W$91/AD$91*AA72,0)</f>
        <v>0</v>
      </c>
      <c r="AC72" s="183" t="n">
        <f aca="false">IF((W72&lt;&gt;0),1,0)</f>
        <v>1</v>
      </c>
      <c r="AD72" s="169" t="n">
        <f aca="false">IF(AE72&lt;&gt;0,AE72,$AJ$45)*AN72</f>
        <v>10</v>
      </c>
      <c r="AE72" s="132" t="n">
        <v>10</v>
      </c>
      <c r="AF72" s="162" t="n">
        <f aca="false">wssi_1!AR61</f>
        <v>10</v>
      </c>
      <c r="AG72" s="170" t="n">
        <f aca="false">wssi_1!CZ61</f>
        <v>0</v>
      </c>
      <c r="AH72" s="132"/>
      <c r="AI72" s="132"/>
      <c r="AJ72" s="132"/>
      <c r="AK72" s="171" t="n">
        <f aca="false">IF((AJ72=0),AH72,(AH72-AJ72))</f>
        <v>0</v>
      </c>
      <c r="AL72" s="172" t="n">
        <f aca="false">IF((BA72&lt;&gt;0),(SUM(AH$47:AH72)-SUM(AJ$47:AJ72)),0)</f>
        <v>0</v>
      </c>
      <c r="AM72" s="173" t="n">
        <f aca="false">(W73+BB73)-W72</f>
        <v>-1</v>
      </c>
      <c r="AN72" s="174" t="n">
        <f aca="false">IF($AN$45="M",0,1)</f>
        <v>1</v>
      </c>
      <c r="AO72" s="175" t="n">
        <f aca="false">ROUND(IF((BA72&lt;&gt;0),0,(P72-N72)),2)</f>
        <v>0</v>
      </c>
      <c r="AP72" s="176"/>
      <c r="AQ72" s="132"/>
      <c r="AR72" s="176"/>
      <c r="AS72" s="176" t="n">
        <f aca="false">IF(BA72&lt;&gt;0,0,AQ72)</f>
        <v>0</v>
      </c>
      <c r="AT72" s="175" t="n">
        <f aca="false">IF(BA72&lt;&gt;0,0,IF((AJ72&lt;&gt;0),(AJ72+AO72),ROUND((SUM(AH72:AH72)+AO72),2))-AS72)</f>
        <v>0</v>
      </c>
      <c r="AU72" s="175"/>
      <c r="AV72" s="175" t="n">
        <f aca="false">(0-(W72-L72))</f>
        <v>0</v>
      </c>
      <c r="AW72" s="159" t="n">
        <f aca="false">IF(AY$74&lt;&gt;0,AY72*100/AY$74,0)</f>
        <v>24.1379310344828</v>
      </c>
      <c r="AX72" s="158"/>
      <c r="AY72" s="177" t="n">
        <v>14</v>
      </c>
      <c r="AZ72" s="132"/>
      <c r="BA72" s="132"/>
      <c r="BB72" s="178" t="n">
        <f aca="false">(IF((BA72&lt;&gt;0),BA72,(IF((AZ72&lt;&gt;0),AZ72,AY72)+(BE72*(BD72/100))))-AI72)</f>
        <v>14</v>
      </c>
      <c r="BC72" s="178"/>
      <c r="BD72" s="178"/>
      <c r="BE72" s="178"/>
      <c r="BF72" s="178"/>
      <c r="BG72" s="132"/>
      <c r="BH72" s="198" t="n">
        <f aca="false">wssi_1!O86</f>
        <v>0</v>
      </c>
      <c r="BI72" s="199" t="n">
        <f aca="false">wssi_1!Q86</f>
        <v>0</v>
      </c>
      <c r="BJ72" s="171"/>
      <c r="BK72" s="157" t="n">
        <v>19</v>
      </c>
      <c r="BL72" s="181" t="s">
        <v>103</v>
      </c>
      <c r="BM72" s="155"/>
      <c r="BN72" s="182" t="n">
        <f aca="false">IF((J45=1),(BB72+BG72),BB72)+$BN$44</f>
        <v>14</v>
      </c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  <c r="IV72" s="13"/>
      <c r="IW72" s="13"/>
      <c r="IX72" s="13"/>
      <c r="IY72" s="13"/>
      <c r="IZ72" s="13"/>
      <c r="JA72" s="13"/>
      <c r="JB72" s="13"/>
      <c r="JC72" s="13"/>
      <c r="JD72" s="13"/>
      <c r="JE72" s="13"/>
    </row>
    <row collapsed="false" customFormat="false" customHeight="true" hidden="false" ht="13" outlineLevel="0" r="73">
      <c r="A73" s="156" t="s">
        <v>103</v>
      </c>
      <c r="B73" s="157" t="n">
        <f aca="false">B72+1</f>
        <v>20</v>
      </c>
      <c r="C73" s="158" t="n">
        <v>0</v>
      </c>
      <c r="D73" s="159" t="n">
        <f aca="false">IF((BA72=0),0,((((D72+AJ72)+K72)-BA72)-BG72))+AI72</f>
        <v>0</v>
      </c>
      <c r="E73" s="159" t="n">
        <f aca="false">IF((D73&lt;&gt;0),D73,IF(((((E72+AH72)-BB72)-BG72)&lt;0),0,(((E72+AH72)-BB72)-BG72)))</f>
        <v>0</v>
      </c>
      <c r="F73" s="184"/>
      <c r="G73" s="185"/>
      <c r="H73" s="202"/>
      <c r="I73" s="132"/>
      <c r="J73" s="132"/>
      <c r="K73" s="132"/>
      <c r="L73" s="162" t="n">
        <f aca="false">IF((D73=0),P72,D73)+K72</f>
        <v>93</v>
      </c>
      <c r="M73" s="162" t="n">
        <f aca="false">L73+T73</f>
        <v>93</v>
      </c>
      <c r="N73" s="163" t="n">
        <f aca="false">(L73+AH73)-BN73</f>
        <v>80</v>
      </c>
      <c r="O73" s="163"/>
      <c r="P73" s="163" t="n">
        <f aca="false">IF((((W73-N73)-(W73-W76))&lt;0),0,((W73-N73)-(W73-W76)))+N73-AS73</f>
        <v>80</v>
      </c>
      <c r="Q73" s="163"/>
      <c r="R73" s="163" t="n">
        <f aca="false">IF(((P73-N73)&lt;0),0,(P73-N73))</f>
        <v>0</v>
      </c>
      <c r="S73" s="156"/>
      <c r="T73" s="156" t="n">
        <f aca="false">Y73</f>
        <v>0</v>
      </c>
      <c r="U73" s="164" t="n">
        <f aca="false">ROUND(((D73-(I73+J73))+0.0001),2)</f>
        <v>0</v>
      </c>
      <c r="V73" s="132"/>
      <c r="W73" s="166" t="n">
        <f aca="false">IF((V73&lt;&gt;0),V73,wssi_1!AV31)</f>
        <v>93</v>
      </c>
      <c r="X73" s="165" t="n">
        <f aca="false">W73+Y73</f>
        <v>93</v>
      </c>
      <c r="Y73" s="165" t="n">
        <f aca="false">IF(SUM($AB$47:AB73)-AO72&lt;0,0,SUM($AB$47:AB73)-AO72)</f>
        <v>0</v>
      </c>
      <c r="Z73" s="186" t="n">
        <f aca="false">Z76-1</f>
        <v>-4</v>
      </c>
      <c r="AA73" s="167" t="n">
        <f aca="false">IF(Z73&lt;=0,0,1)</f>
        <v>0</v>
      </c>
      <c r="AB73" s="167" t="n">
        <f aca="false">IF(AD$91&lt;&gt;0,W$91/AD$91*AA73,0)</f>
        <v>0</v>
      </c>
      <c r="AC73" s="183" t="n">
        <f aca="false">IF((W73&lt;&gt;0),1,0)</f>
        <v>1</v>
      </c>
      <c r="AD73" s="169" t="n">
        <f aca="false">IF(AE73&lt;&gt;0,AE73,$AJ$45)*AN73</f>
        <v>9</v>
      </c>
      <c r="AE73" s="132" t="n">
        <v>9</v>
      </c>
      <c r="AF73" s="162" t="n">
        <f aca="false">wssi_1!AV61</f>
        <v>9</v>
      </c>
      <c r="AG73" s="170" t="n">
        <f aca="false">wssi_1!DB61</f>
        <v>0</v>
      </c>
      <c r="AH73" s="132"/>
      <c r="AI73" s="132"/>
      <c r="AJ73" s="132"/>
      <c r="AK73" s="171" t="n">
        <f aca="false">IF((AJ73=0),AH73,(AH73-AJ73))</f>
        <v>0</v>
      </c>
      <c r="AL73" s="172" t="n">
        <f aca="false">IF((BA73&lt;&gt;0),(SUM(AH$47:AH73)-SUM(AJ$47:AJ73)),0)</f>
        <v>0</v>
      </c>
      <c r="AM73" s="173" t="n">
        <f aca="false">(W76+BB76)-W73</f>
        <v>-1</v>
      </c>
      <c r="AN73" s="174" t="n">
        <f aca="false">IF($AN$45="M",0,1)</f>
        <v>1</v>
      </c>
      <c r="AO73" s="175" t="n">
        <f aca="false">ROUND(IF((BA73&lt;&gt;0),0,(P73-N73)),2)</f>
        <v>0</v>
      </c>
      <c r="AP73" s="176"/>
      <c r="AQ73" s="132"/>
      <c r="AR73" s="176"/>
      <c r="AS73" s="176" t="n">
        <f aca="false">IF(BA73&lt;&gt;0,0,AQ73)</f>
        <v>0</v>
      </c>
      <c r="AT73" s="175" t="n">
        <f aca="false">IF(BA73&lt;&gt;0,0,IF((AJ73&lt;&gt;0),(AJ73+AO73),ROUND((SUM(AH73:AH73)+AO73),2))-AS73)</f>
        <v>0</v>
      </c>
      <c r="AU73" s="175"/>
      <c r="AV73" s="175" t="n">
        <f aca="false">(0-(W73-L73))</f>
        <v>0</v>
      </c>
      <c r="AW73" s="159" t="n">
        <f aca="false">IF(AY$74&lt;&gt;0,AY73*100/AY$74,0)</f>
        <v>22.4137931034483</v>
      </c>
      <c r="AX73" s="158"/>
      <c r="AY73" s="177" t="n">
        <v>13</v>
      </c>
      <c r="AZ73" s="132"/>
      <c r="BA73" s="132"/>
      <c r="BB73" s="178" t="n">
        <f aca="false">(IF((BA73&lt;&gt;0),BA73,(IF((AZ73&lt;&gt;0),AZ73,AY73)+(BE73*(BD73/100))))-AI73)</f>
        <v>13</v>
      </c>
      <c r="BC73" s="178"/>
      <c r="BD73" s="178"/>
      <c r="BE73" s="178"/>
      <c r="BF73" s="178"/>
      <c r="BG73" s="132"/>
      <c r="BH73" s="198" t="n">
        <f aca="false">wssi_1!O87</f>
        <v>0</v>
      </c>
      <c r="BI73" s="199" t="n">
        <f aca="false">wssi_1!Q87</f>
        <v>0</v>
      </c>
      <c r="BJ73" s="171"/>
      <c r="BK73" s="157" t="n">
        <v>20</v>
      </c>
      <c r="BL73" s="181" t="s">
        <v>103</v>
      </c>
      <c r="BM73" s="155"/>
      <c r="BN73" s="182" t="n">
        <f aca="false">IF((J45=1),(BB73+BG73),BB73)+$BN$44</f>
        <v>13</v>
      </c>
      <c r="BO73" s="125"/>
      <c r="BP73" s="125"/>
      <c r="BQ73" s="125"/>
      <c r="BR73" s="125"/>
      <c r="BS73" s="125"/>
      <c r="BT73" s="125"/>
      <c r="BU73" s="125"/>
      <c r="BV73" s="125"/>
      <c r="BW73" s="125"/>
      <c r="BX73" s="125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  <c r="IV73" s="13"/>
      <c r="IW73" s="13"/>
      <c r="IX73" s="13"/>
      <c r="IY73" s="13"/>
      <c r="IZ73" s="13"/>
      <c r="JA73" s="13"/>
      <c r="JB73" s="13"/>
      <c r="JC73" s="13"/>
      <c r="JD73" s="13"/>
      <c r="JE73" s="13"/>
    </row>
    <row collapsed="false" customFormat="false" customHeight="true" hidden="false" ht="13" outlineLevel="0" r="74">
      <c r="A74" s="188" t="s">
        <v>104</v>
      </c>
      <c r="B74" s="189" t="n">
        <v>4</v>
      </c>
      <c r="C74" s="203"/>
      <c r="D74" s="172"/>
      <c r="E74" s="172"/>
      <c r="F74" s="204"/>
      <c r="G74" s="204"/>
      <c r="H74" s="204"/>
      <c r="I74" s="186"/>
      <c r="J74" s="186"/>
      <c r="K74" s="186"/>
      <c r="L74" s="162" t="n">
        <f aca="false">IF((D74=0),W74,D74)</f>
        <v>115</v>
      </c>
      <c r="M74" s="172" t="n">
        <f aca="false">SUM(M70:M73)/4</f>
        <v>115</v>
      </c>
      <c r="N74" s="188"/>
      <c r="O74" s="188"/>
      <c r="P74" s="188"/>
      <c r="Q74" s="188"/>
      <c r="R74" s="188"/>
      <c r="S74" s="188"/>
      <c r="T74" s="188"/>
      <c r="U74" s="188"/>
      <c r="V74" s="186"/>
      <c r="W74" s="186" t="n">
        <f aca="false">IF($AC$74&lt;&gt;0,SUM(W70:W73)/$AC$74,0)</f>
        <v>115</v>
      </c>
      <c r="X74" s="186" t="n">
        <f aca="false">IF($AC$74&lt;&gt;0,SUM(X70:X73)/$AC$74,0)</f>
        <v>115</v>
      </c>
      <c r="Y74" s="186"/>
      <c r="Z74" s="186"/>
      <c r="AA74" s="186"/>
      <c r="AB74" s="186"/>
      <c r="AC74" s="186" t="n">
        <f aca="false">SUM(AC70:AC73)</f>
        <v>4</v>
      </c>
      <c r="AD74" s="169"/>
      <c r="AE74" s="224" t="s">
        <v>106</v>
      </c>
      <c r="AF74" s="172"/>
      <c r="AG74" s="186"/>
      <c r="AH74" s="225" t="n">
        <f aca="false">SUM(AH70:AH73)</f>
        <v>0</v>
      </c>
      <c r="AI74" s="225" t="n">
        <f aca="false">SUM(AI70:AI73)</f>
        <v>0</v>
      </c>
      <c r="AJ74" s="225" t="n">
        <f aca="false">SUM(AJ70:AJ73)</f>
        <v>0</v>
      </c>
      <c r="AK74" s="177"/>
      <c r="AL74" s="172"/>
      <c r="AM74" s="226"/>
      <c r="AN74" s="226"/>
      <c r="AO74" s="172" t="n">
        <f aca="false">SUM(AO70:AO73)</f>
        <v>0</v>
      </c>
      <c r="AP74" s="186"/>
      <c r="AQ74" s="186"/>
      <c r="AR74" s="186"/>
      <c r="AS74" s="186"/>
      <c r="AT74" s="172" t="n">
        <f aca="false">SUM(AT70:AT73)</f>
        <v>0</v>
      </c>
      <c r="AU74" s="172"/>
      <c r="AV74" s="172"/>
      <c r="AW74" s="172" t="n">
        <f aca="false">SUM(AW70:AW73)</f>
        <v>100</v>
      </c>
      <c r="AX74" s="186" t="n">
        <f aca="false">SUM(AX70:AX73)</f>
        <v>0</v>
      </c>
      <c r="AY74" s="225" t="n">
        <f aca="false">SUM(AY70:AY73)</f>
        <v>58</v>
      </c>
      <c r="AZ74" s="186"/>
      <c r="BA74" s="225" t="n">
        <f aca="false">SUM(BA70:BA73)</f>
        <v>0</v>
      </c>
      <c r="BB74" s="177" t="n">
        <f aca="false">SUM(BB70:BB73)</f>
        <v>58</v>
      </c>
      <c r="BC74" s="225" t="n">
        <f aca="false">SUM(BC70:BC73)</f>
        <v>0</v>
      </c>
      <c r="BD74" s="186"/>
      <c r="BE74" s="225" t="n">
        <f aca="false">SUM(BE70:BE73)</f>
        <v>0</v>
      </c>
      <c r="BF74" s="177"/>
      <c r="BG74" s="186" t="n">
        <f aca="false">SUM(BG70:BG73)</f>
        <v>0</v>
      </c>
      <c r="BH74" s="189"/>
      <c r="BI74" s="189"/>
      <c r="BJ74" s="186"/>
      <c r="BK74" s="189"/>
      <c r="BL74" s="195" t="s">
        <v>104</v>
      </c>
      <c r="BM74" s="193"/>
      <c r="BN74" s="194"/>
      <c r="BO74" s="227"/>
      <c r="BP74" s="125"/>
      <c r="BQ74" s="125"/>
      <c r="BR74" s="125"/>
      <c r="BS74" s="125"/>
      <c r="BT74" s="125"/>
      <c r="BU74" s="125"/>
      <c r="BV74" s="125"/>
      <c r="BW74" s="125"/>
      <c r="BX74" s="125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  <c r="IW74" s="13"/>
      <c r="IX74" s="13"/>
      <c r="IY74" s="13"/>
      <c r="IZ74" s="13"/>
      <c r="JA74" s="13"/>
      <c r="JB74" s="13"/>
      <c r="JC74" s="13"/>
      <c r="JD74" s="13"/>
      <c r="JE74" s="13"/>
    </row>
    <row collapsed="false" customFormat="false" customHeight="true" hidden="false" ht="13" outlineLevel="0" r="75">
      <c r="A75" s="205" t="s">
        <v>107</v>
      </c>
      <c r="B75" s="206"/>
      <c r="C75" s="190" t="s">
        <v>105</v>
      </c>
      <c r="D75" s="190"/>
      <c r="E75" s="191" t="n">
        <f aca="false">IF((W75&lt;&gt;0),((($BB75/(W75))*52)/20),0)</f>
        <v>3.97310513447433</v>
      </c>
      <c r="F75" s="207"/>
      <c r="G75" s="207"/>
      <c r="H75" s="207"/>
      <c r="I75" s="208" t="n">
        <f aca="false">(($BB75/(L75+BN44))*52)/20</f>
        <v>3.97310513447433</v>
      </c>
      <c r="J75" s="208"/>
      <c r="K75" s="208"/>
      <c r="L75" s="162" t="n">
        <f aca="false">IF((D75=0),W75,D75)</f>
        <v>163.6</v>
      </c>
      <c r="M75" s="208" t="n">
        <f aca="false">((((SUM(M$47:M$50)+SUM(M$52:M$55))+SUM(M$58:M$61))+SUM(M$64:M$67))+SUM(M$70:M$73))/20</f>
        <v>163.6</v>
      </c>
      <c r="N75" s="205"/>
      <c r="O75" s="205"/>
      <c r="P75" s="205"/>
      <c r="Q75" s="205"/>
      <c r="R75" s="205"/>
      <c r="S75" s="205"/>
      <c r="T75" s="205"/>
      <c r="U75" s="205"/>
      <c r="V75" s="205"/>
      <c r="W75" s="208" t="n">
        <f aca="false">((((SUM(W$47:W$50)+SUM(W$52:W$55))+SUM(W$58:W$61))+SUM(W$64:W$67))+SUM(W$70:W$73))/20</f>
        <v>163.6</v>
      </c>
      <c r="X75" s="208" t="n">
        <f aca="false">((((SUM(X$47:X$50)+SUM(X$52:X$55))+SUM(X$58:X$61))+SUM(X$64:X$67))+SUM(X$70:X$73))/20</f>
        <v>163.6</v>
      </c>
      <c r="Y75" s="208"/>
      <c r="Z75" s="208"/>
      <c r="AA75" s="208"/>
      <c r="AB75" s="208"/>
      <c r="AC75" s="209"/>
      <c r="AD75" s="210"/>
      <c r="AE75" s="211" t="s">
        <v>106</v>
      </c>
      <c r="AF75" s="191"/>
      <c r="AG75" s="208"/>
      <c r="AH75" s="212" t="n">
        <f aca="false">AH74+AH69</f>
        <v>0</v>
      </c>
      <c r="AI75" s="212" t="n">
        <f aca="false">AI74+AI69</f>
        <v>0</v>
      </c>
      <c r="AJ75" s="212" t="n">
        <f aca="false">AJ74+AJ69</f>
        <v>0</v>
      </c>
      <c r="AK75" s="206"/>
      <c r="AL75" s="191"/>
      <c r="AM75" s="213"/>
      <c r="AN75" s="213"/>
      <c r="AO75" s="191" t="n">
        <f aca="false">AO74+AO69</f>
        <v>190</v>
      </c>
      <c r="AP75" s="208"/>
      <c r="AQ75" s="205"/>
      <c r="AR75" s="208"/>
      <c r="AS75" s="208"/>
      <c r="AT75" s="191" t="n">
        <f aca="false">AT74+AT69</f>
        <v>190</v>
      </c>
      <c r="AU75" s="191"/>
      <c r="AV75" s="191"/>
      <c r="AW75" s="191"/>
      <c r="AX75" s="208" t="n">
        <f aca="false">AX74+AX69</f>
        <v>0</v>
      </c>
      <c r="AY75" s="212" t="n">
        <f aca="false">AY74+AY69</f>
        <v>250</v>
      </c>
      <c r="AZ75" s="205"/>
      <c r="BA75" s="212" t="n">
        <f aca="false">BA69+BA74</f>
        <v>0</v>
      </c>
      <c r="BB75" s="212" t="n">
        <f aca="false">BB74+BB69</f>
        <v>250</v>
      </c>
      <c r="BC75" s="212" t="n">
        <f aca="false">BC74+BC69</f>
        <v>0</v>
      </c>
      <c r="BD75" s="212"/>
      <c r="BE75" s="212" t="n">
        <f aca="false">BE74+BE69</f>
        <v>0</v>
      </c>
      <c r="BF75" s="212"/>
      <c r="BG75" s="205" t="n">
        <f aca="false">BG74+BG69</f>
        <v>0</v>
      </c>
      <c r="BH75" s="206"/>
      <c r="BI75" s="206"/>
      <c r="BJ75" s="205"/>
      <c r="BK75" s="206"/>
      <c r="BL75" s="214" t="s">
        <v>107</v>
      </c>
      <c r="BM75" s="15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  <c r="IV75" s="13"/>
      <c r="IW75" s="13"/>
      <c r="IX75" s="13"/>
      <c r="IY75" s="13"/>
      <c r="IZ75" s="13"/>
      <c r="JA75" s="13"/>
      <c r="JB75" s="13"/>
      <c r="JC75" s="13"/>
      <c r="JD75" s="13"/>
      <c r="JE75" s="13"/>
    </row>
    <row collapsed="false" customFormat="false" customHeight="true" hidden="false" ht="13" outlineLevel="0" r="76">
      <c r="A76" s="156" t="s">
        <v>103</v>
      </c>
      <c r="B76" s="157" t="n">
        <f aca="false">B73+1</f>
        <v>21</v>
      </c>
      <c r="C76" s="158" t="n">
        <v>0</v>
      </c>
      <c r="D76" s="159" t="n">
        <f aca="false">IF((BA73=0),0,((((D73+AJ73)+K73)-BA73)-BG73))+AI73</f>
        <v>0</v>
      </c>
      <c r="E76" s="159" t="n">
        <f aca="false">IF((D76&lt;&gt;0),D76,IF(((((E73+AH73)-BB73)-BG73)&lt;0),0,(((E73+AH73)-BB73)-BG73)))</f>
        <v>0</v>
      </c>
      <c r="F76" s="196"/>
      <c r="G76" s="197"/>
      <c r="H76" s="197"/>
      <c r="I76" s="132"/>
      <c r="J76" s="132"/>
      <c r="K76" s="132"/>
      <c r="L76" s="162" t="n">
        <f aca="false">IF((D76=0),P73,D76)+K73</f>
        <v>80</v>
      </c>
      <c r="M76" s="162" t="n">
        <f aca="false">L76+T76</f>
        <v>80</v>
      </c>
      <c r="N76" s="163" t="n">
        <f aca="false">(L76+AH76)-BN76</f>
        <v>68</v>
      </c>
      <c r="O76" s="163"/>
      <c r="P76" s="163" t="n">
        <f aca="false">IF((((W76-N76)-(W76-W77))&lt;0),0,((W76-N76)-(W76-W77)))+N76-AS76</f>
        <v>68</v>
      </c>
      <c r="Q76" s="163"/>
      <c r="R76" s="163" t="n">
        <f aca="false">IF(((P76-N76)&lt;0),0,(P76-N76))</f>
        <v>0</v>
      </c>
      <c r="S76" s="156"/>
      <c r="T76" s="156" t="n">
        <f aca="false">Y76</f>
        <v>0</v>
      </c>
      <c r="U76" s="164" t="n">
        <f aca="false">ROUND(((D76-(I76+J76))+0.0001),2)</f>
        <v>0</v>
      </c>
      <c r="V76" s="132"/>
      <c r="W76" s="166" t="n">
        <f aca="false">IF((V76&lt;&gt;0),V76,wssi_1!AX31)</f>
        <v>80</v>
      </c>
      <c r="X76" s="165" t="n">
        <f aca="false">W76+Y76</f>
        <v>80</v>
      </c>
      <c r="Y76" s="165" t="n">
        <f aca="false">IF(SUM($AB$47:AB76)-AO73&lt;0,0,SUM($AB$47:AB76)-AO73)</f>
        <v>0</v>
      </c>
      <c r="Z76" s="166" t="n">
        <f aca="false">Z77-1</f>
        <v>-3</v>
      </c>
      <c r="AA76" s="167" t="n">
        <f aca="false">IF(Z76&lt;=0,0,1)</f>
        <v>0</v>
      </c>
      <c r="AB76" s="167" t="n">
        <f aca="false">IF(AD$91&lt;&gt;0,W$91/AD$91*AA76,0)</f>
        <v>0</v>
      </c>
      <c r="AC76" s="168" t="n">
        <f aca="false">IF((W76&lt;&gt;0),1,0)</f>
        <v>1</v>
      </c>
      <c r="AD76" s="169" t="n">
        <f aca="false">IF(AE76&lt;&gt;0,AE76,$AJ$45)*AN76</f>
        <v>8</v>
      </c>
      <c r="AE76" s="132" t="n">
        <v>8</v>
      </c>
      <c r="AF76" s="162" t="n">
        <f aca="false">wssi_1!AX61</f>
        <v>8</v>
      </c>
      <c r="AG76" s="170" t="n">
        <f aca="false">wssi_1!DF61</f>
        <v>0</v>
      </c>
      <c r="AH76" s="132"/>
      <c r="AI76" s="132"/>
      <c r="AJ76" s="132"/>
      <c r="AK76" s="171" t="n">
        <f aca="false">IF((AJ76=0),AH76,(AH76-AJ76))</f>
        <v>0</v>
      </c>
      <c r="AL76" s="172" t="n">
        <f aca="false">IF((BA76&lt;&gt;0),(SUM(AH$47:AH76)-SUM(AJ$47:AJ76)),0)</f>
        <v>0</v>
      </c>
      <c r="AM76" s="173" t="n">
        <f aca="false">(W77+BB77)-W76</f>
        <v>0</v>
      </c>
      <c r="AN76" s="174" t="n">
        <v>1</v>
      </c>
      <c r="AO76" s="175" t="n">
        <f aca="false">ROUND(IF((BA76&lt;&gt;0),0,(P76-N76)),2)</f>
        <v>0</v>
      </c>
      <c r="AP76" s="176"/>
      <c r="AQ76" s="132"/>
      <c r="AR76" s="176"/>
      <c r="AS76" s="176" t="n">
        <f aca="false">IF(BA76&lt;&gt;0,0,AQ76)</f>
        <v>0</v>
      </c>
      <c r="AT76" s="175" t="n">
        <f aca="false">IF(BA76&lt;&gt;0,0,IF((AJ76&lt;&gt;0),(AJ76+AO76),ROUND((SUM(AH76:AH76)+AO76),2))-AS76)</f>
        <v>0</v>
      </c>
      <c r="AU76" s="175"/>
      <c r="AV76" s="175" t="n">
        <f aca="false">(0-(W76-L76))</f>
        <v>0</v>
      </c>
      <c r="AW76" s="159" t="n">
        <f aca="false">IF(AY$80&lt;&gt;0,AY76*100/AY$80,0)</f>
        <v>26.6666666666667</v>
      </c>
      <c r="AX76" s="158"/>
      <c r="AY76" s="177" t="n">
        <v>12</v>
      </c>
      <c r="AZ76" s="132"/>
      <c r="BA76" s="132"/>
      <c r="BB76" s="178" t="n">
        <f aca="false">(IF((BA76&lt;&gt;0),BA76,(IF((AZ76&lt;&gt;0),AZ76,AY76)+(BE76*(BD76/100))))-AI76)</f>
        <v>12</v>
      </c>
      <c r="BC76" s="178"/>
      <c r="BD76" s="178"/>
      <c r="BE76" s="178"/>
      <c r="BF76" s="178"/>
      <c r="BG76" s="132"/>
      <c r="BH76" s="198" t="n">
        <f aca="false">wssi_1!O88</f>
        <v>0</v>
      </c>
      <c r="BI76" s="199" t="n">
        <f aca="false">wssi_1!Q88</f>
        <v>0</v>
      </c>
      <c r="BJ76" s="171" t="n">
        <v>0</v>
      </c>
      <c r="BK76" s="157" t="n">
        <v>21</v>
      </c>
      <c r="BL76" s="181" t="s">
        <v>103</v>
      </c>
      <c r="BM76" s="155"/>
      <c r="BN76" s="182" t="n">
        <f aca="false">IF((J45=1),(BB76+BG76),BB76)+$BN$44</f>
        <v>12</v>
      </c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</row>
    <row collapsed="false" customFormat="false" customHeight="true" hidden="false" ht="13" outlineLevel="0" r="77">
      <c r="A77" s="156" t="s">
        <v>103</v>
      </c>
      <c r="B77" s="157" t="n">
        <f aca="false">B76+1</f>
        <v>22</v>
      </c>
      <c r="C77" s="158" t="n">
        <v>0</v>
      </c>
      <c r="D77" s="159" t="n">
        <f aca="false">IF((BA76=0),0,((((D76+AJ76)+K76)-BA76)-BG76))+AI76</f>
        <v>0</v>
      </c>
      <c r="E77" s="159" t="n">
        <f aca="false">IF((D77&lt;&gt;0),D77,IF(((((E76+AH76)-BB76)-BG76)&lt;0),0,(((E76+AH76)-BB76)-BG76)))</f>
        <v>0</v>
      </c>
      <c r="F77" s="160"/>
      <c r="G77" s="161"/>
      <c r="H77" s="201"/>
      <c r="I77" s="132"/>
      <c r="J77" s="132"/>
      <c r="K77" s="132"/>
      <c r="L77" s="162" t="n">
        <f aca="false">IF((D77=0),P76,D77)+K76</f>
        <v>68</v>
      </c>
      <c r="M77" s="162" t="n">
        <f aca="false">L77+T77</f>
        <v>68</v>
      </c>
      <c r="N77" s="163" t="n">
        <f aca="false">(L77+AH77)-BN77</f>
        <v>56</v>
      </c>
      <c r="O77" s="163"/>
      <c r="P77" s="163" t="n">
        <f aca="false">IF((((W77-N77)-(W77-W78))&lt;0),0,((W77-N77)-(W77-W78)))+N77-AS77</f>
        <v>56</v>
      </c>
      <c r="Q77" s="163"/>
      <c r="R77" s="163" t="n">
        <f aca="false">IF(((P77-N77)&lt;0),0,(P77-N77))</f>
        <v>0</v>
      </c>
      <c r="S77" s="156"/>
      <c r="T77" s="156" t="n">
        <f aca="false">Y77</f>
        <v>0</v>
      </c>
      <c r="U77" s="164" t="n">
        <f aca="false">ROUND(((D77-(I77+J77))+0.0001),2)</f>
        <v>0</v>
      </c>
      <c r="V77" s="132"/>
      <c r="W77" s="166" t="n">
        <f aca="false">IF((V77&lt;&gt;0),V77,wssi_1!AZ31)</f>
        <v>68</v>
      </c>
      <c r="X77" s="165" t="n">
        <f aca="false">W77+Y77</f>
        <v>68</v>
      </c>
      <c r="Y77" s="165" t="n">
        <f aca="false">IF(SUM($AB$47:AB77)-AO76&lt;0,0,SUM($AB$47:AB77)-AO76)</f>
        <v>0</v>
      </c>
      <c r="Z77" s="166" t="n">
        <f aca="false">Z78-1</f>
        <v>-2</v>
      </c>
      <c r="AA77" s="167" t="n">
        <f aca="false">IF(Z77&lt;=0,0,1)</f>
        <v>0</v>
      </c>
      <c r="AB77" s="167" t="n">
        <f aca="false">IF(AD$91&lt;&gt;0,W$91/AD$91*AA77,0)</f>
        <v>0</v>
      </c>
      <c r="AC77" s="183" t="n">
        <f aca="false">IF((W77&lt;&gt;0),1,0)</f>
        <v>1</v>
      </c>
      <c r="AD77" s="169" t="n">
        <f aca="false">IF(AE77&lt;&gt;0,AE77,$AJ$45)*AN77</f>
        <v>7</v>
      </c>
      <c r="AE77" s="132" t="n">
        <v>7</v>
      </c>
      <c r="AF77" s="162" t="n">
        <f aca="false">wssi_1!AZ61</f>
        <v>7</v>
      </c>
      <c r="AG77" s="170" t="n">
        <f aca="false">wssi_1!DH61</f>
        <v>0</v>
      </c>
      <c r="AH77" s="132"/>
      <c r="AI77" s="132"/>
      <c r="AJ77" s="132"/>
      <c r="AK77" s="171" t="n">
        <f aca="false">IF((AJ77=0),AH77,(AH77-AJ77))</f>
        <v>0</v>
      </c>
      <c r="AL77" s="172" t="n">
        <f aca="false">IF((BA77&lt;&gt;0),(SUM(AH$47:AH77)-SUM(AJ$47:AJ77)),0)</f>
        <v>0</v>
      </c>
      <c r="AM77" s="173" t="n">
        <f aca="false">(W78+BB78)-W77</f>
        <v>-1</v>
      </c>
      <c r="AN77" s="174" t="n">
        <f aca="false">IF($AN$45="M",0,1)</f>
        <v>1</v>
      </c>
      <c r="AO77" s="175" t="n">
        <f aca="false">ROUND(IF((BA77&lt;&gt;0),0,(P77-N77)),2)</f>
        <v>0</v>
      </c>
      <c r="AP77" s="176"/>
      <c r="AQ77" s="132"/>
      <c r="AR77" s="176"/>
      <c r="AS77" s="176" t="n">
        <f aca="false">IF(BA77&lt;&gt;0,0,AQ77)</f>
        <v>0</v>
      </c>
      <c r="AT77" s="175" t="n">
        <f aca="false">IF(BA77&lt;&gt;0,0,IF((AJ77&lt;&gt;0),(AJ77+AO77),ROUND((SUM(AH77:AH77)+AO77),2))-AS77)</f>
        <v>0</v>
      </c>
      <c r="AU77" s="175"/>
      <c r="AV77" s="175" t="n">
        <f aca="false">(0-(W77-L77))</f>
        <v>0</v>
      </c>
      <c r="AW77" s="159" t="n">
        <f aca="false">IF(AY$80&lt;&gt;0,AY77*100/AY$80,0)</f>
        <v>26.6666666666667</v>
      </c>
      <c r="AX77" s="158"/>
      <c r="AY77" s="177" t="n">
        <v>12</v>
      </c>
      <c r="AZ77" s="132"/>
      <c r="BA77" s="132"/>
      <c r="BB77" s="178" t="n">
        <f aca="false">(IF((BA77&lt;&gt;0),BA77,(IF((AZ77&lt;&gt;0),AZ77,AY77)+(BE77*(BD77/100))))-AI77)</f>
        <v>12</v>
      </c>
      <c r="BC77" s="178"/>
      <c r="BD77" s="178"/>
      <c r="BE77" s="178"/>
      <c r="BF77" s="178"/>
      <c r="BG77" s="132"/>
      <c r="BH77" s="198" t="n">
        <f aca="false">wssi_1!O89</f>
        <v>0</v>
      </c>
      <c r="BI77" s="199" t="n">
        <f aca="false">wssi_1!Q89</f>
        <v>0</v>
      </c>
      <c r="BJ77" s="171"/>
      <c r="BK77" s="157" t="n">
        <v>22</v>
      </c>
      <c r="BL77" s="181" t="s">
        <v>103</v>
      </c>
      <c r="BM77" s="155"/>
      <c r="BN77" s="182" t="n">
        <f aca="false">IF((J45=1),(BB77+BG77),BB77)+$BN$44</f>
        <v>12</v>
      </c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</row>
    <row collapsed="false" customFormat="false" customHeight="true" hidden="false" ht="13" outlineLevel="0" r="78">
      <c r="A78" s="156" t="s">
        <v>103</v>
      </c>
      <c r="B78" s="157" t="n">
        <f aca="false">B77+1</f>
        <v>23</v>
      </c>
      <c r="C78" s="158" t="n">
        <v>0</v>
      </c>
      <c r="D78" s="159" t="n">
        <f aca="false">IF((BA77=0),0,((((D77+AJ77)+K77)-BA77)-BG77))+AI77</f>
        <v>0</v>
      </c>
      <c r="E78" s="159" t="n">
        <f aca="false">IF((D78&lt;&gt;0),D78,IF(((((E77+AH77)-BB77)-BG77)&lt;0),0,(((E77+AH77)-BB77)-BG77)))</f>
        <v>0</v>
      </c>
      <c r="F78" s="160"/>
      <c r="G78" s="161"/>
      <c r="H78" s="201"/>
      <c r="I78" s="132"/>
      <c r="J78" s="132"/>
      <c r="K78" s="132"/>
      <c r="L78" s="162" t="n">
        <f aca="false">IF((D78=0),P77,D78)+K77</f>
        <v>56</v>
      </c>
      <c r="M78" s="162" t="n">
        <f aca="false">L78+T78</f>
        <v>56</v>
      </c>
      <c r="N78" s="163" t="n">
        <f aca="false">(L78+AH78)-BN78</f>
        <v>45</v>
      </c>
      <c r="O78" s="163"/>
      <c r="P78" s="163" t="n">
        <f aca="false">IF((((W78-N78)-(W78-W79))&lt;0),0,((W78-N78)-(W78-W79)))+N78-AS78</f>
        <v>45</v>
      </c>
      <c r="Q78" s="163"/>
      <c r="R78" s="163" t="n">
        <f aca="false">IF(((P78-N78)&lt;0),0,(P78-N78))</f>
        <v>0</v>
      </c>
      <c r="S78" s="156"/>
      <c r="T78" s="156" t="n">
        <f aca="false">Y78</f>
        <v>0</v>
      </c>
      <c r="U78" s="164" t="n">
        <f aca="false">ROUND(((D78-(I78+J78))+0.0001),2)</f>
        <v>0</v>
      </c>
      <c r="V78" s="132"/>
      <c r="W78" s="166" t="n">
        <f aca="false">IF((V78&lt;&gt;0),V78,wssi_1!BB31)</f>
        <v>56</v>
      </c>
      <c r="X78" s="165" t="n">
        <f aca="false">W78+Y78</f>
        <v>56</v>
      </c>
      <c r="Y78" s="165" t="n">
        <f aca="false">IF(SUM($AB$47:AB78)-AO77&lt;0,0,SUM($AB$47:AB78)-AO77)</f>
        <v>0</v>
      </c>
      <c r="Z78" s="166" t="n">
        <f aca="false">Z79-1</f>
        <v>-1</v>
      </c>
      <c r="AA78" s="167" t="n">
        <f aca="false">IF(Z78&lt;=0,0,1)</f>
        <v>0</v>
      </c>
      <c r="AB78" s="167" t="n">
        <f aca="false">IF(AD$91&lt;&gt;0,W$91/AD$91*AA78,0)</f>
        <v>0</v>
      </c>
      <c r="AC78" s="183" t="n">
        <f aca="false">IF((W78&lt;&gt;0),1,0)</f>
        <v>1</v>
      </c>
      <c r="AD78" s="169" t="n">
        <f aca="false">IF(AE78&lt;&gt;0,AE78,$AJ$45)*AN78</f>
        <v>6</v>
      </c>
      <c r="AE78" s="132" t="n">
        <v>6</v>
      </c>
      <c r="AF78" s="162" t="n">
        <f aca="false">wssi_1!BB61</f>
        <v>6</v>
      </c>
      <c r="AG78" s="170" t="n">
        <f aca="false">wssi_1!DJ61</f>
        <v>0</v>
      </c>
      <c r="AH78" s="132"/>
      <c r="AI78" s="132"/>
      <c r="AJ78" s="132"/>
      <c r="AK78" s="171" t="n">
        <f aca="false">IF((AJ78=0),AH78,(AH78-AJ78))</f>
        <v>0</v>
      </c>
      <c r="AL78" s="172" t="n">
        <f aca="false">IF((BA78&lt;&gt;0),(SUM(AH$47:AH78)-SUM(AJ$47:AJ78)),0)</f>
        <v>0</v>
      </c>
      <c r="AM78" s="173" t="n">
        <f aca="false">(W79+BB79)-W78</f>
        <v>-1</v>
      </c>
      <c r="AN78" s="174" t="n">
        <f aca="false">IF($AN$45="M",0,1)</f>
        <v>1</v>
      </c>
      <c r="AO78" s="175" t="n">
        <f aca="false">ROUND(IF((BA78&lt;&gt;0),0,(P78-N78)),2)</f>
        <v>0</v>
      </c>
      <c r="AP78" s="176"/>
      <c r="AQ78" s="132"/>
      <c r="AR78" s="176"/>
      <c r="AS78" s="176" t="n">
        <f aca="false">IF(BA78&lt;&gt;0,0,AQ78)</f>
        <v>0</v>
      </c>
      <c r="AT78" s="175" t="n">
        <f aca="false">IF(BA78&lt;&gt;0,0,IF((AJ78&lt;&gt;0),(AJ78+AO78),ROUND((SUM(AH78:AH78)+AO78),2))-AS78)</f>
        <v>0</v>
      </c>
      <c r="AU78" s="175"/>
      <c r="AV78" s="175" t="n">
        <f aca="false">(0-(W78-L78))</f>
        <v>0</v>
      </c>
      <c r="AW78" s="159" t="n">
        <f aca="false">IF(AY$80&lt;&gt;0,AY78*100/AY$80,0)</f>
        <v>24.4444444444444</v>
      </c>
      <c r="AX78" s="158"/>
      <c r="AY78" s="177" t="n">
        <v>11</v>
      </c>
      <c r="AZ78" s="132"/>
      <c r="BA78" s="132"/>
      <c r="BB78" s="178" t="n">
        <f aca="false">(IF((BA78&lt;&gt;0),BA78,(IF((AZ78&lt;&gt;0),AZ78,AY78)+(BE78*(BD78/100))))-AI78)</f>
        <v>11</v>
      </c>
      <c r="BC78" s="178"/>
      <c r="BD78" s="178"/>
      <c r="BE78" s="178"/>
      <c r="BF78" s="178"/>
      <c r="BG78" s="132"/>
      <c r="BH78" s="198" t="n">
        <f aca="false">wssi_1!O90</f>
        <v>0</v>
      </c>
      <c r="BI78" s="199" t="n">
        <f aca="false">wssi_1!Q90</f>
        <v>0</v>
      </c>
      <c r="BJ78" s="171"/>
      <c r="BK78" s="157" t="n">
        <v>23</v>
      </c>
      <c r="BL78" s="181" t="s">
        <v>103</v>
      </c>
      <c r="BM78" s="155"/>
      <c r="BN78" s="182" t="n">
        <f aca="false">IF((J45=1),(BB78+BG78),BB78)+$BN$44</f>
        <v>11</v>
      </c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</row>
    <row collapsed="false" customFormat="false" customHeight="true" hidden="false" ht="13" outlineLevel="0" r="79">
      <c r="A79" s="156" t="s">
        <v>103</v>
      </c>
      <c r="B79" s="157" t="n">
        <f aca="false">B78+1</f>
        <v>24</v>
      </c>
      <c r="C79" s="158" t="n">
        <v>0</v>
      </c>
      <c r="D79" s="159" t="n">
        <f aca="false">IF((BA78=0),0,((((D78+AJ78)+K78)-BA78)-BG78))+AI78</f>
        <v>0</v>
      </c>
      <c r="E79" s="159" t="n">
        <f aca="false">IF((D79&lt;&gt;0),D79,IF(((((E78+AH78)-BB78)-BG78)&lt;0),0,(((E78+AH78)-BB78)-BG78)))</f>
        <v>0</v>
      </c>
      <c r="F79" s="184"/>
      <c r="G79" s="185"/>
      <c r="H79" s="202"/>
      <c r="I79" s="132"/>
      <c r="J79" s="132"/>
      <c r="K79" s="132"/>
      <c r="L79" s="162" t="n">
        <f aca="false">IF((D79=0),P78,D79)+K78</f>
        <v>45</v>
      </c>
      <c r="M79" s="162" t="n">
        <f aca="false">L79+T79</f>
        <v>45</v>
      </c>
      <c r="N79" s="163" t="n">
        <f aca="false">(L79+AH79)-BN79</f>
        <v>35</v>
      </c>
      <c r="O79" s="163"/>
      <c r="P79" s="163" t="n">
        <f aca="false">IF((((W79-N79)-(W79-W82))&lt;0),0,((W79-N79)-(W79-W82)))+N79-AS79</f>
        <v>35</v>
      </c>
      <c r="Q79" s="163"/>
      <c r="R79" s="163" t="n">
        <f aca="false">IF(((P79-N79)&lt;0),0,(P79-N79))</f>
        <v>0</v>
      </c>
      <c r="S79" s="156"/>
      <c r="T79" s="156" t="n">
        <f aca="false">Y79</f>
        <v>0</v>
      </c>
      <c r="U79" s="164" t="n">
        <f aca="false">ROUND(((D79-(I79+J79))+0.0001),2)</f>
        <v>0</v>
      </c>
      <c r="V79" s="132"/>
      <c r="W79" s="166" t="n">
        <f aca="false">IF((V79&lt;&gt;0),V79,wssi_1!BD31)</f>
        <v>45</v>
      </c>
      <c r="X79" s="165" t="n">
        <f aca="false">W79+Y79</f>
        <v>45</v>
      </c>
      <c r="Y79" s="165" t="n">
        <f aca="false">IF(SUM($AB$47:AB79)-AO78&lt;0,0,SUM($AB$47:AB79)-AO78)</f>
        <v>0</v>
      </c>
      <c r="Z79" s="186" t="n">
        <f aca="false">Z82-1</f>
        <v>0</v>
      </c>
      <c r="AA79" s="167" t="n">
        <f aca="false">IF(Z79&lt;=0,0,1)</f>
        <v>0</v>
      </c>
      <c r="AB79" s="167" t="n">
        <f aca="false">IF(AD$91&lt;&gt;0,W$91/AD$91*AA79,0)</f>
        <v>0</v>
      </c>
      <c r="AC79" s="183" t="n">
        <f aca="false">IF((W79&lt;&gt;0),1,0)</f>
        <v>1</v>
      </c>
      <c r="AD79" s="169" t="n">
        <f aca="false">IF(AE79&lt;&gt;0,AE79,$AJ$45)*AN79</f>
        <v>5</v>
      </c>
      <c r="AE79" s="132" t="n">
        <v>5</v>
      </c>
      <c r="AF79" s="162" t="n">
        <f aca="false">wssi_1!BD61</f>
        <v>5</v>
      </c>
      <c r="AG79" s="170" t="n">
        <f aca="false">wssi_1!DL61</f>
        <v>0</v>
      </c>
      <c r="AH79" s="132"/>
      <c r="AI79" s="132"/>
      <c r="AJ79" s="132"/>
      <c r="AK79" s="171" t="n">
        <f aca="false">IF((AJ79=0),AH79,(AH79-AJ79))</f>
        <v>0</v>
      </c>
      <c r="AL79" s="172" t="n">
        <f aca="false">IF((BA79&lt;&gt;0),(SUM(AH$47:AH79)-SUM(AJ$47:AJ79)),0)</f>
        <v>0</v>
      </c>
      <c r="AM79" s="173" t="n">
        <f aca="false">(W82+BB82)-W79</f>
        <v>0</v>
      </c>
      <c r="AN79" s="174" t="n">
        <f aca="false">IF($AN$45="M",0,1)</f>
        <v>1</v>
      </c>
      <c r="AO79" s="175" t="n">
        <f aca="false">ROUND(IF((BA79&lt;&gt;0),0,(P79-N79)),2)</f>
        <v>0</v>
      </c>
      <c r="AP79" s="176"/>
      <c r="AQ79" s="132"/>
      <c r="AR79" s="176"/>
      <c r="AS79" s="176" t="n">
        <f aca="false">IF(BA79&lt;&gt;0,0,AQ79)</f>
        <v>0</v>
      </c>
      <c r="AT79" s="175" t="n">
        <f aca="false">IF(BA79&lt;&gt;0,0,IF((AJ79&lt;&gt;0),(AJ79+AO79),ROUND((SUM(AH79:AH79)+AO79),2))-AS79)</f>
        <v>0</v>
      </c>
      <c r="AU79" s="175"/>
      <c r="AV79" s="175" t="n">
        <f aca="false">(0-(W79-L79))</f>
        <v>0</v>
      </c>
      <c r="AW79" s="159" t="n">
        <f aca="false">IF(AY$80&lt;&gt;0,AY79*100/AY$80,0)</f>
        <v>22.2222222222222</v>
      </c>
      <c r="AX79" s="158"/>
      <c r="AY79" s="177" t="n">
        <v>10</v>
      </c>
      <c r="AZ79" s="132"/>
      <c r="BA79" s="132"/>
      <c r="BB79" s="178" t="n">
        <f aca="false">(IF((BA79&lt;&gt;0),BA79,(IF((AZ79&lt;&gt;0),AZ79,AY79)+(BE79*(BD79/100))))-AI79)</f>
        <v>10</v>
      </c>
      <c r="BC79" s="178"/>
      <c r="BD79" s="178"/>
      <c r="BE79" s="178"/>
      <c r="BF79" s="178"/>
      <c r="BG79" s="132"/>
      <c r="BH79" s="198" t="n">
        <f aca="false">wssi_1!O91</f>
        <v>0</v>
      </c>
      <c r="BI79" s="199" t="n">
        <f aca="false">wssi_1!Q91</f>
        <v>0</v>
      </c>
      <c r="BJ79" s="171"/>
      <c r="BK79" s="157" t="n">
        <v>24</v>
      </c>
      <c r="BL79" s="181" t="s">
        <v>103</v>
      </c>
      <c r="BM79" s="155"/>
      <c r="BN79" s="182" t="n">
        <f aca="false">IF((J45=1),(BB79+BG79),BB79)+$BN$44</f>
        <v>10</v>
      </c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</row>
    <row collapsed="false" customFormat="false" customHeight="true" hidden="false" ht="13" outlineLevel="0" r="80">
      <c r="A80" s="188" t="s">
        <v>104</v>
      </c>
      <c r="B80" s="189" t="n">
        <v>4</v>
      </c>
      <c r="C80" s="186"/>
      <c r="D80" s="172"/>
      <c r="E80" s="228"/>
      <c r="F80" s="204"/>
      <c r="G80" s="204"/>
      <c r="H80" s="204"/>
      <c r="I80" s="188"/>
      <c r="J80" s="188"/>
      <c r="K80" s="188"/>
      <c r="L80" s="162" t="n">
        <f aca="false">IF((D80=0),W80,D80)</f>
        <v>62.25</v>
      </c>
      <c r="M80" s="172" t="n">
        <f aca="false">SUM(M76:M79)/4</f>
        <v>62.25</v>
      </c>
      <c r="N80" s="188"/>
      <c r="O80" s="188"/>
      <c r="P80" s="188"/>
      <c r="Q80" s="188"/>
      <c r="R80" s="188"/>
      <c r="S80" s="188"/>
      <c r="T80" s="188"/>
      <c r="U80" s="188"/>
      <c r="V80" s="186"/>
      <c r="W80" s="186" t="n">
        <f aca="false">IF($AC$80&lt;&gt;0,SUM(W76:W79)/$AC$80,0)</f>
        <v>62.25</v>
      </c>
      <c r="X80" s="186" t="n">
        <f aca="false">IF($AC$80&lt;&gt;0,SUM(X76:X79)/$AC$80,0)</f>
        <v>62.25</v>
      </c>
      <c r="Y80" s="186"/>
      <c r="Z80" s="186"/>
      <c r="AA80" s="186"/>
      <c r="AB80" s="186"/>
      <c r="AC80" s="186" t="n">
        <f aca="false">SUM(AC76:AC79)</f>
        <v>4</v>
      </c>
      <c r="AD80" s="169"/>
      <c r="AE80" s="224" t="s">
        <v>106</v>
      </c>
      <c r="AF80" s="172"/>
      <c r="AG80" s="186"/>
      <c r="AH80" s="225" t="n">
        <f aca="false">SUM(AH76:AH79)</f>
        <v>0</v>
      </c>
      <c r="AI80" s="225" t="n">
        <f aca="false">SUM(AI76:AI79)</f>
        <v>0</v>
      </c>
      <c r="AJ80" s="225" t="n">
        <f aca="false">SUM(AJ76:AJ79)</f>
        <v>0</v>
      </c>
      <c r="AK80" s="177"/>
      <c r="AL80" s="172"/>
      <c r="AM80" s="226"/>
      <c r="AN80" s="226"/>
      <c r="AO80" s="172" t="n">
        <f aca="false">SUM(AO76:AO79)</f>
        <v>0</v>
      </c>
      <c r="AP80" s="186"/>
      <c r="AQ80" s="186"/>
      <c r="AR80" s="186"/>
      <c r="AS80" s="186"/>
      <c r="AT80" s="172" t="n">
        <f aca="false">SUM(AT76:AT79)</f>
        <v>0</v>
      </c>
      <c r="AU80" s="172"/>
      <c r="AV80" s="172"/>
      <c r="AW80" s="172" t="n">
        <f aca="false">SUM(AW76:AW79)</f>
        <v>100</v>
      </c>
      <c r="AX80" s="186" t="n">
        <f aca="false">SUM(AX76:AX79)</f>
        <v>0</v>
      </c>
      <c r="AY80" s="225" t="n">
        <f aca="false">SUM(AY76:AY79)</f>
        <v>45</v>
      </c>
      <c r="AZ80" s="186"/>
      <c r="BA80" s="225" t="n">
        <f aca="false">SUM(BA76:BA79)</f>
        <v>0</v>
      </c>
      <c r="BB80" s="177" t="n">
        <f aca="false">SUM(BB76:BB79)</f>
        <v>45</v>
      </c>
      <c r="BC80" s="225" t="n">
        <f aca="false">SUM(BC76:BC79)</f>
        <v>0</v>
      </c>
      <c r="BD80" s="186"/>
      <c r="BE80" s="225" t="n">
        <f aca="false">SUM(BE76:BE79)</f>
        <v>0</v>
      </c>
      <c r="BF80" s="177"/>
      <c r="BG80" s="186" t="n">
        <f aca="false">SUM(BG76:BG79)</f>
        <v>0</v>
      </c>
      <c r="BH80" s="189"/>
      <c r="BI80" s="189"/>
      <c r="BJ80" s="186"/>
      <c r="BK80" s="189"/>
      <c r="BL80" s="195" t="s">
        <v>104</v>
      </c>
      <c r="BM80" s="193"/>
      <c r="BN80" s="194"/>
      <c r="BO80" s="227"/>
      <c r="BP80" s="125"/>
      <c r="BQ80" s="125"/>
      <c r="BR80" s="125"/>
      <c r="BS80" s="125"/>
      <c r="BT80" s="125"/>
      <c r="BU80" s="125"/>
      <c r="BV80" s="125"/>
      <c r="BW80" s="125"/>
      <c r="BX80" s="125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</row>
    <row collapsed="false" customFormat="false" customHeight="true" hidden="false" ht="13" outlineLevel="0" r="81">
      <c r="A81" s="205" t="s">
        <v>107</v>
      </c>
      <c r="B81" s="205"/>
      <c r="C81" s="190" t="s">
        <v>105</v>
      </c>
      <c r="D81" s="190"/>
      <c r="E81" s="191" t="n">
        <f aca="false">IF((W81&lt;&gt;0),((($BB81/(W81))*52)/24),0)</f>
        <v>4.3567168418063</v>
      </c>
      <c r="F81" s="190"/>
      <c r="G81" s="190"/>
      <c r="H81" s="190"/>
      <c r="I81" s="208" t="n">
        <f aca="false">(($BB81/(L81+BN44))*52)/24</f>
        <v>4.3567168418063</v>
      </c>
      <c r="J81" s="208"/>
      <c r="K81" s="208"/>
      <c r="L81" s="162" t="n">
        <f aca="false">IF((D81=0),W81,D81)</f>
        <v>146.708333333333</v>
      </c>
      <c r="M81" s="208" t="n">
        <f aca="false">(((((SUM(M$47:M$50)+SUM(M$52:M$55))+SUM(M$58:M$61))+SUM(M$64:M$67))+SUM(M$70:M$73))+SUM(M$76:M$79))/24</f>
        <v>146.708333333333</v>
      </c>
      <c r="N81" s="205"/>
      <c r="O81" s="205"/>
      <c r="P81" s="205"/>
      <c r="Q81" s="205"/>
      <c r="R81" s="205"/>
      <c r="S81" s="205"/>
      <c r="T81" s="205"/>
      <c r="U81" s="205"/>
      <c r="V81" s="205"/>
      <c r="W81" s="208" t="n">
        <f aca="false">(((((SUM(W$47:W$50)+SUM(W$52:W$55))+SUM(W$58:W$61))+SUM(W$64:W$67))+SUM(W$70:W$73))+SUM(W$76:W$79))/24</f>
        <v>146.708333333333</v>
      </c>
      <c r="X81" s="208" t="n">
        <f aca="false">(((((SUM(X$47:X$50)+SUM(X$52:X$55))+SUM(X$58:X$61))+SUM(X$64:X$67))+SUM(X$70:X$73))+SUM(X$76:X$79))/24</f>
        <v>146.708333333333</v>
      </c>
      <c r="Y81" s="208"/>
      <c r="Z81" s="208"/>
      <c r="AA81" s="208"/>
      <c r="AB81" s="208"/>
      <c r="AC81" s="209"/>
      <c r="AD81" s="210"/>
      <c r="AE81" s="211" t="s">
        <v>108</v>
      </c>
      <c r="AF81" s="191"/>
      <c r="AG81" s="208"/>
      <c r="AH81" s="212" t="n">
        <f aca="false">AH80+AH75</f>
        <v>0</v>
      </c>
      <c r="AI81" s="212" t="n">
        <f aca="false">AI80+AI75</f>
        <v>0</v>
      </c>
      <c r="AJ81" s="212" t="n">
        <f aca="false">AJ80+AJ75</f>
        <v>0</v>
      </c>
      <c r="AK81" s="205"/>
      <c r="AL81" s="191"/>
      <c r="AM81" s="213"/>
      <c r="AN81" s="213"/>
      <c r="AO81" s="191" t="n">
        <f aca="false">AO80+AO75</f>
        <v>190</v>
      </c>
      <c r="AP81" s="208"/>
      <c r="AQ81" s="205"/>
      <c r="AR81" s="208"/>
      <c r="AS81" s="208"/>
      <c r="AT81" s="191" t="n">
        <f aca="false">AT80+AT75</f>
        <v>190</v>
      </c>
      <c r="AU81" s="191"/>
      <c r="AV81" s="191"/>
      <c r="AW81" s="191"/>
      <c r="AX81" s="208" t="n">
        <f aca="false">AX80+AX75</f>
        <v>0</v>
      </c>
      <c r="AY81" s="212" t="n">
        <f aca="false">AY80+AY75</f>
        <v>295</v>
      </c>
      <c r="AZ81" s="205"/>
      <c r="BA81" s="212" t="n">
        <f aca="false">BA75+BA80</f>
        <v>0</v>
      </c>
      <c r="BB81" s="212" t="n">
        <f aca="false">BB80+BB75</f>
        <v>295</v>
      </c>
      <c r="BC81" s="212" t="n">
        <f aca="false">BC80+BC75</f>
        <v>0</v>
      </c>
      <c r="BD81" s="212"/>
      <c r="BE81" s="212" t="n">
        <f aca="false">BE80+BE75</f>
        <v>0</v>
      </c>
      <c r="BF81" s="212"/>
      <c r="BG81" s="205" t="n">
        <f aca="false">BG80+BG75</f>
        <v>0</v>
      </c>
      <c r="BH81" s="206"/>
      <c r="BI81" s="206"/>
      <c r="BJ81" s="205"/>
      <c r="BK81" s="205"/>
      <c r="BL81" s="214" t="s">
        <v>107</v>
      </c>
      <c r="BM81" s="15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</row>
    <row collapsed="false" customFormat="false" customHeight="true" hidden="false" ht="13" outlineLevel="0" r="82">
      <c r="A82" s="156" t="s">
        <v>103</v>
      </c>
      <c r="B82" s="157" t="n">
        <f aca="false">B79+1</f>
        <v>25</v>
      </c>
      <c r="C82" s="158" t="n">
        <v>0</v>
      </c>
      <c r="D82" s="159" t="n">
        <f aca="false">IF((BA79=0),0,((((D79+AJ79)+K79)-BA79)-BG79))+AI79</f>
        <v>0</v>
      </c>
      <c r="E82" s="159" t="n">
        <f aca="false">IF((D82&lt;&gt;0),D82,IF(((((E79+AH79)-BB79)-BG79)&lt;0),0,(((E79+AH79)-BB79)-BG79)))</f>
        <v>0</v>
      </c>
      <c r="F82" s="160"/>
      <c r="G82" s="161"/>
      <c r="H82" s="161"/>
      <c r="I82" s="132"/>
      <c r="J82" s="132"/>
      <c r="K82" s="132"/>
      <c r="L82" s="162" t="n">
        <f aca="false">IF((D82=0),P79,D82)+K79</f>
        <v>35</v>
      </c>
      <c r="M82" s="162" t="n">
        <f aca="false">L82+T82</f>
        <v>60</v>
      </c>
      <c r="N82" s="163" t="n">
        <f aca="false">(L82+AH82)-BN82</f>
        <v>25</v>
      </c>
      <c r="O82" s="163"/>
      <c r="P82" s="163" t="n">
        <f aca="false">IF((((W82-N82)-(W82-W83))&lt;0),0,((W82-N82)-(W82-W83)))+N82-AS82</f>
        <v>25</v>
      </c>
      <c r="Q82" s="163"/>
      <c r="R82" s="163" t="n">
        <f aca="false">IF(((P82-N82)&lt;0),0,(P82-N82))</f>
        <v>0</v>
      </c>
      <c r="S82" s="156"/>
      <c r="T82" s="156" t="n">
        <f aca="false">Y82</f>
        <v>25</v>
      </c>
      <c r="U82" s="164" t="n">
        <f aca="false">ROUND(((D82-(I82+J82))+0.0001),2)</f>
        <v>0</v>
      </c>
      <c r="V82" s="132"/>
      <c r="W82" s="166" t="n">
        <f aca="false">IF((V82&lt;&gt;0),V82,wssi_1!BF31)</f>
        <v>35</v>
      </c>
      <c r="X82" s="165" t="n">
        <f aca="false">W82+Y82</f>
        <v>60</v>
      </c>
      <c r="Y82" s="165" t="n">
        <f aca="false">IF(SUM($AB$47:AB82)-AO79&lt;0,0,SUM($AB$47:AB82)-AO79)</f>
        <v>25</v>
      </c>
      <c r="Z82" s="186" t="n">
        <f aca="false">Z83-1</f>
        <v>1</v>
      </c>
      <c r="AA82" s="167" t="n">
        <f aca="false">IF(Z82&lt;=0,0,1)</f>
        <v>1</v>
      </c>
      <c r="AB82" s="167" t="n">
        <f aca="false">IF(AD$91&lt;&gt;0,W$91/AD$91*AA82,0)</f>
        <v>25</v>
      </c>
      <c r="AC82" s="168" t="n">
        <f aca="false">IF((W82&lt;&gt;0),1,0)</f>
        <v>1</v>
      </c>
      <c r="AD82" s="169" t="n">
        <f aca="false">IF(AE82&lt;&gt;0,AE82,$AJ$45)*AN82</f>
        <v>4</v>
      </c>
      <c r="AE82" s="132" t="n">
        <v>4</v>
      </c>
      <c r="AF82" s="162" t="n">
        <f aca="false">wssi_1!BF61</f>
        <v>4</v>
      </c>
      <c r="AG82" s="170" t="n">
        <f aca="false">wssi_1!DN61</f>
        <v>0</v>
      </c>
      <c r="AH82" s="132"/>
      <c r="AI82" s="132"/>
      <c r="AJ82" s="132"/>
      <c r="AK82" s="171" t="n">
        <f aca="false">IF((AJ82=0),AH82,(AH82-AJ82))</f>
        <v>0</v>
      </c>
      <c r="AL82" s="172" t="n">
        <f aca="false">IF((BA82&lt;&gt;0),(SUM(AH$47:AH82)-SUM(AJ$47:AJ82)),0)</f>
        <v>0</v>
      </c>
      <c r="AM82" s="173" t="n">
        <f aca="false">(W83+BB83)-W82</f>
        <v>-1</v>
      </c>
      <c r="AN82" s="174" t="n">
        <v>1</v>
      </c>
      <c r="AO82" s="175" t="n">
        <f aca="false">ROUND(IF((BA82&lt;&gt;0),0,(P82-N82)),2)</f>
        <v>0</v>
      </c>
      <c r="AP82" s="176"/>
      <c r="AQ82" s="132"/>
      <c r="AR82" s="176"/>
      <c r="AS82" s="176" t="n">
        <f aca="false">IF(BA82&lt;&gt;0,0,AQ82)</f>
        <v>0</v>
      </c>
      <c r="AT82" s="175" t="n">
        <f aca="false">IF(BA82&lt;&gt;0,0,IF((AJ82&lt;&gt;0),(AJ82+AO82),ROUND((SUM(AH82:AH82)+AO82),2))-AS82)</f>
        <v>0</v>
      </c>
      <c r="AU82" s="175"/>
      <c r="AV82" s="175" t="n">
        <f aca="false">(0-(W82-L82))</f>
        <v>0</v>
      </c>
      <c r="AW82" s="159" t="n">
        <f aca="false">IF(AY$86&lt;&gt;0,AY82*100/AY$86,0)</f>
        <v>28.5714285714286</v>
      </c>
      <c r="AX82" s="158"/>
      <c r="AY82" s="177" t="n">
        <v>10</v>
      </c>
      <c r="AZ82" s="132"/>
      <c r="BA82" s="132"/>
      <c r="BB82" s="178" t="n">
        <f aca="false">(IF((BA82&lt;&gt;0),BA82,(IF((AZ82&lt;&gt;0),AZ82,AY82)+(BE82*(BD82/100))))-AI82)</f>
        <v>10</v>
      </c>
      <c r="BC82" s="178"/>
      <c r="BD82" s="178"/>
      <c r="BE82" s="178"/>
      <c r="BF82" s="178"/>
      <c r="BG82" s="132"/>
      <c r="BH82" s="198" t="n">
        <f aca="false">wssi_1!O92</f>
        <v>0</v>
      </c>
      <c r="BI82" s="199" t="n">
        <f aca="false">wssi_1!Q92</f>
        <v>0</v>
      </c>
      <c r="BJ82" s="171" t="n">
        <v>0</v>
      </c>
      <c r="BK82" s="157" t="n">
        <v>25</v>
      </c>
      <c r="BL82" s="181" t="s">
        <v>103</v>
      </c>
      <c r="BM82" s="155"/>
      <c r="BN82" s="182" t="n">
        <f aca="false">IF((J45=1),(BB82+BG82),BB82)+$BN$44</f>
        <v>10</v>
      </c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</row>
    <row collapsed="false" customFormat="false" customHeight="true" hidden="false" ht="13" outlineLevel="0" r="83">
      <c r="A83" s="156" t="s">
        <v>103</v>
      </c>
      <c r="B83" s="157" t="n">
        <f aca="false">B82+1</f>
        <v>26</v>
      </c>
      <c r="C83" s="158" t="n">
        <v>0</v>
      </c>
      <c r="D83" s="159" t="n">
        <f aca="false">IF((BA82=0),0,((((D82+AJ82)+K82)-BA82)-BG82))+AI82</f>
        <v>0</v>
      </c>
      <c r="E83" s="159" t="n">
        <f aca="false">IF((D83&lt;&gt;0),D83,IF(((((E82+AH82)-BB82)-BG82)&lt;0),0,(((E82+AH82)-BB82)-BG82)))</f>
        <v>0</v>
      </c>
      <c r="F83" s="160"/>
      <c r="G83" s="161"/>
      <c r="H83" s="201"/>
      <c r="I83" s="132"/>
      <c r="J83" s="132"/>
      <c r="K83" s="132"/>
      <c r="L83" s="162" t="n">
        <f aca="false">IF((D83=0),P82,D83)+K82</f>
        <v>25</v>
      </c>
      <c r="M83" s="162" t="n">
        <f aca="false">L83+T83</f>
        <v>75</v>
      </c>
      <c r="N83" s="163" t="n">
        <f aca="false">(L83+AH83)-BN83</f>
        <v>16</v>
      </c>
      <c r="O83" s="163"/>
      <c r="P83" s="163" t="n">
        <f aca="false">IF((((W83-N83)-(W83-W84))&lt;0),0,((W83-N83)-(W83-W84)))+N83-AS83</f>
        <v>16</v>
      </c>
      <c r="Q83" s="163"/>
      <c r="R83" s="163" t="n">
        <f aca="false">IF(((P83-N83)&lt;0),0,(P83-N83))</f>
        <v>0</v>
      </c>
      <c r="S83" s="156"/>
      <c r="T83" s="156" t="n">
        <f aca="false">Y83</f>
        <v>50</v>
      </c>
      <c r="U83" s="164" t="n">
        <f aca="false">ROUND(((D83-(I83+J83))+0.0001),2)</f>
        <v>0</v>
      </c>
      <c r="V83" s="132"/>
      <c r="W83" s="166" t="n">
        <f aca="false">IF((V83&lt;&gt;0),V83,wssi_1!BH31)</f>
        <v>25</v>
      </c>
      <c r="X83" s="165" t="n">
        <f aca="false">W83+Y83</f>
        <v>75</v>
      </c>
      <c r="Y83" s="165" t="n">
        <f aca="false">IF(SUM($AB$47:AB83)-AO82&lt;0,0,SUM($AB$47:AB83)-AO82)</f>
        <v>50</v>
      </c>
      <c r="Z83" s="186" t="n">
        <f aca="false">Z84-1</f>
        <v>2</v>
      </c>
      <c r="AA83" s="167" t="n">
        <f aca="false">IF(Z83&lt;=0,0,1)</f>
        <v>1</v>
      </c>
      <c r="AB83" s="167" t="n">
        <f aca="false">IF(AD$91&lt;&gt;0,W$91/AD$91*AA83,0)</f>
        <v>25</v>
      </c>
      <c r="AC83" s="183" t="n">
        <f aca="false">IF((W83&lt;&gt;0),1,0)</f>
        <v>1</v>
      </c>
      <c r="AD83" s="169" t="n">
        <f aca="false">IF(AE83&lt;&gt;0,AE83,$AJ$45)*AN83</f>
        <v>3</v>
      </c>
      <c r="AE83" s="132" t="n">
        <v>3</v>
      </c>
      <c r="AF83" s="162" t="n">
        <f aca="false">wssi_1!BH61</f>
        <v>3</v>
      </c>
      <c r="AG83" s="170" t="n">
        <f aca="false">wssi_1!DP61</f>
        <v>0</v>
      </c>
      <c r="AH83" s="132"/>
      <c r="AI83" s="132"/>
      <c r="AJ83" s="132"/>
      <c r="AK83" s="171" t="n">
        <f aca="false">IF((AJ83=0),AH83,(AH83-AJ83))</f>
        <v>0</v>
      </c>
      <c r="AL83" s="172" t="n">
        <f aca="false">IF((BA83&lt;&gt;0),(SUM(AH$47:AH83)-SUM(AJ$47:AJ83)),0)</f>
        <v>0</v>
      </c>
      <c r="AM83" s="173" t="n">
        <f aca="false">0-W83</f>
        <v>-25</v>
      </c>
      <c r="AN83" s="174" t="n">
        <f aca="false">IF($AN$45="M",0,1)</f>
        <v>1</v>
      </c>
      <c r="AO83" s="175" t="n">
        <f aca="false">ROUND(IF((BA83&lt;&gt;0),0,(P83-N83)),2)</f>
        <v>0</v>
      </c>
      <c r="AP83" s="176"/>
      <c r="AQ83" s="132"/>
      <c r="AR83" s="176"/>
      <c r="AS83" s="176" t="n">
        <f aca="false">IF(BA83&lt;&gt;0,0,AQ83)</f>
        <v>0</v>
      </c>
      <c r="AT83" s="175" t="n">
        <f aca="false">IF(BA83&lt;&gt;0,0,IF((AJ83&lt;&gt;0),(AJ83+AO83),ROUND((SUM(AH83:AH83)+AO83),2))-AS83)</f>
        <v>0</v>
      </c>
      <c r="AU83" s="175"/>
      <c r="AV83" s="175" t="n">
        <f aca="false">(0-(W83-L83))</f>
        <v>0</v>
      </c>
      <c r="AW83" s="159" t="n">
        <f aca="false">IF(AY$86&lt;&gt;0,AY83*100/AY$86,0)</f>
        <v>25.7142857142857</v>
      </c>
      <c r="AX83" s="158"/>
      <c r="AY83" s="177" t="n">
        <v>9</v>
      </c>
      <c r="AZ83" s="132"/>
      <c r="BA83" s="132"/>
      <c r="BB83" s="178" t="n">
        <f aca="false">(IF((BA83&lt;&gt;0),BA83,(IF((AZ83&lt;&gt;0),AZ83,AY83)+(BE83*(BD83/100))))-AI83)</f>
        <v>9</v>
      </c>
      <c r="BC83" s="178"/>
      <c r="BD83" s="178"/>
      <c r="BE83" s="178"/>
      <c r="BF83" s="178"/>
      <c r="BG83" s="132"/>
      <c r="BH83" s="198" t="n">
        <f aca="false">wssi_1!O93</f>
        <v>0</v>
      </c>
      <c r="BI83" s="199" t="n">
        <f aca="false">wssi_1!Q93</f>
        <v>0</v>
      </c>
      <c r="BJ83" s="171"/>
      <c r="BK83" s="157" t="n">
        <v>26</v>
      </c>
      <c r="BL83" s="181" t="s">
        <v>103</v>
      </c>
      <c r="BM83" s="155"/>
      <c r="BN83" s="182" t="n">
        <f aca="false">IF((J45=1),(BB83+BG83),BB83)+$BN$44</f>
        <v>9</v>
      </c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</row>
    <row collapsed="false" customFormat="false" customHeight="true" hidden="false" ht="13" outlineLevel="0" r="84">
      <c r="A84" s="156" t="s">
        <v>103</v>
      </c>
      <c r="B84" s="157" t="n">
        <f aca="false">B83+1</f>
        <v>27</v>
      </c>
      <c r="C84" s="158" t="n">
        <v>0</v>
      </c>
      <c r="D84" s="159" t="n">
        <f aca="false">IF((BA83=0),0,((((D83+AJ83)+K83)-BA83)-BG83))+AI83</f>
        <v>0</v>
      </c>
      <c r="E84" s="159" t="n">
        <f aca="false">IF((D84&lt;&gt;0),D84,IF(((((E83+AH83)-BB83)-BG83)&lt;0),0,(((E83+AH83)-BB83)-BG83)))</f>
        <v>0</v>
      </c>
      <c r="F84" s="160"/>
      <c r="G84" s="161"/>
      <c r="H84" s="201"/>
      <c r="I84" s="132"/>
      <c r="J84" s="132"/>
      <c r="K84" s="132"/>
      <c r="L84" s="162" t="n">
        <f aca="false">IF((D84=0),P83,D84)+K83</f>
        <v>16</v>
      </c>
      <c r="M84" s="162" t="n">
        <f aca="false">L84+T84</f>
        <v>91</v>
      </c>
      <c r="N84" s="163" t="n">
        <f aca="false">(L84+AH84)-BN84</f>
        <v>8</v>
      </c>
      <c r="O84" s="163"/>
      <c r="P84" s="163" t="n">
        <f aca="false">IF((((W84-N84)-(W84-W85))&lt;0),0,((W84-N84)-(W84-W85)))+N84-AS84</f>
        <v>8</v>
      </c>
      <c r="Q84" s="163"/>
      <c r="R84" s="163" t="n">
        <f aca="false">IF(((P84-N84)&lt;0),0,(P84-N84))</f>
        <v>0</v>
      </c>
      <c r="S84" s="156"/>
      <c r="T84" s="156" t="n">
        <f aca="false">Y84</f>
        <v>75</v>
      </c>
      <c r="U84" s="164" t="n">
        <f aca="false">ROUND(((D84-(I84+J84))+0.0001),2)</f>
        <v>0</v>
      </c>
      <c r="V84" s="132"/>
      <c r="W84" s="186" t="n">
        <f aca="false">IF((V84&lt;&gt;0),V84,wssi_1!BJ31)</f>
        <v>16</v>
      </c>
      <c r="X84" s="165" t="n">
        <f aca="false">W84+Y84</f>
        <v>91</v>
      </c>
      <c r="Y84" s="165" t="n">
        <f aca="false">IF(SUM($AB$47:AB84)-AO83&lt;0,0,SUM($AB$47:AB84)-AO83)</f>
        <v>75</v>
      </c>
      <c r="Z84" s="186" t="n">
        <f aca="false">Z85-1</f>
        <v>3</v>
      </c>
      <c r="AA84" s="167" t="n">
        <f aca="false">IF(Z84&lt;=0,0,1)</f>
        <v>1</v>
      </c>
      <c r="AB84" s="167" t="n">
        <f aca="false">IF(AD$91&lt;&gt;0,W$91/AD$91*AA84,0)</f>
        <v>25</v>
      </c>
      <c r="AC84" s="186" t="n">
        <f aca="false">IF((W84&lt;&gt;0),1,0)</f>
        <v>1</v>
      </c>
      <c r="AD84" s="169" t="n">
        <f aca="false">IF(AE84&lt;&gt;0,AE84,$AJ$45)*AN84</f>
        <v>2</v>
      </c>
      <c r="AE84" s="132" t="n">
        <v>2</v>
      </c>
      <c r="AF84" s="162" t="n">
        <f aca="false">wssi_1!BJ61</f>
        <v>2</v>
      </c>
      <c r="AG84" s="170" t="n">
        <f aca="false">wssi_1!DR61</f>
        <v>0</v>
      </c>
      <c r="AH84" s="132"/>
      <c r="AI84" s="132"/>
      <c r="AJ84" s="132"/>
      <c r="AK84" s="171" t="n">
        <f aca="false">IF((AJ84=0),AH84,(AH84-AJ84))</f>
        <v>0</v>
      </c>
      <c r="AL84" s="165" t="n">
        <f aca="false">IF((BA84&lt;&gt;0),(SUM(AH$47:AH84)-SUM(AJ$47:AJ84)),0)</f>
        <v>0</v>
      </c>
      <c r="AM84" s="229"/>
      <c r="AN84" s="174" t="n">
        <f aca="false">IF($AN$45="M",0,1)</f>
        <v>1</v>
      </c>
      <c r="AO84" s="175" t="n">
        <f aca="false">ROUND(IF((BA84&lt;&gt;0),0,(P84-N84)),2)</f>
        <v>0</v>
      </c>
      <c r="AP84" s="230"/>
      <c r="AQ84" s="132"/>
      <c r="AR84" s="230"/>
      <c r="AS84" s="176" t="n">
        <f aca="false">IF(BA84&lt;&gt;0,0,AQ84)</f>
        <v>0</v>
      </c>
      <c r="AT84" s="175" t="n">
        <f aca="false">IF(BA84&lt;&gt;0,0,IF((AJ84&lt;&gt;0),(AJ84+AO84),ROUND((SUM(AH84:AH84)+AO84),2))-AS84)</f>
        <v>0</v>
      </c>
      <c r="AU84" s="231"/>
      <c r="AV84" s="175" t="n">
        <f aca="false">(0-(W84-L84))</f>
        <v>0</v>
      </c>
      <c r="AW84" s="159" t="n">
        <f aca="false">IF(AY$86&lt;&gt;0,AY84*100/AY$86,0)</f>
        <v>22.8571428571429</v>
      </c>
      <c r="AX84" s="158"/>
      <c r="AY84" s="177" t="n">
        <v>8</v>
      </c>
      <c r="AZ84" s="132"/>
      <c r="BA84" s="132"/>
      <c r="BB84" s="178" t="n">
        <f aca="false">(IF((BA84&lt;&gt;0),BA84,(IF((AZ84&lt;&gt;0),AZ84,AY84)+(BE84*(BD84/100))))-AI84)</f>
        <v>8</v>
      </c>
      <c r="BC84" s="178"/>
      <c r="BD84" s="178"/>
      <c r="BE84" s="178"/>
      <c r="BF84" s="178"/>
      <c r="BG84" s="132"/>
      <c r="BH84" s="198" t="n">
        <f aca="false">wssi_1!O94</f>
        <v>0</v>
      </c>
      <c r="BI84" s="199" t="n">
        <f aca="false">wssi_1!Q94</f>
        <v>0</v>
      </c>
      <c r="BJ84" s="171"/>
      <c r="BK84" s="157" t="n">
        <v>27</v>
      </c>
      <c r="BL84" s="181" t="s">
        <v>103</v>
      </c>
      <c r="BM84" s="155"/>
      <c r="BN84" s="182" t="n">
        <f aca="false">IF((J45=1),(BB84+BG84),BB84)+$BN$44</f>
        <v>8</v>
      </c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  <c r="IW84" s="13"/>
      <c r="IX84" s="13"/>
      <c r="IY84" s="13"/>
      <c r="IZ84" s="13"/>
      <c r="JA84" s="13"/>
      <c r="JB84" s="13"/>
      <c r="JC84" s="13"/>
      <c r="JD84" s="13"/>
      <c r="JE84" s="13"/>
    </row>
    <row collapsed="false" customFormat="false" customHeight="true" hidden="false" ht="13" outlineLevel="0" r="85">
      <c r="A85" s="156" t="s">
        <v>103</v>
      </c>
      <c r="B85" s="157" t="n">
        <f aca="false">B84+1</f>
        <v>28</v>
      </c>
      <c r="C85" s="158" t="n">
        <v>0</v>
      </c>
      <c r="D85" s="159" t="n">
        <f aca="false">IF((BA84=0),0,((((D84+AJ84)+K84)-BA84)-BG84))+AI84</f>
        <v>0</v>
      </c>
      <c r="E85" s="159" t="n">
        <f aca="false">IF((D85&lt;&gt;0),D85,IF(((((E84+AH84)-BB84)-BG84)&lt;0),0,(((E84+AH84)-BB84)-BG84)))</f>
        <v>0</v>
      </c>
      <c r="F85" s="160"/>
      <c r="G85" s="161"/>
      <c r="H85" s="201"/>
      <c r="I85" s="132"/>
      <c r="J85" s="132"/>
      <c r="K85" s="132"/>
      <c r="L85" s="162" t="n">
        <f aca="false">IF((D85=0),P84,D85)+K84</f>
        <v>8</v>
      </c>
      <c r="M85" s="162" t="n">
        <f aca="false">L85+T85</f>
        <v>108</v>
      </c>
      <c r="N85" s="163" t="n">
        <f aca="false">(L85+AH85)-BN85</f>
        <v>0</v>
      </c>
      <c r="O85" s="163" t="n">
        <f aca="false">V85</f>
        <v>0</v>
      </c>
      <c r="P85" s="163" t="n">
        <f aca="false">IF(O85&lt;&gt;0,W91+Q85-V85,0)</f>
        <v>0</v>
      </c>
      <c r="Q85" s="163" t="n">
        <f aca="false">IF(O85=0,0,IF(AZ85=0,AY85,AZ85))</f>
        <v>0</v>
      </c>
      <c r="R85" s="163" t="n">
        <f aca="false">IF(((P85-N85)&lt;0),0,(P85-N85))</f>
        <v>0</v>
      </c>
      <c r="S85" s="156" t="n">
        <f aca="false">IF(V85&lt;&gt;0,0,IF(AD91=0,W91,0))</f>
        <v>0</v>
      </c>
      <c r="T85" s="156" t="n">
        <f aca="false">Y85</f>
        <v>100</v>
      </c>
      <c r="U85" s="164" t="n">
        <f aca="false">ROUND(((D85-(I85+J85))+0.0001),2)</f>
        <v>0</v>
      </c>
      <c r="V85" s="132"/>
      <c r="W85" s="186" t="n">
        <f aca="false">IF((V85&lt;&gt;0),V85,wssi_1!BL31)</f>
        <v>8</v>
      </c>
      <c r="X85" s="165" t="n">
        <f aca="false">W85+Y85</f>
        <v>108</v>
      </c>
      <c r="Y85" s="165" t="n">
        <f aca="false">IF(SUM($AB$47:AB85)-AO84&lt;0,0,SUM($AB$47:AB85)-AO84)</f>
        <v>100</v>
      </c>
      <c r="Z85" s="232" t="n">
        <f aca="false">ROUND(AD$91,0)</f>
        <v>4</v>
      </c>
      <c r="AA85" s="167" t="n">
        <f aca="false">IF(Z85&lt;=0,0,1)</f>
        <v>1</v>
      </c>
      <c r="AB85" s="167" t="n">
        <f aca="false">IF(AD$91&lt;&gt;0,W$91/AD$91*AA85,0)</f>
        <v>25</v>
      </c>
      <c r="AC85" s="186" t="n">
        <f aca="false">IF((W85&lt;&gt;0),1,0)</f>
        <v>1</v>
      </c>
      <c r="AD85" s="169" t="n">
        <f aca="false">IF(AE85&lt;&gt;0,AE85,$AJ$45)*AN85</f>
        <v>1</v>
      </c>
      <c r="AE85" s="132" t="n">
        <v>1</v>
      </c>
      <c r="AF85" s="162" t="n">
        <f aca="false">wssi_1!BL61</f>
        <v>1</v>
      </c>
      <c r="AG85" s="170" t="n">
        <f aca="false">wssi_1!DT61</f>
        <v>0</v>
      </c>
      <c r="AH85" s="132"/>
      <c r="AI85" s="132"/>
      <c r="AJ85" s="132"/>
      <c r="AK85" s="171" t="n">
        <f aca="false">IF((AJ85=0),AH85,(AH85-AJ85))</f>
        <v>0</v>
      </c>
      <c r="AL85" s="165" t="n">
        <f aca="false">IF((BA85&lt;&gt;0),(SUM(AH$47:AH85)-SUM(AJ$47:AJ85)),0)</f>
        <v>0</v>
      </c>
      <c r="AM85" s="233"/>
      <c r="AN85" s="174" t="n">
        <f aca="false">IF($AN$45="M",0,1)</f>
        <v>1</v>
      </c>
      <c r="AO85" s="175" t="n">
        <f aca="false">IF(S85&lt;&gt;0,S85,IF(O85&lt;&gt;0,P85,IF(V85&lt;&gt;0,0,ROUND(IF((BA85&lt;&gt;0),0,(P85-N85)),2))))</f>
        <v>0</v>
      </c>
      <c r="AP85" s="234"/>
      <c r="AQ85" s="132"/>
      <c r="AR85" s="234"/>
      <c r="AS85" s="176" t="n">
        <f aca="false">IF(BA85&lt;&gt;0,0,AQ85)</f>
        <v>0</v>
      </c>
      <c r="AT85" s="175" t="n">
        <f aca="false">IF(BA85&lt;&gt;0,0,IF((AJ85&lt;&gt;0),(AJ85+AO85),ROUND((SUM(AH85:AH85)+AO85),2))-AS85)</f>
        <v>0</v>
      </c>
      <c r="AU85" s="235"/>
      <c r="AV85" s="175" t="n">
        <f aca="false">(0-(W85-L85))</f>
        <v>0</v>
      </c>
      <c r="AW85" s="159" t="n">
        <f aca="false">IF(AY$86&lt;&gt;0,AY85*100/AY$86,0)</f>
        <v>22.8571428571429</v>
      </c>
      <c r="AX85" s="158"/>
      <c r="AY85" s="177" t="n">
        <v>8</v>
      </c>
      <c r="AZ85" s="132"/>
      <c r="BA85" s="132"/>
      <c r="BB85" s="178" t="n">
        <f aca="false">(IF((BA85&lt;&gt;0),BA85,(IF((AZ85&lt;&gt;0),AZ85,AY85)+(BE85*(BD85/100))))-AI85)</f>
        <v>8</v>
      </c>
      <c r="BC85" s="178"/>
      <c r="BD85" s="178"/>
      <c r="BE85" s="178"/>
      <c r="BF85" s="178"/>
      <c r="BG85" s="132"/>
      <c r="BH85" s="198" t="n">
        <f aca="false">wssi_1!O95</f>
        <v>0</v>
      </c>
      <c r="BI85" s="199" t="n">
        <f aca="false">wssi_1!Q95</f>
        <v>0</v>
      </c>
      <c r="BJ85" s="171"/>
      <c r="BK85" s="157" t="n">
        <v>28</v>
      </c>
      <c r="BL85" s="181" t="s">
        <v>103</v>
      </c>
      <c r="BM85" s="155"/>
      <c r="BN85" s="182" t="n">
        <f aca="false">IF((J45=1),(BB85+BG85),BB85)+$BN$44</f>
        <v>8</v>
      </c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  <c r="IW85" s="13"/>
      <c r="IX85" s="13"/>
      <c r="IY85" s="13"/>
      <c r="IZ85" s="13"/>
      <c r="JA85" s="13"/>
      <c r="JB85" s="13"/>
      <c r="JC85" s="13"/>
      <c r="JD85" s="13"/>
      <c r="JE85" s="13"/>
    </row>
    <row collapsed="false" customFormat="false" customHeight="true" hidden="false" ht="13" outlineLevel="0" r="86">
      <c r="A86" s="188" t="s">
        <v>104</v>
      </c>
      <c r="B86" s="189" t="n">
        <v>4</v>
      </c>
      <c r="C86" s="236"/>
      <c r="D86" s="228"/>
      <c r="E86" s="228"/>
      <c r="F86" s="186"/>
      <c r="G86" s="186"/>
      <c r="H86" s="186"/>
      <c r="I86" s="188"/>
      <c r="J86" s="188"/>
      <c r="K86" s="188"/>
      <c r="L86" s="172" t="n">
        <f aca="false">SUM(L82:L85)/4</f>
        <v>21</v>
      </c>
      <c r="M86" s="172" t="n">
        <f aca="false">SUM(M82:M85)/4</f>
        <v>83.5</v>
      </c>
      <c r="N86" s="188"/>
      <c r="O86" s="188"/>
      <c r="P86" s="188"/>
      <c r="Q86" s="188"/>
      <c r="R86" s="188"/>
      <c r="S86" s="188"/>
      <c r="T86" s="188"/>
      <c r="U86" s="186"/>
      <c r="V86" s="186"/>
      <c r="W86" s="186" t="n">
        <f aca="false">IF($AC$86&lt;&gt;0,SUM(W82:W85)/$AC$86,0)</f>
        <v>21</v>
      </c>
      <c r="X86" s="186" t="n">
        <f aca="false">IF($AC$86&lt;&gt;0,SUM(X82:X85)/$AC$86,0)</f>
        <v>83.5</v>
      </c>
      <c r="Y86" s="186"/>
      <c r="Z86" s="186"/>
      <c r="AA86" s="186"/>
      <c r="AB86" s="186"/>
      <c r="AC86" s="186" t="n">
        <f aca="false">SUM(AC82:AC85)</f>
        <v>4</v>
      </c>
      <c r="AD86" s="186"/>
      <c r="AE86" s="224" t="s">
        <v>106</v>
      </c>
      <c r="AF86" s="226"/>
      <c r="AG86" s="226"/>
      <c r="AH86" s="225" t="n">
        <f aca="false">SUM(AH82:AH85)</f>
        <v>0</v>
      </c>
      <c r="AI86" s="225" t="n">
        <f aca="false">SUM(AI82:AI85)</f>
        <v>0</v>
      </c>
      <c r="AJ86" s="186" t="n">
        <f aca="false">SUM(AJ82:AJ85)</f>
        <v>0</v>
      </c>
      <c r="AK86" s="186"/>
      <c r="AL86" s="237"/>
      <c r="AM86" s="226"/>
      <c r="AN86" s="226"/>
      <c r="AO86" s="172" t="n">
        <f aca="false">SUM(AO82:AO85)</f>
        <v>0</v>
      </c>
      <c r="AP86" s="186"/>
      <c r="AQ86" s="186"/>
      <c r="AR86" s="186"/>
      <c r="AS86" s="186"/>
      <c r="AT86" s="172" t="n">
        <f aca="false">SUM(AT82:AT85)</f>
        <v>0</v>
      </c>
      <c r="AU86" s="235"/>
      <c r="AV86" s="226"/>
      <c r="AW86" s="172" t="n">
        <f aca="false">SUM(AW82:AW85)</f>
        <v>100</v>
      </c>
      <c r="AX86" s="186" t="n">
        <f aca="false">SUM(AX82:AX85)</f>
        <v>0</v>
      </c>
      <c r="AY86" s="225" t="n">
        <f aca="false">SUM(AY82:AY85)</f>
        <v>35</v>
      </c>
      <c r="AZ86" s="225"/>
      <c r="BA86" s="225" t="n">
        <f aca="false">SUM(BA82:BA85)</f>
        <v>0</v>
      </c>
      <c r="BB86" s="177" t="n">
        <f aca="false">SUM(BB82:BB85)</f>
        <v>35</v>
      </c>
      <c r="BC86" s="225" t="n">
        <f aca="false">SUM(BC82:BC85)</f>
        <v>0</v>
      </c>
      <c r="BD86" s="186"/>
      <c r="BE86" s="225" t="n">
        <f aca="false">SUM(BE82:BE85)</f>
        <v>0</v>
      </c>
      <c r="BF86" s="225"/>
      <c r="BG86" s="225" t="n">
        <f aca="false">SUM(BG82:BG85)</f>
        <v>0</v>
      </c>
      <c r="BH86" s="225"/>
      <c r="BI86" s="225"/>
      <c r="BJ86" s="225"/>
      <c r="BK86" s="238"/>
      <c r="BL86" s="200"/>
      <c r="BM86" s="239"/>
      <c r="BN86" s="194"/>
      <c r="BO86" s="227"/>
      <c r="BP86" s="125"/>
      <c r="BQ86" s="125"/>
      <c r="BR86" s="125"/>
      <c r="BS86" s="125"/>
      <c r="BT86" s="125"/>
      <c r="BU86" s="125"/>
      <c r="BV86" s="125"/>
      <c r="BW86" s="125"/>
      <c r="BX86" s="125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  <c r="IW86" s="13"/>
      <c r="IX86" s="13"/>
      <c r="IY86" s="13"/>
      <c r="IZ86" s="13"/>
      <c r="JA86" s="13"/>
      <c r="JB86" s="13"/>
      <c r="JC86" s="13"/>
      <c r="JD86" s="13"/>
      <c r="JE86" s="13"/>
    </row>
    <row collapsed="false" customFormat="false" customHeight="true" hidden="false" ht="20.85" outlineLevel="0" r="87">
      <c r="A87" s="240" t="s">
        <v>107</v>
      </c>
      <c r="B87" s="240"/>
      <c r="C87" s="241" t="s">
        <v>105</v>
      </c>
      <c r="D87" s="242" t="s">
        <v>109</v>
      </c>
      <c r="E87" s="243" t="n">
        <f aca="false">I87</f>
        <v>4.76005547850208</v>
      </c>
      <c r="F87" s="190"/>
      <c r="G87" s="190"/>
      <c r="H87" s="190"/>
      <c r="I87" s="208" t="n">
        <f aca="false">(($BB87/(L87+BN44))*52)/28</f>
        <v>4.76005547850208</v>
      </c>
      <c r="J87" s="208"/>
      <c r="K87" s="208"/>
      <c r="L87" s="191" t="n">
        <f aca="false">((((((SUM(L$47:L$50)+SUM(L$52:L$55))+SUM(L$58:L$61))+SUM(L$64:L$67))+SUM(L$70:L$73))+SUM(L$76:L$79))+SUM(L82:L85))/28</f>
        <v>128.75</v>
      </c>
      <c r="M87" s="208" t="n">
        <f aca="false">((((((SUM(M$47:M$50)+SUM(M$52:M$55))+SUM(M$58:M$61))+SUM(M$64:M$67))+SUM(M$70:M$73))+SUM(M$76:M$79))+SUM(M82:M85))/28</f>
        <v>137.678571428571</v>
      </c>
      <c r="N87" s="205"/>
      <c r="O87" s="205"/>
      <c r="P87" s="205"/>
      <c r="Q87" s="205"/>
      <c r="R87" s="205"/>
      <c r="S87" s="205"/>
      <c r="T87" s="205"/>
      <c r="U87" s="205"/>
      <c r="V87" s="205"/>
      <c r="W87" s="208" t="n">
        <f aca="false">((((((SUM(W$47:W$50)+SUM(W$52:W$55))+SUM(W$58:W$61))+SUM(W$64:W$67))+SUM(W$70:W$73))+SUM(W$76:W$79))+SUM(W82:W85))/28</f>
        <v>128.75</v>
      </c>
      <c r="X87" s="208" t="n">
        <f aca="false">((((((SUM(X$47:X$50)+SUM(X$52:X$55))+SUM(X$58:X$61))+SUM(X$64:X$67))+SUM(X$70:X$73))+SUM(X$76:X$79))+SUM(X82:X85))/28</f>
        <v>137.678571428571</v>
      </c>
      <c r="Y87" s="208"/>
      <c r="Z87" s="208"/>
      <c r="AA87" s="208"/>
      <c r="AB87" s="208"/>
      <c r="AC87" s="208"/>
      <c r="AD87" s="208"/>
      <c r="AE87" s="205" t="s">
        <v>108</v>
      </c>
      <c r="AF87" s="208"/>
      <c r="AG87" s="208"/>
      <c r="AH87" s="212" t="n">
        <f aca="false">AH86+AH81</f>
        <v>0</v>
      </c>
      <c r="AI87" s="212" t="n">
        <f aca="false">AI86+AI81</f>
        <v>0</v>
      </c>
      <c r="AJ87" s="212" t="n">
        <f aca="false">SUM(AJ47:AJ85)</f>
        <v>0</v>
      </c>
      <c r="AK87" s="208"/>
      <c r="AL87" s="244" t="n">
        <f aca="false">SUM(AL47:AL85)</f>
        <v>0</v>
      </c>
      <c r="AM87" s="173"/>
      <c r="AN87" s="173"/>
      <c r="AO87" s="191" t="n">
        <f aca="false">AO86+AO81</f>
        <v>190</v>
      </c>
      <c r="AP87" s="208"/>
      <c r="AQ87" s="208"/>
      <c r="AR87" s="208"/>
      <c r="AS87" s="208"/>
      <c r="AT87" s="191" t="n">
        <f aca="false">AT86+AT81</f>
        <v>190</v>
      </c>
      <c r="AU87" s="245"/>
      <c r="AV87" s="213"/>
      <c r="AW87" s="213"/>
      <c r="AX87" s="208" t="n">
        <f aca="false">AX86+AX81</f>
        <v>0</v>
      </c>
      <c r="AY87" s="212" t="n">
        <f aca="false">AY86+AY81</f>
        <v>330</v>
      </c>
      <c r="AZ87" s="208"/>
      <c r="BA87" s="212" t="n">
        <f aca="false">BA86+BA81</f>
        <v>0</v>
      </c>
      <c r="BB87" s="212" t="n">
        <f aca="false">BB86+BB81</f>
        <v>330</v>
      </c>
      <c r="BC87" s="212" t="n">
        <f aca="false">BC86+BC81</f>
        <v>0</v>
      </c>
      <c r="BD87" s="212"/>
      <c r="BE87" s="212" t="n">
        <f aca="false">BE86+BE81</f>
        <v>0</v>
      </c>
      <c r="BF87" s="212"/>
      <c r="BG87" s="212" t="n">
        <f aca="false">BG86+BG81</f>
        <v>0</v>
      </c>
      <c r="BH87" s="212"/>
      <c r="BI87" s="212"/>
      <c r="BJ87" s="212"/>
      <c r="BK87" s="246"/>
      <c r="BL87" s="187"/>
      <c r="BM87" s="123"/>
      <c r="BN87" s="182" t="n">
        <f aca="false">SUM(BP44:BX44)</f>
        <v>0</v>
      </c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  <c r="IV87" s="13"/>
      <c r="IW87" s="13"/>
      <c r="IX87" s="13"/>
      <c r="IY87" s="13"/>
      <c r="IZ87" s="13"/>
      <c r="JA87" s="13"/>
      <c r="JB87" s="13"/>
      <c r="JC87" s="13"/>
      <c r="JD87" s="13"/>
      <c r="JE87" s="13"/>
    </row>
    <row collapsed="false" customFormat="false" customHeight="false" hidden="false" ht="37.3" outlineLevel="0" r="88">
      <c r="A88" s="137"/>
      <c r="B88" s="137"/>
      <c r="C88" s="16" t="s">
        <v>89</v>
      </c>
      <c r="D88" s="138" t="s">
        <v>5</v>
      </c>
      <c r="E88" s="138" t="s">
        <v>6</v>
      </c>
      <c r="F88" s="16"/>
      <c r="G88" s="16"/>
      <c r="H88" s="16"/>
      <c r="I88" s="17" t="s">
        <v>7</v>
      </c>
      <c r="J88" s="17" t="s">
        <v>8</v>
      </c>
      <c r="K88" s="17" t="s">
        <v>9</v>
      </c>
      <c r="L88" s="139" t="s">
        <v>10</v>
      </c>
      <c r="M88" s="139" t="s">
        <v>10</v>
      </c>
      <c r="N88" s="16" t="s">
        <v>90</v>
      </c>
      <c r="O88" s="140"/>
      <c r="P88" s="16" t="s">
        <v>11</v>
      </c>
      <c r="Q88" s="16"/>
      <c r="R88" s="16"/>
      <c r="S88" s="16"/>
      <c r="T88" s="16"/>
      <c r="U88" s="141" t="s">
        <v>12</v>
      </c>
      <c r="V88" s="17" t="s">
        <v>13</v>
      </c>
      <c r="W88" s="142" t="s">
        <v>14</v>
      </c>
      <c r="X88" s="142" t="s">
        <v>91</v>
      </c>
      <c r="Y88" s="142" t="s">
        <v>92</v>
      </c>
      <c r="Z88" s="142"/>
      <c r="AA88" s="142"/>
      <c r="AB88" s="142"/>
      <c r="AC88" s="143"/>
      <c r="AD88" s="144" t="s">
        <v>93</v>
      </c>
      <c r="AE88" s="17" t="s">
        <v>94</v>
      </c>
      <c r="AF88" s="139" t="s">
        <v>95</v>
      </c>
      <c r="AG88" s="145" t="s">
        <v>110</v>
      </c>
      <c r="AH88" s="19" t="s">
        <v>17</v>
      </c>
      <c r="AI88" s="19" t="s">
        <v>97</v>
      </c>
      <c r="AJ88" s="20" t="s">
        <v>18</v>
      </c>
      <c r="AK88" s="20"/>
      <c r="AL88" s="146" t="s">
        <v>19</v>
      </c>
      <c r="AM88" s="147" t="s">
        <v>20</v>
      </c>
      <c r="AN88" s="147"/>
      <c r="AO88" s="148" t="s">
        <v>21</v>
      </c>
      <c r="AP88" s="149" t="s">
        <v>22</v>
      </c>
      <c r="AQ88" s="150" t="s">
        <v>98</v>
      </c>
      <c r="AR88" s="149" t="s">
        <v>99</v>
      </c>
      <c r="AS88" s="149"/>
      <c r="AT88" s="148" t="s">
        <v>24</v>
      </c>
      <c r="AU88" s="148"/>
      <c r="AV88" s="148" t="s">
        <v>25</v>
      </c>
      <c r="AW88" s="138" t="s">
        <v>26</v>
      </c>
      <c r="AX88" s="151" t="s">
        <v>100</v>
      </c>
      <c r="AY88" s="152" t="s">
        <v>101</v>
      </c>
      <c r="AZ88" s="150" t="s">
        <v>29</v>
      </c>
      <c r="BA88" s="150" t="s">
        <v>30</v>
      </c>
      <c r="BB88" s="150" t="n">
        <v>0</v>
      </c>
      <c r="BC88" s="150" t="s">
        <v>31</v>
      </c>
      <c r="BD88" s="150" t="s">
        <v>32</v>
      </c>
      <c r="BE88" s="150" t="s">
        <v>33</v>
      </c>
      <c r="BF88" s="150" t="s">
        <v>34</v>
      </c>
      <c r="BG88" s="150" t="s">
        <v>35</v>
      </c>
      <c r="BH88" s="153" t="n">
        <f aca="false">wssi_1!O109</f>
        <v>0</v>
      </c>
      <c r="BI88" s="154" t="n">
        <f aca="false">wssi_1!Q109</f>
        <v>0</v>
      </c>
      <c r="BJ88" s="152" t="s">
        <v>102</v>
      </c>
      <c r="BK88" s="137"/>
      <c r="BL88" s="137"/>
      <c r="BM88" s="15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  <c r="IV88" s="13"/>
      <c r="IW88" s="13"/>
      <c r="IX88" s="13"/>
      <c r="IY88" s="13"/>
      <c r="IZ88" s="13"/>
      <c r="JA88" s="13"/>
      <c r="JB88" s="13"/>
      <c r="JC88" s="13"/>
      <c r="JD88" s="13"/>
      <c r="JE88" s="13"/>
    </row>
    <row collapsed="false" customFormat="false" customHeight="true" hidden="false" ht="13.55" outlineLevel="0" r="89">
      <c r="A89" s="247"/>
      <c r="B89" s="247"/>
      <c r="C89" s="247"/>
      <c r="D89" s="247"/>
      <c r="E89" s="248"/>
      <c r="F89" s="249"/>
      <c r="G89" s="249"/>
      <c r="H89" s="249"/>
      <c r="I89" s="250" t="s">
        <v>111</v>
      </c>
      <c r="J89" s="251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52"/>
      <c r="W89" s="253" t="s">
        <v>112</v>
      </c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176" t="n">
        <f aca="false">AH87+L47</f>
        <v>140</v>
      </c>
      <c r="AK89" s="254"/>
      <c r="AL89" s="255"/>
      <c r="AM89" s="256"/>
      <c r="AN89" s="256"/>
      <c r="AO89" s="230"/>
      <c r="AP89" s="251"/>
      <c r="AQ89" s="247"/>
      <c r="AR89" s="252"/>
      <c r="AS89" s="252"/>
      <c r="AT89" s="257" t="n">
        <f aca="false">AT87+D47</f>
        <v>330</v>
      </c>
      <c r="AU89" s="258"/>
      <c r="AV89" s="259" t="s">
        <v>113</v>
      </c>
      <c r="AW89" s="260"/>
      <c r="AX89" s="261"/>
      <c r="AY89" s="247"/>
      <c r="AZ89" s="247"/>
      <c r="BA89" s="247"/>
      <c r="BB89" s="123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123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  <c r="IW89" s="13"/>
      <c r="IX89" s="13"/>
      <c r="IY89" s="13"/>
      <c r="IZ89" s="13"/>
      <c r="JA89" s="13"/>
      <c r="JB89" s="13"/>
      <c r="JC89" s="13"/>
      <c r="JD89" s="13"/>
      <c r="JE89" s="13"/>
    </row>
    <row collapsed="false" customFormat="false" customHeight="true" hidden="false" ht="13" outlineLevel="0" r="90">
      <c r="A90" s="123"/>
      <c r="B90" s="123"/>
      <c r="C90" s="123"/>
      <c r="D90" s="262"/>
      <c r="E90" s="262"/>
      <c r="F90" s="263"/>
      <c r="G90" s="263"/>
      <c r="H90" s="263"/>
      <c r="I90" s="250"/>
      <c r="J90" s="264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123"/>
      <c r="V90" s="262"/>
      <c r="W90" s="265"/>
      <c r="X90" s="265"/>
      <c r="Y90" s="265"/>
      <c r="Z90" s="265"/>
      <c r="AA90" s="265"/>
      <c r="AB90" s="265"/>
      <c r="AC90" s="247"/>
      <c r="AD90" s="247" t="n">
        <v>5</v>
      </c>
      <c r="AE90" s="265"/>
      <c r="AF90" s="265"/>
      <c r="AG90" s="123"/>
      <c r="AH90" s="265"/>
      <c r="AI90" s="265"/>
      <c r="AJ90" s="265"/>
      <c r="AK90" s="265"/>
      <c r="AL90" s="262"/>
      <c r="AM90" s="247"/>
      <c r="AN90" s="247"/>
      <c r="AO90" s="262"/>
      <c r="AP90" s="123"/>
      <c r="AQ90" s="123"/>
      <c r="AR90" s="123"/>
      <c r="AS90" s="123"/>
      <c r="AT90" s="123"/>
      <c r="AU90" s="123"/>
      <c r="AV90" s="247"/>
      <c r="AW90" s="247"/>
      <c r="AX90" s="247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  <c r="IV90" s="13"/>
      <c r="IW90" s="13"/>
      <c r="IX90" s="13"/>
      <c r="IY90" s="13"/>
      <c r="IZ90" s="13"/>
      <c r="JA90" s="13"/>
      <c r="JB90" s="13"/>
      <c r="JC90" s="13"/>
      <c r="JD90" s="13"/>
      <c r="JE90" s="13"/>
    </row>
    <row collapsed="false" customFormat="false" customHeight="true" hidden="false" ht="13" outlineLevel="0" r="91">
      <c r="A91" s="123"/>
      <c r="B91" s="123"/>
      <c r="C91" s="239"/>
      <c r="D91" s="157" t="s">
        <v>114</v>
      </c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32" t="n">
        <v>100</v>
      </c>
      <c r="X91" s="266" t="s">
        <v>115</v>
      </c>
      <c r="Y91" s="266"/>
      <c r="Z91" s="158"/>
      <c r="AA91" s="158"/>
      <c r="AB91" s="158"/>
      <c r="AC91" s="267"/>
      <c r="AD91" s="268" t="n">
        <v>4</v>
      </c>
      <c r="AE91" s="157" t="s">
        <v>116</v>
      </c>
      <c r="AF91" s="157"/>
      <c r="AG91" s="157"/>
      <c r="AH91" s="157"/>
      <c r="AI91" s="157"/>
      <c r="AJ91" s="157"/>
      <c r="AK91" s="157"/>
      <c r="AL91" s="157"/>
      <c r="AM91" s="269"/>
      <c r="AN91" s="269"/>
      <c r="AO91" s="176" t="n">
        <f aca="false">W91+AO87</f>
        <v>290</v>
      </c>
      <c r="AP91" s="155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  <c r="IV91" s="13"/>
      <c r="IW91" s="13"/>
      <c r="IX91" s="13"/>
      <c r="IY91" s="13"/>
      <c r="IZ91" s="13"/>
      <c r="JA91" s="13"/>
      <c r="JB91" s="13"/>
      <c r="JC91" s="13"/>
      <c r="JD91" s="13"/>
      <c r="JE91" s="13"/>
    </row>
    <row collapsed="false" customFormat="false" customHeight="true" hidden="false" ht="13" outlineLevel="0" r="92">
      <c r="A92" s="123"/>
      <c r="B92" s="123"/>
      <c r="C92" s="123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123"/>
      <c r="V92" s="247"/>
      <c r="W92" s="247"/>
      <c r="X92" s="247"/>
      <c r="Y92" s="247"/>
      <c r="Z92" s="247"/>
      <c r="AA92" s="247"/>
      <c r="AB92" s="247"/>
      <c r="AC92" s="123"/>
      <c r="AD92" s="123"/>
      <c r="AE92" s="247"/>
      <c r="AF92" s="247"/>
      <c r="AG92" s="123"/>
      <c r="AH92" s="247"/>
      <c r="AI92" s="247"/>
      <c r="AJ92" s="247"/>
      <c r="AK92" s="247"/>
      <c r="AL92" s="247"/>
      <c r="AM92" s="123"/>
      <c r="AN92" s="123"/>
      <c r="AO92" s="247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  <c r="IV92" s="13"/>
      <c r="IW92" s="13"/>
      <c r="IX92" s="13"/>
      <c r="IY92" s="13"/>
      <c r="IZ92" s="13"/>
      <c r="JA92" s="13"/>
      <c r="JB92" s="13"/>
      <c r="JC92" s="13"/>
      <c r="JD92" s="13"/>
      <c r="JE92" s="13"/>
    </row>
    <row collapsed="false" customFormat="false" customHeight="true" hidden="true" ht="13" outlineLevel="0" r="93">
      <c r="A93" s="270" t="n">
        <f aca="false">E$47</f>
        <v>140</v>
      </c>
      <c r="B93" s="270" t="n">
        <f aca="false">E$48</f>
        <v>133</v>
      </c>
      <c r="C93" s="270" t="n">
        <f aca="false">E$49</f>
        <v>126</v>
      </c>
      <c r="D93" s="270" t="n">
        <f aca="false">E$50</f>
        <v>119</v>
      </c>
      <c r="E93" s="270" t="n">
        <f aca="false">E$52</f>
        <v>111</v>
      </c>
      <c r="F93" s="270" t="n">
        <f aca="false">E$53</f>
        <v>103</v>
      </c>
      <c r="G93" s="270" t="n">
        <f aca="false">E$54</f>
        <v>94</v>
      </c>
      <c r="H93" s="270" t="n">
        <f aca="false">E$55</f>
        <v>84</v>
      </c>
      <c r="I93" s="270" t="n">
        <f aca="false">E$58</f>
        <v>72</v>
      </c>
      <c r="J93" s="270" t="n">
        <f aca="false">E$59</f>
        <v>59</v>
      </c>
      <c r="K93" s="270" t="n">
        <f aca="false">E$60</f>
        <v>46</v>
      </c>
      <c r="L93" s="270" t="n">
        <f aca="false">E$61</f>
        <v>32</v>
      </c>
      <c r="M93" s="270"/>
      <c r="N93" s="270" t="n">
        <f aca="false">E$64</f>
        <v>16</v>
      </c>
      <c r="O93" s="270" t="n">
        <f aca="false">E$65</f>
        <v>0</v>
      </c>
      <c r="P93" s="270" t="n">
        <f aca="false">E$66</f>
        <v>0</v>
      </c>
      <c r="Q93" s="270" t="n">
        <f aca="false">E$67</f>
        <v>0</v>
      </c>
      <c r="R93" s="270" t="n">
        <f aca="false">E$70</f>
        <v>0</v>
      </c>
      <c r="S93" s="270" t="n">
        <f aca="false">E$71</f>
        <v>0</v>
      </c>
      <c r="T93" s="270" t="n">
        <f aca="false">E$72</f>
        <v>0</v>
      </c>
      <c r="U93" s="13"/>
      <c r="V93" s="270" t="n">
        <f aca="false">E$73</f>
        <v>0</v>
      </c>
      <c r="W93" s="270" t="n">
        <f aca="false">E$76</f>
        <v>0</v>
      </c>
      <c r="X93" s="270"/>
      <c r="Y93" s="270"/>
      <c r="Z93" s="270"/>
      <c r="AA93" s="270"/>
      <c r="AB93" s="270"/>
      <c r="AC93" s="270" t="n">
        <f aca="false">E$77</f>
        <v>0</v>
      </c>
      <c r="AD93" s="270"/>
      <c r="AE93" s="270" t="n">
        <f aca="false">E$78</f>
        <v>0</v>
      </c>
      <c r="AF93" s="270" t="n">
        <f aca="false">E$79</f>
        <v>0</v>
      </c>
      <c r="AG93" s="13"/>
      <c r="AH93" s="271" t="n">
        <f aca="false">E$82</f>
        <v>0</v>
      </c>
      <c r="AI93" s="271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82" t="n">
        <f aca="false">E$83</f>
        <v>0</v>
      </c>
      <c r="BO93" s="182" t="n">
        <f aca="false">E$84</f>
        <v>0</v>
      </c>
      <c r="BP93" s="182" t="n">
        <f aca="false">E$85</f>
        <v>0</v>
      </c>
      <c r="BQ93" s="125"/>
      <c r="BR93" s="125"/>
      <c r="BS93" s="125"/>
      <c r="BT93" s="125"/>
      <c r="BU93" s="125"/>
      <c r="BV93" s="125"/>
      <c r="BW93" s="125"/>
      <c r="BX93" s="125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  <c r="IU93" s="13"/>
      <c r="IV93" s="13"/>
      <c r="IW93" s="13"/>
      <c r="IX93" s="13"/>
      <c r="IY93" s="13"/>
      <c r="IZ93" s="13"/>
      <c r="JA93" s="13"/>
      <c r="JB93" s="13"/>
      <c r="JC93" s="13"/>
      <c r="JD93" s="13"/>
      <c r="JE93" s="13"/>
    </row>
    <row collapsed="false" customFormat="false" customHeight="true" hidden="true" ht="13" outlineLevel="0" r="94">
      <c r="A94" s="270" t="n">
        <f aca="false">L$47</f>
        <v>140</v>
      </c>
      <c r="B94" s="270" t="n">
        <f aca="false">L$48</f>
        <v>150</v>
      </c>
      <c r="C94" s="270" t="n">
        <f aca="false">L$49</f>
        <v>161</v>
      </c>
      <c r="D94" s="270" t="n">
        <f aca="false">L$50</f>
        <v>171</v>
      </c>
      <c r="E94" s="270" t="n">
        <f aca="false">L$52</f>
        <v>179</v>
      </c>
      <c r="F94" s="270" t="n">
        <f aca="false">L$53</f>
        <v>186</v>
      </c>
      <c r="G94" s="270" t="n">
        <f aca="false">L$54</f>
        <v>191</v>
      </c>
      <c r="H94" s="270" t="n">
        <f aca="false">L$55</f>
        <v>194</v>
      </c>
      <c r="I94" s="270" t="n">
        <f aca="false">L$58</f>
        <v>194</v>
      </c>
      <c r="J94" s="270" t="n">
        <f aca="false">L$59</f>
        <v>193</v>
      </c>
      <c r="K94" s="270" t="n">
        <f aca="false">L$60</f>
        <v>191</v>
      </c>
      <c r="L94" s="270" t="n">
        <f aca="false">L$61</f>
        <v>187</v>
      </c>
      <c r="M94" s="270"/>
      <c r="N94" s="270" t="n">
        <f aca="false">L$64</f>
        <v>181</v>
      </c>
      <c r="O94" s="270" t="n">
        <f aca="false">L$65</f>
        <v>174</v>
      </c>
      <c r="P94" s="270" t="n">
        <f aca="false">L$66</f>
        <v>165</v>
      </c>
      <c r="Q94" s="270" t="n">
        <f aca="false">L$67</f>
        <v>155</v>
      </c>
      <c r="R94" s="270" t="n">
        <f aca="false">L$70</f>
        <v>138</v>
      </c>
      <c r="S94" s="270" t="n">
        <f aca="false">L$71</f>
        <v>122</v>
      </c>
      <c r="T94" s="270" t="n">
        <f aca="false">L$72</f>
        <v>107</v>
      </c>
      <c r="U94" s="13"/>
      <c r="V94" s="270" t="n">
        <f aca="false">L$73</f>
        <v>93</v>
      </c>
      <c r="W94" s="270" t="n">
        <f aca="false">L$76</f>
        <v>80</v>
      </c>
      <c r="X94" s="270"/>
      <c r="Y94" s="270"/>
      <c r="Z94" s="270"/>
      <c r="AA94" s="270"/>
      <c r="AB94" s="270"/>
      <c r="AC94" s="270" t="n">
        <f aca="false">L$77</f>
        <v>68</v>
      </c>
      <c r="AD94" s="270"/>
      <c r="AE94" s="270" t="n">
        <f aca="false">L$78</f>
        <v>56</v>
      </c>
      <c r="AF94" s="270" t="n">
        <f aca="false">L$79</f>
        <v>45</v>
      </c>
      <c r="AG94" s="13"/>
      <c r="AH94" s="271" t="n">
        <f aca="false">L$82</f>
        <v>35</v>
      </c>
      <c r="AI94" s="271"/>
      <c r="AJ94" s="270" t="n">
        <f aca="false">L$84</f>
        <v>16</v>
      </c>
      <c r="AK94" s="271" t="n">
        <f aca="false">L$83</f>
        <v>25</v>
      </c>
      <c r="AL94" s="270" t="n">
        <f aca="false">L$85</f>
        <v>8</v>
      </c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82" t="n">
        <f aca="false">L$83</f>
        <v>25</v>
      </c>
      <c r="BO94" s="182" t="n">
        <f aca="false">L$84</f>
        <v>16</v>
      </c>
      <c r="BP94" s="182" t="n">
        <f aca="false">L$85</f>
        <v>8</v>
      </c>
      <c r="BQ94" s="125"/>
      <c r="BR94" s="125"/>
      <c r="BS94" s="125"/>
      <c r="BT94" s="125"/>
      <c r="BU94" s="125"/>
      <c r="BV94" s="125"/>
      <c r="BW94" s="125"/>
      <c r="BX94" s="125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  <c r="IW94" s="13"/>
      <c r="IX94" s="13"/>
      <c r="IY94" s="13"/>
      <c r="IZ94" s="13"/>
      <c r="JA94" s="13"/>
      <c r="JB94" s="13"/>
      <c r="JC94" s="13"/>
      <c r="JD94" s="13"/>
      <c r="JE94" s="13"/>
    </row>
    <row collapsed="false" customFormat="false" customHeight="true" hidden="true" ht="13" outlineLevel="0" r="95">
      <c r="A95" s="270" t="n">
        <f aca="false">W$47</f>
        <v>140</v>
      </c>
      <c r="B95" s="270" t="n">
        <f aca="false">W$48</f>
        <v>150</v>
      </c>
      <c r="C95" s="270" t="n">
        <f aca="false">W$49</f>
        <v>161</v>
      </c>
      <c r="D95" s="270" t="n">
        <f aca="false">W$50</f>
        <v>171</v>
      </c>
      <c r="E95" s="270" t="n">
        <f aca="false">W$52</f>
        <v>179</v>
      </c>
      <c r="F95" s="270" t="n">
        <f aca="false">W$53</f>
        <v>186</v>
      </c>
      <c r="G95" s="270" t="n">
        <f aca="false">W$54</f>
        <v>191</v>
      </c>
      <c r="H95" s="270" t="n">
        <f aca="false">W$55</f>
        <v>194</v>
      </c>
      <c r="I95" s="270" t="n">
        <f aca="false">W$58</f>
        <v>194</v>
      </c>
      <c r="J95" s="270" t="n">
        <f aca="false">W$59</f>
        <v>193</v>
      </c>
      <c r="K95" s="270" t="n">
        <f aca="false">W$60</f>
        <v>191</v>
      </c>
      <c r="L95" s="270" t="n">
        <f aca="false">W$61</f>
        <v>187</v>
      </c>
      <c r="M95" s="270"/>
      <c r="N95" s="270" t="n">
        <f aca="false">W$64</f>
        <v>181</v>
      </c>
      <c r="O95" s="270" t="n">
        <f aca="false">W$65</f>
        <v>174</v>
      </c>
      <c r="P95" s="270" t="n">
        <f aca="false">W$66</f>
        <v>165</v>
      </c>
      <c r="Q95" s="270" t="n">
        <f aca="false">W$67</f>
        <v>155</v>
      </c>
      <c r="R95" s="270" t="n">
        <f aca="false">W$70</f>
        <v>138</v>
      </c>
      <c r="S95" s="270" t="n">
        <f aca="false">W$71</f>
        <v>122</v>
      </c>
      <c r="T95" s="270" t="n">
        <f aca="false">W$72</f>
        <v>107</v>
      </c>
      <c r="U95" s="13"/>
      <c r="V95" s="270" t="n">
        <f aca="false">W$73</f>
        <v>93</v>
      </c>
      <c r="W95" s="270" t="n">
        <f aca="false">W$76</f>
        <v>80</v>
      </c>
      <c r="X95" s="270"/>
      <c r="Y95" s="270"/>
      <c r="Z95" s="270"/>
      <c r="AA95" s="270"/>
      <c r="AB95" s="270"/>
      <c r="AC95" s="270" t="n">
        <f aca="false">W$77</f>
        <v>68</v>
      </c>
      <c r="AD95" s="270"/>
      <c r="AE95" s="270" t="n">
        <f aca="false">W$78</f>
        <v>56</v>
      </c>
      <c r="AF95" s="270" t="n">
        <f aca="false">W$79</f>
        <v>45</v>
      </c>
      <c r="AG95" s="13"/>
      <c r="AH95" s="271" t="n">
        <f aca="false">W$82</f>
        <v>35</v>
      </c>
      <c r="AI95" s="271"/>
      <c r="AJ95" s="270" t="n">
        <f aca="false">W$84</f>
        <v>16</v>
      </c>
      <c r="AK95" s="271" t="n">
        <f aca="false">W$83</f>
        <v>25</v>
      </c>
      <c r="AL95" s="270" t="n">
        <f aca="false">W$85</f>
        <v>8</v>
      </c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82" t="n">
        <f aca="false">W$83</f>
        <v>25</v>
      </c>
      <c r="BO95" s="182" t="n">
        <f aca="false">W$84</f>
        <v>16</v>
      </c>
      <c r="BP95" s="182" t="n">
        <f aca="false">W$85</f>
        <v>8</v>
      </c>
      <c r="BQ95" s="125"/>
      <c r="BR95" s="125"/>
      <c r="BS95" s="125"/>
      <c r="BT95" s="125"/>
      <c r="BU95" s="125"/>
      <c r="BV95" s="125"/>
      <c r="BW95" s="125"/>
      <c r="BX95" s="125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  <c r="IV95" s="13"/>
      <c r="IW95" s="13"/>
      <c r="IX95" s="13"/>
      <c r="IY95" s="13"/>
      <c r="IZ95" s="13"/>
      <c r="JA95" s="13"/>
      <c r="JB95" s="13"/>
      <c r="JC95" s="13"/>
      <c r="JD95" s="13"/>
      <c r="JE95" s="13"/>
    </row>
    <row collapsed="false" customFormat="false" customHeight="true" hidden="true" ht="13" outlineLevel="0" r="96">
      <c r="A96" s="270" t="n">
        <f aca="false">BB$47</f>
        <v>7</v>
      </c>
      <c r="B96" s="270" t="n">
        <f aca="false">BB$48</f>
        <v>7</v>
      </c>
      <c r="C96" s="270" t="n">
        <f aca="false">BB$49</f>
        <v>7</v>
      </c>
      <c r="D96" s="270" t="n">
        <f aca="false">BB$50</f>
        <v>8</v>
      </c>
      <c r="E96" s="270" t="n">
        <f aca="false">BB$52</f>
        <v>8</v>
      </c>
      <c r="F96" s="270" t="n">
        <f aca="false">BB$53</f>
        <v>9</v>
      </c>
      <c r="G96" s="270" t="n">
        <f aca="false">BB$54</f>
        <v>10</v>
      </c>
      <c r="H96" s="270" t="n">
        <f aca="false">BB$55</f>
        <v>12</v>
      </c>
      <c r="I96" s="270" t="n">
        <f aca="false">BB$58</f>
        <v>13</v>
      </c>
      <c r="J96" s="270" t="n">
        <f aca="false">BB$59</f>
        <v>13</v>
      </c>
      <c r="K96" s="270" t="n">
        <f aca="false">BB$60</f>
        <v>14</v>
      </c>
      <c r="L96" s="270" t="n">
        <f aca="false">BB$61</f>
        <v>16</v>
      </c>
      <c r="M96" s="270"/>
      <c r="N96" s="270" t="n">
        <f aca="false">BB$64</f>
        <v>16</v>
      </c>
      <c r="O96" s="270" t="n">
        <f aca="false">BB$65</f>
        <v>17</v>
      </c>
      <c r="P96" s="270" t="n">
        <f aca="false">BB$66</f>
        <v>18</v>
      </c>
      <c r="Q96" s="270" t="n">
        <f aca="false">BB$67</f>
        <v>17</v>
      </c>
      <c r="R96" s="270" t="n">
        <f aca="false">BB$70</f>
        <v>16</v>
      </c>
      <c r="S96" s="270" t="n">
        <f aca="false">BB$71</f>
        <v>15</v>
      </c>
      <c r="T96" s="270" t="n">
        <f aca="false">BB$72</f>
        <v>14</v>
      </c>
      <c r="U96" s="13"/>
      <c r="V96" s="270" t="n">
        <f aca="false">BB$73</f>
        <v>13</v>
      </c>
      <c r="W96" s="270" t="n">
        <f aca="false">BB$76</f>
        <v>12</v>
      </c>
      <c r="X96" s="270"/>
      <c r="Y96" s="270"/>
      <c r="Z96" s="270"/>
      <c r="AA96" s="270"/>
      <c r="AB96" s="270"/>
      <c r="AC96" s="270" t="n">
        <f aca="false">BB$77</f>
        <v>12</v>
      </c>
      <c r="AD96" s="270"/>
      <c r="AE96" s="270" t="n">
        <f aca="false">BB$78</f>
        <v>11</v>
      </c>
      <c r="AF96" s="270" t="n">
        <f aca="false">BB$79</f>
        <v>10</v>
      </c>
      <c r="AG96" s="13"/>
      <c r="AH96" s="271" t="n">
        <f aca="false">BB$82</f>
        <v>10</v>
      </c>
      <c r="AI96" s="271"/>
      <c r="AJ96" s="270" t="n">
        <f aca="false">BB$84</f>
        <v>8</v>
      </c>
      <c r="AK96" s="271" t="n">
        <f aca="false">BB$83</f>
        <v>9</v>
      </c>
      <c r="AL96" s="270" t="n">
        <f aca="false">BB$85</f>
        <v>8</v>
      </c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  <c r="IV96" s="13"/>
      <c r="IW96" s="13"/>
      <c r="IX96" s="13"/>
      <c r="IY96" s="13"/>
      <c r="IZ96" s="13"/>
      <c r="JA96" s="13"/>
      <c r="JB96" s="13"/>
      <c r="JC96" s="13"/>
      <c r="JD96" s="13"/>
      <c r="JE96" s="13"/>
    </row>
    <row collapsed="false" customFormat="false" customHeight="true" hidden="false" ht="13" outlineLevel="0" r="97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  <c r="IV97" s="13"/>
      <c r="IW97" s="13"/>
      <c r="IX97" s="13"/>
      <c r="IY97" s="13"/>
      <c r="IZ97" s="13"/>
      <c r="JA97" s="13"/>
      <c r="JB97" s="13"/>
      <c r="JC97" s="13"/>
      <c r="JD97" s="13"/>
      <c r="JE97" s="13"/>
    </row>
    <row collapsed="false" customFormat="false" customHeight="true" hidden="false" ht="13" outlineLevel="0"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2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  <c r="IR98" s="13"/>
      <c r="IS98" s="13"/>
      <c r="IT98" s="13"/>
      <c r="IU98" s="13"/>
      <c r="IV98" s="13"/>
      <c r="IW98" s="13"/>
      <c r="IX98" s="13"/>
      <c r="IY98" s="13"/>
      <c r="IZ98" s="13"/>
      <c r="JA98" s="13"/>
      <c r="JB98" s="13"/>
      <c r="JC98" s="13"/>
      <c r="JD98" s="13"/>
      <c r="JE98" s="13"/>
    </row>
  </sheetData>
  <mergeCells count="59">
    <mergeCell ref="A1:J1"/>
    <mergeCell ref="AE1:AL1"/>
    <mergeCell ref="AY1:AZ1"/>
    <mergeCell ref="A2:B2"/>
    <mergeCell ref="A3:AV3"/>
    <mergeCell ref="A4:AV4"/>
    <mergeCell ref="A5:AV5"/>
    <mergeCell ref="A6:AV6"/>
    <mergeCell ref="A7:AV7"/>
    <mergeCell ref="A8:AV8"/>
    <mergeCell ref="A9:AV9"/>
    <mergeCell ref="A10:AV10"/>
    <mergeCell ref="A11:AV11"/>
    <mergeCell ref="A12:AV12"/>
    <mergeCell ref="A13:AV13"/>
    <mergeCell ref="A14:AV14"/>
    <mergeCell ref="A15:AV15"/>
    <mergeCell ref="A16:AV16"/>
    <mergeCell ref="V17:W17"/>
    <mergeCell ref="V18:W18"/>
    <mergeCell ref="A19:AV19"/>
    <mergeCell ref="A20:AZ20"/>
    <mergeCell ref="A21:AZ21"/>
    <mergeCell ref="A22:AZ22"/>
    <mergeCell ref="A23:AV23"/>
    <mergeCell ref="A24:AV24"/>
    <mergeCell ref="A25:V25"/>
    <mergeCell ref="A28:BK28"/>
    <mergeCell ref="A29:BA29"/>
    <mergeCell ref="A30:AO30"/>
    <mergeCell ref="A31:L31"/>
    <mergeCell ref="A32:AT32"/>
    <mergeCell ref="A33:AZ33"/>
    <mergeCell ref="A34:AZ34"/>
    <mergeCell ref="D35:AJ35"/>
    <mergeCell ref="A37:AY37"/>
    <mergeCell ref="A38:AV38"/>
    <mergeCell ref="A39:AY39"/>
    <mergeCell ref="A40:BJ40"/>
    <mergeCell ref="AO43:AV43"/>
    <mergeCell ref="I44:L44"/>
    <mergeCell ref="AO44:AV44"/>
    <mergeCell ref="AZ44:BK44"/>
    <mergeCell ref="A45:N45"/>
    <mergeCell ref="V45:AD45"/>
    <mergeCell ref="AF45:AH45"/>
    <mergeCell ref="AO45:AW45"/>
    <mergeCell ref="C51:D51"/>
    <mergeCell ref="C57:D57"/>
    <mergeCell ref="C63:D63"/>
    <mergeCell ref="C69:D69"/>
    <mergeCell ref="C75:D75"/>
    <mergeCell ref="C81:D81"/>
    <mergeCell ref="A87:B87"/>
    <mergeCell ref="I89:I90"/>
    <mergeCell ref="W89:AH89"/>
    <mergeCell ref="D91:V91"/>
    <mergeCell ref="X91:Y91"/>
    <mergeCell ref="AE91:AL91"/>
  </mergeCells>
  <hyperlinks>
    <hyperlink display="stphnbrindle@gmail.com" ref="AQ1" r:id="rId2"/>
  </hyperlinks>
  <printOptions headings="false" gridLines="false" gridLinesSet="true" horizontalCentered="false" verticalCentered="false"/>
  <pageMargins left="0.75" right="0.75" top="1.7875" bottom="1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2" activeCellId="0" pane="topLeft" sqref="A2"/>
      <selection activeCell="A1" activeCellId="0" pane="bottomLeft" sqref="A1"/>
    </sheetView>
  </sheetViews>
  <cols>
    <col collapsed="false" hidden="false" max="1" min="1" style="1" width="8.14117647058824"/>
    <col collapsed="false" hidden="false" max="2" min="2" style="1" width="7"/>
    <col collapsed="false" hidden="false" max="26" min="3" style="1" width="9.27058823529412"/>
    <col collapsed="false" hidden="false" max="1025" min="27" style="1" width="11.6745098039216"/>
  </cols>
  <sheetData>
    <row collapsed="false" customFormat="false" customHeight="false" hidden="false" ht="13.55" outlineLevel="0" r="1">
      <c r="A1" s="272"/>
      <c r="B1" s="272"/>
      <c r="C1" s="273" t="s">
        <v>117</v>
      </c>
      <c r="D1" s="273"/>
      <c r="E1" s="273"/>
      <c r="F1" s="273"/>
      <c r="G1" s="273" t="s">
        <v>118</v>
      </c>
      <c r="H1" s="273"/>
      <c r="I1" s="273"/>
      <c r="J1" s="273"/>
      <c r="K1" s="273" t="s">
        <v>119</v>
      </c>
      <c r="L1" s="273"/>
      <c r="M1" s="273"/>
      <c r="N1" s="273"/>
      <c r="O1" s="273" t="s">
        <v>120</v>
      </c>
      <c r="P1" s="273"/>
      <c r="Q1" s="273"/>
      <c r="R1" s="273"/>
      <c r="S1" s="273" t="s">
        <v>121</v>
      </c>
      <c r="T1" s="273"/>
      <c r="U1" s="273"/>
      <c r="V1" s="273"/>
      <c r="W1" s="273"/>
      <c r="X1" s="273"/>
      <c r="Y1" s="273"/>
      <c r="Z1" s="273"/>
    </row>
    <row collapsed="false" customFormat="false" customHeight="false" hidden="false" ht="13.55" outlineLevel="0" r="2">
      <c r="A2" s="272"/>
      <c r="B2" s="272"/>
      <c r="C2" s="273" t="s">
        <v>122</v>
      </c>
      <c r="D2" s="273" t="s">
        <v>123</v>
      </c>
      <c r="E2" s="273" t="s">
        <v>124</v>
      </c>
      <c r="F2" s="273" t="s">
        <v>125</v>
      </c>
      <c r="G2" s="273" t="s">
        <v>122</v>
      </c>
      <c r="H2" s="273" t="s">
        <v>123</v>
      </c>
      <c r="I2" s="273" t="s">
        <v>124</v>
      </c>
      <c r="J2" s="273" t="s">
        <v>125</v>
      </c>
      <c r="K2" s="273" t="s">
        <v>122</v>
      </c>
      <c r="L2" s="273" t="s">
        <v>123</v>
      </c>
      <c r="M2" s="273" t="s">
        <v>124</v>
      </c>
      <c r="N2" s="273" t="s">
        <v>125</v>
      </c>
      <c r="O2" s="273" t="s">
        <v>122</v>
      </c>
      <c r="P2" s="273" t="s">
        <v>123</v>
      </c>
      <c r="Q2" s="273" t="s">
        <v>124</v>
      </c>
      <c r="R2" s="273" t="s">
        <v>125</v>
      </c>
      <c r="S2" s="273" t="s">
        <v>122</v>
      </c>
      <c r="T2" s="273" t="s">
        <v>123</v>
      </c>
      <c r="U2" s="273" t="s">
        <v>124</v>
      </c>
      <c r="V2" s="273" t="s">
        <v>125</v>
      </c>
      <c r="W2" s="273" t="s">
        <v>122</v>
      </c>
      <c r="X2" s="273" t="s">
        <v>123</v>
      </c>
      <c r="Y2" s="273" t="s">
        <v>124</v>
      </c>
      <c r="Z2" s="273" t="s">
        <v>125</v>
      </c>
    </row>
    <row collapsed="false" customFormat="false" customHeight="false" hidden="false" ht="13.55" outlineLevel="0" r="3">
      <c r="A3" s="156" t="s">
        <v>103</v>
      </c>
      <c r="B3" s="157" t="n">
        <f aca="false">WSSI!B47</f>
        <v>1</v>
      </c>
      <c r="F3" s="274" t="n">
        <f aca="false">WSSI!D47</f>
        <v>140</v>
      </c>
    </row>
    <row collapsed="false" customFormat="false" customHeight="false" hidden="false" ht="13.55" outlineLevel="0" r="4">
      <c r="A4" s="156" t="s">
        <v>103</v>
      </c>
      <c r="B4" s="157" t="n">
        <f aca="false">WSSI!B48</f>
        <v>2</v>
      </c>
      <c r="F4" s="274" t="n">
        <f aca="false">WSSI!D48</f>
        <v>0</v>
      </c>
    </row>
    <row collapsed="false" customFormat="false" customHeight="false" hidden="false" ht="13.55" outlineLevel="0" r="5">
      <c r="A5" s="156" t="s">
        <v>103</v>
      </c>
      <c r="B5" s="157" t="n">
        <f aca="false">WSSI!B49</f>
        <v>3</v>
      </c>
      <c r="F5" s="274" t="n">
        <f aca="false">WSSI!D49</f>
        <v>0</v>
      </c>
    </row>
    <row collapsed="false" customFormat="false" customHeight="false" hidden="false" ht="13.55" outlineLevel="0" r="6">
      <c r="A6" s="156" t="s">
        <v>103</v>
      </c>
      <c r="B6" s="157" t="n">
        <f aca="false">WSSI!B50</f>
        <v>4</v>
      </c>
      <c r="F6" s="274" t="n">
        <f aca="false">WSSI!D50</f>
        <v>0</v>
      </c>
    </row>
    <row collapsed="false" customFormat="false" customHeight="false" hidden="false" ht="13.55" outlineLevel="0" r="7">
      <c r="A7" s="188" t="s">
        <v>104</v>
      </c>
      <c r="B7" s="189" t="n">
        <v>4</v>
      </c>
      <c r="F7" s="189"/>
    </row>
    <row collapsed="false" customFormat="false" customHeight="false" hidden="false" ht="13.55" outlineLevel="0" r="8">
      <c r="A8" s="156" t="s">
        <v>103</v>
      </c>
      <c r="B8" s="157" t="n">
        <f aca="false">WSSI!B52</f>
        <v>5</v>
      </c>
      <c r="F8" s="274" t="n">
        <f aca="false">WSSI!D52</f>
        <v>0</v>
      </c>
    </row>
    <row collapsed="false" customFormat="false" customHeight="false" hidden="false" ht="13.55" outlineLevel="0" r="9">
      <c r="A9" s="156" t="s">
        <v>103</v>
      </c>
      <c r="B9" s="157" t="n">
        <f aca="false">WSSI!B53</f>
        <v>6</v>
      </c>
      <c r="F9" s="274" t="n">
        <f aca="false">WSSI!D53</f>
        <v>0</v>
      </c>
    </row>
    <row collapsed="false" customFormat="false" customHeight="false" hidden="false" ht="13.55" outlineLevel="0" r="10">
      <c r="A10" s="156" t="s">
        <v>103</v>
      </c>
      <c r="B10" s="157" t="n">
        <f aca="false">WSSI!B54</f>
        <v>7</v>
      </c>
      <c r="F10" s="274" t="n">
        <f aca="false">WSSI!D54</f>
        <v>0</v>
      </c>
    </row>
    <row collapsed="false" customFormat="false" customHeight="false" hidden="false" ht="13.55" outlineLevel="0" r="11">
      <c r="A11" s="156" t="s">
        <v>103</v>
      </c>
      <c r="B11" s="157" t="n">
        <f aca="false">WSSI!B55</f>
        <v>8</v>
      </c>
      <c r="F11" s="274" t="n">
        <f aca="false">WSSI!D55</f>
        <v>0</v>
      </c>
    </row>
    <row collapsed="false" customFormat="false" customHeight="false" hidden="false" ht="13.55" outlineLevel="0" r="12">
      <c r="A12" s="188" t="s">
        <v>104</v>
      </c>
      <c r="B12" s="189" t="n">
        <v>4</v>
      </c>
      <c r="F12" s="189"/>
    </row>
    <row collapsed="false" customFormat="false" customHeight="false" hidden="false" ht="13.55" outlineLevel="0" r="13">
      <c r="A13" s="205" t="s">
        <v>107</v>
      </c>
      <c r="B13" s="206"/>
      <c r="F13" s="206"/>
    </row>
    <row collapsed="false" customFormat="false" customHeight="false" hidden="false" ht="13.55" outlineLevel="0" r="14">
      <c r="A14" s="156" t="s">
        <v>103</v>
      </c>
      <c r="B14" s="157" t="n">
        <f aca="false">WSSI!B58</f>
        <v>9</v>
      </c>
      <c r="F14" s="274" t="n">
        <f aca="false">WSSI!D58</f>
        <v>0</v>
      </c>
    </row>
    <row collapsed="false" customFormat="false" customHeight="false" hidden="false" ht="13.55" outlineLevel="0" r="15">
      <c r="A15" s="156" t="s">
        <v>103</v>
      </c>
      <c r="B15" s="157" t="n">
        <f aca="false">WSSI!B59</f>
        <v>10</v>
      </c>
      <c r="F15" s="274" t="n">
        <f aca="false">WSSI!D59</f>
        <v>0</v>
      </c>
    </row>
    <row collapsed="false" customFormat="false" customHeight="false" hidden="false" ht="13.55" outlineLevel="0" r="16">
      <c r="A16" s="156" t="s">
        <v>103</v>
      </c>
      <c r="B16" s="157" t="n">
        <f aca="false">WSSI!B60</f>
        <v>11</v>
      </c>
      <c r="F16" s="274" t="n">
        <f aca="false">WSSI!D60</f>
        <v>0</v>
      </c>
    </row>
    <row collapsed="false" customFormat="false" customHeight="false" hidden="false" ht="13.55" outlineLevel="0" r="17">
      <c r="A17" s="156" t="s">
        <v>103</v>
      </c>
      <c r="B17" s="157" t="n">
        <f aca="false">WSSI!B61</f>
        <v>12</v>
      </c>
      <c r="F17" s="274" t="n">
        <f aca="false">WSSI!D61</f>
        <v>0</v>
      </c>
    </row>
    <row collapsed="false" customFormat="false" customHeight="false" hidden="false" ht="13.55" outlineLevel="0" r="18">
      <c r="A18" s="188" t="s">
        <v>104</v>
      </c>
      <c r="B18" s="189" t="n">
        <v>4</v>
      </c>
      <c r="F18" s="189"/>
    </row>
    <row collapsed="false" customFormat="false" customHeight="false" hidden="false" ht="13.55" outlineLevel="0" r="19">
      <c r="A19" s="205" t="s">
        <v>107</v>
      </c>
      <c r="B19" s="206"/>
      <c r="F19" s="206"/>
    </row>
    <row collapsed="false" customFormat="false" customHeight="false" hidden="false" ht="13.55" outlineLevel="0" r="20">
      <c r="A20" s="156" t="s">
        <v>103</v>
      </c>
      <c r="B20" s="157" t="n">
        <f aca="false">WSSI!B64</f>
        <v>13</v>
      </c>
      <c r="F20" s="274" t="n">
        <f aca="false">WSSI!D64</f>
        <v>0</v>
      </c>
    </row>
    <row collapsed="false" customFormat="false" customHeight="false" hidden="false" ht="13.55" outlineLevel="0" r="21">
      <c r="A21" s="156" t="s">
        <v>103</v>
      </c>
      <c r="B21" s="157" t="n">
        <f aca="false">WSSI!B65</f>
        <v>14</v>
      </c>
      <c r="F21" s="274" t="n">
        <f aca="false">WSSI!D65</f>
        <v>0</v>
      </c>
    </row>
    <row collapsed="false" customFormat="false" customHeight="false" hidden="false" ht="13.55" outlineLevel="0" r="22">
      <c r="A22" s="156" t="s">
        <v>103</v>
      </c>
      <c r="B22" s="157" t="n">
        <f aca="false">WSSI!B66</f>
        <v>15</v>
      </c>
      <c r="F22" s="274" t="n">
        <f aca="false">WSSI!D66</f>
        <v>0</v>
      </c>
    </row>
    <row collapsed="false" customFormat="false" customHeight="false" hidden="false" ht="13.55" outlineLevel="0" r="23">
      <c r="A23" s="156" t="s">
        <v>103</v>
      </c>
      <c r="B23" s="157" t="n">
        <f aca="false">WSSI!B67</f>
        <v>16</v>
      </c>
      <c r="F23" s="274" t="n">
        <f aca="false">WSSI!D67</f>
        <v>0</v>
      </c>
    </row>
    <row collapsed="false" customFormat="false" customHeight="false" hidden="false" ht="13.55" outlineLevel="0" r="24">
      <c r="A24" s="188" t="s">
        <v>104</v>
      </c>
      <c r="B24" s="189" t="n">
        <v>4</v>
      </c>
      <c r="F24" s="189"/>
    </row>
    <row collapsed="false" customFormat="false" customHeight="false" hidden="false" ht="13.55" outlineLevel="0" r="25">
      <c r="A25" s="205" t="s">
        <v>107</v>
      </c>
      <c r="B25" s="206"/>
      <c r="F25" s="206"/>
    </row>
    <row collapsed="false" customFormat="false" customHeight="false" hidden="false" ht="13.55" outlineLevel="0" r="26">
      <c r="A26" s="156" t="s">
        <v>103</v>
      </c>
      <c r="B26" s="157" t="n">
        <f aca="false">WSSI!B70</f>
        <v>17</v>
      </c>
      <c r="F26" s="274" t="n">
        <f aca="false">WSSI!D70</f>
        <v>0</v>
      </c>
    </row>
    <row collapsed="false" customFormat="false" customHeight="false" hidden="false" ht="13.55" outlineLevel="0" r="27">
      <c r="A27" s="156" t="s">
        <v>103</v>
      </c>
      <c r="B27" s="157" t="n">
        <f aca="false">WSSI!B71</f>
        <v>18</v>
      </c>
      <c r="F27" s="274" t="n">
        <f aca="false">WSSI!D71</f>
        <v>0</v>
      </c>
    </row>
    <row collapsed="false" customFormat="false" customHeight="false" hidden="false" ht="13.55" outlineLevel="0" r="28">
      <c r="A28" s="156" t="s">
        <v>103</v>
      </c>
      <c r="B28" s="157" t="n">
        <f aca="false">WSSI!B72</f>
        <v>19</v>
      </c>
      <c r="F28" s="274" t="n">
        <f aca="false">WSSI!D72</f>
        <v>0</v>
      </c>
    </row>
    <row collapsed="false" customFormat="false" customHeight="false" hidden="false" ht="13.55" outlineLevel="0" r="29">
      <c r="A29" s="156" t="s">
        <v>103</v>
      </c>
      <c r="B29" s="157" t="n">
        <f aca="false">WSSI!B73</f>
        <v>20</v>
      </c>
      <c r="F29" s="274" t="n">
        <f aca="false">WSSI!D73</f>
        <v>0</v>
      </c>
    </row>
    <row collapsed="false" customFormat="false" customHeight="false" hidden="false" ht="13.55" outlineLevel="0" r="30">
      <c r="A30" s="188" t="s">
        <v>104</v>
      </c>
      <c r="B30" s="189" t="n">
        <v>4</v>
      </c>
      <c r="F30" s="189"/>
    </row>
    <row collapsed="false" customFormat="false" customHeight="false" hidden="false" ht="13.55" outlineLevel="0" r="31">
      <c r="A31" s="205" t="s">
        <v>107</v>
      </c>
      <c r="B31" s="206"/>
      <c r="F31" s="206"/>
    </row>
    <row collapsed="false" customFormat="false" customHeight="false" hidden="false" ht="13.55" outlineLevel="0" r="32">
      <c r="A32" s="156" t="s">
        <v>103</v>
      </c>
      <c r="B32" s="157" t="n">
        <f aca="false">WSSI!B76</f>
        <v>21</v>
      </c>
      <c r="F32" s="274" t="n">
        <f aca="false">WSSI!D76</f>
        <v>0</v>
      </c>
    </row>
    <row collapsed="false" customFormat="false" customHeight="false" hidden="false" ht="13.55" outlineLevel="0" r="33">
      <c r="A33" s="156" t="s">
        <v>103</v>
      </c>
      <c r="B33" s="157" t="n">
        <f aca="false">WSSI!B77</f>
        <v>22</v>
      </c>
      <c r="F33" s="274" t="n">
        <f aca="false">WSSI!D77</f>
        <v>0</v>
      </c>
    </row>
    <row collapsed="false" customFormat="false" customHeight="false" hidden="false" ht="13.55" outlineLevel="0" r="34">
      <c r="A34" s="156" t="s">
        <v>103</v>
      </c>
      <c r="B34" s="157" t="n">
        <f aca="false">WSSI!B78</f>
        <v>23</v>
      </c>
      <c r="F34" s="274" t="n">
        <f aca="false">WSSI!D78</f>
        <v>0</v>
      </c>
    </row>
    <row collapsed="false" customFormat="false" customHeight="false" hidden="false" ht="13.55" outlineLevel="0" r="35">
      <c r="A35" s="156" t="s">
        <v>103</v>
      </c>
      <c r="B35" s="157" t="n">
        <f aca="false">WSSI!B79</f>
        <v>24</v>
      </c>
      <c r="F35" s="274" t="n">
        <f aca="false">WSSI!D79</f>
        <v>0</v>
      </c>
    </row>
    <row collapsed="false" customFormat="false" customHeight="false" hidden="false" ht="13.55" outlineLevel="0" r="36">
      <c r="A36" s="188" t="s">
        <v>104</v>
      </c>
      <c r="B36" s="189" t="n">
        <v>4</v>
      </c>
      <c r="F36" s="189"/>
    </row>
    <row collapsed="false" customFormat="false" customHeight="false" hidden="false" ht="13.55" outlineLevel="0" r="37">
      <c r="A37" s="205" t="s">
        <v>107</v>
      </c>
      <c r="B37" s="205"/>
      <c r="F37" s="206"/>
    </row>
    <row collapsed="false" customFormat="false" customHeight="false" hidden="false" ht="13.55" outlineLevel="0" r="38">
      <c r="A38" s="156" t="s">
        <v>103</v>
      </c>
      <c r="B38" s="157" t="n">
        <f aca="false">WSSI!B82</f>
        <v>25</v>
      </c>
      <c r="F38" s="274" t="n">
        <f aca="false">WSSI!D82</f>
        <v>0</v>
      </c>
    </row>
    <row collapsed="false" customFormat="false" customHeight="false" hidden="false" ht="13.55" outlineLevel="0" r="39">
      <c r="A39" s="156" t="s">
        <v>103</v>
      </c>
      <c r="B39" s="157" t="n">
        <f aca="false">WSSI!B83</f>
        <v>26</v>
      </c>
      <c r="F39" s="274" t="n">
        <f aca="false">WSSI!D83</f>
        <v>0</v>
      </c>
    </row>
    <row collapsed="false" customFormat="false" customHeight="false" hidden="false" ht="13.55" outlineLevel="0" r="40">
      <c r="A40" s="156" t="s">
        <v>103</v>
      </c>
      <c r="B40" s="157" t="n">
        <f aca="false">WSSI!B84</f>
        <v>27</v>
      </c>
      <c r="F40" s="274" t="n">
        <f aca="false">WSSI!D84</f>
        <v>0</v>
      </c>
    </row>
    <row collapsed="false" customFormat="false" customHeight="false" hidden="false" ht="13.55" outlineLevel="0" r="41">
      <c r="A41" s="156" t="s">
        <v>103</v>
      </c>
      <c r="B41" s="157" t="n">
        <f aca="false">WSSI!B85</f>
        <v>28</v>
      </c>
      <c r="F41" s="274" t="n">
        <f aca="false">WSSI!D85</f>
        <v>0</v>
      </c>
    </row>
    <row collapsed="false" customFormat="false" customHeight="false" hidden="false" ht="13.55" outlineLevel="0" r="42">
      <c r="A42" s="188" t="s">
        <v>104</v>
      </c>
      <c r="B42" s="189" t="n">
        <v>4</v>
      </c>
    </row>
    <row collapsed="false" customFormat="false" customHeight="false" hidden="false" ht="13.55" outlineLevel="0" r="43">
      <c r="A43" s="240" t="s">
        <v>107</v>
      </c>
      <c r="B43" s="240"/>
    </row>
  </sheetData>
  <mergeCells count="8">
    <mergeCell ref="A1:B2"/>
    <mergeCell ref="C1:F1"/>
    <mergeCell ref="G1:J1"/>
    <mergeCell ref="K1:N1"/>
    <mergeCell ref="O1:R1"/>
    <mergeCell ref="S1:V1"/>
    <mergeCell ref="W1:Z1"/>
    <mergeCell ref="A43:B43"/>
  </mergeCell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18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" min="1" style="1" width="6.02352941176471"/>
    <col collapsed="false" hidden="false" max="1025" min="2" style="1" width="8.53725490196078"/>
  </cols>
  <sheetData>
    <row collapsed="false" customFormat="false" customHeight="true" hidden="true" ht="13" outlineLevel="0" r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collapsed="false" customFormat="false" customHeight="true" hidden="true" ht="13" outlineLevel="0" r="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collapsed="false" customFormat="false" customHeight="true" hidden="true" ht="13" outlineLevel="0" r="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collapsed="false" customFormat="false" customHeight="true" hidden="true" ht="13" outlineLevel="0" r="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collapsed="false" customFormat="false" customHeight="true" hidden="true" ht="13" outlineLevel="0" r="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collapsed="false" customFormat="false" customHeight="true" hidden="true" ht="13" outlineLevel="0" r="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collapsed="false" customFormat="false" customHeight="true" hidden="true" ht="13" outlineLevel="0" r="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collapsed="false" customFormat="false" customHeight="true" hidden="true" ht="13" outlineLevel="0" r="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collapsed="false" customFormat="false" customHeight="true" hidden="true" ht="13" outlineLevel="0" r="9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collapsed="false" customFormat="false" customHeight="true" hidden="true" ht="13" outlineLevel="0" r="1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collapsed="false" customFormat="false" customHeight="true" hidden="true" ht="13" outlineLevel="0" r="1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collapsed="false" customFormat="false" customHeight="true" hidden="true" ht="13" outlineLevel="0" r="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collapsed="false" customFormat="false" customHeight="true" hidden="true" ht="13" outlineLevel="0" r="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collapsed="false" customFormat="false" customHeight="true" hidden="true" ht="13" outlineLevel="0" r="1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collapsed="false" customFormat="false" customHeight="true" hidden="true" ht="13" outlineLevel="0" r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collapsed="false" customFormat="false" customHeight="true" hidden="true" ht="13" outlineLevel="0" r="16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collapsed="false" customFormat="false" customHeight="true" hidden="true" ht="13" outlineLevel="0" r="17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collapsed="false" customFormat="false" customHeight="true" hidden="true" ht="13" outlineLevel="0" r="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collapsed="false" customFormat="false" customHeight="true" hidden="true" ht="13" outlineLevel="0" r="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collapsed="false" customFormat="false" customHeight="true" hidden="true" ht="13" outlineLevel="0" r="20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collapsed="false" customFormat="false" customHeight="true" hidden="true" ht="13" outlineLevel="0" r="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collapsed="false" customFormat="false" customHeight="true" hidden="true" ht="13" outlineLevel="0" r="2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collapsed="false" customFormat="false" customHeight="true" hidden="true" ht="13" outlineLevel="0"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collapsed="false" customFormat="false" customHeight="true" hidden="true" ht="13" outlineLevel="0"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collapsed="false" customFormat="false" customHeight="true" hidden="true" ht="13" outlineLevel="0"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collapsed="false" customFormat="false" customHeight="true" hidden="true" ht="13" outlineLevel="0"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collapsed="false" customFormat="false" customHeight="true" hidden="true" ht="13" outlineLevel="0"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collapsed="false" customFormat="false" customHeight="true" hidden="true" ht="13" outlineLevel="0"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collapsed="false" customFormat="false" customHeight="true" hidden="true" ht="13" outlineLevel="0"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collapsed="false" customFormat="false" customHeight="true" hidden="true" ht="13" outlineLevel="0"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collapsed="false" customFormat="false" customHeight="true" hidden="true" ht="13" outlineLevel="0"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collapsed="false" customFormat="false" customHeight="true" hidden="true" ht="13" outlineLevel="0"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collapsed="false" customFormat="false" customHeight="true" hidden="true" ht="13" outlineLevel="0"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collapsed="false" customFormat="false" customHeight="true" hidden="true" ht="13" outlineLevel="0"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collapsed="false" customFormat="false" customHeight="true" hidden="true" ht="13" outlineLevel="0"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collapsed="false" customFormat="false" customHeight="true" hidden="true" ht="13" outlineLevel="0"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collapsed="false" customFormat="false" customHeight="true" hidden="true" ht="13" outlineLevel="0"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collapsed="false" customFormat="false" customHeight="true" hidden="true" ht="13" outlineLevel="0"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collapsed="false" customFormat="false" customHeight="true" hidden="true" ht="13" outlineLevel="0"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collapsed="false" customFormat="false" customHeight="true" hidden="true" ht="13" outlineLevel="0"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collapsed="false" customFormat="false" customHeight="true" hidden="true" ht="13" outlineLevel="0"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collapsed="false" customFormat="false" customHeight="true" hidden="true" ht="13" outlineLevel="0"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collapsed="false" customFormat="false" customHeight="true" hidden="true" ht="13" outlineLevel="0"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collapsed="false" customFormat="false" customHeight="true" hidden="true" ht="13" outlineLevel="0"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collapsed="false" customFormat="false" customHeight="true" hidden="true" ht="13" outlineLevel="0"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collapsed="false" customFormat="false" customHeight="true" hidden="true" ht="13" outlineLevel="0"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collapsed="false" customFormat="false" customHeight="true" hidden="true" ht="13" outlineLevel="0"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collapsed="false" customFormat="false" customHeight="true" hidden="true" ht="13" outlineLevel="0"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collapsed="false" customFormat="false" customHeight="true" hidden="true" ht="13" outlineLevel="0"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collapsed="false" customFormat="false" customHeight="true" hidden="true" ht="13" outlineLevel="0"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collapsed="false" customFormat="false" customHeight="true" hidden="true" ht="13" outlineLevel="0"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collapsed="false" customFormat="false" customHeight="true" hidden="true" ht="13" outlineLevel="0"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collapsed="false" customFormat="false" customHeight="true" hidden="true" ht="13" outlineLevel="0" r="5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collapsed="false" customFormat="false" customHeight="true" hidden="true" ht="13" outlineLevel="0" r="5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collapsed="false" customFormat="false" customHeight="true" hidden="true" ht="13" outlineLevel="0" r="5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collapsed="false" customFormat="false" customHeight="true" hidden="true" ht="13" outlineLevel="0" r="56">
      <c r="A56" s="13"/>
      <c r="B56" s="13"/>
      <c r="C56" s="13"/>
      <c r="D56" s="13"/>
      <c r="E56" s="13"/>
      <c r="F56" s="13"/>
      <c r="G56" s="13"/>
      <c r="H56" s="13"/>
      <c r="I56" s="12"/>
      <c r="J56" s="1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collapsed="false" customFormat="false" customHeight="true" hidden="false" ht="14" outlineLevel="0" r="57">
      <c r="A57" s="13"/>
      <c r="B57" s="13"/>
      <c r="C57" s="13"/>
      <c r="D57" s="13"/>
      <c r="E57" s="13"/>
      <c r="F57" s="13"/>
      <c r="G57" s="13"/>
      <c r="H57" s="275"/>
      <c r="I57" s="276" t="s">
        <v>126</v>
      </c>
      <c r="J57" s="276"/>
      <c r="K57" s="5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collapsed="false" customFormat="false" customHeight="true" hidden="false" ht="13" outlineLevel="0" r="58">
      <c r="A58" s="13"/>
      <c r="B58" s="13"/>
      <c r="C58" s="13"/>
      <c r="D58" s="13"/>
      <c r="E58" s="13"/>
      <c r="F58" s="13"/>
      <c r="G58" s="13"/>
      <c r="H58" s="13"/>
      <c r="I58" s="277"/>
      <c r="J58" s="277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collapsed="false" customFormat="false" customHeight="true" hidden="false" ht="13" outlineLevel="0" r="59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collapsed="false" customFormat="false" customHeight="true" hidden="false" ht="13" outlineLevel="0" r="6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collapsed="false" customFormat="false" customHeight="true" hidden="false" ht="13" outlineLevel="0" r="6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collapsed="false" customFormat="false" customHeight="true" hidden="false" ht="13" outlineLevel="0" r="6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collapsed="false" customFormat="false" customHeight="true" hidden="false" ht="13" outlineLevel="0" r="6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collapsed="false" customFormat="false" customHeight="true" hidden="false" ht="13" outlineLevel="0" r="6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collapsed="false" customFormat="false" customHeight="true" hidden="false" ht="13" outlineLevel="0" r="6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collapsed="false" customFormat="false" customHeight="true" hidden="false" ht="13" outlineLevel="0" r="6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collapsed="false" customFormat="false" customHeight="true" hidden="false" ht="13" outlineLevel="0"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collapsed="false" customFormat="false" customHeight="true" hidden="false" ht="13" outlineLevel="0" r="68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collapsed="false" customFormat="false" customHeight="true" hidden="false" ht="13" outlineLevel="0" r="69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collapsed="false" customFormat="false" customHeight="true" hidden="false" ht="13" outlineLevel="0" r="70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collapsed="false" customFormat="false" customHeight="true" hidden="false" ht="13" outlineLevel="0" r="7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collapsed="false" customFormat="false" customHeight="true" hidden="false" ht="13" outlineLevel="0" r="7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collapsed="false" customFormat="false" customHeight="true" hidden="false" ht="13" outlineLevel="0" r="7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collapsed="false" customFormat="false" customHeight="true" hidden="false" ht="13" outlineLevel="0" r="74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collapsed="false" customFormat="false" customHeight="true" hidden="false" ht="13" outlineLevel="0" r="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collapsed="false" customFormat="false" customHeight="true" hidden="false" ht="13" outlineLevel="0"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collapsed="false" customFormat="false" customHeight="true" hidden="false" ht="13" outlineLevel="0"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collapsed="false" customFormat="false" customHeight="true" hidden="false" ht="13" outlineLevel="0" r="78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27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collapsed="false" customFormat="false" customHeight="true" hidden="false" ht="13" outlineLevel="0" r="79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collapsed="false" customFormat="false" customHeight="true" hidden="false" ht="13" outlineLevel="0" r="80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collapsed="false" customFormat="false" customHeight="true" hidden="false" ht="13" outlineLevel="0" r="8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collapsed="false" customFormat="false" customHeight="true" hidden="false" ht="13" outlineLevel="0" r="8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collapsed="false" customFormat="false" customHeight="true" hidden="false" ht="13" outlineLevel="0" r="8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collapsed="false" customFormat="false" customHeight="true" hidden="false" ht="13" outlineLevel="0" r="84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collapsed="false" customFormat="false" customHeight="true" hidden="false" ht="13" outlineLevel="0" r="8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collapsed="false" customFormat="false" customHeight="true" hidden="false" ht="13" outlineLevel="0"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collapsed="false" customFormat="false" customHeight="true" hidden="false" ht="13" outlineLevel="0"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collapsed="false" customFormat="false" customHeight="true" hidden="false" ht="13" outlineLevel="0" r="8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collapsed="false" customFormat="false" customHeight="true" hidden="false" ht="13" outlineLevel="0" r="89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collapsed="false" customFormat="false" customHeight="true" hidden="false" ht="13" outlineLevel="0" r="90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collapsed="false" customFormat="false" customHeight="true" hidden="false" ht="13" outlineLevel="0" r="9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collapsed="false" customFormat="false" customHeight="true" hidden="false" ht="14" outlineLevel="0" r="92">
      <c r="A92" s="27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collapsed="false" customFormat="false" customHeight="true" hidden="false" ht="13" outlineLevel="0" r="9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collapsed="false" customFormat="false" customHeight="true" hidden="false" ht="13" outlineLevel="0" r="94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collapsed="false" customFormat="false" customHeight="true" hidden="false" ht="13" outlineLevel="0" r="9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collapsed="false" customFormat="false" customHeight="true" hidden="false" ht="13" outlineLevel="0" r="9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collapsed="false" customFormat="false" customHeight="true" hidden="false" ht="13" outlineLevel="0" r="97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collapsed="false" customFormat="false" customHeight="true" hidden="false" ht="13" outlineLevel="0" r="9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collapsed="false" customFormat="false" customHeight="true" hidden="false" ht="13" outlineLevel="0" r="9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collapsed="false" customFormat="false" customHeight="true" hidden="false" ht="13" outlineLevel="0" r="100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collapsed="false" customFormat="false" customHeight="true" hidden="false" ht="13" outlineLevel="0" r="10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collapsed="false" customFormat="false" customHeight="true" hidden="false" ht="13" outlineLevel="0" r="10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collapsed="false" customFormat="false" customHeight="true" hidden="false" ht="13" outlineLevel="0" r="10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collapsed="false" customFormat="false" customHeight="true" hidden="false" ht="13" outlineLevel="0" r="10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collapsed="false" customFormat="false" customHeight="true" hidden="false" ht="13" outlineLevel="0" r="105">
      <c r="A105" s="280" t="s">
        <v>127</v>
      </c>
      <c r="B105" s="280"/>
      <c r="C105" s="278" t="n">
        <f aca="false">WSSI!$L$47</f>
        <v>140</v>
      </c>
      <c r="D105" s="278" t="n">
        <f aca="false">WSSI!$L$48</f>
        <v>150</v>
      </c>
      <c r="E105" s="278" t="n">
        <f aca="false">WSSI!$L$49</f>
        <v>161</v>
      </c>
      <c r="F105" s="278" t="n">
        <f aca="false">WSSI!$L$50</f>
        <v>171</v>
      </c>
      <c r="G105" s="278" t="n">
        <f aca="false">WSSI!$L$52</f>
        <v>179</v>
      </c>
      <c r="H105" s="278" t="n">
        <f aca="false">WSSI!$L$53</f>
        <v>186</v>
      </c>
      <c r="I105" s="278" t="n">
        <f aca="false">WSSI!$L$54</f>
        <v>191</v>
      </c>
      <c r="J105" s="278" t="n">
        <f aca="false">WSSI!$L$55</f>
        <v>194</v>
      </c>
      <c r="K105" s="278" t="n">
        <f aca="false">WSSI!$L$58</f>
        <v>194</v>
      </c>
      <c r="L105" s="278" t="n">
        <f aca="false">WSSI!$L$59</f>
        <v>193</v>
      </c>
      <c r="M105" s="278" t="n">
        <f aca="false">WSSI!$L$60</f>
        <v>191</v>
      </c>
      <c r="N105" s="278" t="n">
        <f aca="false">WSSI!$L$61</f>
        <v>187</v>
      </c>
      <c r="O105" s="278" t="n">
        <f aca="false">WSSI!$L$64</f>
        <v>181</v>
      </c>
      <c r="P105" s="278" t="n">
        <f aca="false">WSSI!$L$65</f>
        <v>174</v>
      </c>
      <c r="Q105" s="278" t="n">
        <f aca="false">WSSI!$L$66</f>
        <v>165</v>
      </c>
      <c r="R105" s="278" t="n">
        <f aca="false">WSSI!$L$67</f>
        <v>155</v>
      </c>
      <c r="S105" s="278" t="n">
        <f aca="false">WSSI!$L$70</f>
        <v>138</v>
      </c>
      <c r="T105" s="278" t="n">
        <f aca="false">WSSI!$L$71</f>
        <v>122</v>
      </c>
      <c r="U105" s="278" t="n">
        <f aca="false">WSSI!$L$72</f>
        <v>107</v>
      </c>
      <c r="V105" s="278" t="n">
        <f aca="false">WSSI!$L$73</f>
        <v>93</v>
      </c>
      <c r="W105" s="278" t="n">
        <f aca="false">WSSI!$L$76</f>
        <v>80</v>
      </c>
      <c r="X105" s="278" t="n">
        <f aca="false">WSSI!$L$77</f>
        <v>68</v>
      </c>
      <c r="Y105" s="278" t="n">
        <f aca="false">WSSI!$L$78</f>
        <v>56</v>
      </c>
      <c r="Z105" s="278" t="n">
        <f aca="false">WSSI!$L$79</f>
        <v>45</v>
      </c>
      <c r="AA105" s="278" t="n">
        <f aca="false">WSSI!$L$82</f>
        <v>35</v>
      </c>
      <c r="AB105" s="278" t="n">
        <f aca="false">WSSI!$L$83</f>
        <v>25</v>
      </c>
      <c r="AC105" s="278" t="n">
        <f aca="false">WSSI!$L$84</f>
        <v>16</v>
      </c>
      <c r="AD105" s="278" t="n">
        <f aca="false">WSSI!$L$85</f>
        <v>8</v>
      </c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collapsed="false" customFormat="false" customHeight="true" hidden="false" ht="14" outlineLevel="0" r="106">
      <c r="A106" s="280" t="s">
        <v>128</v>
      </c>
      <c r="B106" s="280"/>
      <c r="C106" s="278" t="n">
        <f aca="false">WSSI!$W$47</f>
        <v>140</v>
      </c>
      <c r="D106" s="278" t="n">
        <f aca="false">WSSI!$W$48</f>
        <v>150</v>
      </c>
      <c r="E106" s="278" t="n">
        <f aca="false">WSSI!$W$49</f>
        <v>161</v>
      </c>
      <c r="F106" s="278" t="n">
        <f aca="false">WSSI!$W$50</f>
        <v>171</v>
      </c>
      <c r="G106" s="278" t="n">
        <f aca="false">WSSI!$W$52</f>
        <v>179</v>
      </c>
      <c r="H106" s="278" t="n">
        <f aca="false">WSSI!$W$53</f>
        <v>186</v>
      </c>
      <c r="I106" s="278" t="n">
        <f aca="false">WSSI!$W$54</f>
        <v>191</v>
      </c>
      <c r="J106" s="278" t="n">
        <f aca="false">WSSI!$W$55</f>
        <v>194</v>
      </c>
      <c r="K106" s="278" t="n">
        <f aca="false">WSSI!$W$58</f>
        <v>194</v>
      </c>
      <c r="L106" s="278" t="n">
        <f aca="false">WSSI!$W$59</f>
        <v>193</v>
      </c>
      <c r="M106" s="278" t="n">
        <f aca="false">WSSI!$W$60</f>
        <v>191</v>
      </c>
      <c r="N106" s="278" t="n">
        <f aca="false">WSSI!$W$61</f>
        <v>187</v>
      </c>
      <c r="O106" s="278" t="n">
        <f aca="false">WSSI!$W$64</f>
        <v>181</v>
      </c>
      <c r="P106" s="278" t="n">
        <f aca="false">WSSI!$W$65</f>
        <v>174</v>
      </c>
      <c r="Q106" s="278" t="n">
        <f aca="false">WSSI!$W$66</f>
        <v>165</v>
      </c>
      <c r="R106" s="278" t="n">
        <f aca="false">WSSI!$W$67</f>
        <v>155</v>
      </c>
      <c r="S106" s="278" t="n">
        <f aca="false">WSSI!$W$70</f>
        <v>138</v>
      </c>
      <c r="T106" s="278" t="n">
        <f aca="false">WSSI!$W$71</f>
        <v>122</v>
      </c>
      <c r="U106" s="278" t="n">
        <f aca="false">WSSI!$W$72</f>
        <v>107</v>
      </c>
      <c r="V106" s="278" t="n">
        <f aca="false">WSSI!$W$73</f>
        <v>93</v>
      </c>
      <c r="W106" s="278" t="n">
        <f aca="false">WSSI!$W$76</f>
        <v>80</v>
      </c>
      <c r="X106" s="278" t="n">
        <f aca="false">WSSI!$W$77</f>
        <v>68</v>
      </c>
      <c r="Y106" s="278" t="n">
        <f aca="false">WSSI!$W$78</f>
        <v>56</v>
      </c>
      <c r="Z106" s="278" t="n">
        <f aca="false">WSSI!$W$79</f>
        <v>45</v>
      </c>
      <c r="AA106" s="278" t="n">
        <f aca="false">WSSI!$W$82</f>
        <v>35</v>
      </c>
      <c r="AB106" s="278" t="n">
        <f aca="false">WSSI!$W$83</f>
        <v>25</v>
      </c>
      <c r="AC106" s="278" t="n">
        <f aca="false">WSSI!$W$84</f>
        <v>16</v>
      </c>
      <c r="AD106" s="278" t="n">
        <f aca="false">WSSI!$W$85</f>
        <v>8</v>
      </c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</row>
    <row collapsed="false" customFormat="false" customHeight="true" hidden="false" ht="14" outlineLevel="0" r="107">
      <c r="A107" s="280" t="s">
        <v>129</v>
      </c>
      <c r="B107" s="280"/>
      <c r="C107" s="278" t="n">
        <f aca="false">WSSI!$E$47</f>
        <v>140</v>
      </c>
      <c r="D107" s="278" t="n">
        <f aca="false">WSSI!$E$48</f>
        <v>133</v>
      </c>
      <c r="E107" s="278" t="n">
        <f aca="false">WSSI!$E$49</f>
        <v>126</v>
      </c>
      <c r="F107" s="278" t="n">
        <f aca="false">WSSI!$E$50</f>
        <v>119</v>
      </c>
      <c r="G107" s="278" t="n">
        <f aca="false">WSSI!$E$52</f>
        <v>111</v>
      </c>
      <c r="H107" s="278" t="n">
        <f aca="false">WSSI!$E$53</f>
        <v>103</v>
      </c>
      <c r="I107" s="278" t="n">
        <f aca="false">WSSI!$E$54</f>
        <v>94</v>
      </c>
      <c r="J107" s="278" t="n">
        <f aca="false">WSSI!$E$55</f>
        <v>84</v>
      </c>
      <c r="K107" s="278" t="n">
        <f aca="false">WSSI!$E$58</f>
        <v>72</v>
      </c>
      <c r="L107" s="278" t="n">
        <f aca="false">WSSI!$E$59</f>
        <v>59</v>
      </c>
      <c r="M107" s="278" t="n">
        <f aca="false">WSSI!$E$60</f>
        <v>46</v>
      </c>
      <c r="N107" s="278" t="n">
        <f aca="false">WSSI!$E$61</f>
        <v>32</v>
      </c>
      <c r="O107" s="278" t="n">
        <f aca="false">WSSI!$E$64</f>
        <v>16</v>
      </c>
      <c r="P107" s="278" t="n">
        <f aca="false">WSSI!$E$65</f>
        <v>0</v>
      </c>
      <c r="Q107" s="278" t="n">
        <f aca="false">WSSI!$E$66</f>
        <v>0</v>
      </c>
      <c r="R107" s="278" t="n">
        <f aca="false">WSSI!$E$67</f>
        <v>0</v>
      </c>
      <c r="S107" s="278" t="n">
        <f aca="false">WSSI!$E$70</f>
        <v>0</v>
      </c>
      <c r="T107" s="278" t="n">
        <f aca="false">WSSI!$E$71</f>
        <v>0</v>
      </c>
      <c r="U107" s="278" t="n">
        <f aca="false">WSSI!$E$72</f>
        <v>0</v>
      </c>
      <c r="V107" s="278" t="n">
        <f aca="false">WSSI!$E$73</f>
        <v>0</v>
      </c>
      <c r="W107" s="278" t="n">
        <f aca="false">WSSI!$E$76</f>
        <v>0</v>
      </c>
      <c r="X107" s="278" t="n">
        <f aca="false">WSSI!$E$77</f>
        <v>0</v>
      </c>
      <c r="Y107" s="278" t="n">
        <f aca="false">WSSI!$E$78</f>
        <v>0</v>
      </c>
      <c r="Z107" s="278" t="n">
        <f aca="false">WSSI!$E$79</f>
        <v>0</v>
      </c>
      <c r="AA107" s="278" t="n">
        <f aca="false">WSSI!$E$82</f>
        <v>0</v>
      </c>
      <c r="AB107" s="278" t="n">
        <f aca="false">WSSI!$E$83</f>
        <v>0</v>
      </c>
      <c r="AC107" s="278" t="n">
        <f aca="false">WSSI!$E$84</f>
        <v>0</v>
      </c>
      <c r="AD107" s="278" t="n">
        <f aca="false">WSSI!$E$85</f>
        <v>0</v>
      </c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</row>
    <row collapsed="false" customFormat="false" customHeight="true" hidden="false" ht="14" outlineLevel="0" r="108">
      <c r="A108" s="280" t="s">
        <v>118</v>
      </c>
      <c r="B108" s="280"/>
      <c r="C108" s="278" t="n">
        <f aca="false">WSSI!$AY$47</f>
        <v>7</v>
      </c>
      <c r="D108" s="278" t="n">
        <f aca="false">WSSI!$AY$48</f>
        <v>7</v>
      </c>
      <c r="E108" s="278" t="n">
        <f aca="false">WSSI!$AY$49</f>
        <v>7</v>
      </c>
      <c r="F108" s="278" t="n">
        <f aca="false">WSSI!$AY$50</f>
        <v>8</v>
      </c>
      <c r="G108" s="278" t="n">
        <f aca="false">WSSI!$AY$52</f>
        <v>8</v>
      </c>
      <c r="H108" s="278" t="n">
        <f aca="false">WSSI!$AY$53</f>
        <v>9</v>
      </c>
      <c r="I108" s="278" t="n">
        <f aca="false">WSSI!$AY$54</f>
        <v>10</v>
      </c>
      <c r="J108" s="278" t="n">
        <f aca="false">WSSI!$AY$55</f>
        <v>12</v>
      </c>
      <c r="K108" s="278" t="n">
        <f aca="false">WSSI!$AY$58</f>
        <v>13</v>
      </c>
      <c r="L108" s="278" t="n">
        <f aca="false">WSSI!$AY$59</f>
        <v>13</v>
      </c>
      <c r="M108" s="278" t="n">
        <f aca="false">WSSI!$AY$60</f>
        <v>14</v>
      </c>
      <c r="N108" s="278" t="n">
        <f aca="false">WSSI!$AY$61</f>
        <v>16</v>
      </c>
      <c r="O108" s="278" t="n">
        <f aca="false">WSSI!$AY$64</f>
        <v>16</v>
      </c>
      <c r="P108" s="278" t="n">
        <f aca="false">WSSI!$AY$65</f>
        <v>17</v>
      </c>
      <c r="Q108" s="278" t="n">
        <f aca="false">WSSI!$AY$66</f>
        <v>18</v>
      </c>
      <c r="R108" s="278" t="n">
        <f aca="false">WSSI!$AY$67</f>
        <v>17</v>
      </c>
      <c r="S108" s="278" t="n">
        <f aca="false">WSSI!$AY$70</f>
        <v>16</v>
      </c>
      <c r="T108" s="278" t="n">
        <f aca="false">WSSI!$AY$71</f>
        <v>15</v>
      </c>
      <c r="U108" s="278" t="n">
        <f aca="false">WSSI!$AY$72</f>
        <v>14</v>
      </c>
      <c r="V108" s="278" t="n">
        <f aca="false">WSSI!$AY$73</f>
        <v>13</v>
      </c>
      <c r="W108" s="278" t="n">
        <f aca="false">WSSI!$AY$76</f>
        <v>12</v>
      </c>
      <c r="X108" s="278" t="n">
        <f aca="false">WSSI!$AY$77</f>
        <v>12</v>
      </c>
      <c r="Y108" s="278" t="n">
        <f aca="false">WSSI!$AY$78</f>
        <v>11</v>
      </c>
      <c r="Z108" s="278" t="n">
        <f aca="false">WSSI!$AY$79</f>
        <v>10</v>
      </c>
      <c r="AA108" s="278" t="n">
        <f aca="false">WSSI!$AY$82</f>
        <v>10</v>
      </c>
      <c r="AB108" s="278" t="n">
        <f aca="false">WSSI!$AY$83</f>
        <v>9</v>
      </c>
      <c r="AC108" s="278" t="n">
        <f aca="false">WSSI!$AY$84</f>
        <v>8</v>
      </c>
      <c r="AD108" s="278" t="n">
        <f aca="false">WSSI!$AY$85</f>
        <v>8</v>
      </c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</row>
    <row collapsed="false" customFormat="false" customHeight="true" hidden="false" ht="14" outlineLevel="0" r="109">
      <c r="A109" s="280" t="s">
        <v>119</v>
      </c>
      <c r="B109" s="280"/>
      <c r="C109" s="278" t="n">
        <f aca="false">wssi_1!$N$68</f>
        <v>7</v>
      </c>
      <c r="D109" s="278" t="n">
        <f aca="false">wssi_1!$N$69</f>
        <v>7</v>
      </c>
      <c r="E109" s="278" t="n">
        <f aca="false">wssi_1!$N$70</f>
        <v>7</v>
      </c>
      <c r="F109" s="278" t="n">
        <f aca="false">wssi_1!$N71</f>
        <v>8</v>
      </c>
      <c r="G109" s="278" t="n">
        <f aca="false">wssi_1!$N$72</f>
        <v>8</v>
      </c>
      <c r="H109" s="278" t="n">
        <f aca="false">wssi_1!$N$73</f>
        <v>9</v>
      </c>
      <c r="I109" s="278" t="n">
        <f aca="false">wssi_1!$N$74</f>
        <v>10</v>
      </c>
      <c r="J109" s="278" t="n">
        <f aca="false">wssi_1!$N$75</f>
        <v>12</v>
      </c>
      <c r="K109" s="278" t="n">
        <f aca="false">wssi_1!$N$76</f>
        <v>13</v>
      </c>
      <c r="L109" s="278" t="n">
        <f aca="false">wssi_1!$N$77</f>
        <v>13</v>
      </c>
      <c r="M109" s="278" t="n">
        <f aca="false">wssi_1!$N$78</f>
        <v>14</v>
      </c>
      <c r="N109" s="278" t="n">
        <f aca="false">wssi_1!$N$79</f>
        <v>16</v>
      </c>
      <c r="O109" s="278" t="n">
        <f aca="false">wssi_1!$N$80</f>
        <v>16</v>
      </c>
      <c r="P109" s="278" t="n">
        <f aca="false">wssi_1!$N$81</f>
        <v>17</v>
      </c>
      <c r="Q109" s="278" t="n">
        <f aca="false">wssi_1!$N$82</f>
        <v>18</v>
      </c>
      <c r="R109" s="278" t="n">
        <f aca="false">wssi_1!$N$83</f>
        <v>17</v>
      </c>
      <c r="S109" s="278" t="n">
        <f aca="false">wssi_1!$N$84</f>
        <v>16</v>
      </c>
      <c r="T109" s="278" t="n">
        <f aca="false">wssi_1!$N$85</f>
        <v>15</v>
      </c>
      <c r="U109" s="278" t="n">
        <f aca="false">wssi_1!$N$86</f>
        <v>14</v>
      </c>
      <c r="V109" s="278" t="n">
        <f aca="false">wssi_1!$N$87</f>
        <v>13</v>
      </c>
      <c r="W109" s="278" t="n">
        <f aca="false">wssi_1!$N$88</f>
        <v>12</v>
      </c>
      <c r="X109" s="278" t="n">
        <f aca="false">wssi_1!$N$89</f>
        <v>12</v>
      </c>
      <c r="Y109" s="278" t="n">
        <f aca="false">wssi_1!$N90</f>
        <v>11</v>
      </c>
      <c r="Z109" s="278" t="n">
        <f aca="false">wssi_1!$N$91</f>
        <v>10</v>
      </c>
      <c r="AA109" s="278" t="n">
        <f aca="false">wssi_1!$N$92</f>
        <v>10</v>
      </c>
      <c r="AB109" s="278" t="n">
        <f aca="false">wssi_1!$N$93</f>
        <v>9</v>
      </c>
      <c r="AC109" s="278" t="n">
        <f aca="false">wssi_1!$N$94</f>
        <v>8</v>
      </c>
      <c r="AD109" s="278" t="n">
        <f aca="false">wssi_1!$N$95</f>
        <v>8</v>
      </c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</row>
    <row collapsed="false" customFormat="false" customHeight="true" hidden="false" ht="14" outlineLevel="0" r="110">
      <c r="A110" s="280" t="s">
        <v>130</v>
      </c>
      <c r="B110" s="280"/>
      <c r="C110" s="278" t="n">
        <f aca="false">WSSI!$AT$47</f>
        <v>17</v>
      </c>
      <c r="D110" s="278" t="n">
        <f aca="false">WSSI!$AT$48</f>
        <v>18</v>
      </c>
      <c r="E110" s="278" t="n">
        <f aca="false">WSSI!$AT$49</f>
        <v>17</v>
      </c>
      <c r="F110" s="278" t="n">
        <f aca="false">WSSI!$AT$50</f>
        <v>16</v>
      </c>
      <c r="G110" s="278" t="n">
        <f aca="false">WSSI!$AT$52</f>
        <v>15</v>
      </c>
      <c r="H110" s="278" t="n">
        <f aca="false">WSSI!$AT$53</f>
        <v>14</v>
      </c>
      <c r="I110" s="278" t="n">
        <f aca="false">WSSI!$AT$54</f>
        <v>13</v>
      </c>
      <c r="J110" s="278" t="n">
        <f aca="false">WSSI!$AT$55</f>
        <v>12</v>
      </c>
      <c r="K110" s="278" t="n">
        <f aca="false">WSSI!$AT$58</f>
        <v>12</v>
      </c>
      <c r="L110" s="278" t="n">
        <f aca="false">WSSI!$AT$59</f>
        <v>11</v>
      </c>
      <c r="M110" s="278" t="n">
        <f aca="false">WSSI!$AT$60</f>
        <v>10</v>
      </c>
      <c r="N110" s="278" t="n">
        <f aca="false">WSSI!$AT$61</f>
        <v>10</v>
      </c>
      <c r="O110" s="278" t="n">
        <f aca="false">WSSI!$AT$64</f>
        <v>9</v>
      </c>
      <c r="P110" s="278" t="n">
        <f aca="false">WSSI!$AT$65</f>
        <v>8</v>
      </c>
      <c r="Q110" s="278" t="n">
        <f aca="false">WSSI!$AT$66</f>
        <v>8</v>
      </c>
      <c r="R110" s="278" t="n">
        <f aca="false">WSSI!$AT$67</f>
        <v>0</v>
      </c>
      <c r="S110" s="278" t="n">
        <f aca="false">WSSI!$AT$70</f>
        <v>0</v>
      </c>
      <c r="T110" s="278" t="n">
        <f aca="false">WSSI!$AT$71</f>
        <v>0</v>
      </c>
      <c r="U110" s="278" t="n">
        <f aca="false">WSSI!$AT$72</f>
        <v>0</v>
      </c>
      <c r="V110" s="278" t="n">
        <f aca="false">WSSI!$AT$73</f>
        <v>0</v>
      </c>
      <c r="W110" s="278" t="n">
        <f aca="false">WSSI!$AT$76</f>
        <v>0</v>
      </c>
      <c r="X110" s="278" t="n">
        <f aca="false">WSSI!$AT$77</f>
        <v>0</v>
      </c>
      <c r="Y110" s="278" t="n">
        <f aca="false">WSSI!$AT$78</f>
        <v>0</v>
      </c>
      <c r="Z110" s="278" t="n">
        <f aca="false">WSSI!$AT$79</f>
        <v>0</v>
      </c>
      <c r="AA110" s="278" t="n">
        <f aca="false">WSSI!$AT$82</f>
        <v>0</v>
      </c>
      <c r="AB110" s="278" t="n">
        <f aca="false">WSSI!$AT$83</f>
        <v>0</v>
      </c>
      <c r="AC110" s="278" t="n">
        <f aca="false">WSSI!$AT$84</f>
        <v>0</v>
      </c>
      <c r="AD110" s="278" t="n">
        <f aca="false">WSSI!$AT$85</f>
        <v>0</v>
      </c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</row>
    <row collapsed="false" customFormat="false" customHeight="true" hidden="false" ht="14" outlineLevel="0" r="111">
      <c r="A111" s="280" t="s">
        <v>121</v>
      </c>
      <c r="B111" s="280"/>
      <c r="C111" s="278" t="n">
        <f aca="false">WSSI!$AO$47</f>
        <v>17</v>
      </c>
      <c r="D111" s="278" t="n">
        <f aca="false">WSSI!$AO$48</f>
        <v>18</v>
      </c>
      <c r="E111" s="278" t="n">
        <f aca="false">WSSI!$AO$49</f>
        <v>17</v>
      </c>
      <c r="F111" s="278" t="n">
        <f aca="false">WSSI!$AO$50</f>
        <v>16</v>
      </c>
      <c r="G111" s="278" t="n">
        <f aca="false">WSSI!$AO$52</f>
        <v>15</v>
      </c>
      <c r="H111" s="278" t="n">
        <f aca="false">WSSI!$AO$53</f>
        <v>14</v>
      </c>
      <c r="I111" s="278" t="n">
        <f aca="false">WSSI!$AO$54</f>
        <v>13</v>
      </c>
      <c r="J111" s="278" t="n">
        <f aca="false">WSSI!$AO$55</f>
        <v>12</v>
      </c>
      <c r="K111" s="278" t="n">
        <f aca="false">WSSI!$AO$58</f>
        <v>12</v>
      </c>
      <c r="L111" s="278" t="n">
        <f aca="false">WSSI!$AO$59</f>
        <v>11</v>
      </c>
      <c r="M111" s="278" t="n">
        <f aca="false">WSSI!$AO$60</f>
        <v>10</v>
      </c>
      <c r="N111" s="278" t="n">
        <f aca="false">WSSI!$AO$61</f>
        <v>10</v>
      </c>
      <c r="O111" s="278" t="n">
        <f aca="false">WSSI!$AO$64</f>
        <v>9</v>
      </c>
      <c r="P111" s="278" t="n">
        <f aca="false">WSSI!$AO$65</f>
        <v>8</v>
      </c>
      <c r="Q111" s="278" t="n">
        <f aca="false">WSSI!$AO$66</f>
        <v>8</v>
      </c>
      <c r="R111" s="278" t="n">
        <f aca="false">WSSI!$AO$67</f>
        <v>0</v>
      </c>
      <c r="S111" s="278" t="n">
        <f aca="false">WSSI!$AO$70</f>
        <v>0</v>
      </c>
      <c r="T111" s="278" t="n">
        <f aca="false">WSSI!$AO$71</f>
        <v>0</v>
      </c>
      <c r="U111" s="278" t="n">
        <f aca="false">WSSI!$AO$72</f>
        <v>0</v>
      </c>
      <c r="V111" s="278" t="n">
        <f aca="false">WSSI!$AO$73</f>
        <v>0</v>
      </c>
      <c r="W111" s="278" t="n">
        <f aca="false">WSSI!$AO$76</f>
        <v>0</v>
      </c>
      <c r="X111" s="278" t="n">
        <f aca="false">WSSI!$AO$77</f>
        <v>0</v>
      </c>
      <c r="Y111" s="278" t="n">
        <f aca="false">WSSI!$AO$78</f>
        <v>0</v>
      </c>
      <c r="Z111" s="278" t="n">
        <f aca="false">WSSI!$AO$79</f>
        <v>0</v>
      </c>
      <c r="AA111" s="278" t="n">
        <f aca="false">WSSI!$AO$82</f>
        <v>0</v>
      </c>
      <c r="AB111" s="278" t="n">
        <f aca="false">WSSI!$AO$83</f>
        <v>0</v>
      </c>
      <c r="AC111" s="278" t="n">
        <f aca="false">WSSI!$AO$84</f>
        <v>0</v>
      </c>
      <c r="AD111" s="278" t="n">
        <f aca="false">WSSI!$AO$85</f>
        <v>0</v>
      </c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</row>
    <row collapsed="false" customFormat="false" customHeight="true" hidden="false" ht="14" outlineLevel="0" r="112">
      <c r="A112" s="280" t="s">
        <v>131</v>
      </c>
      <c r="B112" s="280"/>
      <c r="C112" s="278" t="n">
        <f aca="false">WSSI!$AV$47</f>
        <v>0</v>
      </c>
      <c r="D112" s="278" t="n">
        <f aca="false">WSSI!$AV$48</f>
        <v>0</v>
      </c>
      <c r="E112" s="278" t="n">
        <f aca="false">WSSI!$AV$49</f>
        <v>0</v>
      </c>
      <c r="F112" s="278" t="n">
        <f aca="false">WSSI!$AV$50</f>
        <v>0</v>
      </c>
      <c r="G112" s="278" t="n">
        <f aca="false">WSSI!$AV$52</f>
        <v>0</v>
      </c>
      <c r="H112" s="278" t="n">
        <f aca="false">WSSI!$AV$53</f>
        <v>0</v>
      </c>
      <c r="I112" s="278" t="n">
        <f aca="false">WSSI!$AV$54</f>
        <v>0</v>
      </c>
      <c r="J112" s="278" t="n">
        <f aca="false">WSSI!$AV$55</f>
        <v>0</v>
      </c>
      <c r="K112" s="278" t="n">
        <f aca="false">WSSI!$AV$58</f>
        <v>0</v>
      </c>
      <c r="L112" s="278" t="n">
        <f aca="false">WSSI!$AV$59</f>
        <v>0</v>
      </c>
      <c r="M112" s="278" t="n">
        <f aca="false">WSSI!$AV$60</f>
        <v>0</v>
      </c>
      <c r="N112" s="278" t="n">
        <f aca="false">WSSI!$AV$61</f>
        <v>0</v>
      </c>
      <c r="O112" s="278" t="n">
        <f aca="false">WSSI!$AV$64</f>
        <v>0</v>
      </c>
      <c r="P112" s="278" t="n">
        <f aca="false">WSSI!$AV$65</f>
        <v>0</v>
      </c>
      <c r="Q112" s="278" t="n">
        <f aca="false">WSSI!$AV$66</f>
        <v>0</v>
      </c>
      <c r="R112" s="278" t="n">
        <f aca="false">WSSI!$AV$67</f>
        <v>0</v>
      </c>
      <c r="S112" s="278" t="n">
        <f aca="false">WSSI!$AV$70</f>
        <v>0</v>
      </c>
      <c r="T112" s="278" t="n">
        <f aca="false">WSSI!$AV$71</f>
        <v>0</v>
      </c>
      <c r="U112" s="278" t="n">
        <f aca="false">WSSI!$AV$72</f>
        <v>0</v>
      </c>
      <c r="V112" s="278" t="n">
        <f aca="false">WSSI!$AV$73</f>
        <v>0</v>
      </c>
      <c r="W112" s="278" t="n">
        <f aca="false">WSSI!$AV$76</f>
        <v>0</v>
      </c>
      <c r="X112" s="278" t="n">
        <f aca="false">WSSI!$AV$77</f>
        <v>0</v>
      </c>
      <c r="Y112" s="278" t="n">
        <f aca="false">WSSI!$AV$78</f>
        <v>0</v>
      </c>
      <c r="Z112" s="278" t="n">
        <f aca="false">WSSI!$AV$79</f>
        <v>0</v>
      </c>
      <c r="AA112" s="278" t="n">
        <f aca="false">WSSI!$AV$82</f>
        <v>0</v>
      </c>
      <c r="AB112" s="278" t="n">
        <f aca="false">WSSI!$AV$83</f>
        <v>0</v>
      </c>
      <c r="AC112" s="278" t="n">
        <f aca="false">WSSI!$AV$84</f>
        <v>0</v>
      </c>
      <c r="AD112" s="278" t="n">
        <f aca="false">WSSI!$AV$85</f>
        <v>0</v>
      </c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</row>
    <row collapsed="false" customFormat="false" customHeight="true" hidden="false" ht="14" outlineLevel="0" r="113">
      <c r="A113" s="279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</row>
    <row collapsed="false" customFormat="false" customHeight="true" hidden="false" ht="13" outlineLevel="0" r="114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collapsed="false" customFormat="false" customHeight="true" hidden="false" ht="13" outlineLevel="0" r="1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collapsed="false" customFormat="false" customHeight="true" hidden="false" ht="13" outlineLevel="0" r="11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collapsed="false" customFormat="false" customHeight="true" hidden="false" ht="13" outlineLevel="0" r="117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collapsed="false" customFormat="false" customHeight="true" hidden="false" ht="13" outlineLevel="0" r="1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collapsed="false" customFormat="false" customHeight="true" hidden="false" ht="13" outlineLevel="0" r="119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collapsed="false" customFormat="false" customHeight="true" hidden="false" ht="13" outlineLevel="0" r="120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collapsed="false" customFormat="false" customHeight="true" hidden="false" ht="13" outlineLevel="0" r="12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collapsed="false" customFormat="false" customHeight="true" hidden="false" ht="13" outlineLevel="0" r="12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collapsed="false" customFormat="false" customHeight="true" hidden="false" ht="13" outlineLevel="0" r="12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collapsed="false" customFormat="false" customHeight="true" hidden="false" ht="13" outlineLevel="0" r="12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collapsed="false" customFormat="false" customHeight="true" hidden="false" ht="13" outlineLevel="0" r="1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collapsed="false" customFormat="false" customHeight="true" hidden="false" ht="13" outlineLevel="0" r="12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collapsed="false" customFormat="false" customHeight="true" hidden="false" ht="13" outlineLevel="0" r="127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collapsed="false" customFormat="false" customHeight="true" hidden="false" ht="13" outlineLevel="0" r="12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collapsed="false" customFormat="false" customHeight="true" hidden="false" ht="13" outlineLevel="0" r="12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collapsed="false" customFormat="false" customHeight="true" hidden="false" ht="13" outlineLevel="0" r="130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</row>
    <row collapsed="false" customFormat="false" customHeight="true" hidden="false" ht="13" outlineLevel="0" r="13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</row>
    <row collapsed="false" customFormat="false" customHeight="true" hidden="false" ht="13" outlineLevel="0" r="13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collapsed="false" customFormat="false" customHeight="true" hidden="false" ht="13" outlineLevel="0" r="13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</row>
    <row collapsed="false" customFormat="false" customHeight="true" hidden="false" ht="13" outlineLevel="0" r="13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</row>
    <row collapsed="false" customFormat="false" customHeight="true" hidden="false" ht="13" outlineLevel="0" r="1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collapsed="false" customFormat="false" customHeight="true" hidden="false" ht="13" outlineLevel="0" r="13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</row>
    <row collapsed="false" customFormat="false" customHeight="true" hidden="false" ht="13" outlineLevel="0" r="137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</row>
    <row collapsed="false" customFormat="false" customHeight="true" hidden="false" ht="13" outlineLevel="0" r="138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collapsed="false" customFormat="false" customHeight="true" hidden="false" ht="13" outlineLevel="0" r="139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</row>
    <row collapsed="false" customFormat="false" customHeight="true" hidden="false" ht="13" outlineLevel="0" r="140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</row>
    <row collapsed="false" customFormat="false" customHeight="true" hidden="false" ht="13" outlineLevel="0" r="14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</row>
    <row collapsed="false" customFormat="false" customHeight="true" hidden="false" ht="13" outlineLevel="0" r="14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</row>
    <row collapsed="false" customFormat="false" customHeight="true" hidden="false" ht="13" outlineLevel="0" r="14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</row>
    <row collapsed="false" customFormat="false" customHeight="true" hidden="false" ht="13" outlineLevel="0" r="144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collapsed="false" customFormat="false" customHeight="true" hidden="false" ht="13" outlineLevel="0" r="14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</row>
    <row collapsed="false" customFormat="false" customHeight="true" hidden="false" ht="13" outlineLevel="0" r="1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</row>
    <row collapsed="false" customFormat="false" customHeight="true" hidden="false" ht="13" outlineLevel="0" r="147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</row>
    <row collapsed="false" customFormat="false" customHeight="true" hidden="false" ht="13" outlineLevel="0" r="148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</row>
    <row collapsed="false" customFormat="false" customHeight="true" hidden="false" ht="13" outlineLevel="0" r="149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</row>
    <row collapsed="false" customFormat="false" customHeight="true" hidden="false" ht="13" outlineLevel="0" r="150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</row>
    <row collapsed="false" customFormat="false" customHeight="true" hidden="false" ht="13" outlineLevel="0" r="15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collapsed="false" customFormat="false" customHeight="true" hidden="false" ht="13" outlineLevel="0" r="15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collapsed="false" customFormat="false" customHeight="true" hidden="false" ht="13" outlineLevel="0" r="15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collapsed="false" customFormat="false" customHeight="true" hidden="false" ht="13" outlineLevel="0" r="15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collapsed="false" customFormat="false" customHeight="true" hidden="false" ht="13" outlineLevel="0" r="15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collapsed="false" customFormat="false" customHeight="true" hidden="false" ht="13" outlineLevel="0" r="15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collapsed="false" customFormat="false" customHeight="true" hidden="false" ht="13" outlineLevel="0" r="157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collapsed="false" customFormat="false" customHeight="true" hidden="false" ht="13" outlineLevel="0" r="15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collapsed="false" customFormat="false" customHeight="true" hidden="false" ht="13" outlineLevel="0" r="159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collapsed="false" customFormat="false" customHeight="true" hidden="false" ht="13" outlineLevel="0" r="160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collapsed="false" customFormat="false" customHeight="true" hidden="false" ht="13" outlineLevel="0" r="16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  <row collapsed="false" customFormat="false" customHeight="true" hidden="false" ht="13" outlineLevel="0" r="16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</row>
    <row collapsed="false" customFormat="false" customHeight="true" hidden="false" ht="13" outlineLevel="0" r="16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</row>
    <row collapsed="false" customFormat="false" customHeight="true" hidden="false" ht="13" outlineLevel="0" r="16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</row>
    <row collapsed="false" customFormat="false" customHeight="true" hidden="false" ht="13" outlineLevel="0" r="16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</row>
    <row collapsed="false" customFormat="false" customHeight="true" hidden="false" ht="13" outlineLevel="0" r="16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</row>
    <row collapsed="false" customFormat="false" customHeight="true" hidden="false" ht="13" outlineLevel="0" r="167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</row>
    <row collapsed="false" customFormat="false" customHeight="true" hidden="false" ht="13" outlineLevel="0" r="168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</row>
    <row collapsed="false" customFormat="false" customHeight="true" hidden="false" ht="13" outlineLevel="0" r="169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</row>
    <row collapsed="false" customFormat="false" customHeight="true" hidden="false" ht="13" outlineLevel="0" r="170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</row>
    <row collapsed="false" customFormat="false" customHeight="true" hidden="false" ht="13" outlineLevel="0" r="17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</row>
    <row collapsed="false" customFormat="false" customHeight="true" hidden="false" ht="13" outlineLevel="0" r="17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</row>
    <row collapsed="false" customFormat="false" customHeight="true" hidden="false" ht="13" outlineLevel="0" r="17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</row>
    <row collapsed="false" customFormat="false" customHeight="true" hidden="false" ht="13" outlineLevel="0" r="17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</row>
    <row collapsed="false" customFormat="false" customHeight="true" hidden="false" ht="13" outlineLevel="0" r="1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</row>
    <row collapsed="false" customFormat="false" customHeight="true" hidden="false" ht="13" outlineLevel="0" r="176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</row>
    <row collapsed="false" customFormat="false" customHeight="true" hidden="false" ht="13" outlineLevel="0" r="177">
      <c r="A177" s="12"/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</row>
    <row collapsed="false" customFormat="false" customHeight="true" hidden="false" ht="14" outlineLevel="0" r="178">
      <c r="A178" s="281" t="s">
        <v>127</v>
      </c>
      <c r="B178" s="282"/>
      <c r="C178" s="283" t="n">
        <f aca="false">C105</f>
        <v>140</v>
      </c>
      <c r="D178" s="284" t="n">
        <f aca="false">D105</f>
        <v>150</v>
      </c>
      <c r="E178" s="284" t="n">
        <f aca="false">E105</f>
        <v>161</v>
      </c>
      <c r="F178" s="284" t="n">
        <f aca="false">F105</f>
        <v>171</v>
      </c>
      <c r="G178" s="284" t="n">
        <f aca="false">G105</f>
        <v>179</v>
      </c>
      <c r="H178" s="284" t="n">
        <f aca="false">H105</f>
        <v>186</v>
      </c>
      <c r="I178" s="284" t="n">
        <f aca="false">I105</f>
        <v>191</v>
      </c>
      <c r="J178" s="284" t="n">
        <f aca="false">J105</f>
        <v>194</v>
      </c>
      <c r="K178" s="284" t="n">
        <f aca="false">K105</f>
        <v>194</v>
      </c>
      <c r="L178" s="284" t="n">
        <f aca="false">L105</f>
        <v>193</v>
      </c>
      <c r="M178" s="284" t="n">
        <f aca="false">M105</f>
        <v>191</v>
      </c>
      <c r="N178" s="284" t="n">
        <f aca="false">N105</f>
        <v>187</v>
      </c>
      <c r="O178" s="284" t="n">
        <f aca="false">O105</f>
        <v>181</v>
      </c>
      <c r="P178" s="284" t="n">
        <f aca="false">P105</f>
        <v>174</v>
      </c>
      <c r="Q178" s="284" t="n">
        <f aca="false">Q105</f>
        <v>165</v>
      </c>
      <c r="R178" s="284" t="n">
        <f aca="false">R105</f>
        <v>155</v>
      </c>
      <c r="S178" s="284" t="n">
        <f aca="false">S105</f>
        <v>138</v>
      </c>
      <c r="T178" s="284" t="n">
        <f aca="false">T105</f>
        <v>122</v>
      </c>
      <c r="U178" s="284" t="n">
        <f aca="false">U105</f>
        <v>107</v>
      </c>
      <c r="V178" s="284" t="n">
        <f aca="false">V105</f>
        <v>93</v>
      </c>
      <c r="W178" s="284" t="n">
        <f aca="false">W105</f>
        <v>80</v>
      </c>
      <c r="X178" s="284" t="n">
        <f aca="false">X105</f>
        <v>68</v>
      </c>
      <c r="Y178" s="284" t="n">
        <f aca="false">Y105</f>
        <v>56</v>
      </c>
      <c r="Z178" s="284" t="n">
        <f aca="false">Z105</f>
        <v>45</v>
      </c>
      <c r="AA178" s="284" t="n">
        <f aca="false">AA105</f>
        <v>35</v>
      </c>
      <c r="AB178" s="284" t="n">
        <f aca="false">AB105</f>
        <v>25</v>
      </c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</row>
    <row collapsed="false" customFormat="false" customHeight="true" hidden="false" ht="14" outlineLevel="0" r="179">
      <c r="A179" s="281" t="s">
        <v>128</v>
      </c>
      <c r="B179" s="282"/>
      <c r="C179" s="283" t="n">
        <f aca="false">C106</f>
        <v>140</v>
      </c>
      <c r="D179" s="284" t="n">
        <f aca="false">D106</f>
        <v>150</v>
      </c>
      <c r="E179" s="284" t="n">
        <f aca="false">E106</f>
        <v>161</v>
      </c>
      <c r="F179" s="284" t="n">
        <f aca="false">F106</f>
        <v>171</v>
      </c>
      <c r="G179" s="284" t="n">
        <f aca="false">G106</f>
        <v>179</v>
      </c>
      <c r="H179" s="284" t="n">
        <f aca="false">H106</f>
        <v>186</v>
      </c>
      <c r="I179" s="284" t="n">
        <f aca="false">I106</f>
        <v>191</v>
      </c>
      <c r="J179" s="284" t="n">
        <f aca="false">J106</f>
        <v>194</v>
      </c>
      <c r="K179" s="284" t="n">
        <f aca="false">K106</f>
        <v>194</v>
      </c>
      <c r="L179" s="284" t="n">
        <f aca="false">L106</f>
        <v>193</v>
      </c>
      <c r="M179" s="284" t="n">
        <f aca="false">M106</f>
        <v>191</v>
      </c>
      <c r="N179" s="284" t="n">
        <f aca="false">N106</f>
        <v>187</v>
      </c>
      <c r="O179" s="284" t="n">
        <f aca="false">O106</f>
        <v>181</v>
      </c>
      <c r="P179" s="284" t="n">
        <f aca="false">P106</f>
        <v>174</v>
      </c>
      <c r="Q179" s="284" t="n">
        <f aca="false">Q106</f>
        <v>165</v>
      </c>
      <c r="R179" s="284" t="n">
        <f aca="false">R106</f>
        <v>155</v>
      </c>
      <c r="S179" s="284" t="n">
        <f aca="false">S106</f>
        <v>138</v>
      </c>
      <c r="T179" s="284" t="n">
        <f aca="false">T106</f>
        <v>122</v>
      </c>
      <c r="U179" s="284" t="n">
        <f aca="false">U106</f>
        <v>107</v>
      </c>
      <c r="V179" s="284" t="n">
        <f aca="false">V106</f>
        <v>93</v>
      </c>
      <c r="W179" s="284" t="n">
        <f aca="false">W106</f>
        <v>80</v>
      </c>
      <c r="X179" s="284" t="n">
        <f aca="false">X106</f>
        <v>68</v>
      </c>
      <c r="Y179" s="284" t="n">
        <f aca="false">Y106</f>
        <v>56</v>
      </c>
      <c r="Z179" s="284" t="n">
        <f aca="false">Z106</f>
        <v>45</v>
      </c>
      <c r="AA179" s="284" t="n">
        <f aca="false">AA106</f>
        <v>35</v>
      </c>
      <c r="AB179" s="284" t="n">
        <f aca="false">AB106</f>
        <v>25</v>
      </c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</row>
    <row collapsed="false" customFormat="false" customHeight="true" hidden="false" ht="14" outlineLevel="0" r="180">
      <c r="A180" s="281" t="s">
        <v>118</v>
      </c>
      <c r="B180" s="282"/>
      <c r="C180" s="283" t="n">
        <f aca="false">C108</f>
        <v>7</v>
      </c>
      <c r="D180" s="284" t="n">
        <f aca="false">SUM($C108:D108)</f>
        <v>14</v>
      </c>
      <c r="E180" s="284" t="n">
        <f aca="false">SUM($C108:E108)</f>
        <v>21</v>
      </c>
      <c r="F180" s="284" t="n">
        <f aca="false">SUM($C108:F108)</f>
        <v>29</v>
      </c>
      <c r="G180" s="284" t="n">
        <f aca="false">SUM($C108:G108)</f>
        <v>37</v>
      </c>
      <c r="H180" s="284" t="n">
        <f aca="false">SUM($C108:H108)</f>
        <v>46</v>
      </c>
      <c r="I180" s="284" t="n">
        <f aca="false">SUM($C108:I108)</f>
        <v>56</v>
      </c>
      <c r="J180" s="284" t="n">
        <f aca="false">SUM($C108:J108)</f>
        <v>68</v>
      </c>
      <c r="K180" s="284" t="n">
        <f aca="false">SUM($C108:K108)</f>
        <v>81</v>
      </c>
      <c r="L180" s="284" t="n">
        <f aca="false">SUM($C108:L108)</f>
        <v>94</v>
      </c>
      <c r="M180" s="284" t="n">
        <f aca="false">SUM($C108:M108)</f>
        <v>108</v>
      </c>
      <c r="N180" s="284" t="n">
        <f aca="false">SUM($C108:N108)</f>
        <v>124</v>
      </c>
      <c r="O180" s="284" t="n">
        <f aca="false">SUM($C108:O108)</f>
        <v>140</v>
      </c>
      <c r="P180" s="284" t="n">
        <f aca="false">SUM($C108:P108)</f>
        <v>157</v>
      </c>
      <c r="Q180" s="284" t="n">
        <f aca="false">SUM($C108:Q108)</f>
        <v>175</v>
      </c>
      <c r="R180" s="284" t="n">
        <f aca="false">SUM($C108:R108)</f>
        <v>192</v>
      </c>
      <c r="S180" s="284" t="n">
        <f aca="false">SUM($C108:S108)</f>
        <v>208</v>
      </c>
      <c r="T180" s="284" t="n">
        <f aca="false">SUM($C108:T108)</f>
        <v>223</v>
      </c>
      <c r="U180" s="284" t="n">
        <f aca="false">SUM($C108:U108)</f>
        <v>237</v>
      </c>
      <c r="V180" s="284" t="n">
        <f aca="false">SUM($C108:V108)</f>
        <v>250</v>
      </c>
      <c r="W180" s="284" t="n">
        <f aca="false">SUM($C108:W108)</f>
        <v>262</v>
      </c>
      <c r="X180" s="284" t="n">
        <f aca="false">SUM($C108:X108)</f>
        <v>274</v>
      </c>
      <c r="Y180" s="284" t="n">
        <f aca="false">SUM($C108:Y108)</f>
        <v>285</v>
      </c>
      <c r="Z180" s="284" t="n">
        <f aca="false">SUM($C108:Z108)</f>
        <v>295</v>
      </c>
      <c r="AA180" s="284" t="n">
        <f aca="false">SUM($C108:AA108)</f>
        <v>305</v>
      </c>
      <c r="AB180" s="284" t="n">
        <f aca="false">SUM($C108:AB108)</f>
        <v>314</v>
      </c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</row>
    <row collapsed="false" customFormat="false" customHeight="true" hidden="false" ht="14" outlineLevel="0" r="181">
      <c r="A181" s="281" t="s">
        <v>119</v>
      </c>
      <c r="B181" s="282"/>
      <c r="C181" s="283" t="n">
        <f aca="false">C109</f>
        <v>7</v>
      </c>
      <c r="D181" s="284" t="n">
        <f aca="false">SUM($C109:D109)</f>
        <v>14</v>
      </c>
      <c r="E181" s="284" t="n">
        <f aca="false">SUM($C109:E109)</f>
        <v>21</v>
      </c>
      <c r="F181" s="284" t="n">
        <f aca="false">SUM($C109:F109)</f>
        <v>29</v>
      </c>
      <c r="G181" s="284" t="n">
        <f aca="false">SUM($C109:G109)</f>
        <v>37</v>
      </c>
      <c r="H181" s="284" t="n">
        <f aca="false">SUM($C109:H109)</f>
        <v>46</v>
      </c>
      <c r="I181" s="284" t="n">
        <f aca="false">SUM($C109:I109)</f>
        <v>56</v>
      </c>
      <c r="J181" s="284" t="n">
        <f aca="false">SUM($C109:J109)</f>
        <v>68</v>
      </c>
      <c r="K181" s="284" t="n">
        <f aca="false">SUM($C109:K109)</f>
        <v>81</v>
      </c>
      <c r="L181" s="284" t="n">
        <f aca="false">SUM($C109:L109)</f>
        <v>94</v>
      </c>
      <c r="M181" s="284" t="n">
        <f aca="false">SUM($C109:M109)</f>
        <v>108</v>
      </c>
      <c r="N181" s="284" t="n">
        <f aca="false">SUM($C109:N109)</f>
        <v>124</v>
      </c>
      <c r="O181" s="284" t="n">
        <f aca="false">SUM($C109:O109)</f>
        <v>140</v>
      </c>
      <c r="P181" s="284" t="n">
        <f aca="false">SUM($C109:P109)</f>
        <v>157</v>
      </c>
      <c r="Q181" s="284" t="n">
        <f aca="false">SUM($C109:Q109)</f>
        <v>175</v>
      </c>
      <c r="R181" s="284" t="n">
        <f aca="false">SUM($C109:R109)</f>
        <v>192</v>
      </c>
      <c r="S181" s="284" t="n">
        <f aca="false">SUM($C109:S109)</f>
        <v>208</v>
      </c>
      <c r="T181" s="284" t="n">
        <f aca="false">SUM($C109:T109)</f>
        <v>223</v>
      </c>
      <c r="U181" s="284" t="n">
        <f aca="false">SUM($C109:U109)</f>
        <v>237</v>
      </c>
      <c r="V181" s="284" t="n">
        <f aca="false">SUM($C109:V109)</f>
        <v>250</v>
      </c>
      <c r="W181" s="284" t="n">
        <f aca="false">SUM($C109:W109)</f>
        <v>262</v>
      </c>
      <c r="X181" s="284" t="n">
        <f aca="false">SUM($C109:X109)</f>
        <v>274</v>
      </c>
      <c r="Y181" s="284" t="n">
        <f aca="false">SUM($C109:Y109)</f>
        <v>285</v>
      </c>
      <c r="Z181" s="284" t="n">
        <f aca="false">SUM($C109:Z109)</f>
        <v>295</v>
      </c>
      <c r="AA181" s="284" t="n">
        <f aca="false">SUM($C109:AA109)</f>
        <v>305</v>
      </c>
      <c r="AB181" s="284" t="n">
        <f aca="false">SUM($C109:AB109)</f>
        <v>314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</row>
    <row collapsed="false" customFormat="false" customHeight="true" hidden="false" ht="14" outlineLevel="0" r="182">
      <c r="A182" s="281" t="s">
        <v>130</v>
      </c>
      <c r="B182" s="282"/>
      <c r="C182" s="283" t="n">
        <f aca="false">C110</f>
        <v>17</v>
      </c>
      <c r="D182" s="284" t="n">
        <f aca="false">D110</f>
        <v>18</v>
      </c>
      <c r="E182" s="284" t="n">
        <f aca="false">E110</f>
        <v>17</v>
      </c>
      <c r="F182" s="284" t="n">
        <f aca="false">F110</f>
        <v>16</v>
      </c>
      <c r="G182" s="284" t="n">
        <f aca="false">G110</f>
        <v>15</v>
      </c>
      <c r="H182" s="284" t="n">
        <f aca="false">H110</f>
        <v>14</v>
      </c>
      <c r="I182" s="284" t="n">
        <f aca="false">I110</f>
        <v>13</v>
      </c>
      <c r="J182" s="284" t="n">
        <f aca="false">J110</f>
        <v>12</v>
      </c>
      <c r="K182" s="284" t="n">
        <f aca="false">K110</f>
        <v>12</v>
      </c>
      <c r="L182" s="284" t="n">
        <f aca="false">L110</f>
        <v>11</v>
      </c>
      <c r="M182" s="284" t="n">
        <f aca="false">M110</f>
        <v>10</v>
      </c>
      <c r="N182" s="284" t="n">
        <f aca="false">N110</f>
        <v>10</v>
      </c>
      <c r="O182" s="284" t="n">
        <f aca="false">O110</f>
        <v>9</v>
      </c>
      <c r="P182" s="284" t="n">
        <f aca="false">P110</f>
        <v>8</v>
      </c>
      <c r="Q182" s="284" t="n">
        <f aca="false">Q110</f>
        <v>8</v>
      </c>
      <c r="R182" s="284" t="n">
        <f aca="false">R110</f>
        <v>0</v>
      </c>
      <c r="S182" s="284" t="n">
        <f aca="false">S110</f>
        <v>0</v>
      </c>
      <c r="T182" s="284" t="n">
        <f aca="false">T110</f>
        <v>0</v>
      </c>
      <c r="U182" s="284" t="n">
        <f aca="false">U110</f>
        <v>0</v>
      </c>
      <c r="V182" s="284" t="n">
        <f aca="false">V110</f>
        <v>0</v>
      </c>
      <c r="W182" s="284" t="n">
        <f aca="false">W110</f>
        <v>0</v>
      </c>
      <c r="X182" s="284" t="n">
        <f aca="false">X110</f>
        <v>0</v>
      </c>
      <c r="Y182" s="284" t="n">
        <f aca="false">Y110</f>
        <v>0</v>
      </c>
      <c r="Z182" s="284" t="n">
        <f aca="false">Z110</f>
        <v>0</v>
      </c>
      <c r="AA182" s="284" t="n">
        <f aca="false">AA110</f>
        <v>0</v>
      </c>
      <c r="AB182" s="284" t="n">
        <f aca="false">AB110</f>
        <v>0</v>
      </c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</row>
    <row collapsed="false" customFormat="false" customHeight="true" hidden="false" ht="14" outlineLevel="0" r="183">
      <c r="A183" s="281" t="s">
        <v>121</v>
      </c>
      <c r="B183" s="282"/>
      <c r="C183" s="283" t="n">
        <f aca="false">C111</f>
        <v>17</v>
      </c>
      <c r="D183" s="284" t="n">
        <f aca="false">D111</f>
        <v>18</v>
      </c>
      <c r="E183" s="284" t="n">
        <f aca="false">E111</f>
        <v>17</v>
      </c>
      <c r="F183" s="284" t="n">
        <f aca="false">F111</f>
        <v>16</v>
      </c>
      <c r="G183" s="284" t="n">
        <f aca="false">G111</f>
        <v>15</v>
      </c>
      <c r="H183" s="284" t="n">
        <f aca="false">H111</f>
        <v>14</v>
      </c>
      <c r="I183" s="284" t="n">
        <f aca="false">I111</f>
        <v>13</v>
      </c>
      <c r="J183" s="284" t="n">
        <f aca="false">J111</f>
        <v>12</v>
      </c>
      <c r="K183" s="284" t="n">
        <f aca="false">K111</f>
        <v>12</v>
      </c>
      <c r="L183" s="284" t="n">
        <f aca="false">L111</f>
        <v>11</v>
      </c>
      <c r="M183" s="284" t="n">
        <f aca="false">M111</f>
        <v>10</v>
      </c>
      <c r="N183" s="284" t="n">
        <f aca="false">N111</f>
        <v>10</v>
      </c>
      <c r="O183" s="284" t="n">
        <f aca="false">O111</f>
        <v>9</v>
      </c>
      <c r="P183" s="284" t="n">
        <f aca="false">P111</f>
        <v>8</v>
      </c>
      <c r="Q183" s="284" t="n">
        <f aca="false">Q111</f>
        <v>8</v>
      </c>
      <c r="R183" s="284" t="n">
        <f aca="false">R111</f>
        <v>0</v>
      </c>
      <c r="S183" s="284" t="n">
        <f aca="false">S111</f>
        <v>0</v>
      </c>
      <c r="T183" s="284" t="n">
        <f aca="false">T111</f>
        <v>0</v>
      </c>
      <c r="U183" s="284" t="n">
        <f aca="false">U111</f>
        <v>0</v>
      </c>
      <c r="V183" s="284" t="n">
        <f aca="false">V111</f>
        <v>0</v>
      </c>
      <c r="W183" s="284" t="n">
        <f aca="false">W111</f>
        <v>0</v>
      </c>
      <c r="X183" s="284" t="n">
        <f aca="false">X111</f>
        <v>0</v>
      </c>
      <c r="Y183" s="284" t="n">
        <f aca="false">Y111</f>
        <v>0</v>
      </c>
      <c r="Z183" s="284" t="n">
        <f aca="false">Z111</f>
        <v>0</v>
      </c>
      <c r="AA183" s="284" t="n">
        <f aca="false">AA111</f>
        <v>0</v>
      </c>
      <c r="AB183" s="284" t="n">
        <f aca="false">AB111</f>
        <v>0</v>
      </c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</row>
    <row collapsed="false" customFormat="false" customHeight="true" hidden="false" ht="14" outlineLevel="0" r="184">
      <c r="A184" s="281" t="s">
        <v>131</v>
      </c>
      <c r="B184" s="282"/>
      <c r="C184" s="283" t="n">
        <f aca="false">C112</f>
        <v>0</v>
      </c>
      <c r="D184" s="284" t="n">
        <f aca="false">D112</f>
        <v>0</v>
      </c>
      <c r="E184" s="284" t="n">
        <f aca="false">E112</f>
        <v>0</v>
      </c>
      <c r="F184" s="284" t="n">
        <f aca="false">F112</f>
        <v>0</v>
      </c>
      <c r="G184" s="284" t="n">
        <f aca="false">G112</f>
        <v>0</v>
      </c>
      <c r="H184" s="284" t="n">
        <f aca="false">H112</f>
        <v>0</v>
      </c>
      <c r="I184" s="284" t="n">
        <f aca="false">I112</f>
        <v>0</v>
      </c>
      <c r="J184" s="284" t="n">
        <f aca="false">J112</f>
        <v>0</v>
      </c>
      <c r="K184" s="284" t="n">
        <f aca="false">K112</f>
        <v>0</v>
      </c>
      <c r="L184" s="284" t="n">
        <f aca="false">L112</f>
        <v>0</v>
      </c>
      <c r="M184" s="284" t="n">
        <f aca="false">M112</f>
        <v>0</v>
      </c>
      <c r="N184" s="284" t="n">
        <f aca="false">N112</f>
        <v>0</v>
      </c>
      <c r="O184" s="284" t="n">
        <f aca="false">O112</f>
        <v>0</v>
      </c>
      <c r="P184" s="284" t="n">
        <f aca="false">P112</f>
        <v>0</v>
      </c>
      <c r="Q184" s="284" t="n">
        <f aca="false">Q112</f>
        <v>0</v>
      </c>
      <c r="R184" s="284" t="n">
        <f aca="false">R112</f>
        <v>0</v>
      </c>
      <c r="S184" s="284" t="n">
        <f aca="false">S112</f>
        <v>0</v>
      </c>
      <c r="T184" s="284" t="n">
        <f aca="false">T112</f>
        <v>0</v>
      </c>
      <c r="U184" s="284" t="n">
        <f aca="false">U112</f>
        <v>0</v>
      </c>
      <c r="V184" s="284" t="n">
        <f aca="false">V112</f>
        <v>0</v>
      </c>
      <c r="W184" s="284" t="n">
        <f aca="false">W112</f>
        <v>0</v>
      </c>
      <c r="X184" s="284" t="n">
        <f aca="false">X112</f>
        <v>0</v>
      </c>
      <c r="Y184" s="284" t="n">
        <f aca="false">Y112</f>
        <v>0</v>
      </c>
      <c r="Z184" s="284" t="n">
        <f aca="false">Z112</f>
        <v>0</v>
      </c>
      <c r="AA184" s="284" t="n">
        <f aca="false">AA112</f>
        <v>0</v>
      </c>
      <c r="AB184" s="284" t="n">
        <f aca="false">AB112</f>
        <v>0</v>
      </c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</row>
  </sheetData>
  <mergeCells count="9">
    <mergeCell ref="I57:J57"/>
    <mergeCell ref="A105:B105"/>
    <mergeCell ref="A106:B106"/>
    <mergeCell ref="A107:B107"/>
    <mergeCell ref="A108:B108"/>
    <mergeCell ref="A109:B109"/>
    <mergeCell ref="A110:B110"/>
    <mergeCell ref="A111:B111"/>
    <mergeCell ref="A112:B112"/>
  </mergeCells>
  <printOptions headings="false" gridLines="false" gridLinesSet="true" horizontalCentered="false" verticalCentered="false"/>
  <pageMargins left="0.75" right="0.75" top="1.7875" bottom="1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O98"/>
  <sheetViews>
    <sheetView colorId="64" defaultGridColor="true" rightToLeft="false" showFormulas="false" showGridLines="true" showOutlineSymbols="true" showRowColHeaders="true" showZeros="true" tabSelected="false" topLeftCell="AO38" view="normal" windowProtection="false" workbookViewId="0" zoomScale="100" zoomScaleNormal="100" zoomScalePageLayoutView="100">
      <pane activePane="topLeft" topLeftCell="A38" xSplit="0" ySplit="-1"/>
      <selection activeCell="AO60" activeCellId="0" pane="topLeft" sqref="AO60"/>
      <selection activeCell="AO38" activeCellId="0" pane="bottomLeft" sqref="AO38"/>
    </sheetView>
  </sheetViews>
  <cols>
    <col collapsed="false" hidden="false" max="1025" min="1" style="1" width="8.53725490196078"/>
  </cols>
  <sheetData>
    <row collapsed="false" customFormat="false" customHeight="true" hidden="false" ht="13" outlineLevel="0" r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</row>
    <row collapsed="false" customFormat="false" customHeight="true" hidden="false" ht="13" outlineLevel="0" r="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</row>
    <row collapsed="false" customFormat="false" customHeight="true" hidden="false" ht="13" outlineLevel="0" r="3">
      <c r="A3" s="125" t="n">
        <f aca="false">IF((WSSI!BA47&lt;&gt;0),1,0)</f>
        <v>0</v>
      </c>
      <c r="B3" s="125" t="n">
        <f aca="false">IF(WSSI!AZ47&lt;&gt;0,WSSI!AZ47,WSSI!AY47)+C3</f>
        <v>7</v>
      </c>
      <c r="C3" s="125" t="n">
        <f aca="false">WSSI!BD47/100*WSSI!BE47</f>
        <v>0</v>
      </c>
      <c r="D3" s="182" t="n">
        <f aca="false">B3</f>
        <v>7</v>
      </c>
      <c r="E3" s="125" t="n">
        <f aca="false">WSSI!AD47</f>
        <v>13</v>
      </c>
      <c r="F3" s="125" t="n">
        <f aca="false">IF((E3&gt;=1),1,IF((E3&gt;0),E3,0))*$D3</f>
        <v>7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</row>
    <row collapsed="false" customFormat="false" customHeight="true" hidden="false" ht="13" outlineLevel="0" r="4">
      <c r="A4" s="125" t="n">
        <f aca="false">IF((WSSI!BA48&lt;&gt;0),1,0)</f>
        <v>0</v>
      </c>
      <c r="B4" s="125" t="n">
        <f aca="false">IF(WSSI!AZ48&lt;&gt;0,WSSI!AZ48,WSSI!AY48)+C4</f>
        <v>7</v>
      </c>
      <c r="C4" s="125" t="n">
        <f aca="false">WSSI!BD48/100*WSSI!BE48</f>
        <v>0</v>
      </c>
      <c r="D4" s="182" t="n">
        <f aca="false">B4</f>
        <v>7</v>
      </c>
      <c r="E4" s="125" t="n">
        <f aca="false">E3-1</f>
        <v>12</v>
      </c>
      <c r="F4" s="125" t="n">
        <f aca="false">IF((E4&gt;=1),1,IF((E4&gt;0),E4,0))*$D4</f>
        <v>7</v>
      </c>
      <c r="G4" s="125" t="n">
        <f aca="false">WSSI!AD48</f>
        <v>13</v>
      </c>
      <c r="H4" s="125" t="n">
        <f aca="false">IF((G4&gt;=1),1,IF((G4&gt;0),G4,0))*$D4</f>
        <v>7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</row>
    <row collapsed="false" customFormat="false" customHeight="true" hidden="false" ht="13" outlineLevel="0" r="5">
      <c r="A5" s="125" t="n">
        <f aca="false">IF((WSSI!BA49&lt;&gt;0),1,0)</f>
        <v>0</v>
      </c>
      <c r="B5" s="125" t="n">
        <f aca="false">IF(WSSI!AZ49&lt;&gt;0,WSSI!AZ49,WSSI!AY49)+C5</f>
        <v>7</v>
      </c>
      <c r="C5" s="125" t="n">
        <f aca="false">WSSI!BD49/100*WSSI!BE49</f>
        <v>0</v>
      </c>
      <c r="D5" s="182" t="n">
        <f aca="false">B5</f>
        <v>7</v>
      </c>
      <c r="E5" s="125" t="n">
        <f aca="false">E4-1</f>
        <v>11</v>
      </c>
      <c r="F5" s="125" t="n">
        <f aca="false">IF((E5&gt;=1),1,IF((E5&gt;0),E5,0))*$D5</f>
        <v>7</v>
      </c>
      <c r="G5" s="125" t="n">
        <f aca="false">G4-1</f>
        <v>12</v>
      </c>
      <c r="H5" s="125" t="n">
        <f aca="false">IF((G5&gt;=1),1,IF((G5&gt;0),G5,0))*$D5</f>
        <v>7</v>
      </c>
      <c r="I5" s="125" t="n">
        <f aca="false">WSSI!AD49</f>
        <v>13</v>
      </c>
      <c r="J5" s="125" t="n">
        <f aca="false">IF((I5&gt;=1),1,IF((I5&gt;0),I5,0))*$D5</f>
        <v>7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</row>
    <row collapsed="false" customFormat="false" customHeight="true" hidden="false" ht="13" outlineLevel="0" r="6">
      <c r="A6" s="125" t="n">
        <f aca="false">IF((WSSI!BA50&lt;&gt;0),1,0)</f>
        <v>0</v>
      </c>
      <c r="B6" s="125" t="n">
        <f aca="false">IF(WSSI!AZ50&lt;&gt;0,WSSI!AZ50,WSSI!AY50)+C6</f>
        <v>8</v>
      </c>
      <c r="C6" s="125" t="n">
        <f aca="false">WSSI!BD50/100*WSSI!BE50</f>
        <v>0</v>
      </c>
      <c r="D6" s="182" t="n">
        <f aca="false">B6</f>
        <v>8</v>
      </c>
      <c r="E6" s="125" t="n">
        <f aca="false">E5-1</f>
        <v>10</v>
      </c>
      <c r="F6" s="125" t="n">
        <f aca="false">IF((E6&gt;=1),1,IF((E6&gt;0),E6,0))*$D6</f>
        <v>8</v>
      </c>
      <c r="G6" s="125" t="n">
        <f aca="false">G5-1</f>
        <v>11</v>
      </c>
      <c r="H6" s="125" t="n">
        <f aca="false">IF((G6&gt;=1),1,IF((G6&gt;0),G6,0))*$D6</f>
        <v>8</v>
      </c>
      <c r="I6" s="125" t="n">
        <f aca="false">I5-1</f>
        <v>12</v>
      </c>
      <c r="J6" s="125" t="n">
        <f aca="false">IF((I6&gt;=1),1,IF((I6&gt;0),I6,0))*$D6</f>
        <v>8</v>
      </c>
      <c r="K6" s="182" t="n">
        <f aca="false">WSSI!AD50</f>
        <v>13</v>
      </c>
      <c r="L6" s="125" t="n">
        <f aca="false">IF((K6&gt;=1),1,IF((K6&gt;0),K6,0))*$D6</f>
        <v>8</v>
      </c>
      <c r="M6" s="125"/>
      <c r="N6" s="125"/>
      <c r="O6" s="125"/>
      <c r="P6" s="125"/>
      <c r="Q6" s="125"/>
      <c r="R6" s="125"/>
      <c r="S6" s="125"/>
      <c r="T6" s="12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</row>
    <row collapsed="false" customFormat="false" customHeight="true" hidden="false" ht="13" outlineLevel="0" r="7">
      <c r="A7" s="125"/>
      <c r="B7" s="125" t="n">
        <f aca="false">IF(WSSI!AZ52&lt;&gt;0,WSSI!AZ52,WSSI!AY52)+C7</f>
        <v>8</v>
      </c>
      <c r="C7" s="125" t="n">
        <f aca="false">WSSI!BD52/100*WSSI!BE52</f>
        <v>0</v>
      </c>
      <c r="D7" s="182" t="n">
        <f aca="false">B7</f>
        <v>8</v>
      </c>
      <c r="E7" s="125" t="n">
        <f aca="false">E6-1</f>
        <v>9</v>
      </c>
      <c r="F7" s="125" t="n">
        <f aca="false">IF((E7&gt;=1),1,IF((E7&gt;0),E7,0))*$D7</f>
        <v>8</v>
      </c>
      <c r="G7" s="125" t="n">
        <f aca="false">G6-1</f>
        <v>10</v>
      </c>
      <c r="H7" s="125" t="n">
        <f aca="false">IF((G7&gt;=1),1,IF((G7&gt;0),G7,0))*$D7</f>
        <v>8</v>
      </c>
      <c r="I7" s="125" t="n">
        <f aca="false">I6-1</f>
        <v>11</v>
      </c>
      <c r="J7" s="125" t="n">
        <f aca="false">IF((I7&gt;=1),1,IF((I7&gt;0),I7,0))*$D7</f>
        <v>8</v>
      </c>
      <c r="K7" s="125" t="n">
        <f aca="false">K6-1</f>
        <v>12</v>
      </c>
      <c r="L7" s="125" t="n">
        <f aca="false">IF((K7&gt;=1),1,IF((K7&gt;0),K7,0))*$D7</f>
        <v>8</v>
      </c>
      <c r="M7" s="125" t="n">
        <f aca="false">WSSI!AD52</f>
        <v>13</v>
      </c>
      <c r="N7" s="125"/>
      <c r="O7" s="125" t="n">
        <f aca="false">IF((M7&gt;=1),1,IF((M7&gt;0),M7,0))*$D7</f>
        <v>8</v>
      </c>
      <c r="P7" s="125"/>
      <c r="Q7" s="125"/>
      <c r="R7" s="125"/>
      <c r="S7" s="125"/>
      <c r="T7" s="12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</row>
    <row collapsed="false" customFormat="false" customHeight="true" hidden="false" ht="13" outlineLevel="0" r="8">
      <c r="A8" s="125" t="n">
        <f aca="false">IF((WSSI!BA52&lt;&gt;0),1,0)</f>
        <v>0</v>
      </c>
      <c r="B8" s="125" t="n">
        <f aca="false">IF(WSSI!AZ53&lt;&gt;0,WSSI!AZ53,WSSI!AY53)+C8</f>
        <v>9</v>
      </c>
      <c r="C8" s="125" t="n">
        <f aca="false">WSSI!BD53/100*WSSI!BE53</f>
        <v>0</v>
      </c>
      <c r="D8" s="182" t="n">
        <f aca="false">B8</f>
        <v>9</v>
      </c>
      <c r="E8" s="125" t="n">
        <f aca="false">E7-1</f>
        <v>8</v>
      </c>
      <c r="F8" s="125" t="n">
        <f aca="false">IF((E8&gt;=1),1,IF((E8&gt;0),E8,0))*$D8</f>
        <v>9</v>
      </c>
      <c r="G8" s="125" t="n">
        <f aca="false">G7-1</f>
        <v>9</v>
      </c>
      <c r="H8" s="125" t="n">
        <f aca="false">IF((G8&gt;=1),1,IF((G8&gt;0),G8,0))*$D8</f>
        <v>9</v>
      </c>
      <c r="I8" s="125" t="n">
        <f aca="false">I7-1</f>
        <v>10</v>
      </c>
      <c r="J8" s="125" t="n">
        <f aca="false">IF((I8&gt;=1),1,IF((I8&gt;0),I8,0))*$D8</f>
        <v>9</v>
      </c>
      <c r="K8" s="125" t="n">
        <f aca="false">K7-1</f>
        <v>11</v>
      </c>
      <c r="L8" s="125" t="n">
        <f aca="false">IF((K8&gt;=1),1,IF((K8&gt;0),K8,0))*$D8</f>
        <v>9</v>
      </c>
      <c r="M8" s="125" t="n">
        <f aca="false">M7-1</f>
        <v>12</v>
      </c>
      <c r="N8" s="125"/>
      <c r="O8" s="125" t="n">
        <f aca="false">IF((M8&gt;=1),1,IF((M8&gt;0),M8,0))*$D8</f>
        <v>9</v>
      </c>
      <c r="P8" s="125" t="n">
        <f aca="false">WSSI!AD53</f>
        <v>13</v>
      </c>
      <c r="Q8" s="125" t="n">
        <f aca="false">IF((P8&gt;=1),1,IF((P8&gt;0),P8,0))*$D8</f>
        <v>9</v>
      </c>
      <c r="R8" s="125"/>
      <c r="S8" s="125"/>
      <c r="T8" s="12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</row>
    <row collapsed="false" customFormat="false" customHeight="true" hidden="false" ht="13" outlineLevel="0" r="9">
      <c r="A9" s="125" t="n">
        <f aca="false">IF((WSSI!BA53&lt;&gt;0),1,0)</f>
        <v>0</v>
      </c>
      <c r="B9" s="125" t="n">
        <f aca="false">IF(WSSI!AZ54&lt;&gt;0,WSSI!AZ54,WSSI!AY54)+C9</f>
        <v>10</v>
      </c>
      <c r="C9" s="125" t="n">
        <f aca="false">WSSI!BD54/100*WSSI!BE54</f>
        <v>0</v>
      </c>
      <c r="D9" s="182" t="n">
        <f aca="false">B9</f>
        <v>10</v>
      </c>
      <c r="E9" s="125" t="n">
        <f aca="false">E8-1</f>
        <v>7</v>
      </c>
      <c r="F9" s="125" t="n">
        <f aca="false">IF((E9&gt;=1),1,IF((E9&gt;0),E9,0))*$D9</f>
        <v>10</v>
      </c>
      <c r="G9" s="125" t="n">
        <f aca="false">G8-1</f>
        <v>8</v>
      </c>
      <c r="H9" s="125" t="n">
        <f aca="false">IF((G9&gt;=1),1,IF((G9&gt;0),G9,0))*$D9</f>
        <v>10</v>
      </c>
      <c r="I9" s="125" t="n">
        <f aca="false">I8-1</f>
        <v>9</v>
      </c>
      <c r="J9" s="125" t="n">
        <f aca="false">IF((I9&gt;=1),1,IF((I9&gt;0),I9,0))*$D9</f>
        <v>10</v>
      </c>
      <c r="K9" s="125" t="n">
        <f aca="false">K8-1</f>
        <v>10</v>
      </c>
      <c r="L9" s="125" t="n">
        <f aca="false">IF((K9&gt;=1),1,IF((K9&gt;0),K9,0))*$D9</f>
        <v>10</v>
      </c>
      <c r="M9" s="125" t="n">
        <f aca="false">M8-1</f>
        <v>11</v>
      </c>
      <c r="N9" s="125"/>
      <c r="O9" s="125" t="n">
        <f aca="false">IF((M9&gt;=1),1,IF((M9&gt;0),M9,0))*$D9</f>
        <v>10</v>
      </c>
      <c r="P9" s="125" t="n">
        <f aca="false">P8-1</f>
        <v>12</v>
      </c>
      <c r="Q9" s="125" t="n">
        <f aca="false">IF((P9&gt;=1),1,IF((P9&gt;0),P9,0))*$D9</f>
        <v>10</v>
      </c>
      <c r="R9" s="125" t="n">
        <f aca="false">WSSI!AD54</f>
        <v>13</v>
      </c>
      <c r="S9" s="125" t="n">
        <f aca="false">IF((R9&gt;=1),1,IF((R9&gt;0),R9,0))*$D9</f>
        <v>10</v>
      </c>
      <c r="T9" s="12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</row>
    <row collapsed="false" customFormat="false" customHeight="true" hidden="false" ht="13" outlineLevel="0" r="10">
      <c r="A10" s="125" t="n">
        <f aca="false">IF((WSSI!BA54&lt;&gt;0),1,0)</f>
        <v>0</v>
      </c>
      <c r="B10" s="125" t="n">
        <f aca="false">IF(WSSI!AZ55&lt;&gt;0,WSSI!AZ55,WSSI!AY55)+C10</f>
        <v>12</v>
      </c>
      <c r="C10" s="125" t="n">
        <f aca="false">WSSI!BD55/100*WSSI!BE55</f>
        <v>0</v>
      </c>
      <c r="D10" s="182" t="n">
        <f aca="false">B10</f>
        <v>12</v>
      </c>
      <c r="E10" s="125" t="n">
        <f aca="false">E9-1</f>
        <v>6</v>
      </c>
      <c r="F10" s="125" t="n">
        <f aca="false">IF((E10&gt;=1),1,IF((E10&gt;0),E10,0))*$D10</f>
        <v>12</v>
      </c>
      <c r="G10" s="125" t="n">
        <f aca="false">G9-1</f>
        <v>7</v>
      </c>
      <c r="H10" s="125" t="n">
        <f aca="false">IF((G10&gt;=1),1,IF((G10&gt;0),G10,0))*$D10</f>
        <v>12</v>
      </c>
      <c r="I10" s="125" t="n">
        <f aca="false">I9-1</f>
        <v>8</v>
      </c>
      <c r="J10" s="125" t="n">
        <f aca="false">IF((I10&gt;=1),1,IF((I10&gt;0),I10,0))*$D10</f>
        <v>12</v>
      </c>
      <c r="K10" s="125" t="n">
        <f aca="false">K9-1</f>
        <v>9</v>
      </c>
      <c r="L10" s="125" t="n">
        <f aca="false">IF((K10&gt;=1),1,IF((K10&gt;0),K10,0))*$D10</f>
        <v>12</v>
      </c>
      <c r="M10" s="125" t="n">
        <f aca="false">M9-1</f>
        <v>10</v>
      </c>
      <c r="N10" s="125"/>
      <c r="O10" s="125" t="n">
        <f aca="false">IF((M10&gt;=1),1,IF((M10&gt;0),M10,0))*$D10</f>
        <v>12</v>
      </c>
      <c r="P10" s="125" t="n">
        <f aca="false">P9-1</f>
        <v>11</v>
      </c>
      <c r="Q10" s="125" t="n">
        <f aca="false">IF((P10&gt;=1),1,IF((P10&gt;0),P10,0))*$D10</f>
        <v>12</v>
      </c>
      <c r="R10" s="125" t="n">
        <f aca="false">R9-1</f>
        <v>12</v>
      </c>
      <c r="S10" s="125" t="n">
        <f aca="false">IF((R10&gt;=1),1,IF((R10&gt;0),R10,0))*$D10</f>
        <v>12</v>
      </c>
      <c r="T10" s="125" t="n">
        <f aca="false">WSSI!AD55</f>
        <v>13</v>
      </c>
      <c r="U10" s="125" t="n">
        <f aca="false">IF((T10&gt;=1),1,IF((T10&gt;0),T10,0))*$D10</f>
        <v>12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</row>
    <row collapsed="false" customFormat="false" customHeight="true" hidden="false" ht="13" outlineLevel="0" r="11">
      <c r="A11" s="125" t="n">
        <f aca="false">IF((WSSI!BA55&lt;&gt;0),1,0)</f>
        <v>0</v>
      </c>
      <c r="B11" s="125" t="n">
        <f aca="false">IF(WSSI!AZ58&lt;&gt;0,WSSI!AZ58,WSSI!AY58)+C11</f>
        <v>13</v>
      </c>
      <c r="C11" s="125" t="n">
        <f aca="false">WSSI!BD58/100*WSSI!BE58</f>
        <v>0</v>
      </c>
      <c r="D11" s="182" t="n">
        <f aca="false">B11</f>
        <v>13</v>
      </c>
      <c r="E11" s="125" t="n">
        <f aca="false">E10-1</f>
        <v>5</v>
      </c>
      <c r="F11" s="125" t="n">
        <f aca="false">IF((E11&gt;=1),1,IF((E11&gt;0),E11,0))*$D11</f>
        <v>13</v>
      </c>
      <c r="G11" s="125" t="n">
        <f aca="false">G10-1</f>
        <v>6</v>
      </c>
      <c r="H11" s="125" t="n">
        <f aca="false">IF((G11&gt;=1),1,IF((G11&gt;0),G11,0))*$D11</f>
        <v>13</v>
      </c>
      <c r="I11" s="125" t="n">
        <f aca="false">I10-1</f>
        <v>7</v>
      </c>
      <c r="J11" s="125" t="n">
        <f aca="false">IF((I11&gt;=1),1,IF((I11&gt;0),I11,0))*$D11</f>
        <v>13</v>
      </c>
      <c r="K11" s="125" t="n">
        <f aca="false">K10-1</f>
        <v>8</v>
      </c>
      <c r="L11" s="125" t="n">
        <f aca="false">IF((K11&gt;=1),1,IF((K11&gt;0),K11,0))*$D11</f>
        <v>13</v>
      </c>
      <c r="M11" s="125" t="n">
        <f aca="false">M10-1</f>
        <v>9</v>
      </c>
      <c r="N11" s="125"/>
      <c r="O11" s="125" t="n">
        <f aca="false">IF((M11&gt;=1),1,IF((M11&gt;0),M11,0))*$D11</f>
        <v>13</v>
      </c>
      <c r="P11" s="125" t="n">
        <f aca="false">P10-1</f>
        <v>10</v>
      </c>
      <c r="Q11" s="125" t="n">
        <f aca="false">IF((P11&gt;=1),1,IF((P11&gt;0),P11,0))*$D11</f>
        <v>13</v>
      </c>
      <c r="R11" s="125" t="n">
        <f aca="false">R10-1</f>
        <v>11</v>
      </c>
      <c r="S11" s="125" t="n">
        <f aca="false">IF((R11&gt;=1),1,IF((R11&gt;0),R11,0))*$D11</f>
        <v>13</v>
      </c>
      <c r="T11" s="125" t="n">
        <f aca="false">T10-1</f>
        <v>12</v>
      </c>
      <c r="U11" s="125" t="n">
        <f aca="false">IF((T11&gt;=1),1,IF((T11&gt;0),T11,0))*$D11</f>
        <v>13</v>
      </c>
      <c r="V11" s="125" t="n">
        <f aca="false">WSSI!AD58</f>
        <v>13</v>
      </c>
      <c r="W11" s="125" t="n">
        <f aca="false">IF((V11&gt;=1),1,IF((V11&gt;0),V11,0))*$D11</f>
        <v>13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</row>
    <row collapsed="false" customFormat="false" customHeight="true" hidden="false" ht="13" outlineLevel="0" r="12">
      <c r="A12" s="125"/>
      <c r="B12" s="125" t="n">
        <f aca="false">IF(WSSI!AZ59&lt;&gt;0,WSSI!AZ59,WSSI!AY59)+C12</f>
        <v>13</v>
      </c>
      <c r="C12" s="125" t="n">
        <f aca="false">WSSI!BD59/100*WSSI!BE59</f>
        <v>0</v>
      </c>
      <c r="D12" s="182" t="n">
        <f aca="false">B12</f>
        <v>13</v>
      </c>
      <c r="E12" s="125" t="n">
        <f aca="false">E11-1</f>
        <v>4</v>
      </c>
      <c r="F12" s="125" t="n">
        <f aca="false">IF((E12&gt;=1),1,IF((E12&gt;0),E12,0))*$D12</f>
        <v>13</v>
      </c>
      <c r="G12" s="125" t="n">
        <f aca="false">G11-1</f>
        <v>5</v>
      </c>
      <c r="H12" s="125" t="n">
        <f aca="false">IF((G12&gt;=1),1,IF((G12&gt;0),G12,0))*$D12</f>
        <v>13</v>
      </c>
      <c r="I12" s="125" t="n">
        <f aca="false">I11-1</f>
        <v>6</v>
      </c>
      <c r="J12" s="125" t="n">
        <f aca="false">IF((I12&gt;=1),1,IF((I12&gt;0),I12,0))*$D12</f>
        <v>13</v>
      </c>
      <c r="K12" s="125" t="n">
        <f aca="false">K11-1</f>
        <v>7</v>
      </c>
      <c r="L12" s="125" t="n">
        <f aca="false">IF((K12&gt;=1),1,IF((K12&gt;0),K12,0))*$D12</f>
        <v>13</v>
      </c>
      <c r="M12" s="125" t="n">
        <f aca="false">M11-1</f>
        <v>8</v>
      </c>
      <c r="N12" s="125"/>
      <c r="O12" s="125" t="n">
        <f aca="false">IF((M12&gt;=1),1,IF((M12&gt;0),M12,0))*$D12</f>
        <v>13</v>
      </c>
      <c r="P12" s="125" t="n">
        <f aca="false">P11-1</f>
        <v>9</v>
      </c>
      <c r="Q12" s="125" t="n">
        <f aca="false">IF((P12&gt;=1),1,IF((P12&gt;0),P12,0))*$D12</f>
        <v>13</v>
      </c>
      <c r="R12" s="125" t="n">
        <f aca="false">R11-1</f>
        <v>10</v>
      </c>
      <c r="S12" s="125" t="n">
        <f aca="false">IF((R12&gt;=1),1,IF((R12&gt;0),R12,0))*$D12</f>
        <v>13</v>
      </c>
      <c r="T12" s="125" t="n">
        <f aca="false">T11-1</f>
        <v>11</v>
      </c>
      <c r="U12" s="125" t="n">
        <f aca="false">IF((T12&gt;=1),1,IF((T12&gt;0),T12,0))*$D12</f>
        <v>13</v>
      </c>
      <c r="V12" s="125" t="n">
        <f aca="false">V11-1</f>
        <v>12</v>
      </c>
      <c r="W12" s="125" t="n">
        <f aca="false">IF((V12&gt;=1),1,IF((V12&gt;0),V12,0))*$D12</f>
        <v>13</v>
      </c>
      <c r="X12" s="125" t="n">
        <f aca="false">WSSI!AD59</f>
        <v>13</v>
      </c>
      <c r="Y12" s="125" t="n">
        <f aca="false">IF((X12&gt;=1),1,IF((X12&gt;0),X12,0))*$D12</f>
        <v>13</v>
      </c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</row>
    <row collapsed="false" customFormat="false" customHeight="true" hidden="false" ht="13" outlineLevel="0" r="13">
      <c r="A13" s="125"/>
      <c r="B13" s="125" t="n">
        <f aca="false">IF(WSSI!AZ60&lt;&gt;0,WSSI!AZ60,WSSI!AY60)+C13</f>
        <v>14</v>
      </c>
      <c r="C13" s="125" t="n">
        <f aca="false">WSSI!BD60/100*WSSI!BE60</f>
        <v>0</v>
      </c>
      <c r="D13" s="182" t="n">
        <f aca="false">B13</f>
        <v>14</v>
      </c>
      <c r="E13" s="125" t="n">
        <f aca="false">E12-1</f>
        <v>3</v>
      </c>
      <c r="F13" s="125" t="n">
        <f aca="false">IF((E13&gt;=1),1,IF((E13&gt;0),E13,0))*$D13</f>
        <v>14</v>
      </c>
      <c r="G13" s="125" t="n">
        <f aca="false">G12-1</f>
        <v>4</v>
      </c>
      <c r="H13" s="125" t="n">
        <f aca="false">IF((G13&gt;=1),1,IF((G13&gt;0),G13,0))*$D13</f>
        <v>14</v>
      </c>
      <c r="I13" s="125" t="n">
        <f aca="false">I12-1</f>
        <v>5</v>
      </c>
      <c r="J13" s="125" t="n">
        <f aca="false">IF((I13&gt;=1),1,IF((I13&gt;0),I13,0))*$D13</f>
        <v>14</v>
      </c>
      <c r="K13" s="125" t="n">
        <f aca="false">K12-1</f>
        <v>6</v>
      </c>
      <c r="L13" s="125" t="n">
        <f aca="false">IF((K13&gt;=1),1,IF((K13&gt;0),K13,0))*$D13</f>
        <v>14</v>
      </c>
      <c r="M13" s="125" t="n">
        <f aca="false">M12-1</f>
        <v>7</v>
      </c>
      <c r="N13" s="125"/>
      <c r="O13" s="125" t="n">
        <f aca="false">IF((M13&gt;=1),1,IF((M13&gt;0),M13,0))*$D13</f>
        <v>14</v>
      </c>
      <c r="P13" s="125" t="n">
        <f aca="false">P12-1</f>
        <v>8</v>
      </c>
      <c r="Q13" s="125" t="n">
        <f aca="false">IF((P13&gt;=1),1,IF((P13&gt;0),P13,0))*$D13</f>
        <v>14</v>
      </c>
      <c r="R13" s="125" t="n">
        <f aca="false">R12-1</f>
        <v>9</v>
      </c>
      <c r="S13" s="125" t="n">
        <f aca="false">IF((R13&gt;=1),1,IF((R13&gt;0),R13,0))*$D13</f>
        <v>14</v>
      </c>
      <c r="T13" s="125" t="n">
        <f aca="false">T12-1</f>
        <v>10</v>
      </c>
      <c r="U13" s="125" t="n">
        <f aca="false">IF((T13&gt;=1),1,IF((T13&gt;0),T13,0))*$D13</f>
        <v>14</v>
      </c>
      <c r="V13" s="125" t="n">
        <f aca="false">V12-1</f>
        <v>11</v>
      </c>
      <c r="W13" s="125" t="n">
        <f aca="false">IF((V13&gt;=1),1,IF((V13&gt;0),V13,0))*$D13</f>
        <v>14</v>
      </c>
      <c r="X13" s="125" t="n">
        <f aca="false">X12-1</f>
        <v>12</v>
      </c>
      <c r="Y13" s="125" t="n">
        <f aca="false">IF((X13&gt;=1),1,IF((X13&gt;0),X13,0))*$D13</f>
        <v>14</v>
      </c>
      <c r="Z13" s="125"/>
      <c r="AA13" s="125" t="n">
        <f aca="false">WSSI!AD60</f>
        <v>13</v>
      </c>
      <c r="AB13" s="125" t="n">
        <f aca="false">IF((AA13&gt;=1),1,IF((AA13&gt;0),AA13,0))*$D13</f>
        <v>14</v>
      </c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</row>
    <row collapsed="false" customFormat="false" customHeight="true" hidden="false" ht="13" outlineLevel="0" r="14">
      <c r="A14" s="125" t="n">
        <f aca="false">IF((WSSI!BA58&lt;&gt;0),1,0)</f>
        <v>0</v>
      </c>
      <c r="B14" s="125" t="n">
        <f aca="false">IF(WSSI!AZ61&lt;&gt;0,WSSI!AZ61,WSSI!AY61)+C14</f>
        <v>16</v>
      </c>
      <c r="C14" s="125" t="n">
        <f aca="false">WSSI!BD61/100*WSSI!BE61</f>
        <v>0</v>
      </c>
      <c r="D14" s="182" t="n">
        <f aca="false">B14</f>
        <v>16</v>
      </c>
      <c r="E14" s="125" t="n">
        <f aca="false">E13-1</f>
        <v>2</v>
      </c>
      <c r="F14" s="125" t="n">
        <f aca="false">IF((E14&gt;=1),1,IF((E14&gt;0),E14,0))*$D14</f>
        <v>16</v>
      </c>
      <c r="G14" s="125" t="n">
        <f aca="false">G13-1</f>
        <v>3</v>
      </c>
      <c r="H14" s="125" t="n">
        <f aca="false">IF((G14&gt;=1),1,IF((G14&gt;0),G14,0))*$D14</f>
        <v>16</v>
      </c>
      <c r="I14" s="125" t="n">
        <f aca="false">I13-1</f>
        <v>4</v>
      </c>
      <c r="J14" s="125" t="n">
        <f aca="false">IF((I14&gt;=1),1,IF((I14&gt;0),I14,0))*$D14</f>
        <v>16</v>
      </c>
      <c r="K14" s="125" t="n">
        <f aca="false">K13-1</f>
        <v>5</v>
      </c>
      <c r="L14" s="125" t="n">
        <f aca="false">IF((K14&gt;=1),1,IF((K14&gt;0),K14,0))*$D14</f>
        <v>16</v>
      </c>
      <c r="M14" s="125" t="n">
        <f aca="false">M13-1</f>
        <v>6</v>
      </c>
      <c r="N14" s="125"/>
      <c r="O14" s="125" t="n">
        <f aca="false">IF((M14&gt;=1),1,IF((M14&gt;0),M14,0))*$D14</f>
        <v>16</v>
      </c>
      <c r="P14" s="125" t="n">
        <f aca="false">P13-1</f>
        <v>7</v>
      </c>
      <c r="Q14" s="125" t="n">
        <f aca="false">IF((P14&gt;=1),1,IF((P14&gt;0),P14,0))*$D14</f>
        <v>16</v>
      </c>
      <c r="R14" s="125" t="n">
        <f aca="false">R13-1</f>
        <v>8</v>
      </c>
      <c r="S14" s="125" t="n">
        <f aca="false">IF((R14&gt;=1),1,IF((R14&gt;0),R14,0))*$D14</f>
        <v>16</v>
      </c>
      <c r="T14" s="125" t="n">
        <f aca="false">T13-1</f>
        <v>9</v>
      </c>
      <c r="U14" s="125" t="n">
        <f aca="false">IF((T14&gt;=1),1,IF((T14&gt;0),T14,0))*$D14</f>
        <v>16</v>
      </c>
      <c r="V14" s="125" t="n">
        <f aca="false">V13-1</f>
        <v>10</v>
      </c>
      <c r="W14" s="125" t="n">
        <f aca="false">IF((V14&gt;=1),1,IF((V14&gt;0),V14,0))*$D14</f>
        <v>16</v>
      </c>
      <c r="X14" s="125" t="n">
        <f aca="false">X13-1</f>
        <v>11</v>
      </c>
      <c r="Y14" s="125" t="n">
        <f aca="false">IF((X14&gt;=1),1,IF((X14&gt;0),X14,0))*$D14</f>
        <v>16</v>
      </c>
      <c r="Z14" s="125"/>
      <c r="AA14" s="125" t="n">
        <f aca="false">AA13-1</f>
        <v>12</v>
      </c>
      <c r="AB14" s="125" t="n">
        <f aca="false">IF((AA14&gt;=1),1,IF((AA14&gt;0),AA14,0))*$D14</f>
        <v>16</v>
      </c>
      <c r="AC14" s="125" t="n">
        <f aca="false">WSSI!AD61</f>
        <v>13</v>
      </c>
      <c r="AD14" s="125" t="n">
        <f aca="false">IF((AC14&gt;=1),1,IF((AC14&gt;0),AC14,0))*$D14</f>
        <v>16</v>
      </c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</row>
    <row collapsed="false" customFormat="false" customHeight="true" hidden="false" ht="13" outlineLevel="0" r="15">
      <c r="A15" s="125" t="n">
        <f aca="false">IF((WSSI!BA59&lt;&gt;0),1,0)</f>
        <v>0</v>
      </c>
      <c r="B15" s="125" t="n">
        <f aca="false">IF(WSSI!AZ64&lt;&gt;0,WSSI!AZ64,WSSI!AY64)+C15</f>
        <v>16</v>
      </c>
      <c r="C15" s="125" t="n">
        <f aca="false">WSSI!BD64/100*WSSI!BE64</f>
        <v>0</v>
      </c>
      <c r="D15" s="182" t="n">
        <f aca="false">B15</f>
        <v>16</v>
      </c>
      <c r="E15" s="125" t="n">
        <f aca="false">E14-1</f>
        <v>1</v>
      </c>
      <c r="F15" s="125" t="n">
        <f aca="false">IF((E15&gt;=1),1,IF((E15&gt;0),E15,0))*$D15</f>
        <v>16</v>
      </c>
      <c r="G15" s="125" t="n">
        <f aca="false">G14-1</f>
        <v>2</v>
      </c>
      <c r="H15" s="125" t="n">
        <f aca="false">IF((G15&gt;=1),1,IF((G15&gt;0),G15,0))*$D15</f>
        <v>16</v>
      </c>
      <c r="I15" s="125" t="n">
        <f aca="false">I14-1</f>
        <v>3</v>
      </c>
      <c r="J15" s="125" t="n">
        <f aca="false">IF((I15&gt;=1),1,IF((I15&gt;0),I15,0))*$D15</f>
        <v>16</v>
      </c>
      <c r="K15" s="125" t="n">
        <f aca="false">K14-1</f>
        <v>4</v>
      </c>
      <c r="L15" s="125" t="n">
        <f aca="false">IF((K15&gt;=1),1,IF((K15&gt;0),K15,0))*$D15</f>
        <v>16</v>
      </c>
      <c r="M15" s="125" t="n">
        <f aca="false">M14-1</f>
        <v>5</v>
      </c>
      <c r="N15" s="125"/>
      <c r="O15" s="125" t="n">
        <f aca="false">IF((M15&gt;=1),1,IF((M15&gt;0),M15,0))*$D15</f>
        <v>16</v>
      </c>
      <c r="P15" s="125" t="n">
        <f aca="false">P14-1</f>
        <v>6</v>
      </c>
      <c r="Q15" s="125" t="n">
        <f aca="false">IF((P15&gt;=1),1,IF((P15&gt;0),P15,0))*$D15</f>
        <v>16</v>
      </c>
      <c r="R15" s="125" t="n">
        <f aca="false">R14-1</f>
        <v>7</v>
      </c>
      <c r="S15" s="125" t="n">
        <f aca="false">IF((R15&gt;=1),1,IF((R15&gt;0),R15,0))*$D15</f>
        <v>16</v>
      </c>
      <c r="T15" s="125" t="n">
        <f aca="false">T14-1</f>
        <v>8</v>
      </c>
      <c r="U15" s="125" t="n">
        <f aca="false">IF((T15&gt;=1),1,IF((T15&gt;0),T15,0))*$D15</f>
        <v>16</v>
      </c>
      <c r="V15" s="125" t="n">
        <f aca="false">V14-1</f>
        <v>9</v>
      </c>
      <c r="W15" s="125" t="n">
        <f aca="false">IF((V15&gt;=1),1,IF((V15&gt;0),V15,0))*$D15</f>
        <v>16</v>
      </c>
      <c r="X15" s="125" t="n">
        <f aca="false">X14-1</f>
        <v>10</v>
      </c>
      <c r="Y15" s="125" t="n">
        <f aca="false">IF((X15&gt;=1),1,IF((X15&gt;0),X15,0))*$D15</f>
        <v>16</v>
      </c>
      <c r="Z15" s="125"/>
      <c r="AA15" s="125" t="n">
        <f aca="false">AA14-1</f>
        <v>11</v>
      </c>
      <c r="AB15" s="125" t="n">
        <f aca="false">IF((AA15&gt;=1),1,IF((AA15&gt;0),AA15,0))*$D15</f>
        <v>16</v>
      </c>
      <c r="AC15" s="125" t="n">
        <f aca="false">AC14-1</f>
        <v>12</v>
      </c>
      <c r="AD15" s="125" t="n">
        <f aca="false">IF((AC15&gt;=1),1,IF((AC15&gt;0),AC15,0))*$D15</f>
        <v>16</v>
      </c>
      <c r="AE15" s="125" t="n">
        <f aca="false">WSSI!AD64</f>
        <v>13</v>
      </c>
      <c r="AF15" s="125" t="n">
        <f aca="false">IF((AE15&gt;=1),1,IF((AE15&gt;0),AE15,0))*$D15</f>
        <v>16</v>
      </c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</row>
    <row collapsed="false" customFormat="false" customHeight="true" hidden="false" ht="13" outlineLevel="0" r="16">
      <c r="A16" s="125" t="n">
        <f aca="false">IF((WSSI!BA60&lt;&gt;0),1,0)</f>
        <v>0</v>
      </c>
      <c r="B16" s="125" t="n">
        <f aca="false">IF(WSSI!AZ65&lt;&gt;0,WSSI!AZ65,WSSI!AY65)+C16</f>
        <v>17</v>
      </c>
      <c r="C16" s="125" t="n">
        <f aca="false">WSSI!BD65/100*WSSI!BE65</f>
        <v>0</v>
      </c>
      <c r="D16" s="182" t="n">
        <f aca="false">B16</f>
        <v>17</v>
      </c>
      <c r="E16" s="125" t="n">
        <f aca="false">E15-1</f>
        <v>0</v>
      </c>
      <c r="F16" s="125" t="n">
        <f aca="false">IF((E16&gt;=1),1,IF((E16&gt;0),E16,0))*$D16</f>
        <v>0</v>
      </c>
      <c r="G16" s="125" t="n">
        <f aca="false">G15-1</f>
        <v>1</v>
      </c>
      <c r="H16" s="125" t="n">
        <f aca="false">IF((G16&gt;=1),1,IF((G16&gt;0),G16,0))*$D16</f>
        <v>17</v>
      </c>
      <c r="I16" s="125" t="n">
        <f aca="false">I15-1</f>
        <v>2</v>
      </c>
      <c r="J16" s="125" t="n">
        <f aca="false">IF((I16&gt;=1),1,IF((I16&gt;0),I16,0))*$D16</f>
        <v>17</v>
      </c>
      <c r="K16" s="125" t="n">
        <f aca="false">K15-1</f>
        <v>3</v>
      </c>
      <c r="L16" s="125" t="n">
        <f aca="false">IF((K16&gt;=1),1,IF((K16&gt;0),K16,0))*$D16</f>
        <v>17</v>
      </c>
      <c r="M16" s="125" t="n">
        <f aca="false">M15-1</f>
        <v>4</v>
      </c>
      <c r="N16" s="125"/>
      <c r="O16" s="125" t="n">
        <f aca="false">IF((M16&gt;=1),1,IF((M16&gt;0),M16,0))*$D16</f>
        <v>17</v>
      </c>
      <c r="P16" s="125" t="n">
        <f aca="false">P15-1</f>
        <v>5</v>
      </c>
      <c r="Q16" s="125" t="n">
        <f aca="false">IF((P16&gt;=1),1,IF((P16&gt;0),P16,0))*$D16</f>
        <v>17</v>
      </c>
      <c r="R16" s="125" t="n">
        <f aca="false">R15-1</f>
        <v>6</v>
      </c>
      <c r="S16" s="125" t="n">
        <f aca="false">IF((R16&gt;=1),1,IF((R16&gt;0),R16,0))*$D16</f>
        <v>17</v>
      </c>
      <c r="T16" s="125" t="n">
        <f aca="false">T15-1</f>
        <v>7</v>
      </c>
      <c r="U16" s="125" t="n">
        <f aca="false">IF((T16&gt;=1),1,IF((T16&gt;0),T16,0))*$D16</f>
        <v>17</v>
      </c>
      <c r="V16" s="125" t="n">
        <f aca="false">V15-1</f>
        <v>8</v>
      </c>
      <c r="W16" s="125" t="n">
        <f aca="false">IF((V16&gt;=1),1,IF((V16&gt;0),V16,0))*$D16</f>
        <v>17</v>
      </c>
      <c r="X16" s="125" t="n">
        <f aca="false">X15-1</f>
        <v>9</v>
      </c>
      <c r="Y16" s="125" t="n">
        <f aca="false">IF((X16&gt;=1),1,IF((X16&gt;0),X16,0))*$D16</f>
        <v>17</v>
      </c>
      <c r="Z16" s="125"/>
      <c r="AA16" s="125" t="n">
        <f aca="false">AA15-1</f>
        <v>10</v>
      </c>
      <c r="AB16" s="125" t="n">
        <f aca="false">IF((AA16&gt;=1),1,IF((AA16&gt;0),AA16,0))*$D16</f>
        <v>17</v>
      </c>
      <c r="AC16" s="125" t="n">
        <f aca="false">AC15-1</f>
        <v>11</v>
      </c>
      <c r="AD16" s="125" t="n">
        <f aca="false">IF((AC16&gt;=1),1,IF((AC16&gt;0),AC16,0))*$D16</f>
        <v>17</v>
      </c>
      <c r="AE16" s="125" t="n">
        <f aca="false">AE15-1</f>
        <v>12</v>
      </c>
      <c r="AF16" s="125" t="n">
        <f aca="false">IF((AE16&gt;=1),1,IF((AE16&gt;0),AE16,0))*$D16</f>
        <v>17</v>
      </c>
      <c r="AG16" s="125" t="n">
        <f aca="false">WSSI!AD65</f>
        <v>13</v>
      </c>
      <c r="AH16" s="125" t="n">
        <f aca="false">IF((AG16&gt;=1),1,IF((AG16&gt;0),AG16,0))*$D16</f>
        <v>17</v>
      </c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</row>
    <row collapsed="false" customFormat="false" customHeight="true" hidden="false" ht="13" outlineLevel="0" r="17">
      <c r="A17" s="125" t="n">
        <f aca="false">IF((WSSI!BA61&lt;&gt;0),1,0)</f>
        <v>0</v>
      </c>
      <c r="B17" s="125" t="n">
        <f aca="false">IF(WSSI!AZ66&lt;&gt;0,WSSI!AZ66,WSSI!AY66)+C17</f>
        <v>18</v>
      </c>
      <c r="C17" s="125" t="n">
        <f aca="false">WSSI!BD66/100*WSSI!BE66</f>
        <v>0</v>
      </c>
      <c r="D17" s="182" t="n">
        <f aca="false">B17</f>
        <v>18</v>
      </c>
      <c r="E17" s="125" t="n">
        <f aca="false">E16-1</f>
        <v>-1</v>
      </c>
      <c r="F17" s="125" t="n">
        <f aca="false">IF((E17&gt;=1),1,IF((E17&gt;0),E17,0))*$D17</f>
        <v>0</v>
      </c>
      <c r="G17" s="125" t="n">
        <f aca="false">G16-1</f>
        <v>0</v>
      </c>
      <c r="H17" s="125" t="n">
        <f aca="false">IF((G17&gt;=1),1,IF((G17&gt;0),G17,0))*$D17</f>
        <v>0</v>
      </c>
      <c r="I17" s="125" t="n">
        <f aca="false">I16-1</f>
        <v>1</v>
      </c>
      <c r="J17" s="125" t="n">
        <f aca="false">IF((I17&gt;=1),1,IF((I17&gt;0),I17,0))*$D17</f>
        <v>18</v>
      </c>
      <c r="K17" s="125" t="n">
        <f aca="false">K16-1</f>
        <v>2</v>
      </c>
      <c r="L17" s="125" t="n">
        <f aca="false">IF((K17&gt;=1),1,IF((K17&gt;0),K17,0))*$D17</f>
        <v>18</v>
      </c>
      <c r="M17" s="125" t="n">
        <f aca="false">M16-1</f>
        <v>3</v>
      </c>
      <c r="N17" s="125"/>
      <c r="O17" s="125" t="n">
        <f aca="false">IF((M17&gt;=1),1,IF((M17&gt;0),M17,0))*$D17</f>
        <v>18</v>
      </c>
      <c r="P17" s="125" t="n">
        <f aca="false">P16-1</f>
        <v>4</v>
      </c>
      <c r="Q17" s="125" t="n">
        <f aca="false">IF((P17&gt;=1),1,IF((P17&gt;0),P17,0))*$D17</f>
        <v>18</v>
      </c>
      <c r="R17" s="125" t="n">
        <f aca="false">R16-1</f>
        <v>5</v>
      </c>
      <c r="S17" s="125" t="n">
        <f aca="false">IF((R17&gt;=1),1,IF((R17&gt;0),R17,0))*$D17</f>
        <v>18</v>
      </c>
      <c r="T17" s="125" t="n">
        <f aca="false">T16-1</f>
        <v>6</v>
      </c>
      <c r="U17" s="125" t="n">
        <f aca="false">IF((T17&gt;=1),1,IF((T17&gt;0),T17,0))*$D17</f>
        <v>18</v>
      </c>
      <c r="V17" s="125" t="n">
        <f aca="false">V16-1</f>
        <v>7</v>
      </c>
      <c r="W17" s="125" t="n">
        <f aca="false">IF((V17&gt;=1),1,IF((V17&gt;0),V17,0))*$D17</f>
        <v>18</v>
      </c>
      <c r="X17" s="125" t="n">
        <f aca="false">X16-1</f>
        <v>8</v>
      </c>
      <c r="Y17" s="125" t="n">
        <f aca="false">IF((X17&gt;=1),1,IF((X17&gt;0),X17,0))*$D17</f>
        <v>18</v>
      </c>
      <c r="Z17" s="125"/>
      <c r="AA17" s="125" t="n">
        <f aca="false">AA16-1</f>
        <v>9</v>
      </c>
      <c r="AB17" s="125" t="n">
        <f aca="false">IF((AA17&gt;=1),1,IF((AA17&gt;0),AA17,0))*$D17</f>
        <v>18</v>
      </c>
      <c r="AC17" s="125" t="n">
        <f aca="false">AC16-1</f>
        <v>10</v>
      </c>
      <c r="AD17" s="125" t="n">
        <f aca="false">IF((AC17&gt;=1),1,IF((AC17&gt;0),AC17,0))*$D17</f>
        <v>18</v>
      </c>
      <c r="AE17" s="125" t="n">
        <f aca="false">AE16-1</f>
        <v>11</v>
      </c>
      <c r="AF17" s="125" t="n">
        <f aca="false">IF((AE17&gt;=1),1,IF((AE17&gt;0),AE17,0))*$D17</f>
        <v>18</v>
      </c>
      <c r="AG17" s="125" t="n">
        <f aca="false">AG16-1</f>
        <v>12</v>
      </c>
      <c r="AH17" s="125" t="n">
        <f aca="false">IF((AG17&gt;=1),1,IF((AG17&gt;0),AG17,0))*$D17</f>
        <v>18</v>
      </c>
      <c r="AI17" s="125" t="n">
        <f aca="false">WSSI!AD66</f>
        <v>13</v>
      </c>
      <c r="AJ17" s="125" t="n">
        <f aca="false">IF((AI17&gt;=1),1,IF((AI17&gt;0),AI17,0))*$D17</f>
        <v>18</v>
      </c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</row>
    <row collapsed="false" customFormat="false" customHeight="true" hidden="false" ht="13" outlineLevel="0" r="18">
      <c r="A18" s="125" t="n">
        <f aca="false">IF((WSSI!BA62&lt;&gt;0),1,0)</f>
        <v>0</v>
      </c>
      <c r="B18" s="125" t="n">
        <f aca="false">IF(WSSI!AZ67&lt;&gt;0,WSSI!AZ67,WSSI!AY67)+C18</f>
        <v>17</v>
      </c>
      <c r="C18" s="125" t="n">
        <f aca="false">WSSI!BD67/100*WSSI!BE67</f>
        <v>0</v>
      </c>
      <c r="D18" s="182" t="n">
        <f aca="false">B18</f>
        <v>17</v>
      </c>
      <c r="E18" s="125" t="n">
        <f aca="false">E17-1</f>
        <v>-2</v>
      </c>
      <c r="F18" s="125" t="n">
        <f aca="false">IF((E18&gt;=1),1,IF((E18&gt;0),E18,0))*$D18</f>
        <v>0</v>
      </c>
      <c r="G18" s="125" t="n">
        <f aca="false">G17-1</f>
        <v>-1</v>
      </c>
      <c r="H18" s="125" t="n">
        <f aca="false">IF((G18&gt;=1),1,IF((G18&gt;0),G18,0))*$D18</f>
        <v>0</v>
      </c>
      <c r="I18" s="125" t="n">
        <f aca="false">I17-1</f>
        <v>0</v>
      </c>
      <c r="J18" s="125" t="n">
        <f aca="false">IF((I18&gt;=1),1,IF((I18&gt;0),I18,0))*$D18</f>
        <v>0</v>
      </c>
      <c r="K18" s="125" t="n">
        <f aca="false">K17-1</f>
        <v>1</v>
      </c>
      <c r="L18" s="125" t="n">
        <f aca="false">IF((K18&gt;=1),1,IF((K18&gt;0),K18,0))*$D18</f>
        <v>17</v>
      </c>
      <c r="M18" s="125" t="n">
        <f aca="false">M17-1</f>
        <v>2</v>
      </c>
      <c r="N18" s="125"/>
      <c r="O18" s="125" t="n">
        <f aca="false">IF((M18&gt;=1),1,IF((M18&gt;0),M18,0))*$D18</f>
        <v>17</v>
      </c>
      <c r="P18" s="125" t="n">
        <f aca="false">P17-1</f>
        <v>3</v>
      </c>
      <c r="Q18" s="125" t="n">
        <f aca="false">IF((P18&gt;=1),1,IF((P18&gt;0),P18,0))*$D18</f>
        <v>17</v>
      </c>
      <c r="R18" s="125" t="n">
        <f aca="false">R17-1</f>
        <v>4</v>
      </c>
      <c r="S18" s="125" t="n">
        <f aca="false">IF((R18&gt;=1),1,IF((R18&gt;0),R18,0))*$D18</f>
        <v>17</v>
      </c>
      <c r="T18" s="125" t="n">
        <f aca="false">T17-1</f>
        <v>5</v>
      </c>
      <c r="U18" s="125" t="n">
        <f aca="false">IF((T18&gt;=1),1,IF((T18&gt;0),T18,0))*$D18</f>
        <v>17</v>
      </c>
      <c r="V18" s="125" t="n">
        <f aca="false">V17-1</f>
        <v>6</v>
      </c>
      <c r="W18" s="125" t="n">
        <f aca="false">IF((V18&gt;=1),1,IF((V18&gt;0),V18,0))*$D18</f>
        <v>17</v>
      </c>
      <c r="X18" s="125" t="n">
        <f aca="false">X17-1</f>
        <v>7</v>
      </c>
      <c r="Y18" s="125" t="n">
        <f aca="false">IF((X18&gt;=1),1,IF((X18&gt;0),X18,0))*$D18</f>
        <v>17</v>
      </c>
      <c r="Z18" s="125"/>
      <c r="AA18" s="125" t="n">
        <f aca="false">AA17-1</f>
        <v>8</v>
      </c>
      <c r="AB18" s="125" t="n">
        <f aca="false">IF((AA18&gt;=1),1,IF((AA18&gt;0),AA18,0))*$D18</f>
        <v>17</v>
      </c>
      <c r="AC18" s="125" t="n">
        <f aca="false">AC17-1</f>
        <v>9</v>
      </c>
      <c r="AD18" s="125" t="n">
        <f aca="false">IF((AC18&gt;=1),1,IF((AC18&gt;0),AC18,0))*$D18</f>
        <v>17</v>
      </c>
      <c r="AE18" s="125" t="n">
        <f aca="false">AE17-1</f>
        <v>10</v>
      </c>
      <c r="AF18" s="125" t="n">
        <f aca="false">IF((AE18&gt;=1),1,IF((AE18&gt;0),AE18,0))*$D18</f>
        <v>17</v>
      </c>
      <c r="AG18" s="125" t="n">
        <f aca="false">AG17-1</f>
        <v>11</v>
      </c>
      <c r="AH18" s="125" t="n">
        <f aca="false">IF((AG18&gt;=1),1,IF((AG18&gt;0),AG18,0))*$D18</f>
        <v>17</v>
      </c>
      <c r="AI18" s="125" t="n">
        <f aca="false">AI17-1</f>
        <v>12</v>
      </c>
      <c r="AJ18" s="125" t="n">
        <f aca="false">IF((AI18&gt;=1),1,IF((AI18&gt;0),AI18,0))*$D18</f>
        <v>17</v>
      </c>
      <c r="AK18" s="125" t="n">
        <f aca="false">WSSI!AD67</f>
        <v>13</v>
      </c>
      <c r="AL18" s="125" t="n">
        <f aca="false">IF((AK18&gt;=1),1,IF((AK18&gt;0),AK18,0))*$D18</f>
        <v>17</v>
      </c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</row>
    <row collapsed="false" customFormat="false" customHeight="true" hidden="false" ht="13" outlineLevel="0" r="19">
      <c r="A19" s="125"/>
      <c r="B19" s="125" t="n">
        <f aca="false">IF(WSSI!AZ70&lt;&gt;0,WSSI!AZ70,WSSI!AY70)+C19</f>
        <v>16</v>
      </c>
      <c r="C19" s="125" t="n">
        <f aca="false">WSSI!BD70/100*WSSI!BE70</f>
        <v>0</v>
      </c>
      <c r="D19" s="182" t="n">
        <f aca="false">B19</f>
        <v>16</v>
      </c>
      <c r="E19" s="125" t="n">
        <f aca="false">E18-1</f>
        <v>-3</v>
      </c>
      <c r="F19" s="125" t="n">
        <f aca="false">IF((E19&gt;=1),1,IF((E19&gt;0),E19,0))*$D19</f>
        <v>0</v>
      </c>
      <c r="G19" s="125" t="n">
        <f aca="false">G18-1</f>
        <v>-2</v>
      </c>
      <c r="H19" s="125" t="n">
        <f aca="false">IF((G19&gt;=1),1,IF((G19&gt;0),G19,0))*$D19</f>
        <v>0</v>
      </c>
      <c r="I19" s="125" t="n">
        <f aca="false">I18-1</f>
        <v>-1</v>
      </c>
      <c r="J19" s="125" t="n">
        <f aca="false">IF((I19&gt;=1),1,IF((I19&gt;0),I19,0))*$D19</f>
        <v>0</v>
      </c>
      <c r="K19" s="125" t="n">
        <f aca="false">K18-1</f>
        <v>0</v>
      </c>
      <c r="L19" s="125" t="n">
        <f aca="false">IF((K19&gt;=1),1,IF((K19&gt;0),K19,0))*$D19</f>
        <v>0</v>
      </c>
      <c r="M19" s="125" t="n">
        <f aca="false">M18-1</f>
        <v>1</v>
      </c>
      <c r="N19" s="125"/>
      <c r="O19" s="125" t="n">
        <f aca="false">IF((M19&gt;=1),1,IF((M19&gt;0),M19,0))*$D19</f>
        <v>16</v>
      </c>
      <c r="P19" s="125" t="n">
        <f aca="false">P18-1</f>
        <v>2</v>
      </c>
      <c r="Q19" s="125" t="n">
        <f aca="false">IF((P19&gt;=1),1,IF((P19&gt;0),P19,0))*$D19</f>
        <v>16</v>
      </c>
      <c r="R19" s="125" t="n">
        <f aca="false">R18-1</f>
        <v>3</v>
      </c>
      <c r="S19" s="125" t="n">
        <f aca="false">IF((R19&gt;=1),1,IF((R19&gt;0),R19,0))*$D19</f>
        <v>16</v>
      </c>
      <c r="T19" s="125" t="n">
        <f aca="false">T18-1</f>
        <v>4</v>
      </c>
      <c r="U19" s="125" t="n">
        <f aca="false">IF((T19&gt;=1),1,IF((T19&gt;0),T19,0))*$D19</f>
        <v>16</v>
      </c>
      <c r="V19" s="125" t="n">
        <f aca="false">V18-1</f>
        <v>5</v>
      </c>
      <c r="W19" s="125" t="n">
        <f aca="false">IF((V19&gt;=1),1,IF((V19&gt;0),V19,0))*$D19</f>
        <v>16</v>
      </c>
      <c r="X19" s="125" t="n">
        <f aca="false">X18-1</f>
        <v>6</v>
      </c>
      <c r="Y19" s="125" t="n">
        <f aca="false">IF((X19&gt;=1),1,IF((X19&gt;0),X19,0))*$D19</f>
        <v>16</v>
      </c>
      <c r="Z19" s="125"/>
      <c r="AA19" s="125" t="n">
        <f aca="false">AA18-1</f>
        <v>7</v>
      </c>
      <c r="AB19" s="125" t="n">
        <f aca="false">IF((AA19&gt;=1),1,IF((AA19&gt;0),AA19,0))*$D19</f>
        <v>16</v>
      </c>
      <c r="AC19" s="125" t="n">
        <f aca="false">AC18-1</f>
        <v>8</v>
      </c>
      <c r="AD19" s="125" t="n">
        <f aca="false">IF((AC19&gt;=1),1,IF((AC19&gt;0),AC19,0))*$D19</f>
        <v>16</v>
      </c>
      <c r="AE19" s="125" t="n">
        <f aca="false">AE18-1</f>
        <v>9</v>
      </c>
      <c r="AF19" s="125" t="n">
        <f aca="false">IF((AE19&gt;=1),1,IF((AE19&gt;0),AE19,0))*$D19</f>
        <v>16</v>
      </c>
      <c r="AG19" s="125" t="n">
        <f aca="false">AG18-1</f>
        <v>10</v>
      </c>
      <c r="AH19" s="125" t="n">
        <f aca="false">IF((AG19&gt;=1),1,IF((AG19&gt;0),AG19,0))*$D19</f>
        <v>16</v>
      </c>
      <c r="AI19" s="125" t="n">
        <f aca="false">AI18-1</f>
        <v>11</v>
      </c>
      <c r="AJ19" s="125" t="n">
        <f aca="false">IF((AI19&gt;=1),1,IF((AI19&gt;0),AI19,0))*$D19</f>
        <v>16</v>
      </c>
      <c r="AK19" s="125" t="n">
        <f aca="false">AK18-1</f>
        <v>12</v>
      </c>
      <c r="AL19" s="125" t="n">
        <f aca="false">IF((AK19&gt;=1),1,IF((AK19&gt;0),AK19,0))*$D19</f>
        <v>16</v>
      </c>
      <c r="AM19" s="125" t="n">
        <f aca="false">WSSI!AD70</f>
        <v>12</v>
      </c>
      <c r="AN19" s="125" t="n">
        <f aca="false">IF((AM19&gt;=1),1,IF((AM19&gt;0),AM19,0))*$D19</f>
        <v>16</v>
      </c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</row>
    <row collapsed="false" customFormat="false" customHeight="true" hidden="false" ht="13" outlineLevel="0" r="20">
      <c r="A20" s="125" t="n">
        <f aca="false">IF((WSSI!BA64&lt;&gt;0),1,0)</f>
        <v>0</v>
      </c>
      <c r="B20" s="125" t="n">
        <f aca="false">IF(WSSI!AZ71&lt;&gt;0,WSSI!AZ71,WSSI!AY71)+C20</f>
        <v>15</v>
      </c>
      <c r="C20" s="125" t="n">
        <f aca="false">WSSI!BD71/100*WSSI!BE71</f>
        <v>0</v>
      </c>
      <c r="D20" s="182" t="n">
        <f aca="false">B20</f>
        <v>15</v>
      </c>
      <c r="E20" s="125" t="n">
        <f aca="false">E19-1</f>
        <v>-4</v>
      </c>
      <c r="F20" s="125" t="n">
        <f aca="false">IF((E20&gt;=1),1,IF((E20&gt;0),E20,0))*$D20</f>
        <v>0</v>
      </c>
      <c r="G20" s="125" t="n">
        <f aca="false">G19-1</f>
        <v>-3</v>
      </c>
      <c r="H20" s="125" t="n">
        <f aca="false">IF((G20&gt;=1),1,IF((G20&gt;0),G20,0))*$D20</f>
        <v>0</v>
      </c>
      <c r="I20" s="125" t="n">
        <f aca="false">I19-1</f>
        <v>-2</v>
      </c>
      <c r="J20" s="125" t="n">
        <f aca="false">IF((I20&gt;=1),1,IF((I20&gt;0),I20,0))*$D20</f>
        <v>0</v>
      </c>
      <c r="K20" s="125" t="n">
        <f aca="false">K19-1</f>
        <v>-1</v>
      </c>
      <c r="L20" s="125" t="n">
        <f aca="false">IF((K20&gt;=1),1,IF((K20&gt;0),K20,0))*$D20</f>
        <v>0</v>
      </c>
      <c r="M20" s="125" t="n">
        <f aca="false">M19-1</f>
        <v>0</v>
      </c>
      <c r="N20" s="125"/>
      <c r="O20" s="125" t="n">
        <f aca="false">IF((M20&gt;=1),1,IF((M20&gt;0),M20,0))*$D20</f>
        <v>0</v>
      </c>
      <c r="P20" s="125" t="n">
        <f aca="false">P19-1</f>
        <v>1</v>
      </c>
      <c r="Q20" s="125" t="n">
        <f aca="false">IF((P20&gt;=1),1,IF((P20&gt;0),P20,0))*$D20</f>
        <v>15</v>
      </c>
      <c r="R20" s="125" t="n">
        <f aca="false">R19-1</f>
        <v>2</v>
      </c>
      <c r="S20" s="125" t="n">
        <f aca="false">IF((R20&gt;=1),1,IF((R20&gt;0),R20,0))*$D20</f>
        <v>15</v>
      </c>
      <c r="T20" s="125" t="n">
        <f aca="false">T19-1</f>
        <v>3</v>
      </c>
      <c r="U20" s="125" t="n">
        <f aca="false">IF((T20&gt;=1),1,IF((T20&gt;0),T20,0))*$D20</f>
        <v>15</v>
      </c>
      <c r="V20" s="125" t="n">
        <f aca="false">V19-1</f>
        <v>4</v>
      </c>
      <c r="W20" s="125" t="n">
        <f aca="false">IF((V20&gt;=1),1,IF((V20&gt;0),V20,0))*$D20</f>
        <v>15</v>
      </c>
      <c r="X20" s="125" t="n">
        <f aca="false">X19-1</f>
        <v>5</v>
      </c>
      <c r="Y20" s="125" t="n">
        <f aca="false">IF((X20&gt;=1),1,IF((X20&gt;0),X20,0))*$D20</f>
        <v>15</v>
      </c>
      <c r="Z20" s="125"/>
      <c r="AA20" s="125" t="n">
        <f aca="false">AA19-1</f>
        <v>6</v>
      </c>
      <c r="AB20" s="125" t="n">
        <f aca="false">IF((AA20&gt;=1),1,IF((AA20&gt;0),AA20,0))*$D20</f>
        <v>15</v>
      </c>
      <c r="AC20" s="125" t="n">
        <f aca="false">AC19-1</f>
        <v>7</v>
      </c>
      <c r="AD20" s="125" t="n">
        <f aca="false">IF((AC20&gt;=1),1,IF((AC20&gt;0),AC20,0))*$D20</f>
        <v>15</v>
      </c>
      <c r="AE20" s="125" t="n">
        <f aca="false">AE19-1</f>
        <v>8</v>
      </c>
      <c r="AF20" s="125" t="n">
        <f aca="false">IF((AE20&gt;=1),1,IF((AE20&gt;0),AE20,0))*$D20</f>
        <v>15</v>
      </c>
      <c r="AG20" s="125" t="n">
        <f aca="false">AG19-1</f>
        <v>9</v>
      </c>
      <c r="AH20" s="125" t="n">
        <f aca="false">IF((AG20&gt;=1),1,IF((AG20&gt;0),AG20,0))*$D20</f>
        <v>15</v>
      </c>
      <c r="AI20" s="125" t="n">
        <f aca="false">AI19-1</f>
        <v>10</v>
      </c>
      <c r="AJ20" s="125" t="n">
        <f aca="false">IF((AI20&gt;=1),1,IF((AI20&gt;0),AI20,0))*$D20</f>
        <v>15</v>
      </c>
      <c r="AK20" s="125" t="n">
        <f aca="false">AK19-1</f>
        <v>11</v>
      </c>
      <c r="AL20" s="125" t="n">
        <f aca="false">IF((AK20&gt;=1),1,IF((AK20&gt;0),AK20,0))*$D20</f>
        <v>15</v>
      </c>
      <c r="AM20" s="125" t="n">
        <f aca="false">AM19-1</f>
        <v>11</v>
      </c>
      <c r="AN20" s="125" t="n">
        <f aca="false">IF((AM20&gt;=1),1,IF((AM20&gt;0),AM20,0))*$D20</f>
        <v>15</v>
      </c>
      <c r="AO20" s="125" t="n">
        <f aca="false">WSSI!AD71</f>
        <v>11</v>
      </c>
      <c r="AP20" s="125" t="n">
        <f aca="false">IF((AO20&gt;=1),1,IF((AO20&gt;0),AO20,0))*$D20</f>
        <v>15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</row>
    <row collapsed="false" customFormat="false" customHeight="true" hidden="false" ht="13" outlineLevel="0" r="21">
      <c r="A21" s="125" t="n">
        <f aca="false">IF((WSSI!BA65&lt;&gt;0),1,0)</f>
        <v>0</v>
      </c>
      <c r="B21" s="125" t="n">
        <f aca="false">IF(WSSI!AZ72&lt;&gt;0,WSSI!AZ72,WSSI!AY72)+C21</f>
        <v>14</v>
      </c>
      <c r="C21" s="125" t="n">
        <f aca="false">WSSI!BD72/100*WSSI!BE72</f>
        <v>0</v>
      </c>
      <c r="D21" s="182" t="n">
        <f aca="false">B21</f>
        <v>14</v>
      </c>
      <c r="E21" s="125" t="n">
        <f aca="false">E20-1</f>
        <v>-5</v>
      </c>
      <c r="F21" s="125" t="n">
        <f aca="false">IF((E21&gt;=1),1,IF((E21&gt;0),E21,0))*$D21</f>
        <v>0</v>
      </c>
      <c r="G21" s="125" t="n">
        <f aca="false">G20-1</f>
        <v>-4</v>
      </c>
      <c r="H21" s="125" t="n">
        <f aca="false">IF((G21&gt;=1),1,IF((G21&gt;0),G21,0))*$D21</f>
        <v>0</v>
      </c>
      <c r="I21" s="125" t="n">
        <f aca="false">I20-1</f>
        <v>-3</v>
      </c>
      <c r="J21" s="125" t="n">
        <f aca="false">IF((I21&gt;=1),1,IF((I21&gt;0),I21,0))*$D21</f>
        <v>0</v>
      </c>
      <c r="K21" s="125" t="n">
        <f aca="false">K20-1</f>
        <v>-2</v>
      </c>
      <c r="L21" s="125" t="n">
        <f aca="false">IF((K21&gt;=1),1,IF((K21&gt;0),K21,0))*$D21</f>
        <v>0</v>
      </c>
      <c r="M21" s="125" t="n">
        <f aca="false">M20-1</f>
        <v>-1</v>
      </c>
      <c r="N21" s="125"/>
      <c r="O21" s="125" t="n">
        <f aca="false">IF((M21&gt;=1),1,IF((M21&gt;0),M21,0))*$D21</f>
        <v>0</v>
      </c>
      <c r="P21" s="125" t="n">
        <f aca="false">P20-1</f>
        <v>0</v>
      </c>
      <c r="Q21" s="125" t="n">
        <f aca="false">IF((P21&gt;=1),1,IF((P21&gt;0),P21,0))*$D21</f>
        <v>0</v>
      </c>
      <c r="R21" s="125" t="n">
        <f aca="false">R20-1</f>
        <v>1</v>
      </c>
      <c r="S21" s="125" t="n">
        <f aca="false">IF((R21&gt;=1),1,IF((R21&gt;0),R21,0))*$D21</f>
        <v>14</v>
      </c>
      <c r="T21" s="125" t="n">
        <f aca="false">T20-1</f>
        <v>2</v>
      </c>
      <c r="U21" s="125" t="n">
        <f aca="false">IF((T21&gt;=1),1,IF((T21&gt;0),T21,0))*$D21</f>
        <v>14</v>
      </c>
      <c r="V21" s="125" t="n">
        <f aca="false">V20-1</f>
        <v>3</v>
      </c>
      <c r="W21" s="125" t="n">
        <f aca="false">IF((V21&gt;=1),1,IF((V21&gt;0),V21,0))*$D21</f>
        <v>14</v>
      </c>
      <c r="X21" s="125" t="n">
        <f aca="false">X20-1</f>
        <v>4</v>
      </c>
      <c r="Y21" s="125" t="n">
        <f aca="false">IF((X21&gt;=1),1,IF((X21&gt;0),X21,0))*$D21</f>
        <v>14</v>
      </c>
      <c r="Z21" s="125"/>
      <c r="AA21" s="125" t="n">
        <f aca="false">AA20-1</f>
        <v>5</v>
      </c>
      <c r="AB21" s="125" t="n">
        <f aca="false">IF((AA21&gt;=1),1,IF((AA21&gt;0),AA21,0))*$D21</f>
        <v>14</v>
      </c>
      <c r="AC21" s="125" t="n">
        <f aca="false">AC20-1</f>
        <v>6</v>
      </c>
      <c r="AD21" s="125" t="n">
        <f aca="false">IF((AC21&gt;=1),1,IF((AC21&gt;0),AC21,0))*$D21</f>
        <v>14</v>
      </c>
      <c r="AE21" s="125" t="n">
        <f aca="false">AE20-1</f>
        <v>7</v>
      </c>
      <c r="AF21" s="125" t="n">
        <f aca="false">IF((AE21&gt;=1),1,IF((AE21&gt;0),AE21,0))*$D21</f>
        <v>14</v>
      </c>
      <c r="AG21" s="125" t="n">
        <f aca="false">AG20-1</f>
        <v>8</v>
      </c>
      <c r="AH21" s="125" t="n">
        <f aca="false">IF((AG21&gt;=1),1,IF((AG21&gt;0),AG21,0))*$D21</f>
        <v>14</v>
      </c>
      <c r="AI21" s="125" t="n">
        <f aca="false">AI20-1</f>
        <v>9</v>
      </c>
      <c r="AJ21" s="125" t="n">
        <f aca="false">IF((AI21&gt;=1),1,IF((AI21&gt;0),AI21,0))*$D21</f>
        <v>14</v>
      </c>
      <c r="AK21" s="125" t="n">
        <f aca="false">AK20-1</f>
        <v>10</v>
      </c>
      <c r="AL21" s="125" t="n">
        <f aca="false">IF((AK21&gt;=1),1,IF((AK21&gt;0),AK21,0))*$D21</f>
        <v>14</v>
      </c>
      <c r="AM21" s="125" t="n">
        <f aca="false">AM20-1</f>
        <v>10</v>
      </c>
      <c r="AN21" s="125" t="n">
        <f aca="false">IF((AM21&gt;=1),1,IF((AM21&gt;0),AM21,0))*$D21</f>
        <v>14</v>
      </c>
      <c r="AO21" s="125" t="n">
        <f aca="false">AO20-1</f>
        <v>10</v>
      </c>
      <c r="AP21" s="125" t="n">
        <f aca="false">IF((AO21&gt;=1),1,IF((AO21&gt;0),AO21,0))*$D21</f>
        <v>14</v>
      </c>
      <c r="AQ21" s="125" t="n">
        <f aca="false">WSSI!AD72</f>
        <v>10</v>
      </c>
      <c r="AR21" s="125" t="n">
        <f aca="false">IF((AQ21&gt;=1),1,IF((AQ21&gt;0),AQ21,0))*$D21</f>
        <v>14</v>
      </c>
      <c r="AS21" s="125"/>
      <c r="AT21" s="125"/>
      <c r="AU21" s="125"/>
      <c r="AV21" s="125"/>
      <c r="AW21" s="125"/>
      <c r="AX21" s="125"/>
      <c r="AY21" s="125"/>
      <c r="AZ21" s="125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</row>
    <row collapsed="false" customFormat="false" customHeight="true" hidden="false" ht="13" outlineLevel="0" r="22">
      <c r="A22" s="125" t="n">
        <f aca="false">IF((WSSI!BA66&lt;&gt;0),1,0)</f>
        <v>0</v>
      </c>
      <c r="B22" s="125" t="n">
        <f aca="false">IF(WSSI!AZ73&lt;&gt;0,WSSI!AZ73,WSSI!AY73)+C22</f>
        <v>13</v>
      </c>
      <c r="C22" s="125" t="n">
        <f aca="false">WSSI!BD73/100*WSSI!BE73</f>
        <v>0</v>
      </c>
      <c r="D22" s="182" t="n">
        <f aca="false">B22</f>
        <v>13</v>
      </c>
      <c r="E22" s="125" t="n">
        <f aca="false">E21-1</f>
        <v>-6</v>
      </c>
      <c r="F22" s="125" t="n">
        <f aca="false">IF((E22&gt;=1),1,IF((E22&gt;0),E22,0))*$D22</f>
        <v>0</v>
      </c>
      <c r="G22" s="125" t="n">
        <f aca="false">G21-1</f>
        <v>-5</v>
      </c>
      <c r="H22" s="125" t="n">
        <f aca="false">IF((G22&gt;=1),1,IF((G22&gt;0),G22,0))*$D22</f>
        <v>0</v>
      </c>
      <c r="I22" s="125" t="n">
        <f aca="false">I21-1</f>
        <v>-4</v>
      </c>
      <c r="J22" s="125" t="n">
        <f aca="false">IF((I22&gt;=1),1,IF((I22&gt;0),I22,0))*$D22</f>
        <v>0</v>
      </c>
      <c r="K22" s="125" t="n">
        <f aca="false">K21-1</f>
        <v>-3</v>
      </c>
      <c r="L22" s="125" t="n">
        <f aca="false">IF((K22&gt;=1),1,IF((K22&gt;0),K22,0))*$D22</f>
        <v>0</v>
      </c>
      <c r="M22" s="125" t="n">
        <f aca="false">M21-1</f>
        <v>-2</v>
      </c>
      <c r="N22" s="125"/>
      <c r="O22" s="125" t="n">
        <f aca="false">IF((M22&gt;=1),1,IF((M22&gt;0),M22,0))*$D22</f>
        <v>0</v>
      </c>
      <c r="P22" s="125" t="n">
        <f aca="false">P21-1</f>
        <v>-1</v>
      </c>
      <c r="Q22" s="125" t="n">
        <f aca="false">IF((P22&gt;=1),1,IF((P22&gt;0),P22,0))*$D22</f>
        <v>0</v>
      </c>
      <c r="R22" s="125" t="n">
        <f aca="false">R21-1</f>
        <v>0</v>
      </c>
      <c r="S22" s="125" t="n">
        <f aca="false">IF((R22&gt;=1),1,IF((R22&gt;0),R22,0))*$D22</f>
        <v>0</v>
      </c>
      <c r="T22" s="125" t="n">
        <f aca="false">T21-1</f>
        <v>1</v>
      </c>
      <c r="U22" s="125" t="n">
        <f aca="false">IF((T22&gt;=1),1,IF((T22&gt;0),T22,0))*$D22</f>
        <v>13</v>
      </c>
      <c r="V22" s="125" t="n">
        <f aca="false">V21-1</f>
        <v>2</v>
      </c>
      <c r="W22" s="125" t="n">
        <f aca="false">IF((V22&gt;=1),1,IF((V22&gt;0),V22,0))*$D22</f>
        <v>13</v>
      </c>
      <c r="X22" s="125" t="n">
        <f aca="false">X21-1</f>
        <v>3</v>
      </c>
      <c r="Y22" s="125" t="n">
        <f aca="false">IF((X22&gt;=1),1,IF((X22&gt;0),X22,0))*$D22</f>
        <v>13</v>
      </c>
      <c r="Z22" s="125"/>
      <c r="AA22" s="125" t="n">
        <f aca="false">AA21-1</f>
        <v>4</v>
      </c>
      <c r="AB22" s="125" t="n">
        <f aca="false">IF((AA22&gt;=1),1,IF((AA22&gt;0),AA22,0))*$D22</f>
        <v>13</v>
      </c>
      <c r="AC22" s="125" t="n">
        <f aca="false">AC21-1</f>
        <v>5</v>
      </c>
      <c r="AD22" s="125" t="n">
        <f aca="false">IF((AC22&gt;=1),1,IF((AC22&gt;0),AC22,0))*$D22</f>
        <v>13</v>
      </c>
      <c r="AE22" s="125" t="n">
        <f aca="false">AE21-1</f>
        <v>6</v>
      </c>
      <c r="AF22" s="125" t="n">
        <f aca="false">IF((AE22&gt;=1),1,IF((AE22&gt;0),AE22,0))*$D22</f>
        <v>13</v>
      </c>
      <c r="AG22" s="125" t="n">
        <f aca="false">AG21-1</f>
        <v>7</v>
      </c>
      <c r="AH22" s="125" t="n">
        <f aca="false">IF((AG22&gt;=1),1,IF((AG22&gt;0),AG22,0))*$D22</f>
        <v>13</v>
      </c>
      <c r="AI22" s="125" t="n">
        <f aca="false">AI21-1</f>
        <v>8</v>
      </c>
      <c r="AJ22" s="125" t="n">
        <f aca="false">IF((AI22&gt;=1),1,IF((AI22&gt;0),AI22,0))*$D22</f>
        <v>13</v>
      </c>
      <c r="AK22" s="125" t="n">
        <f aca="false">AK21-1</f>
        <v>9</v>
      </c>
      <c r="AL22" s="125" t="n">
        <f aca="false">IF((AK22&gt;=1),1,IF((AK22&gt;0),AK22,0))*$D22</f>
        <v>13</v>
      </c>
      <c r="AM22" s="125" t="n">
        <f aca="false">AM21-1</f>
        <v>9</v>
      </c>
      <c r="AN22" s="125" t="n">
        <f aca="false">IF((AM22&gt;=1),1,IF((AM22&gt;0),AM22,0))*$D22</f>
        <v>13</v>
      </c>
      <c r="AO22" s="125" t="n">
        <f aca="false">AO21-1</f>
        <v>9</v>
      </c>
      <c r="AP22" s="125" t="n">
        <f aca="false">IF((AO22&gt;=1),1,IF((AO22&gt;0),AO22,0))*$D22</f>
        <v>13</v>
      </c>
      <c r="AQ22" s="125" t="n">
        <f aca="false">AQ21-1</f>
        <v>9</v>
      </c>
      <c r="AR22" s="125" t="n">
        <f aca="false">IF((AQ22&gt;=1),1,IF((AQ22&gt;0),AQ22,0))*$D22</f>
        <v>13</v>
      </c>
      <c r="AS22" s="125" t="n">
        <f aca="false">WSSI!AD73</f>
        <v>9</v>
      </c>
      <c r="AT22" s="125"/>
      <c r="AU22" s="125"/>
      <c r="AV22" s="125" t="n">
        <f aca="false">IF((AS22&gt;=1),1,IF((AS22&gt;0),AS22,0))*$D22</f>
        <v>13</v>
      </c>
      <c r="AW22" s="125"/>
      <c r="AX22" s="125"/>
      <c r="AY22" s="125"/>
      <c r="AZ22" s="125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</row>
    <row collapsed="false" customFormat="false" customHeight="true" hidden="false" ht="13" outlineLevel="0" r="23">
      <c r="A23" s="125" t="n">
        <f aca="false">IF((WSSI!BA67&lt;&gt;0),1,0)</f>
        <v>0</v>
      </c>
      <c r="B23" s="125" t="n">
        <f aca="false">IF(WSSI!AZ76&lt;&gt;0,WSSI!AZ76,WSSI!AY76)+C23</f>
        <v>12</v>
      </c>
      <c r="C23" s="125" t="n">
        <f aca="false">WSSI!BD76/100*WSSI!BE76</f>
        <v>0</v>
      </c>
      <c r="D23" s="182" t="n">
        <f aca="false">B23</f>
        <v>12</v>
      </c>
      <c r="E23" s="125" t="n">
        <f aca="false">E22-1</f>
        <v>-7</v>
      </c>
      <c r="F23" s="125" t="n">
        <f aca="false">IF((E23&gt;=1),1,IF((E23&gt;0),E23,0))*$D23</f>
        <v>0</v>
      </c>
      <c r="G23" s="125" t="n">
        <f aca="false">G22-1</f>
        <v>-6</v>
      </c>
      <c r="H23" s="125" t="n">
        <f aca="false">IF((G23&gt;=1),1,IF((G23&gt;0),G23,0))*$D23</f>
        <v>0</v>
      </c>
      <c r="I23" s="125" t="n">
        <f aca="false">I22-1</f>
        <v>-5</v>
      </c>
      <c r="J23" s="125" t="n">
        <f aca="false">IF((I23&gt;=1),1,IF((I23&gt;0),I23,0))*$D23</f>
        <v>0</v>
      </c>
      <c r="K23" s="125" t="n">
        <f aca="false">K22-1</f>
        <v>-4</v>
      </c>
      <c r="L23" s="125" t="n">
        <f aca="false">IF((K23&gt;=1),1,IF((K23&gt;0),K23,0))*$D23</f>
        <v>0</v>
      </c>
      <c r="M23" s="125" t="n">
        <f aca="false">M22-1</f>
        <v>-3</v>
      </c>
      <c r="N23" s="125"/>
      <c r="O23" s="125" t="n">
        <f aca="false">IF((M23&gt;=1),1,IF((M23&gt;0),M23,0))*$D23</f>
        <v>0</v>
      </c>
      <c r="P23" s="125" t="n">
        <f aca="false">P22-1</f>
        <v>-2</v>
      </c>
      <c r="Q23" s="125" t="n">
        <f aca="false">IF((P23&gt;=1),1,IF((P23&gt;0),P23,0))*$D23</f>
        <v>0</v>
      </c>
      <c r="R23" s="125" t="n">
        <f aca="false">R22-1</f>
        <v>-1</v>
      </c>
      <c r="S23" s="125" t="n">
        <f aca="false">IF((R23&gt;=1),1,IF((R23&gt;0),R23,0))*$D23</f>
        <v>0</v>
      </c>
      <c r="T23" s="125" t="n">
        <f aca="false">T22-1</f>
        <v>0</v>
      </c>
      <c r="U23" s="125" t="n">
        <f aca="false">IF((T23&gt;=1),1,IF((T23&gt;0),T23,0))*$D23</f>
        <v>0</v>
      </c>
      <c r="V23" s="125" t="n">
        <f aca="false">V22-1</f>
        <v>1</v>
      </c>
      <c r="W23" s="125" t="n">
        <f aca="false">IF((V23&gt;=1),1,IF((V23&gt;0),V23,0))*$D23</f>
        <v>12</v>
      </c>
      <c r="X23" s="125" t="n">
        <f aca="false">X22-1</f>
        <v>2</v>
      </c>
      <c r="Y23" s="125" t="n">
        <f aca="false">IF((X23&gt;=1),1,IF((X23&gt;0),X23,0))*$D23</f>
        <v>12</v>
      </c>
      <c r="Z23" s="125"/>
      <c r="AA23" s="125" t="n">
        <f aca="false">AA22-1</f>
        <v>3</v>
      </c>
      <c r="AB23" s="125" t="n">
        <f aca="false">IF((AA23&gt;=1),1,IF((AA23&gt;0),AA23,0))*$D23</f>
        <v>12</v>
      </c>
      <c r="AC23" s="125" t="n">
        <f aca="false">AC22-1</f>
        <v>4</v>
      </c>
      <c r="AD23" s="125" t="n">
        <f aca="false">IF((AC23&gt;=1),1,IF((AC23&gt;0),AC23,0))*$D23</f>
        <v>12</v>
      </c>
      <c r="AE23" s="125" t="n">
        <f aca="false">AE22-1</f>
        <v>5</v>
      </c>
      <c r="AF23" s="125" t="n">
        <f aca="false">IF((AE23&gt;=1),1,IF((AE23&gt;0),AE23,0))*$D23</f>
        <v>12</v>
      </c>
      <c r="AG23" s="125" t="n">
        <f aca="false">AG22-1</f>
        <v>6</v>
      </c>
      <c r="AH23" s="125" t="n">
        <f aca="false">IF((AG23&gt;=1),1,IF((AG23&gt;0),AG23,0))*$D23</f>
        <v>12</v>
      </c>
      <c r="AI23" s="125" t="n">
        <f aca="false">AI22-1</f>
        <v>7</v>
      </c>
      <c r="AJ23" s="125" t="n">
        <f aca="false">IF((AI23&gt;=1),1,IF((AI23&gt;0),AI23,0))*$D23</f>
        <v>12</v>
      </c>
      <c r="AK23" s="125" t="n">
        <f aca="false">AK22-1</f>
        <v>8</v>
      </c>
      <c r="AL23" s="125" t="n">
        <f aca="false">IF((AK23&gt;=1),1,IF((AK23&gt;0),AK23,0))*$D23</f>
        <v>12</v>
      </c>
      <c r="AM23" s="125" t="n">
        <f aca="false">AM22-1</f>
        <v>8</v>
      </c>
      <c r="AN23" s="125" t="n">
        <f aca="false">IF((AM23&gt;=1),1,IF((AM23&gt;0),AM23,0))*$D23</f>
        <v>12</v>
      </c>
      <c r="AO23" s="125" t="n">
        <f aca="false">AO22-1</f>
        <v>8</v>
      </c>
      <c r="AP23" s="125" t="n">
        <f aca="false">IF((AO23&gt;=1),1,IF((AO23&gt;0),AO23,0))*$D23</f>
        <v>12</v>
      </c>
      <c r="AQ23" s="125" t="n">
        <f aca="false">AQ22-1</f>
        <v>8</v>
      </c>
      <c r="AR23" s="125" t="n">
        <f aca="false">IF((AQ23&gt;=1),1,IF((AQ23&gt;0),AQ23,0))*$D23</f>
        <v>12</v>
      </c>
      <c r="AS23" s="125" t="n">
        <f aca="false">AS22-1</f>
        <v>8</v>
      </c>
      <c r="AT23" s="125"/>
      <c r="AU23" s="125"/>
      <c r="AV23" s="125" t="n">
        <f aca="false">IF((AS23&gt;=1),1,IF((AS23&gt;0),AS23,0))*$D23</f>
        <v>12</v>
      </c>
      <c r="AW23" s="125" t="n">
        <f aca="false">WSSI!AD76</f>
        <v>8</v>
      </c>
      <c r="AX23" s="125" t="n">
        <f aca="false">IF((AW23&gt;=1),1,IF((AW23&gt;0),AW23,0))*$D23</f>
        <v>12</v>
      </c>
      <c r="AY23" s="125"/>
      <c r="AZ23" s="125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</row>
    <row collapsed="false" customFormat="false" customHeight="true" hidden="false" ht="13" outlineLevel="0" r="24">
      <c r="A24" s="125" t="n">
        <f aca="false">IF((WSSI!BA68&lt;&gt;0),1,0)</f>
        <v>0</v>
      </c>
      <c r="B24" s="125" t="n">
        <f aca="false">IF(WSSI!AZ77&lt;&gt;0,WSSI!AZ77,WSSI!AY77)+C24</f>
        <v>12</v>
      </c>
      <c r="C24" s="125" t="n">
        <f aca="false">WSSI!BD77/100*WSSI!BE77</f>
        <v>0</v>
      </c>
      <c r="D24" s="182" t="n">
        <f aca="false">B24</f>
        <v>12</v>
      </c>
      <c r="E24" s="125" t="n">
        <f aca="false">E23-1</f>
        <v>-8</v>
      </c>
      <c r="F24" s="125" t="n">
        <f aca="false">IF((E24&gt;=1),1,IF((E24&gt;0),E24,0))*$D24</f>
        <v>0</v>
      </c>
      <c r="G24" s="125" t="n">
        <f aca="false">G23-1</f>
        <v>-7</v>
      </c>
      <c r="H24" s="125" t="n">
        <f aca="false">IF((G24&gt;=1),1,IF((G24&gt;0),G24,0))*$D24</f>
        <v>0</v>
      </c>
      <c r="I24" s="125" t="n">
        <f aca="false">I23-1</f>
        <v>-6</v>
      </c>
      <c r="J24" s="125" t="n">
        <f aca="false">IF((I24&gt;=1),1,IF((I24&gt;0),I24,0))*$D24</f>
        <v>0</v>
      </c>
      <c r="K24" s="125" t="n">
        <f aca="false">K23-1</f>
        <v>-5</v>
      </c>
      <c r="L24" s="125" t="n">
        <f aca="false">IF((K24&gt;=1),1,IF((K24&gt;0),K24,0))*$D24</f>
        <v>0</v>
      </c>
      <c r="M24" s="125" t="n">
        <f aca="false">M23-1</f>
        <v>-4</v>
      </c>
      <c r="N24" s="125"/>
      <c r="O24" s="125" t="n">
        <f aca="false">IF((M24&gt;=1),1,IF((M24&gt;0),M24,0))*$D24</f>
        <v>0</v>
      </c>
      <c r="P24" s="125" t="n">
        <f aca="false">P23-1</f>
        <v>-3</v>
      </c>
      <c r="Q24" s="125" t="n">
        <f aca="false">IF((P24&gt;=1),1,IF((P24&gt;0),P24,0))*$D24</f>
        <v>0</v>
      </c>
      <c r="R24" s="125" t="n">
        <f aca="false">R23-1</f>
        <v>-2</v>
      </c>
      <c r="S24" s="125" t="n">
        <f aca="false">IF((R24&gt;=1),1,IF((R24&gt;0),R24,0))*$D24</f>
        <v>0</v>
      </c>
      <c r="T24" s="125" t="n">
        <f aca="false">T23-1</f>
        <v>-1</v>
      </c>
      <c r="U24" s="125" t="n">
        <f aca="false">IF((T24&gt;=1),1,IF((T24&gt;0),T24,0))*$D24</f>
        <v>0</v>
      </c>
      <c r="V24" s="125" t="n">
        <f aca="false">V23-1</f>
        <v>0</v>
      </c>
      <c r="W24" s="125" t="n">
        <f aca="false">IF((V24&gt;=1),1,IF((V24&gt;0),V24,0))*$D24</f>
        <v>0</v>
      </c>
      <c r="X24" s="125" t="n">
        <f aca="false">X23-1</f>
        <v>1</v>
      </c>
      <c r="Y24" s="125" t="n">
        <f aca="false">IF((X24&gt;=1),1,IF((X24&gt;0),X24,0))*$D24</f>
        <v>12</v>
      </c>
      <c r="Z24" s="125"/>
      <c r="AA24" s="125" t="n">
        <f aca="false">AA23-1</f>
        <v>2</v>
      </c>
      <c r="AB24" s="125" t="n">
        <f aca="false">IF((AA24&gt;=1),1,IF((AA24&gt;0),AA24,0))*$D24</f>
        <v>12</v>
      </c>
      <c r="AC24" s="125" t="n">
        <f aca="false">AC23-1</f>
        <v>3</v>
      </c>
      <c r="AD24" s="125" t="n">
        <f aca="false">IF((AC24&gt;=1),1,IF((AC24&gt;0),AC24,0))*$D24</f>
        <v>12</v>
      </c>
      <c r="AE24" s="125" t="n">
        <f aca="false">AE23-1</f>
        <v>4</v>
      </c>
      <c r="AF24" s="125" t="n">
        <f aca="false">IF((AE24&gt;=1),1,IF((AE24&gt;0),AE24,0))*$D24</f>
        <v>12</v>
      </c>
      <c r="AG24" s="125" t="n">
        <f aca="false">AG23-1</f>
        <v>5</v>
      </c>
      <c r="AH24" s="125" t="n">
        <f aca="false">IF((AG24&gt;=1),1,IF((AG24&gt;0),AG24,0))*$D24</f>
        <v>12</v>
      </c>
      <c r="AI24" s="125" t="n">
        <f aca="false">AI23-1</f>
        <v>6</v>
      </c>
      <c r="AJ24" s="125" t="n">
        <f aca="false">IF((AI24&gt;=1),1,IF((AI24&gt;0),AI24,0))*$D24</f>
        <v>12</v>
      </c>
      <c r="AK24" s="125" t="n">
        <f aca="false">AK23-1</f>
        <v>7</v>
      </c>
      <c r="AL24" s="125" t="n">
        <f aca="false">IF((AK24&gt;=1),1,IF((AK24&gt;0),AK24,0))*$D24</f>
        <v>12</v>
      </c>
      <c r="AM24" s="125" t="n">
        <f aca="false">AM23-1</f>
        <v>7</v>
      </c>
      <c r="AN24" s="125" t="n">
        <f aca="false">IF((AM24&gt;=1),1,IF((AM24&gt;0),AM24,0))*$D24</f>
        <v>12</v>
      </c>
      <c r="AO24" s="125" t="n">
        <f aca="false">AO23-1</f>
        <v>7</v>
      </c>
      <c r="AP24" s="125" t="n">
        <f aca="false">IF((AO24&gt;=1),1,IF((AO24&gt;0),AO24,0))*$D24</f>
        <v>12</v>
      </c>
      <c r="AQ24" s="125" t="n">
        <f aca="false">AQ23-1</f>
        <v>7</v>
      </c>
      <c r="AR24" s="125" t="n">
        <f aca="false">IF((AQ24&gt;=1),1,IF((AQ24&gt;0),AQ24,0))*$D24</f>
        <v>12</v>
      </c>
      <c r="AS24" s="125" t="n">
        <f aca="false">AS23-1</f>
        <v>7</v>
      </c>
      <c r="AT24" s="125"/>
      <c r="AU24" s="125"/>
      <c r="AV24" s="125" t="n">
        <f aca="false">IF((AS24&gt;=1),1,IF((AS24&gt;0),AS24,0))*$D24</f>
        <v>12</v>
      </c>
      <c r="AW24" s="125" t="n">
        <f aca="false">AW23-1</f>
        <v>7</v>
      </c>
      <c r="AX24" s="125" t="n">
        <f aca="false">IF((AW24&gt;=1),1,IF((AW24&gt;0),AW24,0))*$D24</f>
        <v>12</v>
      </c>
      <c r="AY24" s="125" t="n">
        <f aca="false">WSSI!AD77</f>
        <v>7</v>
      </c>
      <c r="AZ24" s="125" t="n">
        <f aca="false">IF((AY24&gt;=1),1,IF((AY24&gt;0),AY24,0))*$D24</f>
        <v>12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</row>
    <row collapsed="false" customFormat="false" customHeight="true" hidden="false" ht="13" outlineLevel="0" r="25">
      <c r="A25" s="125"/>
      <c r="B25" s="125" t="n">
        <f aca="false">IF(WSSI!AZ78&lt;&gt;0,WSSI!AZ78,WSSI!AY78)+C25</f>
        <v>11</v>
      </c>
      <c r="C25" s="125" t="n">
        <f aca="false">WSSI!BD78/100*WSSI!BE78</f>
        <v>0</v>
      </c>
      <c r="D25" s="182" t="n">
        <f aca="false">B25</f>
        <v>11</v>
      </c>
      <c r="E25" s="125" t="n">
        <f aca="false">E24-1</f>
        <v>-9</v>
      </c>
      <c r="F25" s="125" t="n">
        <f aca="false">IF((E25&gt;=1),1,IF((E25&gt;0),E25,0))*$D25</f>
        <v>0</v>
      </c>
      <c r="G25" s="125" t="n">
        <f aca="false">G24-1</f>
        <v>-8</v>
      </c>
      <c r="H25" s="125" t="n">
        <f aca="false">IF((G25&gt;=1),1,IF((G25&gt;0),G25,0))*$D25</f>
        <v>0</v>
      </c>
      <c r="I25" s="125" t="n">
        <f aca="false">I24-1</f>
        <v>-7</v>
      </c>
      <c r="J25" s="125" t="n">
        <f aca="false">IF((I25&gt;=1),1,IF((I25&gt;0),I25,0))*$D25</f>
        <v>0</v>
      </c>
      <c r="K25" s="125" t="n">
        <f aca="false">K24-1</f>
        <v>-6</v>
      </c>
      <c r="L25" s="125" t="n">
        <f aca="false">IF((K25&gt;=1),1,IF((K25&gt;0),K25,0))*$D25</f>
        <v>0</v>
      </c>
      <c r="M25" s="125" t="n">
        <f aca="false">M24-1</f>
        <v>-5</v>
      </c>
      <c r="N25" s="125"/>
      <c r="O25" s="125" t="n">
        <f aca="false">IF((M25&gt;=1),1,IF((M25&gt;0),M25,0))*$D25</f>
        <v>0</v>
      </c>
      <c r="P25" s="125" t="n">
        <f aca="false">P24-1</f>
        <v>-4</v>
      </c>
      <c r="Q25" s="125" t="n">
        <f aca="false">IF((P25&gt;=1),1,IF((P25&gt;0),P25,0))*$D25</f>
        <v>0</v>
      </c>
      <c r="R25" s="125" t="n">
        <f aca="false">R24-1</f>
        <v>-3</v>
      </c>
      <c r="S25" s="125" t="n">
        <f aca="false">IF((R25&gt;=1),1,IF((R25&gt;0),R25,0))*$D25</f>
        <v>0</v>
      </c>
      <c r="T25" s="125" t="n">
        <f aca="false">T24-1</f>
        <v>-2</v>
      </c>
      <c r="U25" s="125" t="n">
        <f aca="false">IF((T25&gt;=1),1,IF((T25&gt;0),T25,0))*$D25</f>
        <v>0</v>
      </c>
      <c r="V25" s="125" t="n">
        <f aca="false">V24-1</f>
        <v>-1</v>
      </c>
      <c r="W25" s="125" t="n">
        <f aca="false">IF((V25&gt;=1),1,IF((V25&gt;0),V25,0))*$D25</f>
        <v>0</v>
      </c>
      <c r="X25" s="125" t="n">
        <f aca="false">X24-1</f>
        <v>0</v>
      </c>
      <c r="Y25" s="125" t="n">
        <f aca="false">IF((X25&gt;=1),1,IF((X25&gt;0),X25,0))*$D25</f>
        <v>0</v>
      </c>
      <c r="Z25" s="125"/>
      <c r="AA25" s="125" t="n">
        <f aca="false">AA24-1</f>
        <v>1</v>
      </c>
      <c r="AB25" s="125" t="n">
        <f aca="false">IF((AA25&gt;=1),1,IF((AA25&gt;0),AA25,0))*$D25</f>
        <v>11</v>
      </c>
      <c r="AC25" s="125" t="n">
        <f aca="false">AC24-1</f>
        <v>2</v>
      </c>
      <c r="AD25" s="125" t="n">
        <f aca="false">IF((AC25&gt;=1),1,IF((AC25&gt;0),AC25,0))*$D25</f>
        <v>11</v>
      </c>
      <c r="AE25" s="125" t="n">
        <f aca="false">AE24-1</f>
        <v>3</v>
      </c>
      <c r="AF25" s="125" t="n">
        <f aca="false">IF((AE25&gt;=1),1,IF((AE25&gt;0),AE25,0))*$D25</f>
        <v>11</v>
      </c>
      <c r="AG25" s="125" t="n">
        <f aca="false">AG24-1</f>
        <v>4</v>
      </c>
      <c r="AH25" s="125" t="n">
        <f aca="false">IF((AG25&gt;=1),1,IF((AG25&gt;0),AG25,0))*$D25</f>
        <v>11</v>
      </c>
      <c r="AI25" s="125" t="n">
        <f aca="false">AI24-1</f>
        <v>5</v>
      </c>
      <c r="AJ25" s="125" t="n">
        <f aca="false">IF((AI25&gt;=1),1,IF((AI25&gt;0),AI25,0))*$D25</f>
        <v>11</v>
      </c>
      <c r="AK25" s="125" t="n">
        <f aca="false">AK24-1</f>
        <v>6</v>
      </c>
      <c r="AL25" s="125" t="n">
        <f aca="false">IF((AK25&gt;=1),1,IF((AK25&gt;0),AK25,0))*$D25</f>
        <v>11</v>
      </c>
      <c r="AM25" s="125" t="n">
        <f aca="false">AM24-1</f>
        <v>6</v>
      </c>
      <c r="AN25" s="125" t="n">
        <f aca="false">IF((AM25&gt;=1),1,IF((AM25&gt;0),AM25,0))*$D25</f>
        <v>11</v>
      </c>
      <c r="AO25" s="125" t="n">
        <f aca="false">AO24-1</f>
        <v>6</v>
      </c>
      <c r="AP25" s="125" t="n">
        <f aca="false">IF((AO25&gt;=1),1,IF((AO25&gt;0),AO25,0))*$D25</f>
        <v>11</v>
      </c>
      <c r="AQ25" s="125" t="n">
        <f aca="false">AQ24-1</f>
        <v>6</v>
      </c>
      <c r="AR25" s="125" t="n">
        <f aca="false">IF((AQ25&gt;=1),1,IF((AQ25&gt;0),AQ25,0))*$D25</f>
        <v>11</v>
      </c>
      <c r="AS25" s="125" t="n">
        <f aca="false">AS24-1</f>
        <v>6</v>
      </c>
      <c r="AT25" s="125"/>
      <c r="AU25" s="125"/>
      <c r="AV25" s="125" t="n">
        <f aca="false">IF((AS25&gt;=1),1,IF((AS25&gt;0),AS25,0))*$D25</f>
        <v>11</v>
      </c>
      <c r="AW25" s="125" t="n">
        <f aca="false">AW24-1</f>
        <v>6</v>
      </c>
      <c r="AX25" s="125" t="n">
        <f aca="false">IF((AW25&gt;=1),1,IF((AW25&gt;0),AW25,0))*$D25</f>
        <v>11</v>
      </c>
      <c r="AY25" s="125" t="n">
        <f aca="false">AY24-1</f>
        <v>6</v>
      </c>
      <c r="AZ25" s="125" t="n">
        <f aca="false">IF((AY25&gt;=1),1,IF((AY25&gt;0),AY25,0))*$D25</f>
        <v>11</v>
      </c>
      <c r="BA25" s="125" t="n">
        <f aca="false">WSSI!AD78</f>
        <v>6</v>
      </c>
      <c r="BB25" s="125" t="n">
        <f aca="false">IF((BA25&gt;=1),1,IF((BA25&gt;0),BA25,0))*wssi_1!$D25</f>
        <v>11</v>
      </c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</row>
    <row collapsed="false" customFormat="false" customHeight="true" hidden="false" ht="13" outlineLevel="0" r="26">
      <c r="A26" s="125" t="n">
        <f aca="false">IF((WSSI!BA70&lt;&gt;0),1,0)</f>
        <v>0</v>
      </c>
      <c r="B26" s="125" t="n">
        <f aca="false">IF(WSSI!AZ79&lt;&gt;0,WSSI!AZ79,WSSI!AY79)+C26</f>
        <v>10</v>
      </c>
      <c r="C26" s="125" t="n">
        <f aca="false">WSSI!BD79/100*WSSI!BE79</f>
        <v>0</v>
      </c>
      <c r="D26" s="182" t="n">
        <f aca="false">B26</f>
        <v>10</v>
      </c>
      <c r="E26" s="125" t="n">
        <f aca="false">E25-1</f>
        <v>-10</v>
      </c>
      <c r="F26" s="125" t="n">
        <f aca="false">IF((E26&gt;=1),1,IF((E26&gt;0),E26,0))*$D26</f>
        <v>0</v>
      </c>
      <c r="G26" s="125" t="n">
        <f aca="false">G25-1</f>
        <v>-9</v>
      </c>
      <c r="H26" s="125" t="n">
        <f aca="false">IF((G26&gt;=1),1,IF((G26&gt;0),G26,0))*$D26</f>
        <v>0</v>
      </c>
      <c r="I26" s="125" t="n">
        <f aca="false">I25-1</f>
        <v>-8</v>
      </c>
      <c r="J26" s="125" t="n">
        <f aca="false">IF((I26&gt;=1),1,IF((I26&gt;0),I26,0))*$D26</f>
        <v>0</v>
      </c>
      <c r="K26" s="125" t="n">
        <f aca="false">K25-1</f>
        <v>-7</v>
      </c>
      <c r="L26" s="125" t="n">
        <f aca="false">IF((K26&gt;=1),1,IF((K26&gt;0),K26,0))*$D26</f>
        <v>0</v>
      </c>
      <c r="M26" s="125" t="n">
        <f aca="false">M25-1</f>
        <v>-6</v>
      </c>
      <c r="N26" s="125"/>
      <c r="O26" s="125" t="n">
        <f aca="false">IF((M26&gt;=1),1,IF((M26&gt;0),M26,0))*$D26</f>
        <v>0</v>
      </c>
      <c r="P26" s="125" t="n">
        <f aca="false">P25-1</f>
        <v>-5</v>
      </c>
      <c r="Q26" s="125" t="n">
        <f aca="false">IF((P26&gt;=1),1,IF((P26&gt;0),P26,0))*$D26</f>
        <v>0</v>
      </c>
      <c r="R26" s="125" t="n">
        <f aca="false">R25-1</f>
        <v>-4</v>
      </c>
      <c r="S26" s="125" t="n">
        <f aca="false">IF((R26&gt;=1),1,IF((R26&gt;0),R26,0))*$D26</f>
        <v>0</v>
      </c>
      <c r="T26" s="125" t="n">
        <f aca="false">T25-1</f>
        <v>-3</v>
      </c>
      <c r="U26" s="125" t="n">
        <f aca="false">IF((T26&gt;=1),1,IF((T26&gt;0),T26,0))*$D26</f>
        <v>0</v>
      </c>
      <c r="V26" s="125" t="n">
        <f aca="false">V25-1</f>
        <v>-2</v>
      </c>
      <c r="W26" s="125" t="n">
        <f aca="false">IF((V26&gt;=1),1,IF((V26&gt;0),V26,0))*$D26</f>
        <v>0</v>
      </c>
      <c r="X26" s="125" t="n">
        <f aca="false">X25-1</f>
        <v>-1</v>
      </c>
      <c r="Y26" s="125" t="n">
        <f aca="false">IF((X26&gt;=1),1,IF((X26&gt;0),X26,0))*$D26</f>
        <v>0</v>
      </c>
      <c r="Z26" s="125"/>
      <c r="AA26" s="125" t="n">
        <f aca="false">AA25-1</f>
        <v>0</v>
      </c>
      <c r="AB26" s="125" t="n">
        <f aca="false">IF((AA26&gt;=1),1,IF((AA26&gt;0),AA26,0))*$D26</f>
        <v>0</v>
      </c>
      <c r="AC26" s="125" t="n">
        <f aca="false">AC25-1</f>
        <v>1</v>
      </c>
      <c r="AD26" s="125" t="n">
        <f aca="false">IF((AC26&gt;=1),1,IF((AC26&gt;0),AC26,0))*$D26</f>
        <v>10</v>
      </c>
      <c r="AE26" s="125" t="n">
        <f aca="false">AE25-1</f>
        <v>2</v>
      </c>
      <c r="AF26" s="125" t="n">
        <f aca="false">IF((AE26&gt;=1),1,IF((AE26&gt;0),AE26,0))*$D26</f>
        <v>10</v>
      </c>
      <c r="AG26" s="125" t="n">
        <f aca="false">AG25-1</f>
        <v>3</v>
      </c>
      <c r="AH26" s="125" t="n">
        <f aca="false">IF((AG26&gt;=1),1,IF((AG26&gt;0),AG26,0))*$D26</f>
        <v>10</v>
      </c>
      <c r="AI26" s="125" t="n">
        <f aca="false">AI25-1</f>
        <v>4</v>
      </c>
      <c r="AJ26" s="125" t="n">
        <f aca="false">IF((AI26&gt;=1),1,IF((AI26&gt;0),AI26,0))*$D26</f>
        <v>10</v>
      </c>
      <c r="AK26" s="125" t="n">
        <f aca="false">AK25-1</f>
        <v>5</v>
      </c>
      <c r="AL26" s="125" t="n">
        <f aca="false">IF((AK26&gt;=1),1,IF((AK26&gt;0),AK26,0))*$D26</f>
        <v>10</v>
      </c>
      <c r="AM26" s="125" t="n">
        <f aca="false">AM25-1</f>
        <v>5</v>
      </c>
      <c r="AN26" s="125" t="n">
        <f aca="false">IF((AM26&gt;=1),1,IF((AM26&gt;0),AM26,0))*$D26</f>
        <v>10</v>
      </c>
      <c r="AO26" s="125" t="n">
        <f aca="false">AO25-1</f>
        <v>5</v>
      </c>
      <c r="AP26" s="125" t="n">
        <f aca="false">IF((AO26&gt;=1),1,IF((AO26&gt;0),AO26,0))*$D26</f>
        <v>10</v>
      </c>
      <c r="AQ26" s="125" t="n">
        <f aca="false">AQ25-1</f>
        <v>5</v>
      </c>
      <c r="AR26" s="125" t="n">
        <f aca="false">IF((AQ26&gt;=1),1,IF((AQ26&gt;0),AQ26,0))*$D26</f>
        <v>10</v>
      </c>
      <c r="AS26" s="125" t="n">
        <f aca="false">AS25-1</f>
        <v>5</v>
      </c>
      <c r="AT26" s="125"/>
      <c r="AU26" s="125"/>
      <c r="AV26" s="125" t="n">
        <f aca="false">IF((AS26&gt;=1),1,IF((AS26&gt;0),AS26,0))*$D26</f>
        <v>10</v>
      </c>
      <c r="AW26" s="125" t="n">
        <f aca="false">AW25-1</f>
        <v>5</v>
      </c>
      <c r="AX26" s="125" t="n">
        <f aca="false">IF((AW26&gt;=1),1,IF((AW26&gt;0),AW26,0))*$D26</f>
        <v>10</v>
      </c>
      <c r="AY26" s="125" t="n">
        <f aca="false">AY25-1</f>
        <v>5</v>
      </c>
      <c r="AZ26" s="125" t="n">
        <f aca="false">IF((AY26&gt;=1),1,IF((AY26&gt;0),AY26,0))*$D26</f>
        <v>10</v>
      </c>
      <c r="BA26" s="125" t="n">
        <f aca="false">BA25-1</f>
        <v>5</v>
      </c>
      <c r="BB26" s="125" t="n">
        <f aca="false">IF((BA26&gt;=1),1,IF((BA26&gt;0),BA26,0))*wssi_1!$D26</f>
        <v>10</v>
      </c>
      <c r="BC26" s="125" t="n">
        <f aca="false">WSSI!AD79</f>
        <v>5</v>
      </c>
      <c r="BD26" s="125" t="n">
        <f aca="false">IF((BC26&gt;=1),1,IF((BC26&gt;0),BC26,0))*wssi_1!$D26</f>
        <v>10</v>
      </c>
      <c r="BE26" s="125"/>
      <c r="BF26" s="125"/>
      <c r="BG26" s="125"/>
      <c r="BH26" s="125"/>
      <c r="BI26" s="125"/>
      <c r="BJ26" s="125"/>
      <c r="BK26" s="125"/>
      <c r="BL26" s="125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</row>
    <row collapsed="false" customFormat="false" customHeight="true" hidden="false" ht="13" outlineLevel="0" r="27">
      <c r="A27" s="125" t="n">
        <f aca="false">IF((WSSI!BA71&lt;&gt;0),1,0)</f>
        <v>0</v>
      </c>
      <c r="B27" s="125" t="n">
        <f aca="false">IF(WSSI!AZ82&lt;&gt;0,WSSI!AZ82,WSSI!AY82)+C27</f>
        <v>10</v>
      </c>
      <c r="C27" s="125" t="n">
        <f aca="false">WSSI!BD82/100*WSSI!BE82</f>
        <v>0</v>
      </c>
      <c r="D27" s="182" t="n">
        <f aca="false">B27</f>
        <v>10</v>
      </c>
      <c r="E27" s="125" t="n">
        <f aca="false">E26-1</f>
        <v>-11</v>
      </c>
      <c r="F27" s="125" t="n">
        <f aca="false">IF((E27&gt;=1),1,IF((E27&gt;0),E27,0))*$D27</f>
        <v>0</v>
      </c>
      <c r="G27" s="125" t="n">
        <f aca="false">G26-1</f>
        <v>-10</v>
      </c>
      <c r="H27" s="125" t="n">
        <f aca="false">IF((G27&gt;=1),1,IF((G27&gt;0),G27,0))*$D27</f>
        <v>0</v>
      </c>
      <c r="I27" s="125" t="n">
        <f aca="false">I26-1</f>
        <v>-9</v>
      </c>
      <c r="J27" s="125" t="n">
        <f aca="false">IF((I27&gt;=1),1,IF((I27&gt;0),I27,0))*$D27</f>
        <v>0</v>
      </c>
      <c r="K27" s="125" t="n">
        <f aca="false">K26-1</f>
        <v>-8</v>
      </c>
      <c r="L27" s="125" t="n">
        <f aca="false">IF((K27&gt;=1),1,IF((K27&gt;0),K27,0))*$D27</f>
        <v>0</v>
      </c>
      <c r="M27" s="125" t="n">
        <f aca="false">M26-1</f>
        <v>-7</v>
      </c>
      <c r="N27" s="125"/>
      <c r="O27" s="125" t="n">
        <f aca="false">IF((M27&gt;=1),1,IF((M27&gt;0),M27,0))*$D27</f>
        <v>0</v>
      </c>
      <c r="P27" s="125" t="n">
        <f aca="false">P26-1</f>
        <v>-6</v>
      </c>
      <c r="Q27" s="125" t="n">
        <f aca="false">IF((P27&gt;=1),1,IF((P27&gt;0),P27,0))*$D27</f>
        <v>0</v>
      </c>
      <c r="R27" s="125" t="n">
        <f aca="false">R26-1</f>
        <v>-5</v>
      </c>
      <c r="S27" s="125" t="n">
        <f aca="false">IF((R27&gt;=1),1,IF((R27&gt;0),R27,0))*$D27</f>
        <v>0</v>
      </c>
      <c r="T27" s="125" t="n">
        <f aca="false">T26-1</f>
        <v>-4</v>
      </c>
      <c r="U27" s="125" t="n">
        <f aca="false">IF((T27&gt;=1),1,IF((T27&gt;0),T27,0))*$D27</f>
        <v>0</v>
      </c>
      <c r="V27" s="125" t="n">
        <f aca="false">V26-1</f>
        <v>-3</v>
      </c>
      <c r="W27" s="125" t="n">
        <f aca="false">IF((V27&gt;=1),1,IF((V27&gt;0),V27,0))*$D27</f>
        <v>0</v>
      </c>
      <c r="X27" s="125" t="n">
        <f aca="false">X26-1</f>
        <v>-2</v>
      </c>
      <c r="Y27" s="125" t="n">
        <f aca="false">IF((X27&gt;=1),1,IF((X27&gt;0),X27,0))*$D27</f>
        <v>0</v>
      </c>
      <c r="Z27" s="125"/>
      <c r="AA27" s="125" t="n">
        <f aca="false">AA26-1</f>
        <v>-1</v>
      </c>
      <c r="AB27" s="125" t="n">
        <f aca="false">IF((AA27&gt;=1),1,IF((AA27&gt;0),AA27,0))*$D27</f>
        <v>0</v>
      </c>
      <c r="AC27" s="125" t="n">
        <f aca="false">AC26-1</f>
        <v>0</v>
      </c>
      <c r="AD27" s="125" t="n">
        <f aca="false">IF((AC27&gt;=1),1,IF((AC27&gt;0),AC27,0))*$D27</f>
        <v>0</v>
      </c>
      <c r="AE27" s="125" t="n">
        <f aca="false">AE26-1</f>
        <v>1</v>
      </c>
      <c r="AF27" s="125" t="n">
        <f aca="false">IF((AE27&gt;=1),1,IF((AE27&gt;0),AE27,0))*$D27</f>
        <v>10</v>
      </c>
      <c r="AG27" s="125" t="n">
        <f aca="false">AG26-1</f>
        <v>2</v>
      </c>
      <c r="AH27" s="125" t="n">
        <f aca="false">IF((AG27&gt;=1),1,IF((AG27&gt;0),AG27,0))*$D27</f>
        <v>10</v>
      </c>
      <c r="AI27" s="125" t="n">
        <f aca="false">AI26-1</f>
        <v>3</v>
      </c>
      <c r="AJ27" s="125" t="n">
        <f aca="false">IF((AI27&gt;=1),1,IF((AI27&gt;0),AI27,0))*$D27</f>
        <v>10</v>
      </c>
      <c r="AK27" s="125" t="n">
        <f aca="false">AK26-1</f>
        <v>4</v>
      </c>
      <c r="AL27" s="125" t="n">
        <f aca="false">IF((AK27&gt;=1),1,IF((AK27&gt;0),AK27,0))*$D27</f>
        <v>10</v>
      </c>
      <c r="AM27" s="125" t="n">
        <f aca="false">AM26-1</f>
        <v>4</v>
      </c>
      <c r="AN27" s="125" t="n">
        <f aca="false">IF((AM27&gt;=1),1,IF((AM27&gt;0),AM27,0))*$D27</f>
        <v>10</v>
      </c>
      <c r="AO27" s="125" t="n">
        <f aca="false">AO26-1</f>
        <v>4</v>
      </c>
      <c r="AP27" s="125" t="n">
        <f aca="false">IF((AO27&gt;=1),1,IF((AO27&gt;0),AO27,0))*$D27</f>
        <v>10</v>
      </c>
      <c r="AQ27" s="125" t="n">
        <f aca="false">AQ26-1</f>
        <v>4</v>
      </c>
      <c r="AR27" s="125" t="n">
        <f aca="false">IF((AQ27&gt;=1),1,IF((AQ27&gt;0),AQ27,0))*$D27</f>
        <v>10</v>
      </c>
      <c r="AS27" s="125" t="n">
        <f aca="false">AS26-1</f>
        <v>4</v>
      </c>
      <c r="AT27" s="125"/>
      <c r="AU27" s="125"/>
      <c r="AV27" s="125" t="n">
        <f aca="false">IF((AS27&gt;=1),1,IF((AS27&gt;0),AS27,0))*$D27</f>
        <v>10</v>
      </c>
      <c r="AW27" s="125" t="n">
        <f aca="false">AW26-1</f>
        <v>4</v>
      </c>
      <c r="AX27" s="125" t="n">
        <f aca="false">IF((AW27&gt;=1),1,IF((AW27&gt;0),AW27,0))*$D27</f>
        <v>10</v>
      </c>
      <c r="AY27" s="125" t="n">
        <f aca="false">AY26-1</f>
        <v>4</v>
      </c>
      <c r="AZ27" s="125" t="n">
        <f aca="false">IF((AY27&gt;=1),1,IF((AY27&gt;0),AY27,0))*$D27</f>
        <v>10</v>
      </c>
      <c r="BA27" s="125" t="n">
        <f aca="false">BA26-1</f>
        <v>4</v>
      </c>
      <c r="BB27" s="125" t="n">
        <f aca="false">IF((BA27&gt;=1),1,IF((BA27&gt;0),BA27,0))*wssi_1!$D27</f>
        <v>10</v>
      </c>
      <c r="BC27" s="125" t="n">
        <f aca="false">BC26-1</f>
        <v>4</v>
      </c>
      <c r="BD27" s="125" t="n">
        <f aca="false">IF((BC27&gt;=1),1,IF((BC27&gt;0),BC27,0))*wssi_1!$D27</f>
        <v>10</v>
      </c>
      <c r="BE27" s="125" t="n">
        <f aca="false">WSSI!AD82</f>
        <v>4</v>
      </c>
      <c r="BF27" s="125" t="n">
        <f aca="false">IF((BE27&gt;=1),1,IF((BE27&gt;0),BE27,0))*wssi_1!$D27</f>
        <v>10</v>
      </c>
      <c r="BG27" s="125"/>
      <c r="BH27" s="125"/>
      <c r="BI27" s="125"/>
      <c r="BJ27" s="125"/>
      <c r="BK27" s="125"/>
      <c r="BL27" s="125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</row>
    <row collapsed="false" customFormat="false" customHeight="true" hidden="false" ht="13" outlineLevel="0" r="28">
      <c r="A28" s="125" t="n">
        <f aca="false">IF((WSSI!BA72&lt;&gt;0),1,0)</f>
        <v>0</v>
      </c>
      <c r="B28" s="125" t="n">
        <f aca="false">IF(WSSI!AZ83&lt;&gt;0,WSSI!AZ83,WSSI!AY83)+C28</f>
        <v>9</v>
      </c>
      <c r="C28" s="125" t="n">
        <f aca="false">WSSI!BD83/100*WSSI!BE83</f>
        <v>0</v>
      </c>
      <c r="D28" s="182" t="n">
        <f aca="false">B28</f>
        <v>9</v>
      </c>
      <c r="E28" s="125" t="n">
        <f aca="false">E27-1</f>
        <v>-12</v>
      </c>
      <c r="F28" s="125" t="n">
        <f aca="false">IF((E28&gt;=1),1,IF((E28&gt;0),E28,0))*$D28</f>
        <v>0</v>
      </c>
      <c r="G28" s="125" t="n">
        <f aca="false">G27-1</f>
        <v>-11</v>
      </c>
      <c r="H28" s="125" t="n">
        <f aca="false">IF((G28&gt;=1),1,IF((G28&gt;0),G28,0))*$D28</f>
        <v>0</v>
      </c>
      <c r="I28" s="125" t="n">
        <f aca="false">I27-1</f>
        <v>-10</v>
      </c>
      <c r="J28" s="125" t="n">
        <f aca="false">IF((I28&gt;=1),1,IF((I28&gt;0),I28,0))*$D28</f>
        <v>0</v>
      </c>
      <c r="K28" s="125" t="n">
        <f aca="false">K27-1</f>
        <v>-9</v>
      </c>
      <c r="L28" s="125" t="n">
        <f aca="false">IF((K28&gt;=1),1,IF((K28&gt;0),K28,0))*$D28</f>
        <v>0</v>
      </c>
      <c r="M28" s="125" t="n">
        <f aca="false">M27-1</f>
        <v>-8</v>
      </c>
      <c r="N28" s="125"/>
      <c r="O28" s="125" t="n">
        <f aca="false">IF((M28&gt;=1),1,IF((M28&gt;0),M28,0))*$D28</f>
        <v>0</v>
      </c>
      <c r="P28" s="125" t="n">
        <f aca="false">P27-1</f>
        <v>-7</v>
      </c>
      <c r="Q28" s="125" t="n">
        <f aca="false">IF((P28&gt;=1),1,IF((P28&gt;0),P28,0))*$D28</f>
        <v>0</v>
      </c>
      <c r="R28" s="125" t="n">
        <f aca="false">R27-1</f>
        <v>-6</v>
      </c>
      <c r="S28" s="125" t="n">
        <f aca="false">IF((R28&gt;=1),1,IF((R28&gt;0),R28,0))*$D28</f>
        <v>0</v>
      </c>
      <c r="T28" s="125" t="n">
        <f aca="false">T27-1</f>
        <v>-5</v>
      </c>
      <c r="U28" s="125" t="n">
        <f aca="false">IF((T28&gt;=1),1,IF((T28&gt;0),T28,0))*$D28</f>
        <v>0</v>
      </c>
      <c r="V28" s="125" t="n">
        <f aca="false">V27-1</f>
        <v>-4</v>
      </c>
      <c r="W28" s="125" t="n">
        <f aca="false">IF((V28&gt;=1),1,IF((V28&gt;0),V28,0))*$D28</f>
        <v>0</v>
      </c>
      <c r="X28" s="125" t="n">
        <f aca="false">X27-1</f>
        <v>-3</v>
      </c>
      <c r="Y28" s="125" t="n">
        <f aca="false">IF((X28&gt;=1),1,IF((X28&gt;0),X28,0))*$D28</f>
        <v>0</v>
      </c>
      <c r="Z28" s="125"/>
      <c r="AA28" s="125" t="n">
        <f aca="false">AA27-1</f>
        <v>-2</v>
      </c>
      <c r="AB28" s="125" t="n">
        <f aca="false">IF((AA28&gt;=1),1,IF((AA28&gt;0),AA28,0))*$D28</f>
        <v>0</v>
      </c>
      <c r="AC28" s="125" t="n">
        <f aca="false">AC27-1</f>
        <v>-1</v>
      </c>
      <c r="AD28" s="125" t="n">
        <f aca="false">IF((AC28&gt;=1),1,IF((AC28&gt;0),AC28,0))*$D28</f>
        <v>0</v>
      </c>
      <c r="AE28" s="125" t="n">
        <f aca="false">AE27-1</f>
        <v>0</v>
      </c>
      <c r="AF28" s="125" t="n">
        <f aca="false">IF((AE28&gt;=1),1,IF((AE28&gt;0),AE28,0))*$D28</f>
        <v>0</v>
      </c>
      <c r="AG28" s="125" t="n">
        <f aca="false">AG27-1</f>
        <v>1</v>
      </c>
      <c r="AH28" s="125" t="n">
        <f aca="false">IF((AG28&gt;=1),1,IF((AG28&gt;0),AG28,0))*$D28</f>
        <v>9</v>
      </c>
      <c r="AI28" s="125" t="n">
        <f aca="false">AI27-1</f>
        <v>2</v>
      </c>
      <c r="AJ28" s="125" t="n">
        <f aca="false">IF((AI28&gt;=1),1,IF((AI28&gt;0),AI28,0))*$D28</f>
        <v>9</v>
      </c>
      <c r="AK28" s="125" t="n">
        <f aca="false">AK27-1</f>
        <v>3</v>
      </c>
      <c r="AL28" s="125" t="n">
        <f aca="false">IF((AK28&gt;=1),1,IF((AK28&gt;0),AK28,0))*$D28</f>
        <v>9</v>
      </c>
      <c r="AM28" s="125" t="n">
        <f aca="false">AM27-1</f>
        <v>3</v>
      </c>
      <c r="AN28" s="125" t="n">
        <f aca="false">IF((AM28&gt;=1),1,IF((AM28&gt;0),AM28,0))*$D28</f>
        <v>9</v>
      </c>
      <c r="AO28" s="125" t="n">
        <f aca="false">AO27-1</f>
        <v>3</v>
      </c>
      <c r="AP28" s="125" t="n">
        <f aca="false">IF((AO28&gt;=1),1,IF((AO28&gt;0),AO28,0))*$D28</f>
        <v>9</v>
      </c>
      <c r="AQ28" s="125" t="n">
        <f aca="false">AQ27-1</f>
        <v>3</v>
      </c>
      <c r="AR28" s="125" t="n">
        <f aca="false">IF((AQ28&gt;=1),1,IF((AQ28&gt;0),AQ28,0))*$D28</f>
        <v>9</v>
      </c>
      <c r="AS28" s="125" t="n">
        <f aca="false">AS27-1</f>
        <v>3</v>
      </c>
      <c r="AT28" s="125"/>
      <c r="AU28" s="125"/>
      <c r="AV28" s="125" t="n">
        <f aca="false">IF((AS28&gt;=1),1,IF((AS28&gt;0),AS28,0))*$D28</f>
        <v>9</v>
      </c>
      <c r="AW28" s="125" t="n">
        <f aca="false">AW27-1</f>
        <v>3</v>
      </c>
      <c r="AX28" s="125" t="n">
        <f aca="false">IF((AW28&gt;=1),1,IF((AW28&gt;0),AW28,0))*$D28</f>
        <v>9</v>
      </c>
      <c r="AY28" s="125" t="n">
        <f aca="false">AY27-1</f>
        <v>3</v>
      </c>
      <c r="AZ28" s="125" t="n">
        <f aca="false">IF((AY28&gt;=1),1,IF((AY28&gt;0),AY28,0))*$D28</f>
        <v>9</v>
      </c>
      <c r="BA28" s="125" t="n">
        <f aca="false">BA27-1</f>
        <v>3</v>
      </c>
      <c r="BB28" s="125" t="n">
        <f aca="false">IF((BA28&gt;=1),1,IF((BA28&gt;0),BA28,0))*wssi_1!$D28</f>
        <v>9</v>
      </c>
      <c r="BC28" s="125" t="n">
        <f aca="false">BC27-1</f>
        <v>3</v>
      </c>
      <c r="BD28" s="125" t="n">
        <f aca="false">IF((BC28&gt;=1),1,IF((BC28&gt;0),BC28,0))*wssi_1!$D28</f>
        <v>9</v>
      </c>
      <c r="BE28" s="125" t="n">
        <f aca="false">BE27-1</f>
        <v>3</v>
      </c>
      <c r="BF28" s="125" t="n">
        <f aca="false">IF((BE28&gt;=1),1,IF((BE28&gt;0),BE28,0))*wssi_1!$D28</f>
        <v>9</v>
      </c>
      <c r="BG28" s="125" t="n">
        <f aca="false">WSSI!AD83</f>
        <v>3</v>
      </c>
      <c r="BH28" s="125" t="n">
        <f aca="false">IF((BG28&gt;=1),1,IF((BG28&gt;0),BG28,0))*wssi_1!$D28</f>
        <v>9</v>
      </c>
      <c r="BI28" s="125"/>
      <c r="BJ28" s="125"/>
      <c r="BK28" s="125"/>
      <c r="BL28" s="125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</row>
    <row collapsed="false" customFormat="false" customHeight="true" hidden="false" ht="13" outlineLevel="0" r="29">
      <c r="A29" s="125" t="n">
        <f aca="false">IF((WSSI!BA73&lt;&gt;0),1,0)</f>
        <v>0</v>
      </c>
      <c r="B29" s="125" t="n">
        <f aca="false">IF(WSSI!AZ84&lt;&gt;0,WSSI!AZ84,WSSI!AY84)+C29</f>
        <v>8</v>
      </c>
      <c r="C29" s="125" t="n">
        <f aca="false">WSSI!BD84/100*WSSI!BE84</f>
        <v>0</v>
      </c>
      <c r="D29" s="182" t="n">
        <f aca="false">B29</f>
        <v>8</v>
      </c>
      <c r="E29" s="125" t="n">
        <f aca="false">E28-1</f>
        <v>-13</v>
      </c>
      <c r="F29" s="125" t="n">
        <f aca="false">IF((E29&gt;=1),1,IF((E29&gt;0),E29,0))*$D29</f>
        <v>0</v>
      </c>
      <c r="G29" s="125" t="n">
        <f aca="false">G28-1</f>
        <v>-12</v>
      </c>
      <c r="H29" s="125" t="n">
        <f aca="false">IF((G29&gt;=1),1,IF((G29&gt;0),G29,0))*$D29</f>
        <v>0</v>
      </c>
      <c r="I29" s="125" t="n">
        <f aca="false">I28-1</f>
        <v>-11</v>
      </c>
      <c r="J29" s="125" t="n">
        <f aca="false">IF((I29&gt;=1),1,IF((I29&gt;0),I29,0))*$D29</f>
        <v>0</v>
      </c>
      <c r="K29" s="125" t="n">
        <f aca="false">K28-1</f>
        <v>-10</v>
      </c>
      <c r="L29" s="125" t="n">
        <f aca="false">IF((K29&gt;=1),1,IF((K29&gt;0),K29,0))*$D29</f>
        <v>0</v>
      </c>
      <c r="M29" s="125" t="n">
        <f aca="false">M28-1</f>
        <v>-9</v>
      </c>
      <c r="N29" s="125"/>
      <c r="O29" s="125" t="n">
        <f aca="false">IF((M29&gt;=1),1,IF((M29&gt;0),M29,0))*$D29</f>
        <v>0</v>
      </c>
      <c r="P29" s="125" t="n">
        <f aca="false">P28-1</f>
        <v>-8</v>
      </c>
      <c r="Q29" s="125" t="n">
        <f aca="false">IF((P29&gt;=1),1,IF((P29&gt;0),P29,0))*$D29</f>
        <v>0</v>
      </c>
      <c r="R29" s="125" t="n">
        <f aca="false">R28-1</f>
        <v>-7</v>
      </c>
      <c r="S29" s="125" t="n">
        <f aca="false">IF((R29&gt;=1),1,IF((R29&gt;0),R29,0))*$D29</f>
        <v>0</v>
      </c>
      <c r="T29" s="125" t="n">
        <f aca="false">T28-1</f>
        <v>-6</v>
      </c>
      <c r="U29" s="125" t="n">
        <f aca="false">IF((T29&gt;=1),1,IF((T29&gt;0),T29,0))*$D29</f>
        <v>0</v>
      </c>
      <c r="V29" s="125" t="n">
        <f aca="false">V28-1</f>
        <v>-5</v>
      </c>
      <c r="W29" s="125" t="n">
        <f aca="false">IF((V29&gt;=1),1,IF((V29&gt;0),V29,0))*$D29</f>
        <v>0</v>
      </c>
      <c r="X29" s="125" t="n">
        <f aca="false">X28-1</f>
        <v>-4</v>
      </c>
      <c r="Y29" s="125" t="n">
        <f aca="false">IF((X29&gt;=1),1,IF((X29&gt;0),X29,0))*$D29</f>
        <v>0</v>
      </c>
      <c r="Z29" s="125"/>
      <c r="AA29" s="125" t="n">
        <f aca="false">AA28-1</f>
        <v>-3</v>
      </c>
      <c r="AB29" s="125" t="n">
        <f aca="false">IF((AA29&gt;=1),1,IF((AA29&gt;0),AA29,0))*$D29</f>
        <v>0</v>
      </c>
      <c r="AC29" s="125" t="n">
        <f aca="false">AC28-1</f>
        <v>-2</v>
      </c>
      <c r="AD29" s="125" t="n">
        <f aca="false">IF((AC29&gt;=1),1,IF((AC29&gt;0),AC29,0))*$D29</f>
        <v>0</v>
      </c>
      <c r="AE29" s="125" t="n">
        <f aca="false">AE28-1</f>
        <v>-1</v>
      </c>
      <c r="AF29" s="125" t="n">
        <f aca="false">IF((AE29&gt;=1),1,IF((AE29&gt;0),AE29,0))*$D29</f>
        <v>0</v>
      </c>
      <c r="AG29" s="125" t="n">
        <f aca="false">AG28-1</f>
        <v>0</v>
      </c>
      <c r="AH29" s="125" t="n">
        <f aca="false">IF((AG29&gt;=1),1,IF((AG29&gt;0),AG29,0))*$D29</f>
        <v>0</v>
      </c>
      <c r="AI29" s="125" t="n">
        <f aca="false">AI28-1</f>
        <v>1</v>
      </c>
      <c r="AJ29" s="125" t="n">
        <f aca="false">IF((AI29&gt;=1),1,IF((AI29&gt;0),AI29,0))*$D29</f>
        <v>8</v>
      </c>
      <c r="AK29" s="125" t="n">
        <f aca="false">AK28-1</f>
        <v>2</v>
      </c>
      <c r="AL29" s="125" t="n">
        <f aca="false">IF((AK29&gt;=1),1,IF((AK29&gt;0),AK29,0))*$D29</f>
        <v>8</v>
      </c>
      <c r="AM29" s="125" t="n">
        <f aca="false">AM28-1</f>
        <v>2</v>
      </c>
      <c r="AN29" s="125" t="n">
        <f aca="false">IF((AM29&gt;=1),1,IF((AM29&gt;0),AM29,0))*$D29</f>
        <v>8</v>
      </c>
      <c r="AO29" s="125" t="n">
        <f aca="false">AO28-1</f>
        <v>2</v>
      </c>
      <c r="AP29" s="125" t="n">
        <f aca="false">IF((AO29&gt;=1),1,IF((AO29&gt;0),AO29,0))*$D29</f>
        <v>8</v>
      </c>
      <c r="AQ29" s="125" t="n">
        <f aca="false">AQ28-1</f>
        <v>2</v>
      </c>
      <c r="AR29" s="125" t="n">
        <f aca="false">IF((AQ29&gt;=1),1,IF((AQ29&gt;0),AQ29,0))*$D29</f>
        <v>8</v>
      </c>
      <c r="AS29" s="125" t="n">
        <f aca="false">AS28-1</f>
        <v>2</v>
      </c>
      <c r="AT29" s="125"/>
      <c r="AU29" s="125"/>
      <c r="AV29" s="125" t="n">
        <f aca="false">IF((AS29&gt;=1),1,IF((AS29&gt;0),AS29,0))*$D29</f>
        <v>8</v>
      </c>
      <c r="AW29" s="125" t="n">
        <f aca="false">AW28-1</f>
        <v>2</v>
      </c>
      <c r="AX29" s="125" t="n">
        <f aca="false">IF((AW29&gt;=1),1,IF((AW29&gt;0),AW29,0))*$D29</f>
        <v>8</v>
      </c>
      <c r="AY29" s="125" t="n">
        <f aca="false">AY28-1</f>
        <v>2</v>
      </c>
      <c r="AZ29" s="125" t="n">
        <f aca="false">IF((AY29&gt;=1),1,IF((AY29&gt;0),AY29,0))*$D29</f>
        <v>8</v>
      </c>
      <c r="BA29" s="125" t="n">
        <f aca="false">BA28-1</f>
        <v>2</v>
      </c>
      <c r="BB29" s="125" t="n">
        <f aca="false">IF((BA29&gt;=1),1,IF((BA29&gt;0),BA29,0))*wssi_1!$D29</f>
        <v>8</v>
      </c>
      <c r="BC29" s="125" t="n">
        <f aca="false">BC28-1</f>
        <v>2</v>
      </c>
      <c r="BD29" s="125" t="n">
        <f aca="false">IF((BC29&gt;=1),1,IF((BC29&gt;0),BC29,0))*wssi_1!$D29</f>
        <v>8</v>
      </c>
      <c r="BE29" s="125" t="n">
        <f aca="false">BE28-1</f>
        <v>2</v>
      </c>
      <c r="BF29" s="125" t="n">
        <f aca="false">IF((BE29&gt;=1),1,IF((BE29&gt;0),BE29,0))*wssi_1!$D29</f>
        <v>8</v>
      </c>
      <c r="BG29" s="125" t="n">
        <f aca="false">WSSI!AD84</f>
        <v>2</v>
      </c>
      <c r="BH29" s="125" t="n">
        <f aca="false">IF((BG29&gt;=1),1,IF((BG29&gt;0),BG29,0))*wssi_1!$D29</f>
        <v>8</v>
      </c>
      <c r="BI29" s="182" t="n">
        <f aca="false">WSSI!AD84</f>
        <v>2</v>
      </c>
      <c r="BJ29" s="125" t="n">
        <f aca="false">IF((BI29&gt;=1),1,IF((BI29&gt;0),BI29,0))*wssi_1!$D29</f>
        <v>8</v>
      </c>
      <c r="BK29" s="125"/>
      <c r="BL29" s="125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</row>
    <row collapsed="false" customFormat="false" customHeight="true" hidden="false" ht="13" outlineLevel="0" r="30">
      <c r="A30" s="125"/>
      <c r="B30" s="125" t="n">
        <f aca="false">IF(WSSI!AZ85&lt;&gt;0,WSSI!AZ85,WSSI!AY85)+C30</f>
        <v>8</v>
      </c>
      <c r="C30" s="125" t="n">
        <f aca="false">WSSI!BD85/100*WSSI!BE85</f>
        <v>0</v>
      </c>
      <c r="D30" s="182" t="n">
        <f aca="false">B30</f>
        <v>8</v>
      </c>
      <c r="E30" s="125" t="n">
        <f aca="false">E29-1</f>
        <v>-14</v>
      </c>
      <c r="F30" s="125" t="n">
        <f aca="false">IF((E30&gt;=1),1,IF((E30&gt;0),E30,0))*$D30</f>
        <v>0</v>
      </c>
      <c r="G30" s="125" t="n">
        <f aca="false">G29-1</f>
        <v>-13</v>
      </c>
      <c r="H30" s="125" t="n">
        <f aca="false">IF((G30&gt;=1),1,IF((G30&gt;0),G30,0))*$D30</f>
        <v>0</v>
      </c>
      <c r="I30" s="125" t="n">
        <f aca="false">I29-1</f>
        <v>-12</v>
      </c>
      <c r="J30" s="125" t="n">
        <f aca="false">IF((I30&gt;=1),1,IF((I30&gt;0),I30,0))*$D30</f>
        <v>0</v>
      </c>
      <c r="K30" s="125" t="n">
        <f aca="false">K29-1</f>
        <v>-11</v>
      </c>
      <c r="L30" s="125" t="n">
        <f aca="false">IF((K30&gt;=1),1,IF((K30&gt;0),K30,0))*$D30</f>
        <v>0</v>
      </c>
      <c r="M30" s="125" t="n">
        <f aca="false">M29-1</f>
        <v>-10</v>
      </c>
      <c r="N30" s="125"/>
      <c r="O30" s="125" t="n">
        <f aca="false">IF((M30&gt;=1),1,IF((M30&gt;0),M30,0))*$D30</f>
        <v>0</v>
      </c>
      <c r="P30" s="125" t="n">
        <f aca="false">P29-1</f>
        <v>-9</v>
      </c>
      <c r="Q30" s="125" t="n">
        <f aca="false">IF((P30&gt;=1),1,IF((P30&gt;0),P30,0))*$D30</f>
        <v>0</v>
      </c>
      <c r="R30" s="125" t="n">
        <f aca="false">R29-1</f>
        <v>-8</v>
      </c>
      <c r="S30" s="125" t="n">
        <f aca="false">IF((R30&gt;=1),1,IF((R30&gt;0),R30,0))*$D30</f>
        <v>0</v>
      </c>
      <c r="T30" s="125" t="n">
        <f aca="false">T29-1</f>
        <v>-7</v>
      </c>
      <c r="U30" s="125" t="n">
        <f aca="false">IF((T30&gt;=1),1,IF((T30&gt;0),T30,0))*$D30</f>
        <v>0</v>
      </c>
      <c r="V30" s="125" t="n">
        <f aca="false">V29-1</f>
        <v>-6</v>
      </c>
      <c r="W30" s="125" t="n">
        <f aca="false">IF((V30&gt;=1),1,IF((V30&gt;0),V30,0))*$D30</f>
        <v>0</v>
      </c>
      <c r="X30" s="125" t="n">
        <f aca="false">X29-1</f>
        <v>-5</v>
      </c>
      <c r="Y30" s="125" t="n">
        <f aca="false">IF((X30&gt;=1),1,IF((X30&gt;0),X30,0))*$D30</f>
        <v>0</v>
      </c>
      <c r="Z30" s="125"/>
      <c r="AA30" s="125" t="n">
        <f aca="false">AA29-1</f>
        <v>-4</v>
      </c>
      <c r="AB30" s="125" t="n">
        <f aca="false">IF((AA30&gt;=1),1,IF((AA30&gt;0),AA30,0))*$D30</f>
        <v>0</v>
      </c>
      <c r="AC30" s="125" t="n">
        <f aca="false">AC29-1</f>
        <v>-3</v>
      </c>
      <c r="AD30" s="125" t="n">
        <f aca="false">IF((AC30&gt;=1),1,IF((AC30&gt;0),AC30,0))*$D30</f>
        <v>0</v>
      </c>
      <c r="AE30" s="125" t="n">
        <f aca="false">AE29-1</f>
        <v>-2</v>
      </c>
      <c r="AF30" s="125" t="n">
        <f aca="false">IF((AE30&gt;=1),1,IF((AE30&gt;0),AE30,0))*$D30</f>
        <v>0</v>
      </c>
      <c r="AG30" s="125" t="n">
        <f aca="false">AG29-1</f>
        <v>-1</v>
      </c>
      <c r="AH30" s="125" t="n">
        <f aca="false">IF((AG30&gt;=1),1,IF((AG30&gt;0),AG30,0))*$D30</f>
        <v>0</v>
      </c>
      <c r="AI30" s="125" t="n">
        <f aca="false">AI29-1</f>
        <v>0</v>
      </c>
      <c r="AJ30" s="125" t="n">
        <f aca="false">IF((AI30&gt;=1),1,IF((AI30&gt;0),AI30,0))*$D30</f>
        <v>0</v>
      </c>
      <c r="AK30" s="125" t="n">
        <f aca="false">AK29-1</f>
        <v>1</v>
      </c>
      <c r="AL30" s="125" t="n">
        <f aca="false">IF((AK30&gt;=1),1,IF((AK30&gt;0),AK30,0))*$D30</f>
        <v>8</v>
      </c>
      <c r="AM30" s="125" t="n">
        <f aca="false">AM29-1</f>
        <v>1</v>
      </c>
      <c r="AN30" s="125" t="n">
        <f aca="false">IF((AM30&gt;=1),1,IF((AM30&gt;0),AM30,0))*$D30</f>
        <v>8</v>
      </c>
      <c r="AO30" s="125" t="n">
        <f aca="false">AO29-1</f>
        <v>1</v>
      </c>
      <c r="AP30" s="125" t="n">
        <f aca="false">IF((AO30&gt;=1),1,IF((AO30&gt;0),AO30,0))*$D30</f>
        <v>8</v>
      </c>
      <c r="AQ30" s="125" t="n">
        <f aca="false">AQ29-1</f>
        <v>1</v>
      </c>
      <c r="AR30" s="125" t="n">
        <f aca="false">IF((AQ30&gt;=1),1,IF((AQ30&gt;0),AQ30,0))*$D30</f>
        <v>8</v>
      </c>
      <c r="AS30" s="125" t="n">
        <f aca="false">AS29-1</f>
        <v>1</v>
      </c>
      <c r="AT30" s="125"/>
      <c r="AU30" s="125"/>
      <c r="AV30" s="125" t="n">
        <f aca="false">IF((AS30&gt;=1),1,IF((AS30&gt;0),AS30,0))*$D30</f>
        <v>8</v>
      </c>
      <c r="AW30" s="125" t="n">
        <f aca="false">AW29-1</f>
        <v>1</v>
      </c>
      <c r="AX30" s="125" t="n">
        <f aca="false">IF((AW30&gt;=1),1,IF((AW30&gt;0),AW30,0))*$D30</f>
        <v>8</v>
      </c>
      <c r="AY30" s="125" t="n">
        <f aca="false">AY29-1</f>
        <v>1</v>
      </c>
      <c r="AZ30" s="125" t="n">
        <f aca="false">IF((AY30&gt;=1),1,IF((AY30&gt;0),AY30,0))*$D30</f>
        <v>8</v>
      </c>
      <c r="BA30" s="125" t="n">
        <f aca="false">BA29-1</f>
        <v>1</v>
      </c>
      <c r="BB30" s="125" t="n">
        <f aca="false">IF((BA30&gt;=1),1,IF((BA30&gt;0),BA30,0))*wssi_1!$D30</f>
        <v>8</v>
      </c>
      <c r="BC30" s="125" t="n">
        <f aca="false">BC29-1</f>
        <v>1</v>
      </c>
      <c r="BD30" s="125" t="n">
        <f aca="false">IF((BC30&gt;=1),1,IF((BC30&gt;0),BC30,0))*wssi_1!$D30</f>
        <v>8</v>
      </c>
      <c r="BE30" s="125" t="n">
        <f aca="false">BE29-1</f>
        <v>1</v>
      </c>
      <c r="BF30" s="125" t="n">
        <f aca="false">IF((BE30&gt;=1),1,IF((BE30&gt;0),BE30,0))*wssi_1!$D30</f>
        <v>8</v>
      </c>
      <c r="BG30" s="125" t="n">
        <f aca="false">WSSI!AD85</f>
        <v>1</v>
      </c>
      <c r="BH30" s="125" t="n">
        <f aca="false">IF((BG30&gt;=1),1,IF((BG30&gt;0),BG30,0))*wssi_1!$D30</f>
        <v>8</v>
      </c>
      <c r="BI30" s="182" t="n">
        <f aca="false">WSSI!AD85</f>
        <v>1</v>
      </c>
      <c r="BJ30" s="125" t="n">
        <f aca="false">IF((BI30&gt;=1),1,IF((BI30&gt;0),BI30,0))*wssi_1!$D30</f>
        <v>8</v>
      </c>
      <c r="BK30" s="182" t="n">
        <f aca="false">WSSI!AD85</f>
        <v>1</v>
      </c>
      <c r="BL30" s="125" t="n">
        <f aca="false">IF((BK30&gt;=1),1,IF((BK30&gt;0),BK30,0))*wssi_1!$D30</f>
        <v>8</v>
      </c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</row>
    <row collapsed="false" customFormat="false" customHeight="true" hidden="false" ht="13" outlineLevel="0" r="31">
      <c r="A31" s="125"/>
      <c r="B31" s="125"/>
      <c r="C31" s="125"/>
      <c r="D31" s="125"/>
      <c r="E31" s="125"/>
      <c r="F31" s="125" t="n">
        <f aca="false">SUM(F3:F30)</f>
        <v>140</v>
      </c>
      <c r="G31" s="125"/>
      <c r="H31" s="125" t="n">
        <f aca="false">SUM(H3:H30)</f>
        <v>150</v>
      </c>
      <c r="I31" s="125"/>
      <c r="J31" s="125" t="n">
        <f aca="false">SUM(J3:J30)</f>
        <v>161</v>
      </c>
      <c r="K31" s="125"/>
      <c r="L31" s="125" t="n">
        <f aca="false">SUM(L3:L30)</f>
        <v>171</v>
      </c>
      <c r="M31" s="125"/>
      <c r="N31" s="125"/>
      <c r="O31" s="125" t="n">
        <f aca="false">SUM(O3:O30)</f>
        <v>179</v>
      </c>
      <c r="P31" s="125"/>
      <c r="Q31" s="125" t="n">
        <f aca="false">SUM(Q3:Q30)</f>
        <v>186</v>
      </c>
      <c r="R31" s="125"/>
      <c r="S31" s="125" t="n">
        <f aca="false">SUM(S3:S30)</f>
        <v>191</v>
      </c>
      <c r="T31" s="125"/>
      <c r="U31" s="125" t="n">
        <f aca="false">SUM(U3:U30)</f>
        <v>194</v>
      </c>
      <c r="V31" s="125"/>
      <c r="W31" s="125" t="n">
        <f aca="false">SUM(W3:W30)</f>
        <v>194</v>
      </c>
      <c r="X31" s="125"/>
      <c r="Y31" s="125" t="n">
        <f aca="false">SUM(Y3:Y30)</f>
        <v>193</v>
      </c>
      <c r="Z31" s="125"/>
      <c r="AA31" s="125"/>
      <c r="AB31" s="125" t="n">
        <f aca="false">SUM(AB3:AB30)</f>
        <v>191</v>
      </c>
      <c r="AC31" s="125"/>
      <c r="AD31" s="125" t="n">
        <f aca="false">SUM(AD3:AD30)</f>
        <v>187</v>
      </c>
      <c r="AE31" s="125"/>
      <c r="AF31" s="125" t="n">
        <f aca="false">SUM(AF3:AF30)</f>
        <v>181</v>
      </c>
      <c r="AG31" s="125"/>
      <c r="AH31" s="125" t="n">
        <f aca="false">SUM(AH3:AH30)</f>
        <v>174</v>
      </c>
      <c r="AI31" s="125"/>
      <c r="AJ31" s="125" t="n">
        <f aca="false">SUM(AJ3:AJ30)</f>
        <v>165</v>
      </c>
      <c r="AK31" s="125"/>
      <c r="AL31" s="125" t="n">
        <f aca="false">SUM(AL3:AL30)</f>
        <v>155</v>
      </c>
      <c r="AM31" s="125"/>
      <c r="AN31" s="125" t="n">
        <f aca="false">SUM(AN3:AN30)</f>
        <v>138</v>
      </c>
      <c r="AO31" s="125"/>
      <c r="AP31" s="125" t="n">
        <f aca="false">SUM(AP3:AP30)</f>
        <v>122</v>
      </c>
      <c r="AQ31" s="125"/>
      <c r="AR31" s="125" t="n">
        <f aca="false">SUM(AR3:AR30)</f>
        <v>107</v>
      </c>
      <c r="AS31" s="125"/>
      <c r="AT31" s="125"/>
      <c r="AU31" s="125"/>
      <c r="AV31" s="125" t="n">
        <f aca="false">SUM(AV3:AV30)</f>
        <v>93</v>
      </c>
      <c r="AW31" s="125"/>
      <c r="AX31" s="125" t="n">
        <f aca="false">SUM(AX3:AX30)</f>
        <v>80</v>
      </c>
      <c r="AY31" s="125"/>
      <c r="AZ31" s="125" t="n">
        <f aca="false">SUM(AZ3:AZ30)</f>
        <v>68</v>
      </c>
      <c r="BA31" s="125"/>
      <c r="BB31" s="125" t="n">
        <f aca="false">SUM(BB25:BB30)</f>
        <v>56</v>
      </c>
      <c r="BC31" s="125"/>
      <c r="BD31" s="125" t="n">
        <f aca="false">SUM(BD25:BD30)</f>
        <v>45</v>
      </c>
      <c r="BE31" s="125"/>
      <c r="BF31" s="125" t="n">
        <f aca="false">SUM(BF25:BF30)</f>
        <v>35</v>
      </c>
      <c r="BG31" s="125"/>
      <c r="BH31" s="125" t="n">
        <f aca="false">SUM(BH25:BH30)</f>
        <v>25</v>
      </c>
      <c r="BI31" s="125"/>
      <c r="BJ31" s="125" t="n">
        <f aca="false">SUM(BJ25:BJ30)</f>
        <v>16</v>
      </c>
      <c r="BK31" s="125"/>
      <c r="BL31" s="125" t="n">
        <f aca="false">SUM(BL25:BL30)</f>
        <v>8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</row>
    <row collapsed="false" customFormat="false" customHeight="true" hidden="false" ht="13" outlineLevel="0" r="32">
      <c r="A32" s="125" t="n">
        <f aca="false">IF((WSSI!BA76&lt;&gt;0),1,0)</f>
        <v>0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</row>
    <row collapsed="false" customFormat="false" customHeight="true" hidden="false" ht="13" outlineLevel="0" r="33">
      <c r="A33" s="125" t="n">
        <f aca="false">IF((WSSI!BA77&lt;&gt;0),1,0)</f>
        <v>0</v>
      </c>
      <c r="B33" s="125"/>
      <c r="C33" s="125"/>
      <c r="D33" s="125" t="n">
        <f aca="false">WSSI!BB47</f>
        <v>7</v>
      </c>
      <c r="E33" s="182" t="n">
        <f aca="false">WSSI!$L$47-SUM(WSSI!$BN$47:$BN47)</f>
        <v>133</v>
      </c>
      <c r="F33" s="125" t="n">
        <f aca="false">IF($D33&lt;&gt;0,IF(E33/$D33&gt;=0,1,IF(E33/$D33&lt;-1,0,IF(AND(E33/$D33&lt;-0,E33/$D33&gt;-1),(1-(0-(E33/$D33))),0))),0)</f>
        <v>1</v>
      </c>
      <c r="G33" s="125"/>
      <c r="H33" s="125"/>
      <c r="I33" s="13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6"/>
      <c r="BL33" s="286"/>
      <c r="BM33" s="286"/>
      <c r="BN33" s="286"/>
      <c r="BO33" s="182" t="n">
        <f aca="false">WSSI!$U$47-SUM(WSSI!$BN$47:$BN47)</f>
        <v>133</v>
      </c>
      <c r="BP33" s="125" t="n">
        <f aca="false">IF($D33&lt;&gt;0,IF(BO33/$D33&gt;=0,1,IF(BO33/$D33&lt;-1,0,IF(AND(BO33/$D33&lt;-0,BO33/$D33&gt;-1),(1-(0-(BO33/$D33))),0))),0)</f>
        <v>1</v>
      </c>
      <c r="BQ33" s="125"/>
      <c r="BR33" s="125"/>
      <c r="BS33" s="13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285"/>
      <c r="CF33" s="285"/>
      <c r="CG33" s="285"/>
      <c r="CH33" s="285"/>
      <c r="CI33" s="285"/>
      <c r="CJ33" s="285"/>
      <c r="CK33" s="285"/>
      <c r="CL33" s="285"/>
      <c r="CM33" s="285"/>
      <c r="CN33" s="285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285"/>
      <c r="DP33" s="285"/>
      <c r="DQ33" s="285"/>
      <c r="DR33" s="285"/>
      <c r="DS33" s="285"/>
      <c r="DT33" s="285"/>
      <c r="DU33" s="286"/>
      <c r="DV33" s="286"/>
    </row>
    <row collapsed="false" customFormat="false" customHeight="true" hidden="false" ht="13" outlineLevel="0" r="34">
      <c r="A34" s="125" t="n">
        <f aca="false">IF((WSSI!BA78&lt;&gt;0),1,0)</f>
        <v>0</v>
      </c>
      <c r="B34" s="125"/>
      <c r="C34" s="125"/>
      <c r="D34" s="125" t="n">
        <f aca="false">WSSI!BB48</f>
        <v>7</v>
      </c>
      <c r="E34" s="182" t="n">
        <f aca="false">WSSI!$L$47-SUM(WSSI!$BN$47:$BN48)</f>
        <v>126</v>
      </c>
      <c r="F34" s="125" t="n">
        <f aca="false">IF($D34&lt;&gt;0,IF(E34/$D34&gt;=0,1,IF(E34/$D34&lt;-1,0,IF(AND(E34/$D34&lt;-0,E34/$D34&gt;-1),(1-(0-(E34/$D34))),0))),0)</f>
        <v>1</v>
      </c>
      <c r="G34" s="182" t="n">
        <f aca="false">WSSI!$L$48-SUM(WSSI!$BN$48:$BN48)</f>
        <v>143</v>
      </c>
      <c r="H34" s="125" t="n">
        <f aca="false">IF($D34&lt;&gt;0,IF(G34/$D34&gt;=0,1,IF(G34/$D34&lt;-1,0,IF(AND(G34/$D34&lt;-0,G34/$D34&gt;-1),(1-(0-(G34/$D34))),0))),0)</f>
        <v>1</v>
      </c>
      <c r="I34" s="125"/>
      <c r="J34" s="125"/>
      <c r="K34" s="13"/>
      <c r="L34" s="13"/>
      <c r="M34" s="125"/>
      <c r="N34" s="125"/>
      <c r="O34" s="125"/>
      <c r="P34" s="125"/>
      <c r="Q34" s="125"/>
      <c r="R34" s="125"/>
      <c r="S34" s="125"/>
      <c r="T34" s="12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5"/>
      <c r="BK34" s="286"/>
      <c r="BL34" s="286"/>
      <c r="BM34" s="286"/>
      <c r="BN34" s="286"/>
      <c r="BO34" s="182" t="n">
        <f aca="false">WSSI!$U$47-SUM(WSSI!$BN$47:$BN48)</f>
        <v>126</v>
      </c>
      <c r="BP34" s="125" t="n">
        <f aca="false">IF($D34&lt;&gt;0,IF(BO34/$D34&gt;=0,1,IF(BO34/$D34&lt;-1,0,IF(AND(BO34/$D34&lt;-0,BO34/$D34&gt;-1),(1-(0-(BO34/$D34))),0))),0)</f>
        <v>1</v>
      </c>
      <c r="BQ34" s="182" t="n">
        <f aca="false">WSSI!$U$48-SUM(WSSI!$BN$48:$BN48)</f>
        <v>-7</v>
      </c>
      <c r="BR34" s="125" t="n">
        <f aca="false">IF($D34&lt;&gt;0,IF(BQ34/$D34&gt;=0,1,IF(BQ34/$D34&lt;-1,0,IF(AND(BQ34/$D34&lt;-0,BQ34/$D34&gt;-1),(1-(0-(BQ34/$D34))),0))),0)</f>
        <v>0</v>
      </c>
      <c r="BS34" s="125"/>
      <c r="BT34" s="125"/>
      <c r="BU34" s="13"/>
      <c r="BV34" s="13"/>
      <c r="BW34" s="125"/>
      <c r="BX34" s="125"/>
      <c r="BY34" s="125"/>
      <c r="BZ34" s="125"/>
      <c r="CA34" s="125"/>
      <c r="CB34" s="125"/>
      <c r="CC34" s="125"/>
      <c r="CD34" s="12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5"/>
      <c r="CO34" s="285"/>
      <c r="CP34" s="285"/>
      <c r="CQ34" s="285"/>
      <c r="CR34" s="285"/>
      <c r="CS34" s="285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5"/>
      <c r="DE34" s="285"/>
      <c r="DF34" s="285"/>
      <c r="DG34" s="285"/>
      <c r="DH34" s="285"/>
      <c r="DI34" s="285"/>
      <c r="DJ34" s="285"/>
      <c r="DK34" s="285"/>
      <c r="DL34" s="285"/>
      <c r="DM34" s="285"/>
      <c r="DN34" s="285"/>
      <c r="DO34" s="285"/>
      <c r="DP34" s="285"/>
      <c r="DQ34" s="285"/>
      <c r="DR34" s="285"/>
      <c r="DS34" s="285"/>
      <c r="DT34" s="285"/>
      <c r="DU34" s="286"/>
      <c r="DV34" s="286"/>
      <c r="DW34" s="286"/>
      <c r="DX34" s="286"/>
      <c r="DY34" s="182"/>
      <c r="DZ34" s="125"/>
    </row>
    <row collapsed="false" customFormat="false" customHeight="true" hidden="false" ht="13" outlineLevel="0" r="35">
      <c r="A35" s="125" t="n">
        <f aca="false">IF((WSSI!BA79&lt;&gt;0),1,0)</f>
        <v>0</v>
      </c>
      <c r="B35" s="125"/>
      <c r="C35" s="125"/>
      <c r="D35" s="125" t="n">
        <f aca="false">WSSI!BB49</f>
        <v>7</v>
      </c>
      <c r="E35" s="182" t="n">
        <f aca="false">WSSI!$L$47-SUM(WSSI!$BN$47:$BN49)</f>
        <v>119</v>
      </c>
      <c r="F35" s="125" t="n">
        <f aca="false">IF($D35&lt;&gt;0,IF(E35/$D35&gt;=0,1,IF(E35/$D35&lt;-1,0,IF(AND(E35/$D35&lt;-0,E35/$D35&gt;-1),(1-(0-(E35/$D35))),0))),0)</f>
        <v>1</v>
      </c>
      <c r="G35" s="182" t="n">
        <f aca="false">WSSI!$L$48-SUM(WSSI!$BN$48:$BN49)</f>
        <v>136</v>
      </c>
      <c r="H35" s="125" t="n">
        <f aca="false">IF($D35&lt;&gt;0,IF(G35/$D35&gt;=0,1,IF(G35/$D35&lt;-1,0,IF(AND(G35/$D35&lt;-0,G35/$D35&gt;-1),(1-(0-(G35/$D35))),0))),0)</f>
        <v>1</v>
      </c>
      <c r="I35" s="182" t="n">
        <f aca="false">WSSI!$L$49-SUM(WSSI!$BN$49:$BN49)</f>
        <v>154</v>
      </c>
      <c r="J35" s="125" t="n">
        <f aca="false">IF($D35&lt;&gt;0,IF(I35/$D35&gt;=0,1,IF(I35/$D35&lt;-1,0,IF(AND(I35/$D35&lt;-0,I35/$D35&gt;-1),(1-(0-(I35/$D35))),0))),0)</f>
        <v>1</v>
      </c>
      <c r="K35" s="13"/>
      <c r="L35" s="13"/>
      <c r="M35" s="125"/>
      <c r="N35" s="125"/>
      <c r="O35" s="125"/>
      <c r="P35" s="125"/>
      <c r="Q35" s="125"/>
      <c r="R35" s="125"/>
      <c r="S35" s="125"/>
      <c r="T35" s="12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6"/>
      <c r="BL35" s="286"/>
      <c r="BM35" s="286"/>
      <c r="BN35" s="286"/>
      <c r="BO35" s="182" t="n">
        <f aca="false">WSSI!$U$47-SUM(WSSI!$BN$47:$BN49)</f>
        <v>119</v>
      </c>
      <c r="BP35" s="125" t="n">
        <f aca="false">IF($D35&lt;&gt;0,IF(BO35/$D35&gt;=0,1,IF(BO35/$D35&lt;-1,0,IF(AND(BO35/$D35&lt;-0,BO35/$D35&gt;-1),(1-(0-(BO35/$D35))),0))),0)</f>
        <v>1</v>
      </c>
      <c r="BQ35" s="182" t="n">
        <f aca="false">WSSI!$U$48-SUM(WSSI!$BN$48:$BN49)</f>
        <v>-14</v>
      </c>
      <c r="BR35" s="125" t="n">
        <f aca="false">IF($D35&lt;&gt;0,IF(BQ35/$D35&gt;=0,1,IF(BQ35/$D35&lt;-1,0,IF(AND(BQ35/$D35&lt;-0,BQ35/$D35&gt;-1),(1-(0-(BQ35/$D35))),0))),0)</f>
        <v>0</v>
      </c>
      <c r="BS35" s="182" t="n">
        <f aca="false">WSSI!$U$49-SUM(WSSI!$BN$49:$BN49)</f>
        <v>-7</v>
      </c>
      <c r="BT35" s="125" t="n">
        <f aca="false">IF($D35&lt;&gt;0,IF(BS35/$D35&gt;=0,1,IF(BS35/$D35&lt;-1,0,IF(AND(BS35/$D35&lt;-0,BS35/$D35&gt;-1),(1-(0-(BS35/$D35))),0))),0)</f>
        <v>0</v>
      </c>
      <c r="BU35" s="13"/>
      <c r="BV35" s="13"/>
      <c r="BW35" s="125"/>
      <c r="BX35" s="125"/>
      <c r="BY35" s="125"/>
      <c r="BZ35" s="125"/>
      <c r="CA35" s="125"/>
      <c r="CB35" s="125"/>
      <c r="CC35" s="125"/>
      <c r="CD35" s="12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6"/>
      <c r="DV35" s="286"/>
      <c r="DW35" s="286"/>
      <c r="DX35" s="286"/>
      <c r="DY35" s="182"/>
      <c r="DZ35" s="125"/>
    </row>
    <row collapsed="false" customFormat="false" customHeight="true" hidden="false" ht="13" outlineLevel="0" r="36">
      <c r="A36" s="125"/>
      <c r="B36" s="125"/>
      <c r="C36" s="125"/>
      <c r="D36" s="125" t="n">
        <f aca="false">WSSI!BB50</f>
        <v>8</v>
      </c>
      <c r="E36" s="182" t="n">
        <f aca="false">WSSI!$L$47-SUM(WSSI!$BN$47:$BN50)</f>
        <v>111</v>
      </c>
      <c r="F36" s="125" t="n">
        <f aca="false">IF($D36&lt;&gt;0,IF(E36/$D36&gt;=0,1,IF(E36/$D36&lt;-1,0,IF(AND(E36/$D36&lt;-0,E36/$D36&gt;-1),(1-(0-(E36/$D36))),0))),0)</f>
        <v>1</v>
      </c>
      <c r="G36" s="182" t="n">
        <f aca="false">WSSI!$L$48-SUM(WSSI!$BN$48:$BN50)</f>
        <v>128</v>
      </c>
      <c r="H36" s="125" t="n">
        <f aca="false">IF($D36&lt;&gt;0,IF(G36/$D36&gt;=0,1,IF(G36/$D36&lt;-1,0,IF(AND(G36/$D36&lt;-0,G36/$D36&gt;-1),(1-(0-(G36/$D36))),0))),0)</f>
        <v>1</v>
      </c>
      <c r="I36" s="182" t="n">
        <f aca="false">WSSI!$L$49-SUM(WSSI!$BN$49:$BN50)</f>
        <v>146</v>
      </c>
      <c r="J36" s="125" t="n">
        <f aca="false">IF($D36&lt;&gt;0,IF(I36/$D36&gt;=0,1,IF(I36/$D36&lt;-1,0,IF(AND(I36/$D36&lt;-0,I36/$D36&gt;-1),(1-(0-(I36/$D36))),0))),0)</f>
        <v>1</v>
      </c>
      <c r="K36" s="182" t="n">
        <f aca="false">WSSI!$L$50-SUM(WSSI!$BN$50:$BN50)</f>
        <v>163</v>
      </c>
      <c r="L36" s="125" t="n">
        <f aca="false">IF($D36&lt;&gt;0,IF(K36/$D36&gt;=0,1,IF(K36/$D36&lt;-1,0,IF(AND(K36/$D36&lt;-0,K36/$D36&gt;-1),(1-(0-(K36/$D36))),0))),0)</f>
        <v>1</v>
      </c>
      <c r="M36" s="125"/>
      <c r="N36" s="125"/>
      <c r="O36" s="13"/>
      <c r="P36" s="13"/>
      <c r="Q36" s="125"/>
      <c r="R36" s="125"/>
      <c r="S36" s="125"/>
      <c r="T36" s="12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6"/>
      <c r="BL36" s="286"/>
      <c r="BM36" s="286"/>
      <c r="BN36" s="286"/>
      <c r="BO36" s="182" t="n">
        <f aca="false">WSSI!$U$47-SUM(WSSI!$BN$47:$BN50)</f>
        <v>111</v>
      </c>
      <c r="BP36" s="125" t="n">
        <f aca="false">IF($D36&lt;&gt;0,IF(BO36/$D36&gt;=0,1,IF(BO36/$D36&lt;-1,0,IF(AND(BO36/$D36&lt;-0,BO36/$D36&gt;-1),(1-(0-(BO36/$D36))),0))),0)</f>
        <v>1</v>
      </c>
      <c r="BQ36" s="182" t="n">
        <f aca="false">WSSI!$U$48-SUM(WSSI!$BN$48:$BN50)</f>
        <v>-22</v>
      </c>
      <c r="BR36" s="125" t="n">
        <f aca="false">IF($D36&lt;&gt;0,IF(BQ36/$D36&gt;=0,1,IF(BQ36/$D36&lt;-1,0,IF(AND(BQ36/$D36&lt;-0,BQ36/$D36&gt;-1),(1-(0-(BQ36/$D36))),0))),0)</f>
        <v>0</v>
      </c>
      <c r="BS36" s="182" t="n">
        <f aca="false">WSSI!$U$49-SUM(WSSI!$BN$49:$BN50)</f>
        <v>-15</v>
      </c>
      <c r="BT36" s="125" t="n">
        <f aca="false">IF($D36&lt;&gt;0,IF(BS36/$D36&gt;=0,1,IF(BS36/$D36&lt;-1,0,IF(AND(BS36/$D36&lt;-0,BS36/$D36&gt;-1),(1-(0-(BS36/$D36))),0))),0)</f>
        <v>0</v>
      </c>
      <c r="BU36" s="182" t="n">
        <f aca="false">WSSI!$U$50-SUM(WSSI!$BN$50:$BN50)</f>
        <v>-8</v>
      </c>
      <c r="BV36" s="125" t="n">
        <f aca="false">IF($D36&lt;&gt;0,IF(BU36/$D36&gt;=0,1,IF(BU36/$D36&lt;-1,0,IF(AND(BU36/$D36&lt;-0,BU36/$D36&gt;-1),(1-(0-(BU36/$D36))),0))),0)</f>
        <v>0</v>
      </c>
      <c r="BW36" s="125"/>
      <c r="BX36" s="125"/>
      <c r="BY36" s="13"/>
      <c r="BZ36" s="13"/>
      <c r="CA36" s="125"/>
      <c r="CB36" s="125"/>
      <c r="CC36" s="125"/>
      <c r="CD36" s="125"/>
      <c r="CE36" s="285"/>
      <c r="CF36" s="285"/>
      <c r="CG36" s="285"/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285"/>
      <c r="CS36" s="285"/>
      <c r="CT36" s="285"/>
      <c r="CU36" s="285"/>
      <c r="CV36" s="285"/>
      <c r="CW36" s="285"/>
      <c r="CX36" s="285"/>
      <c r="CY36" s="285"/>
      <c r="CZ36" s="285"/>
      <c r="DA36" s="285"/>
      <c r="DB36" s="285"/>
      <c r="DC36" s="285"/>
      <c r="DD36" s="285"/>
      <c r="DE36" s="285"/>
      <c r="DF36" s="285"/>
      <c r="DG36" s="285"/>
      <c r="DH36" s="285"/>
      <c r="DI36" s="285"/>
      <c r="DJ36" s="285"/>
      <c r="DK36" s="285"/>
      <c r="DL36" s="285"/>
      <c r="DM36" s="285"/>
      <c r="DN36" s="285"/>
      <c r="DO36" s="285"/>
      <c r="DP36" s="285"/>
      <c r="DQ36" s="285"/>
      <c r="DR36" s="285"/>
      <c r="DS36" s="285"/>
      <c r="DT36" s="285"/>
      <c r="DU36" s="286"/>
      <c r="DV36" s="286"/>
      <c r="DW36" s="286"/>
      <c r="DX36" s="286"/>
      <c r="DY36" s="182"/>
      <c r="DZ36" s="125"/>
    </row>
    <row collapsed="false" customFormat="false" customHeight="true" hidden="false" ht="13" outlineLevel="0" r="37">
      <c r="A37" s="125" t="n">
        <f aca="false">IF((WSSI!BA82&lt;&gt;0),1,0)</f>
        <v>0</v>
      </c>
      <c r="B37" s="125"/>
      <c r="C37" s="125"/>
      <c r="D37" s="125" t="n">
        <f aca="false">WSSI!BB52</f>
        <v>8</v>
      </c>
      <c r="E37" s="182" t="n">
        <f aca="false">WSSI!$L$47-SUM(WSSI!$BN$47:$BN52)</f>
        <v>103</v>
      </c>
      <c r="F37" s="125" t="n">
        <f aca="false">IF($D37&lt;&gt;0,IF(E37/$D37&gt;=0,1,IF(E37/$D37&lt;-1,0,IF(AND(E37/$D37&lt;-0,E37/$D37&gt;-1),(1-(0-(E37/$D37))),0))),0)</f>
        <v>1</v>
      </c>
      <c r="G37" s="182" t="n">
        <f aca="false">WSSI!$L$48-SUM(WSSI!$BN$48:$BN52)</f>
        <v>120</v>
      </c>
      <c r="H37" s="125" t="n">
        <f aca="false">IF($D37&lt;&gt;0,IF(G37/$D37&gt;=0,1,IF(G37/$D37&lt;-1,0,IF(AND(G37/$D37&lt;-0,G37/$D37&gt;-1),(1-(0-(G37/$D37))),0))),0)</f>
        <v>1</v>
      </c>
      <c r="I37" s="182" t="n">
        <f aca="false">WSSI!$L$49-SUM(WSSI!$BN$49:$BN52)</f>
        <v>138</v>
      </c>
      <c r="J37" s="125" t="n">
        <f aca="false">IF($D37&lt;&gt;0,IF(I37/$D37&gt;=0,1,IF(I37/$D37&lt;-1,0,IF(AND(I37/$D37&lt;-0,I37/$D37&gt;-1),(1-(0-(I37/$D37))),0))),0)</f>
        <v>1</v>
      </c>
      <c r="K37" s="182" t="n">
        <f aca="false">WSSI!$L$50-SUM(WSSI!$BN$50:$BN52)</f>
        <v>155</v>
      </c>
      <c r="L37" s="125" t="n">
        <f aca="false">IF($D37&lt;&gt;0,IF(K37/$D37&gt;=0,1,IF(K37/$D37&lt;-1,0,IF(AND(K37/$D37&lt;-0,K37/$D37&gt;-1),(1-(0-(K37/$D37))),0))),0)</f>
        <v>1</v>
      </c>
      <c r="M37" s="182" t="n">
        <f aca="false">WSSI!$L$52-SUM(WSSI!$BN$52:$BN52)</f>
        <v>171</v>
      </c>
      <c r="N37" s="182"/>
      <c r="O37" s="125" t="n">
        <f aca="false">IF($D37&lt;&gt;0,IF(M37/$D37&gt;=0,1,IF(M37/$D37&lt;-1,0,IF(AND(M37/$D37&lt;-0,M37/$D37&gt;-1),(1-(0-(M37/$D37))),0))),0)</f>
        <v>1</v>
      </c>
      <c r="P37" s="13"/>
      <c r="Q37" s="125"/>
      <c r="R37" s="13"/>
      <c r="S37" s="13"/>
      <c r="T37" s="13"/>
      <c r="U37" s="286"/>
      <c r="V37" s="286"/>
      <c r="W37" s="286"/>
      <c r="X37" s="286"/>
      <c r="Y37" s="286"/>
      <c r="Z37" s="286"/>
      <c r="AA37" s="286"/>
      <c r="AB37" s="286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6"/>
      <c r="BL37" s="286"/>
      <c r="BM37" s="286"/>
      <c r="BN37" s="286"/>
      <c r="BO37" s="182" t="n">
        <f aca="false">WSSI!$U$47-SUM(WSSI!$BN$47:$BN52)</f>
        <v>103</v>
      </c>
      <c r="BP37" s="125" t="n">
        <f aca="false">IF($D37&lt;&gt;0,IF(BO37/$D37&gt;=0,1,IF(BO37/$D37&lt;-1,0,IF(AND(BO37/$D37&lt;-0,BO37/$D37&gt;-1),(1-(0-(BO37/$D37))),0))),0)</f>
        <v>1</v>
      </c>
      <c r="BQ37" s="182" t="n">
        <f aca="false">WSSI!$U$48-SUM(WSSI!$BN$48:$BN52)</f>
        <v>-30</v>
      </c>
      <c r="BR37" s="125" t="n">
        <f aca="false">IF($D37&lt;&gt;0,IF(BQ37/$D37&gt;=0,1,IF(BQ37/$D37&lt;-1,0,IF(AND(BQ37/$D37&lt;-0,BQ37/$D37&gt;-1),(1-(0-(BQ37/$D37))),0))),0)</f>
        <v>0</v>
      </c>
      <c r="BS37" s="182" t="n">
        <f aca="false">WSSI!$U$49-SUM(WSSI!$BN$49:$BN52)</f>
        <v>-23</v>
      </c>
      <c r="BT37" s="125" t="n">
        <f aca="false">IF($D37&lt;&gt;0,IF(BS37/$D37&gt;=0,1,IF(BS37/$D37&lt;-1,0,IF(AND(BS37/$D37&lt;-0,BS37/$D37&gt;-1),(1-(0-(BS37/$D37))),0))),0)</f>
        <v>0</v>
      </c>
      <c r="BU37" s="182" t="n">
        <f aca="false">WSSI!$U$50-SUM(WSSI!$BN$50:$BN52)</f>
        <v>-16</v>
      </c>
      <c r="BV37" s="125" t="n">
        <f aca="false">IF($D37&lt;&gt;0,IF(BU37/$D37&gt;=0,1,IF(BU37/$D37&lt;-1,0,IF(AND(BU37/$D37&lt;-0,BU37/$D37&gt;-1),(1-(0-(BU37/$D37))),0))),0)</f>
        <v>0</v>
      </c>
      <c r="BW37" s="182" t="n">
        <f aca="false">WSSI!$U$52-SUM(WSSI!$BN$52:$BN52)</f>
        <v>-8</v>
      </c>
      <c r="BX37" s="182"/>
      <c r="BY37" s="125" t="n">
        <f aca="false">IF($D37&lt;&gt;0,IF(BW37/$D37&gt;=0,1,IF(BW37/$D37&lt;-1,0,IF(AND(BW37/$D37&lt;-0,BW37/$D37&gt;-1),(1-(0-(BW37/$D37))),0))),0)</f>
        <v>0</v>
      </c>
      <c r="BZ37" s="13"/>
      <c r="CA37" s="125"/>
      <c r="CB37" s="13"/>
      <c r="CC37" s="13"/>
      <c r="CD37" s="13"/>
      <c r="CE37" s="286"/>
      <c r="CF37" s="286"/>
      <c r="CG37" s="286"/>
      <c r="CH37" s="286"/>
      <c r="CI37" s="286"/>
      <c r="CJ37" s="286"/>
      <c r="CK37" s="286"/>
      <c r="CL37" s="286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5"/>
      <c r="DE37" s="285"/>
      <c r="DF37" s="285"/>
      <c r="DG37" s="285"/>
      <c r="DH37" s="285"/>
      <c r="DI37" s="285"/>
      <c r="DJ37" s="285"/>
      <c r="DK37" s="285"/>
      <c r="DL37" s="285"/>
      <c r="DM37" s="285"/>
      <c r="DN37" s="285"/>
      <c r="DO37" s="285"/>
      <c r="DP37" s="285"/>
      <c r="DQ37" s="285"/>
      <c r="DR37" s="285"/>
      <c r="DS37" s="285"/>
      <c r="DT37" s="285"/>
      <c r="DU37" s="286"/>
      <c r="DV37" s="286"/>
      <c r="DW37" s="286"/>
      <c r="DX37" s="286"/>
      <c r="DY37" s="182"/>
      <c r="DZ37" s="125"/>
    </row>
    <row collapsed="false" customFormat="false" customHeight="true" hidden="false" ht="13" outlineLevel="0" r="38">
      <c r="A38" s="125" t="n">
        <f aca="false">IF((WSSI!BA83&lt;&gt;0),1,0)</f>
        <v>0</v>
      </c>
      <c r="B38" s="125"/>
      <c r="C38" s="125"/>
      <c r="D38" s="125" t="n">
        <f aca="false">WSSI!BB53</f>
        <v>9</v>
      </c>
      <c r="E38" s="182" t="n">
        <f aca="false">WSSI!$L$47-SUM(WSSI!$BN$47:$BN53)</f>
        <v>94</v>
      </c>
      <c r="F38" s="125" t="n">
        <f aca="false">IF($D38&lt;&gt;0,IF(E38/$D38&gt;=0,1,IF(E38/$D38&lt;-1,0,IF(AND(E38/$D38&lt;-0,E38/$D38&gt;-1),(1-(0-(E38/$D38))),0))),0)</f>
        <v>1</v>
      </c>
      <c r="G38" s="182" t="n">
        <f aca="false">WSSI!$L$48-SUM(WSSI!$BN$48:$BN53)</f>
        <v>111</v>
      </c>
      <c r="H38" s="125" t="n">
        <f aca="false">IF($D38&lt;&gt;0,IF(G38/$D38&gt;=0,1,IF(G38/$D38&lt;-1,0,IF(AND(G38/$D38&lt;-0,G38/$D38&gt;-1),(1-(0-(G38/$D38))),0))),0)</f>
        <v>1</v>
      </c>
      <c r="I38" s="182" t="n">
        <f aca="false">WSSI!$L$49-SUM(WSSI!$BN$49:$BN53)</f>
        <v>129</v>
      </c>
      <c r="J38" s="125" t="n">
        <f aca="false">IF($D38&lt;&gt;0,IF(I38/$D38&gt;=0,1,IF(I38/$D38&lt;-1,0,IF(AND(I38/$D38&lt;-0,I38/$D38&gt;-1),(1-(0-(I38/$D38))),0))),0)</f>
        <v>1</v>
      </c>
      <c r="K38" s="182" t="n">
        <f aca="false">WSSI!$L$50-SUM(WSSI!$BN$50:$BN53)</f>
        <v>146</v>
      </c>
      <c r="L38" s="125" t="n">
        <f aca="false">IF($D38&lt;&gt;0,IF(K38/$D38&gt;=0,1,IF(K38/$D38&lt;-1,0,IF(AND(K38/$D38&lt;-0,K38/$D38&gt;-1),(1-(0-(K38/$D38))),0))),0)</f>
        <v>1</v>
      </c>
      <c r="M38" s="182" t="n">
        <f aca="false">WSSI!$L$52-SUM(WSSI!$BN$52:$BN53)</f>
        <v>162</v>
      </c>
      <c r="N38" s="182"/>
      <c r="O38" s="125" t="n">
        <f aca="false">IF($D38&lt;&gt;0,IF(M38/$D38&gt;=0,1,IF(M38/$D38&lt;-1,0,IF(AND(M38/$D38&lt;-0,M38/$D38&gt;-1),(1-(0-(M38/$D38))),0))),0)</f>
        <v>1</v>
      </c>
      <c r="P38" s="182" t="n">
        <f aca="false">WSSI!$L$53-SUM(WSSI!$BN$53:$BN53)</f>
        <v>177</v>
      </c>
      <c r="Q38" s="125" t="n">
        <f aca="false">IF($D38&lt;&gt;0,IF(P38/$D38&gt;=0,1,IF(P38/$D38&lt;-1,0,IF(AND(P38/$D38&lt;-0,P38/$D38&gt;-1),(1-(0-(P38/$D38))),0))),0)</f>
        <v>1</v>
      </c>
      <c r="R38" s="13"/>
      <c r="S38" s="13"/>
      <c r="T38" s="13"/>
      <c r="U38" s="286"/>
      <c r="V38" s="286"/>
      <c r="W38" s="286"/>
      <c r="X38" s="286"/>
      <c r="Y38" s="286"/>
      <c r="Z38" s="286"/>
      <c r="AA38" s="286"/>
      <c r="AB38" s="286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6"/>
      <c r="BL38" s="286"/>
      <c r="BM38" s="286"/>
      <c r="BN38" s="286"/>
      <c r="BO38" s="182" t="n">
        <f aca="false">WSSI!$U$47-SUM(WSSI!$BN$47:$BN53)</f>
        <v>94</v>
      </c>
      <c r="BP38" s="125" t="n">
        <f aca="false">IF($D38&lt;&gt;0,IF(BO38/$D38&gt;=0,1,IF(BO38/$D38&lt;-1,0,IF(AND(BO38/$D38&lt;-0,BO38/$D38&gt;-1),(1-(0-(BO38/$D38))),0))),0)</f>
        <v>1</v>
      </c>
      <c r="BQ38" s="182" t="n">
        <f aca="false">WSSI!$U$48-SUM(WSSI!$BN$48:$BN53)</f>
        <v>-39</v>
      </c>
      <c r="BR38" s="125" t="n">
        <f aca="false">IF($D38&lt;&gt;0,IF(BQ38/$D38&gt;=0,1,IF(BQ38/$D38&lt;-1,0,IF(AND(BQ38/$D38&lt;-0,BQ38/$D38&gt;-1),(1-(0-(BQ38/$D38))),0))),0)</f>
        <v>0</v>
      </c>
      <c r="BS38" s="182" t="n">
        <f aca="false">WSSI!$U$49-SUM(WSSI!$BN$49:$BN53)</f>
        <v>-32</v>
      </c>
      <c r="BT38" s="125" t="n">
        <f aca="false">IF($D38&lt;&gt;0,IF(BS38/$D38&gt;=0,1,IF(BS38/$D38&lt;-1,0,IF(AND(BS38/$D38&lt;-0,BS38/$D38&gt;-1),(1-(0-(BS38/$D38))),0))),0)</f>
        <v>0</v>
      </c>
      <c r="BU38" s="182" t="n">
        <f aca="false">WSSI!$U$50-SUM(WSSI!$BN$50:$BN53)</f>
        <v>-25</v>
      </c>
      <c r="BV38" s="125" t="n">
        <f aca="false">IF($D38&lt;&gt;0,IF(BU38/$D38&gt;=0,1,IF(BU38/$D38&lt;-1,0,IF(AND(BU38/$D38&lt;-0,BU38/$D38&gt;-1),(1-(0-(BU38/$D38))),0))),0)</f>
        <v>0</v>
      </c>
      <c r="BW38" s="182" t="n">
        <f aca="false">WSSI!$U$52-SUM(WSSI!$BN$52:$BN53)</f>
        <v>-17</v>
      </c>
      <c r="BX38" s="182"/>
      <c r="BY38" s="125" t="n">
        <f aca="false">IF($D38&lt;&gt;0,IF(BW38/$D38&gt;=0,1,IF(BW38/$D38&lt;-1,0,IF(AND(BW38/$D38&lt;-0,BW38/$D38&gt;-1),(1-(0-(BW38/$D38))),0))),0)</f>
        <v>0</v>
      </c>
      <c r="BZ38" s="182" t="n">
        <f aca="false">WSSI!$U$53-SUM(WSSI!$BN$53:$BN53)</f>
        <v>-9</v>
      </c>
      <c r="CA38" s="125" t="n">
        <f aca="false">IF($D38&lt;&gt;0,IF(BZ38/$D38&gt;=0,1,IF(BZ38/$D38&lt;-1,0,IF(AND(BZ38/$D38&lt;-0,BZ38/$D38&gt;-1),(1-(0-(BZ38/$D38))),0))),0)</f>
        <v>0</v>
      </c>
      <c r="CB38" s="13"/>
      <c r="CC38" s="13"/>
      <c r="CD38" s="13"/>
      <c r="CE38" s="286"/>
      <c r="CF38" s="286"/>
      <c r="CG38" s="286"/>
      <c r="CH38" s="286"/>
      <c r="CI38" s="286"/>
      <c r="CJ38" s="286"/>
      <c r="CK38" s="286"/>
      <c r="CL38" s="286"/>
      <c r="CM38" s="285"/>
      <c r="CN38" s="285"/>
      <c r="CO38" s="285"/>
      <c r="CP38" s="285"/>
      <c r="CQ38" s="285"/>
      <c r="CR38" s="285"/>
      <c r="CS38" s="285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5"/>
      <c r="DE38" s="285"/>
      <c r="DF38" s="285"/>
      <c r="DG38" s="285"/>
      <c r="DH38" s="285"/>
      <c r="DI38" s="285"/>
      <c r="DJ38" s="285"/>
      <c r="DK38" s="285"/>
      <c r="DL38" s="285"/>
      <c r="DM38" s="285"/>
      <c r="DN38" s="285"/>
      <c r="DO38" s="285"/>
      <c r="DP38" s="285"/>
      <c r="DQ38" s="285"/>
      <c r="DR38" s="285"/>
      <c r="DS38" s="285"/>
      <c r="DT38" s="285"/>
      <c r="DU38" s="286"/>
      <c r="DV38" s="286"/>
      <c r="DW38" s="286"/>
      <c r="DX38" s="286"/>
      <c r="DY38" s="182"/>
      <c r="DZ38" s="125"/>
    </row>
    <row collapsed="false" customFormat="false" customHeight="true" hidden="false" ht="13" outlineLevel="0" r="39">
      <c r="A39" s="125" t="n">
        <f aca="false">IF((WSSI!BA84&lt;&gt;0),1,0)</f>
        <v>0</v>
      </c>
      <c r="B39" s="125"/>
      <c r="C39" s="125"/>
      <c r="D39" s="125" t="n">
        <f aca="false">WSSI!BB54</f>
        <v>10</v>
      </c>
      <c r="E39" s="182" t="n">
        <f aca="false">WSSI!$L$47-SUM(WSSI!$BN$47:$BN54)</f>
        <v>84</v>
      </c>
      <c r="F39" s="125" t="n">
        <f aca="false">IF($D39&lt;&gt;0,IF(E39/$D39&gt;=0,1,IF(E39/$D39&lt;-1,0,IF(AND(E39/$D39&lt;-0,E39/$D39&gt;-1),(1-(0-(E39/$D39))),0))),0)</f>
        <v>1</v>
      </c>
      <c r="G39" s="182" t="n">
        <f aca="false">WSSI!$L$48-SUM(WSSI!$BN$48:$BN54)</f>
        <v>101</v>
      </c>
      <c r="H39" s="125" t="n">
        <f aca="false">IF($D39&lt;&gt;0,IF(G39/$D39&gt;=0,1,IF(G39/$D39&lt;-1,0,IF(AND(G39/$D39&lt;-0,G39/$D39&gt;-1),(1-(0-(G39/$D39))),0))),0)</f>
        <v>1</v>
      </c>
      <c r="I39" s="182" t="n">
        <f aca="false">WSSI!$L$49-SUM(WSSI!$BN$49:$BN54)</f>
        <v>119</v>
      </c>
      <c r="J39" s="125" t="n">
        <f aca="false">IF($D39&lt;&gt;0,IF(I39/$D39&gt;=0,1,IF(I39/$D39&lt;-1,0,IF(AND(I39/$D39&lt;-0,I39/$D39&gt;-1),(1-(0-(I39/$D39))),0))),0)</f>
        <v>1</v>
      </c>
      <c r="K39" s="182" t="n">
        <f aca="false">WSSI!$L$50-SUM(WSSI!$BN$50:$BN54)</f>
        <v>136</v>
      </c>
      <c r="L39" s="125" t="n">
        <f aca="false">IF($D39&lt;&gt;0,IF(K39/$D39&gt;=0,1,IF(K39/$D39&lt;-1,0,IF(AND(K39/$D39&lt;-0,K39/$D39&gt;-1),(1-(0-(K39/$D39))),0))),0)</f>
        <v>1</v>
      </c>
      <c r="M39" s="182" t="n">
        <f aca="false">WSSI!$L$52-SUM(WSSI!$BN$52:$BN54)</f>
        <v>152</v>
      </c>
      <c r="N39" s="182"/>
      <c r="O39" s="125" t="n">
        <f aca="false">IF($D39&lt;&gt;0,IF(M39/$D39&gt;=0,1,IF(M39/$D39&lt;-1,0,IF(AND(M39/$D39&lt;-0,M39/$D39&gt;-1),(1-(0-(M39/$D39))),0))),0)</f>
        <v>1</v>
      </c>
      <c r="P39" s="182" t="n">
        <f aca="false">WSSI!$L$53-SUM(WSSI!$BN$53:$BN54)</f>
        <v>167</v>
      </c>
      <c r="Q39" s="125" t="n">
        <f aca="false">IF($D39&lt;&gt;0,IF(P39/$D39&gt;=0,1,IF(P39/$D39&lt;-1,0,IF(AND(P39/$D39&lt;-0,P39/$D39&gt;-1),(1-(0-(P39/$D39))),0))),0)</f>
        <v>1</v>
      </c>
      <c r="R39" s="182" t="n">
        <f aca="false">WSSI!$L$54-SUM(WSSI!$BN$54:$BN54)</f>
        <v>181</v>
      </c>
      <c r="S39" s="125" t="n">
        <f aca="false">IF($D39&lt;&gt;0,IF(R39/$D39&gt;=0,1,IF(R39/$D39&lt;-1,0,IF(AND(R39/$D39&lt;-0,R39/$D39&gt;-1),(1-(0-(R39/$D39))),0))),0)</f>
        <v>1</v>
      </c>
      <c r="T39" s="13"/>
      <c r="U39" s="286"/>
      <c r="V39" s="286"/>
      <c r="W39" s="286"/>
      <c r="X39" s="286"/>
      <c r="Y39" s="286"/>
      <c r="Z39" s="286"/>
      <c r="AA39" s="286"/>
      <c r="AB39" s="286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6"/>
      <c r="BL39" s="286"/>
      <c r="BM39" s="286"/>
      <c r="BN39" s="286"/>
      <c r="BO39" s="182" t="n">
        <f aca="false">WSSI!$U$47-SUM(WSSI!$BN$47:$BN54)</f>
        <v>84</v>
      </c>
      <c r="BP39" s="125" t="n">
        <f aca="false">IF($D39&lt;&gt;0,IF(BO39/$D39&gt;=0,1,IF(BO39/$D39&lt;-1,0,IF(AND(BO39/$D39&lt;-0,BO39/$D39&gt;-1),(1-(0-(BO39/$D39))),0))),0)</f>
        <v>1</v>
      </c>
      <c r="BQ39" s="182" t="n">
        <f aca="false">WSSI!$U$48-SUM(WSSI!$BN$48:$BN54)</f>
        <v>-49</v>
      </c>
      <c r="BR39" s="125" t="n">
        <f aca="false">IF($D39&lt;&gt;0,IF(BQ39/$D39&gt;=0,1,IF(BQ39/$D39&lt;-1,0,IF(AND(BQ39/$D39&lt;-0,BQ39/$D39&gt;-1),(1-(0-(BQ39/$D39))),0))),0)</f>
        <v>0</v>
      </c>
      <c r="BS39" s="182" t="n">
        <f aca="false">WSSI!$U$49-SUM(WSSI!$BN$49:$BN54)</f>
        <v>-42</v>
      </c>
      <c r="BT39" s="125" t="n">
        <f aca="false">IF($D39&lt;&gt;0,IF(BS39/$D39&gt;=0,1,IF(BS39/$D39&lt;-1,0,IF(AND(BS39/$D39&lt;-0,BS39/$D39&gt;-1),(1-(0-(BS39/$D39))),0))),0)</f>
        <v>0</v>
      </c>
      <c r="BU39" s="182" t="n">
        <f aca="false">WSSI!$U$50-SUM(WSSI!$BN$50:$BN54)</f>
        <v>-35</v>
      </c>
      <c r="BV39" s="125" t="n">
        <f aca="false">IF($D39&lt;&gt;0,IF(BU39/$D39&gt;=0,1,IF(BU39/$D39&lt;-1,0,IF(AND(BU39/$D39&lt;-0,BU39/$D39&gt;-1),(1-(0-(BU39/$D39))),0))),0)</f>
        <v>0</v>
      </c>
      <c r="BW39" s="182" t="n">
        <f aca="false">WSSI!$U$52-SUM(WSSI!$BN$52:$BN54)</f>
        <v>-27</v>
      </c>
      <c r="BX39" s="182"/>
      <c r="BY39" s="125" t="n">
        <f aca="false">IF($D39&lt;&gt;0,IF(BW39/$D39&gt;=0,1,IF(BW39/$D39&lt;-1,0,IF(AND(BW39/$D39&lt;-0,BW39/$D39&gt;-1),(1-(0-(BW39/$D39))),0))),0)</f>
        <v>0</v>
      </c>
      <c r="BZ39" s="182" t="n">
        <f aca="false">WSSI!$U$53-SUM(WSSI!$BN$53:$BN54)</f>
        <v>-19</v>
      </c>
      <c r="CA39" s="125" t="n">
        <f aca="false">IF($D39&lt;&gt;0,IF(BZ39/$D39&gt;=0,1,IF(BZ39/$D39&lt;-1,0,IF(AND(BZ39/$D39&lt;-0,BZ39/$D39&gt;-1),(1-(0-(BZ39/$D39))),0))),0)</f>
        <v>0</v>
      </c>
      <c r="CB39" s="182" t="n">
        <f aca="false">WSSI!$U$54-SUM(WSSI!$BN$54:$BN54)</f>
        <v>-10</v>
      </c>
      <c r="CC39" s="125" t="n">
        <f aca="false">IF($D39&lt;&gt;0,IF(CB39/$D39&gt;=0,1,IF(CB39/$D39&lt;-1,0,IF(AND(CB39/$D39&lt;-0,CB39/$D39&gt;-1),(1-(0-(CB39/$D39))),0))),0)</f>
        <v>0</v>
      </c>
      <c r="CD39" s="13"/>
      <c r="CE39" s="286"/>
      <c r="CF39" s="286"/>
      <c r="CG39" s="286"/>
      <c r="CH39" s="286"/>
      <c r="CI39" s="286"/>
      <c r="CJ39" s="286"/>
      <c r="CK39" s="286"/>
      <c r="CL39" s="286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6"/>
      <c r="DV39" s="286"/>
      <c r="DW39" s="286"/>
      <c r="DX39" s="286"/>
      <c r="DY39" s="182"/>
      <c r="DZ39" s="125"/>
    </row>
    <row collapsed="false" customFormat="false" customHeight="true" hidden="false" ht="13" outlineLevel="0" r="40">
      <c r="A40" s="125" t="n">
        <f aca="false">IF((WSSI!BA85&lt;&gt;0),1,0)</f>
        <v>0</v>
      </c>
      <c r="B40" s="125"/>
      <c r="C40" s="125"/>
      <c r="D40" s="125" t="n">
        <f aca="false">WSSI!BB55</f>
        <v>12</v>
      </c>
      <c r="E40" s="182" t="n">
        <f aca="false">WSSI!$L$47-SUM(WSSI!$BN$47:$BN55)</f>
        <v>72</v>
      </c>
      <c r="F40" s="125" t="n">
        <f aca="false">IF($D40&lt;&gt;0,IF(E40/$D40&gt;=0,1,IF(E40/$D40&lt;-1,0,IF(AND(E40/$D40&lt;-0,E40/$D40&gt;-1),(1-(0-(E40/$D40))),0))),0)</f>
        <v>1</v>
      </c>
      <c r="G40" s="182" t="n">
        <f aca="false">WSSI!$L$48-SUM(WSSI!$BN$48:$BN55)</f>
        <v>89</v>
      </c>
      <c r="H40" s="125" t="n">
        <f aca="false">IF($D40&lt;&gt;0,IF(G40/$D40&gt;=0,1,IF(G40/$D40&lt;-1,0,IF(AND(G40/$D40&lt;-0,G40/$D40&gt;-1),(1-(0-(G40/$D40))),0))),0)</f>
        <v>1</v>
      </c>
      <c r="I40" s="182" t="n">
        <f aca="false">WSSI!$L$49-SUM(WSSI!$BN$49:$BN55)</f>
        <v>107</v>
      </c>
      <c r="J40" s="125" t="n">
        <f aca="false">IF($D40&lt;&gt;0,IF(I40/$D40&gt;=0,1,IF(I40/$D40&lt;-1,0,IF(AND(I40/$D40&lt;-0,I40/$D40&gt;-1),(1-(0-(I40/$D40))),0))),0)</f>
        <v>1</v>
      </c>
      <c r="K40" s="182" t="n">
        <f aca="false">WSSI!$L$50-SUM(WSSI!$BN$50:$BN55)</f>
        <v>124</v>
      </c>
      <c r="L40" s="125" t="n">
        <f aca="false">IF($D40&lt;&gt;0,IF(K40/$D40&gt;=0,1,IF(K40/$D40&lt;-1,0,IF(AND(K40/$D40&lt;-0,K40/$D40&gt;-1),(1-(0-(K40/$D40))),0))),0)</f>
        <v>1</v>
      </c>
      <c r="M40" s="182" t="n">
        <f aca="false">WSSI!$L$52-SUM(WSSI!$BN$52:$BN55)</f>
        <v>140</v>
      </c>
      <c r="N40" s="182"/>
      <c r="O40" s="125" t="n">
        <f aca="false">IF($D40&lt;&gt;0,IF(M40/$D40&gt;=0,1,IF(M40/$D40&lt;-1,0,IF(AND(M40/$D40&lt;-0,M40/$D40&gt;-1),(1-(0-(M40/$D40))),0))),0)</f>
        <v>1</v>
      </c>
      <c r="P40" s="182" t="n">
        <f aca="false">WSSI!$L$53-SUM(WSSI!$BN$53:$BN55)</f>
        <v>155</v>
      </c>
      <c r="Q40" s="125" t="n">
        <f aca="false">IF($D40&lt;&gt;0,IF(P40/$D40&gt;=0,1,IF(P40/$D40&lt;-1,0,IF(AND(P40/$D40&lt;-0,P40/$D40&gt;-1),(1-(0-(P40/$D40))),0))),0)</f>
        <v>1</v>
      </c>
      <c r="R40" s="182" t="n">
        <f aca="false">WSSI!$L$54-SUM(WSSI!$BN$54:$BN55)</f>
        <v>169</v>
      </c>
      <c r="S40" s="125" t="n">
        <f aca="false">IF($D40&lt;&gt;0,IF(R40/$D40&gt;=0,1,IF(R40/$D40&lt;-1,0,IF(AND(R40/$D40&lt;-0,R40/$D40&gt;-1),(1-(0-(R40/$D40))),0))),0)</f>
        <v>1</v>
      </c>
      <c r="T40" s="182" t="n">
        <f aca="false">WSSI!$L$55-SUM(WSSI!$BN$55:$BN55)</f>
        <v>182</v>
      </c>
      <c r="U40" s="125" t="n">
        <f aca="false">IF($D40&lt;&gt;0,IF(T40/$D40&gt;=0,1,IF(T40/$D40&lt;-1,0,IF(AND(T40/$D40&lt;-0,T40/$D40&gt;-1),(1-(0-(T40/$D40))),0))),0)</f>
        <v>1</v>
      </c>
      <c r="V40" s="13"/>
      <c r="W40" s="13"/>
      <c r="X40" s="13"/>
      <c r="Y40" s="13"/>
      <c r="Z40" s="13"/>
      <c r="AA40" s="13"/>
      <c r="AB40" s="13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3"/>
      <c r="BL40" s="13"/>
      <c r="BM40" s="13"/>
      <c r="BN40" s="13"/>
      <c r="BO40" s="182" t="n">
        <f aca="false">WSSI!$U$47-SUM(WSSI!$BN$47:$BN55)</f>
        <v>72</v>
      </c>
      <c r="BP40" s="125" t="n">
        <f aca="false">IF($D40&lt;&gt;0,IF(BO40/$D40&gt;=0,1,IF(BO40/$D40&lt;-1,0,IF(AND(BO40/$D40&lt;-0,BO40/$D40&gt;-1),(1-(0-(BO40/$D40))),0))),0)</f>
        <v>1</v>
      </c>
      <c r="BQ40" s="182" t="n">
        <f aca="false">WSSI!$U$48-SUM(WSSI!$BN$48:$BN55)</f>
        <v>-61</v>
      </c>
      <c r="BR40" s="125" t="n">
        <f aca="false">IF($D40&lt;&gt;0,IF(BQ40/$D40&gt;=0,1,IF(BQ40/$D40&lt;-1,0,IF(AND(BQ40/$D40&lt;-0,BQ40/$D40&gt;-1),(1-(0-(BQ40/$D40))),0))),0)</f>
        <v>0</v>
      </c>
      <c r="BS40" s="182" t="n">
        <f aca="false">WSSI!$U$49-SUM(WSSI!$BN$49:$BN55)</f>
        <v>-54</v>
      </c>
      <c r="BT40" s="125" t="n">
        <f aca="false">IF($D40&lt;&gt;0,IF(BS40/$D40&gt;=0,1,IF(BS40/$D40&lt;-1,0,IF(AND(BS40/$D40&lt;-0,BS40/$D40&gt;-1),(1-(0-(BS40/$D40))),0))),0)</f>
        <v>0</v>
      </c>
      <c r="BU40" s="182" t="n">
        <f aca="false">WSSI!$U$50-SUM(WSSI!$BN$50:$BN55)</f>
        <v>-47</v>
      </c>
      <c r="BV40" s="125" t="n">
        <f aca="false">IF($D40&lt;&gt;0,IF(BU40/$D40&gt;=0,1,IF(BU40/$D40&lt;-1,0,IF(AND(BU40/$D40&lt;-0,BU40/$D40&gt;-1),(1-(0-(BU40/$D40))),0))),0)</f>
        <v>0</v>
      </c>
      <c r="BW40" s="182" t="n">
        <f aca="false">WSSI!$U$52-SUM(WSSI!$BN$52:$BN55)</f>
        <v>-39</v>
      </c>
      <c r="BX40" s="182"/>
      <c r="BY40" s="125" t="n">
        <f aca="false">IF($D40&lt;&gt;0,IF(BW40/$D40&gt;=0,1,IF(BW40/$D40&lt;-1,0,IF(AND(BW40/$D40&lt;-0,BW40/$D40&gt;-1),(1-(0-(BW40/$D40))),0))),0)</f>
        <v>0</v>
      </c>
      <c r="BZ40" s="182" t="n">
        <f aca="false">WSSI!$U$53-SUM(WSSI!$BN$53:$BN55)</f>
        <v>-31</v>
      </c>
      <c r="CA40" s="125" t="n">
        <f aca="false">IF($D40&lt;&gt;0,IF(BZ40/$D40&gt;=0,1,IF(BZ40/$D40&lt;-1,0,IF(AND(BZ40/$D40&lt;-0,BZ40/$D40&gt;-1),(1-(0-(BZ40/$D40))),0))),0)</f>
        <v>0</v>
      </c>
      <c r="CB40" s="182" t="n">
        <f aca="false">WSSI!$U$54-SUM(WSSI!$BN$54:$BN55)</f>
        <v>-22</v>
      </c>
      <c r="CC40" s="125" t="n">
        <f aca="false">IF($D40&lt;&gt;0,IF(CB40/$D40&gt;=0,1,IF(CB40/$D40&lt;-1,0,IF(AND(CB40/$D40&lt;-0,CB40/$D40&gt;-1),(1-(0-(CB40/$D40))),0))),0)</f>
        <v>0</v>
      </c>
      <c r="CD40" s="182" t="n">
        <f aca="false">WSSI!$U$55-SUM(WSSI!$BN$55:$BN55)</f>
        <v>-12</v>
      </c>
      <c r="CE40" s="125" t="n">
        <f aca="false">IF($D40&lt;&gt;0,IF(CD40/$D40&gt;=0,1,IF(CD40/$D40&lt;-1,0,IF(AND(CD40/$D40&lt;-0,CD40/$D40&gt;-1),(1-(0-(CD40/$D40))),0))),0)</f>
        <v>0</v>
      </c>
      <c r="CF40" s="13"/>
      <c r="CG40" s="13"/>
      <c r="CH40" s="13"/>
      <c r="CI40" s="13"/>
      <c r="CJ40" s="13"/>
      <c r="CK40" s="13"/>
      <c r="CL40" s="13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3"/>
      <c r="DV40" s="13"/>
      <c r="DW40" s="13"/>
      <c r="DX40" s="13"/>
      <c r="DY40" s="182"/>
      <c r="DZ40" s="125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</row>
    <row collapsed="false" customFormat="false" customHeight="true" hidden="false" ht="13" outlineLevel="0" r="41">
      <c r="A41" s="125"/>
      <c r="B41" s="125"/>
      <c r="C41" s="125"/>
      <c r="D41" s="125" t="n">
        <f aca="false">WSSI!BB58</f>
        <v>13</v>
      </c>
      <c r="E41" s="182" t="n">
        <f aca="false">WSSI!$L$47-SUM(WSSI!$BN$47:$BN58)</f>
        <v>59</v>
      </c>
      <c r="F41" s="125" t="n">
        <f aca="false">IF($D41&lt;&gt;0,IF(E41/$D41&gt;=0,1,IF(E41/$D41&lt;-1,0,IF(AND(E41/$D41&lt;-0,E41/$D41&gt;-1),(1-(0-(E41/$D41))),0))),0)</f>
        <v>1</v>
      </c>
      <c r="G41" s="182" t="n">
        <f aca="false">WSSI!$L$48-SUM(WSSI!$BN$48:$BN58)</f>
        <v>76</v>
      </c>
      <c r="H41" s="125" t="n">
        <f aca="false">IF($D41&lt;&gt;0,IF(G41/$D41&gt;=0,1,IF(G41/$D41&lt;-1,0,IF(AND(G41/$D41&lt;-0,G41/$D41&gt;-1),(1-(0-(G41/$D41))),0))),0)</f>
        <v>1</v>
      </c>
      <c r="I41" s="182" t="n">
        <f aca="false">WSSI!$L$49-SUM(WSSI!$BN$49:$BN58)</f>
        <v>94</v>
      </c>
      <c r="J41" s="125" t="n">
        <f aca="false">IF($D41&lt;&gt;0,IF(I41/$D41&gt;=0,1,IF(I41/$D41&lt;-1,0,IF(AND(I41/$D41&lt;-0,I41/$D41&gt;-1),(1-(0-(I41/$D41))),0))),0)</f>
        <v>1</v>
      </c>
      <c r="K41" s="182" t="n">
        <f aca="false">WSSI!$L$50-SUM(WSSI!$BN$50:$BN58)</f>
        <v>111</v>
      </c>
      <c r="L41" s="125" t="n">
        <f aca="false">IF($D41&lt;&gt;0,IF(K41/$D41&gt;=0,1,IF(K41/$D41&lt;-1,0,IF(AND(K41/$D41&lt;-0,K41/$D41&gt;-1),(1-(0-(K41/$D41))),0))),0)</f>
        <v>1</v>
      </c>
      <c r="M41" s="182" t="n">
        <f aca="false">WSSI!$L$52-SUM(WSSI!$BN$52:$BN58)</f>
        <v>127</v>
      </c>
      <c r="N41" s="182"/>
      <c r="O41" s="125" t="n">
        <f aca="false">IF($D41&lt;&gt;0,IF(M41/$D41&gt;=0,1,IF(M41/$D41&lt;-1,0,IF(AND(M41/$D41&lt;-0,M41/$D41&gt;-1),(1-(0-(M41/$D41))),0))),0)</f>
        <v>1</v>
      </c>
      <c r="P41" s="182" t="n">
        <f aca="false">WSSI!$L$53-SUM(WSSI!$BN$53:$BN58)</f>
        <v>142</v>
      </c>
      <c r="Q41" s="125" t="n">
        <f aca="false">IF($D41&lt;&gt;0,IF(P41/$D41&gt;=0,1,IF(P41/$D41&lt;-1,0,IF(AND(P41/$D41&lt;-0,P41/$D41&gt;-1),(1-(0-(P41/$D41))),0))),0)</f>
        <v>1</v>
      </c>
      <c r="R41" s="182" t="n">
        <f aca="false">WSSI!$L$54-SUM(WSSI!$BN$54:$BN58)</f>
        <v>156</v>
      </c>
      <c r="S41" s="125" t="n">
        <f aca="false">IF($D41&lt;&gt;0,IF(R41/$D41&gt;=0,1,IF(R41/$D41&lt;-1,0,IF(AND(R41/$D41&lt;-0,R41/$D41&gt;-1),(1-(0-(R41/$D41))),0))),0)</f>
        <v>1</v>
      </c>
      <c r="T41" s="182" t="n">
        <f aca="false">WSSI!$L$55-SUM(WSSI!$BN$55:$BN58)</f>
        <v>169</v>
      </c>
      <c r="U41" s="125" t="n">
        <f aca="false">IF($D41&lt;&gt;0,IF(T41/$D41&gt;=0,1,IF(T41/$D41&lt;-1,0,IF(AND(T41/$D41&lt;-0,T41/$D41&gt;-1),(1-(0-(T41/$D41))),0))),0)</f>
        <v>1</v>
      </c>
      <c r="V41" s="182" t="n">
        <f aca="false">WSSI!$L$58-SUM(WSSI!$BN$58:$BN58)</f>
        <v>181</v>
      </c>
      <c r="W41" s="125" t="n">
        <f aca="false">IF($D41&lt;&gt;0,IF(V41/$D41&gt;=0,1,IF(V41/$D41&lt;-1,0,IF(AND(V41/$D41&lt;-0,V41/$D41&gt;-1),(1-(0-(V41/$D41))),0))),0)</f>
        <v>1</v>
      </c>
      <c r="X41" s="13"/>
      <c r="Y41" s="13"/>
      <c r="Z41" s="13"/>
      <c r="AA41" s="13"/>
      <c r="AB41" s="13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3"/>
      <c r="BL41" s="13"/>
      <c r="BM41" s="13"/>
      <c r="BN41" s="13"/>
      <c r="BO41" s="182" t="n">
        <f aca="false">WSSI!$U$47-SUM(WSSI!$BN$47:$BN58)</f>
        <v>59</v>
      </c>
      <c r="BP41" s="125" t="n">
        <f aca="false">IF($D41&lt;&gt;0,IF(BO41/$D41&gt;=0,1,IF(BO41/$D41&lt;-1,0,IF(AND(BO41/$D41&lt;-0,BO41/$D41&gt;-1),(1-(0-(BO41/$D41))),0))),0)</f>
        <v>1</v>
      </c>
      <c r="BQ41" s="182" t="n">
        <f aca="false">WSSI!$U$48-SUM(WSSI!$BN$48:$BN58)</f>
        <v>-74</v>
      </c>
      <c r="BR41" s="125" t="n">
        <f aca="false">IF($D41&lt;&gt;0,IF(BQ41/$D41&gt;=0,1,IF(BQ41/$D41&lt;-1,0,IF(AND(BQ41/$D41&lt;-0,BQ41/$D41&gt;-1),(1-(0-(BQ41/$D41))),0))),0)</f>
        <v>0</v>
      </c>
      <c r="BS41" s="182" t="n">
        <f aca="false">WSSI!$U$49-SUM(WSSI!$BN$49:$BN58)</f>
        <v>-67</v>
      </c>
      <c r="BT41" s="125" t="n">
        <f aca="false">IF($D41&lt;&gt;0,IF(BS41/$D41&gt;=0,1,IF(BS41/$D41&lt;-1,0,IF(AND(BS41/$D41&lt;-0,BS41/$D41&gt;-1),(1-(0-(BS41/$D41))),0))),0)</f>
        <v>0</v>
      </c>
      <c r="BU41" s="182" t="n">
        <f aca="false">WSSI!$U$50-SUM(WSSI!$BN$50:$BN58)</f>
        <v>-60</v>
      </c>
      <c r="BV41" s="125" t="n">
        <f aca="false">IF($D41&lt;&gt;0,IF(BU41/$D41&gt;=0,1,IF(BU41/$D41&lt;-1,0,IF(AND(BU41/$D41&lt;-0,BU41/$D41&gt;-1),(1-(0-(BU41/$D41))),0))),0)</f>
        <v>0</v>
      </c>
      <c r="BW41" s="182" t="n">
        <f aca="false">WSSI!$U$52-SUM(WSSI!$BN$52:$BN58)</f>
        <v>-52</v>
      </c>
      <c r="BX41" s="182"/>
      <c r="BY41" s="125" t="n">
        <f aca="false">IF($D41&lt;&gt;0,IF(BW41/$D41&gt;=0,1,IF(BW41/$D41&lt;-1,0,IF(AND(BW41/$D41&lt;-0,BW41/$D41&gt;-1),(1-(0-(BW41/$D41))),0))),0)</f>
        <v>0</v>
      </c>
      <c r="BZ41" s="182" t="n">
        <f aca="false">WSSI!$U$53-SUM(WSSI!$BN$53:$BN58)</f>
        <v>-44</v>
      </c>
      <c r="CA41" s="125" t="n">
        <f aca="false">IF($D41&lt;&gt;0,IF(BZ41/$D41&gt;=0,1,IF(BZ41/$D41&lt;-1,0,IF(AND(BZ41/$D41&lt;-0,BZ41/$D41&gt;-1),(1-(0-(BZ41/$D41))),0))),0)</f>
        <v>0</v>
      </c>
      <c r="CB41" s="182" t="n">
        <f aca="false">WSSI!$U$54-SUM(WSSI!$BN$54:$BN58)</f>
        <v>-35</v>
      </c>
      <c r="CC41" s="125" t="n">
        <f aca="false">IF($D41&lt;&gt;0,IF(CB41/$D41&gt;=0,1,IF(CB41/$D41&lt;-1,0,IF(AND(CB41/$D41&lt;-0,CB41/$D41&gt;-1),(1-(0-(CB41/$D41))),0))),0)</f>
        <v>0</v>
      </c>
      <c r="CD41" s="182" t="n">
        <f aca="false">WSSI!$U$55-SUM(WSSI!$BN$55:$BN58)</f>
        <v>-25</v>
      </c>
      <c r="CE41" s="125" t="n">
        <f aca="false">IF($D41&lt;&gt;0,IF(CD41/$D41&gt;=0,1,IF(CD41/$D41&lt;-1,0,IF(AND(CD41/$D41&lt;-0,CD41/$D41&gt;-1),(1-(0-(CD41/$D41))),0))),0)</f>
        <v>0</v>
      </c>
      <c r="CF41" s="182" t="n">
        <f aca="false">WSSI!$U$58-SUM(WSSI!$BN$58:$BN58)</f>
        <v>-13</v>
      </c>
      <c r="CG41" s="125" t="n">
        <f aca="false">IF(CF41/$D41&gt;=0,1,IF(CF41/$D41&lt;-1,0,IF(AND(CF41/$D41&lt;-0,CF41/$D41&gt;-1),(1-(0-(CF41/$D41))),0)))</f>
        <v>0</v>
      </c>
      <c r="CH41" s="13"/>
      <c r="CI41" s="13"/>
      <c r="CJ41" s="13"/>
      <c r="CK41" s="13"/>
      <c r="CL41" s="13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3"/>
      <c r="DV41" s="13"/>
      <c r="DW41" s="13"/>
      <c r="DX41" s="13"/>
      <c r="DY41" s="182"/>
      <c r="DZ41" s="125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</row>
    <row collapsed="false" customFormat="false" customHeight="true" hidden="false" ht="13" outlineLevel="0" r="42">
      <c r="A42" s="125"/>
      <c r="B42" s="125"/>
      <c r="C42" s="125"/>
      <c r="D42" s="125" t="n">
        <f aca="false">WSSI!BB59</f>
        <v>13</v>
      </c>
      <c r="E42" s="182" t="n">
        <f aca="false">WSSI!$L$47-SUM(WSSI!$BN$47:$BN59)</f>
        <v>46</v>
      </c>
      <c r="F42" s="125" t="n">
        <f aca="false">IF($D42&lt;&gt;0,IF(E42/$D42&gt;=0,1,IF(E42/$D42&lt;-1,0,IF(AND(E42/$D42&lt;-0,E42/$D42&gt;-1),(1-(0-(E42/$D42))),0))),0)</f>
        <v>1</v>
      </c>
      <c r="G42" s="182" t="n">
        <f aca="false">WSSI!$L$48-SUM(WSSI!$BN$48:$BN59)</f>
        <v>63</v>
      </c>
      <c r="H42" s="125" t="n">
        <f aca="false">IF($D42&lt;&gt;0,IF(G42/$D42&gt;=0,1,IF(G42/$D42&lt;-1,0,IF(AND(G42/$D42&lt;-0,G42/$D42&gt;-1),(1-(0-(G42/$D42))),0))),0)</f>
        <v>1</v>
      </c>
      <c r="I42" s="182" t="n">
        <f aca="false">WSSI!$L$49-SUM(WSSI!$BN$49:$BN59)</f>
        <v>81</v>
      </c>
      <c r="J42" s="125" t="n">
        <f aca="false">IF($D42&lt;&gt;0,IF(I42/$D42&gt;=0,1,IF(I42/$D42&lt;-1,0,IF(AND(I42/$D42&lt;-0,I42/$D42&gt;-1),(1-(0-(I42/$D42))),0))),0)</f>
        <v>1</v>
      </c>
      <c r="K42" s="182" t="n">
        <f aca="false">WSSI!$L$50-SUM(WSSI!$BN$50:$BN59)</f>
        <v>98</v>
      </c>
      <c r="L42" s="125" t="n">
        <f aca="false">IF($D42&lt;&gt;0,IF(K42/$D42&gt;=0,1,IF(K42/$D42&lt;-1,0,IF(AND(K42/$D42&lt;-0,K42/$D42&gt;-1),(1-(0-(K42/$D42))),0))),0)</f>
        <v>1</v>
      </c>
      <c r="M42" s="182" t="n">
        <f aca="false">WSSI!$L$52-SUM(WSSI!$BN$52:$BN59)</f>
        <v>114</v>
      </c>
      <c r="N42" s="182"/>
      <c r="O42" s="125" t="n">
        <f aca="false">IF($D42&lt;&gt;0,IF(M42/$D42&gt;=0,1,IF(M42/$D42&lt;-1,0,IF(AND(M42/$D42&lt;-0,M42/$D42&gt;-1),(1-(0-(M42/$D42))),0))),0)</f>
        <v>1</v>
      </c>
      <c r="P42" s="182" t="n">
        <f aca="false">WSSI!$L$53-SUM(WSSI!$BN$53:$BN59)</f>
        <v>129</v>
      </c>
      <c r="Q42" s="125" t="n">
        <f aca="false">IF($D42&lt;&gt;0,IF(P42/$D42&gt;=0,1,IF(P42/$D42&lt;-1,0,IF(AND(P42/$D42&lt;-0,P42/$D42&gt;-1),(1-(0-(P42/$D42))),0))),0)</f>
        <v>1</v>
      </c>
      <c r="R42" s="182" t="n">
        <f aca="false">WSSI!$L$54-SUM(WSSI!$BN$54:$BN59)</f>
        <v>143</v>
      </c>
      <c r="S42" s="125" t="n">
        <f aca="false">IF($D42&lt;&gt;0,IF(R42/$D42&gt;=0,1,IF(R42/$D42&lt;-1,0,IF(AND(R42/$D42&lt;-0,R42/$D42&gt;-1),(1-(0-(R42/$D42))),0))),0)</f>
        <v>1</v>
      </c>
      <c r="T42" s="182" t="n">
        <f aca="false">WSSI!$L$55-SUM(WSSI!$BN$55:$BN59)</f>
        <v>156</v>
      </c>
      <c r="U42" s="125" t="n">
        <f aca="false">IF($D42&lt;&gt;0,IF(T42/$D42&gt;=0,1,IF(T42/$D42&lt;-1,0,IF(AND(T42/$D42&lt;-0,T42/$D42&gt;-1),(1-(0-(T42/$D42))),0))),0)</f>
        <v>1</v>
      </c>
      <c r="V42" s="182" t="n">
        <f aca="false">WSSI!$L$58-SUM(WSSI!$BN$58:$BN59)</f>
        <v>168</v>
      </c>
      <c r="W42" s="125" t="n">
        <f aca="false">IF($D42&lt;&gt;0,IF(V42/$D42&gt;=0,1,IF(V42/$D42&lt;-1,0,IF(AND(V42/$D42&lt;-0,V42/$D42&gt;-1),(1-(0-(V42/$D42))),0))),0)</f>
        <v>1</v>
      </c>
      <c r="X42" s="182" t="n">
        <f aca="false">WSSI!$L$59-SUM(WSSI!$BN$59:$BN59)</f>
        <v>180</v>
      </c>
      <c r="Y42" s="125" t="n">
        <f aca="false">IF($D42&lt;&gt;0,IF(X42/$D42&gt;=0,1,IF(X42/$D42&lt;-1,0,IF(AND(X42/$D42&lt;-0,X42/$D42&gt;-1),(1-(0-(X42/$D42))),0))),0)</f>
        <v>1</v>
      </c>
      <c r="Z42" s="125"/>
      <c r="AA42" s="125" t="n">
        <f aca="false">IF((S42=1),1,IF((S42=0),0,IF((S42&lt;1),(1-S42),0)))</f>
        <v>1</v>
      </c>
      <c r="AB42" s="13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3"/>
      <c r="BL42" s="13"/>
      <c r="BM42" s="13"/>
      <c r="BN42" s="13"/>
      <c r="BO42" s="182" t="n">
        <f aca="false">WSSI!$U$47-SUM(WSSI!$BN$47:$BN59)</f>
        <v>46</v>
      </c>
      <c r="BP42" s="125" t="n">
        <f aca="false">IF($D42&lt;&gt;0,IF(BO42/$D42&gt;=0,1,IF(BO42/$D42&lt;-1,0,IF(AND(BO42/$D42&lt;-0,BO42/$D42&gt;-1),(1-(0-(BO42/$D42))),0))),0)</f>
        <v>1</v>
      </c>
      <c r="BQ42" s="182" t="n">
        <f aca="false">WSSI!$U$48-SUM(WSSI!$BN$48:$BN59)</f>
        <v>-87</v>
      </c>
      <c r="BR42" s="125" t="n">
        <f aca="false">IF($D42&lt;&gt;0,IF(BQ42/$D42&gt;=0,1,IF(BQ42/$D42&lt;-1,0,IF(AND(BQ42/$D42&lt;-0,BQ42/$D42&gt;-1),(1-(0-(BQ42/$D42))),0))),0)</f>
        <v>0</v>
      </c>
      <c r="BS42" s="182" t="n">
        <f aca="false">WSSI!$U$49-SUM(WSSI!$BN$49:$BN59)</f>
        <v>-80</v>
      </c>
      <c r="BT42" s="125" t="n">
        <f aca="false">IF($D42&lt;&gt;0,IF(BS42/$D42&gt;=0,1,IF(BS42/$D42&lt;-1,0,IF(AND(BS42/$D42&lt;-0,BS42/$D42&gt;-1),(1-(0-(BS42/$D42))),0))),0)</f>
        <v>0</v>
      </c>
      <c r="BU42" s="182" t="n">
        <f aca="false">WSSI!$U$50-SUM(WSSI!$BN$50:$BN59)</f>
        <v>-73</v>
      </c>
      <c r="BV42" s="125" t="n">
        <f aca="false">IF($D42&lt;&gt;0,IF(BU42/$D42&gt;=0,1,IF(BU42/$D42&lt;-1,0,IF(AND(BU42/$D42&lt;-0,BU42/$D42&gt;-1),(1-(0-(BU42/$D42))),0))),0)</f>
        <v>0</v>
      </c>
      <c r="BW42" s="182" t="n">
        <f aca="false">WSSI!$U$52-SUM(WSSI!$BN$52:$BN59)</f>
        <v>-65</v>
      </c>
      <c r="BX42" s="182"/>
      <c r="BY42" s="125" t="n">
        <f aca="false">IF($D42&lt;&gt;0,IF(BW42/$D42&gt;=0,1,IF(BW42/$D42&lt;-1,0,IF(AND(BW42/$D42&lt;-0,BW42/$D42&gt;-1),(1-(0-(BW42/$D42))),0))),0)</f>
        <v>0</v>
      </c>
      <c r="BZ42" s="182" t="n">
        <f aca="false">WSSI!$U$53-SUM(WSSI!$BN$53:$BN59)</f>
        <v>-57</v>
      </c>
      <c r="CA42" s="125" t="n">
        <f aca="false">IF($D42&lt;&gt;0,IF(BZ42/$D42&gt;=0,1,IF(BZ42/$D42&lt;-1,0,IF(AND(BZ42/$D42&lt;-0,BZ42/$D42&gt;-1),(1-(0-(BZ42/$D42))),0))),0)</f>
        <v>0</v>
      </c>
      <c r="CB42" s="182" t="n">
        <f aca="false">WSSI!$U$54-SUM(WSSI!$BN$54:$BN59)</f>
        <v>-48</v>
      </c>
      <c r="CC42" s="125" t="n">
        <f aca="false">IF($D42&lt;&gt;0,IF(CB42/$D42&gt;=0,1,IF(CB42/$D42&lt;-1,0,IF(AND(CB42/$D42&lt;-0,CB42/$D42&gt;-1),(1-(0-(CB42/$D42))),0))),0)</f>
        <v>0</v>
      </c>
      <c r="CD42" s="182" t="n">
        <f aca="false">WSSI!$U$55-SUM(WSSI!$BN$55:$BN59)</f>
        <v>-38</v>
      </c>
      <c r="CE42" s="125" t="n">
        <f aca="false">IF($D42&lt;&gt;0,IF(CD42/$D42&gt;=0,1,IF(CD42/$D42&lt;-1,0,IF(AND(CD42/$D42&lt;-0,CD42/$D42&gt;-1),(1-(0-(CD42/$D42))),0))),0)</f>
        <v>0</v>
      </c>
      <c r="CF42" s="182" t="n">
        <f aca="false">WSSI!$U$58-SUM(WSSI!$BN$58:$BN59)</f>
        <v>-26</v>
      </c>
      <c r="CG42" s="125" t="n">
        <f aca="false">IF(CF42/$D42&gt;=0,1,IF(CF42/$D42&lt;-1,0,IF(AND(CF42/$D42&lt;-0,CF42/$D42&gt;-1),(1-(0-(CF42/$D42))),0)))</f>
        <v>0</v>
      </c>
      <c r="CH42" s="182" t="n">
        <f aca="false">WSSI!$U$59-SUM(WSSI!$BN$59:$BN59)</f>
        <v>-13</v>
      </c>
      <c r="CI42" s="125" t="n">
        <f aca="false">IF(CH42/$D42&gt;=0,1,IF(CH42/$D42&lt;-1,0,IF(AND(CH42/$D42&lt;-0,CH42/$D42&gt;-1),(1-(0-(CH42/$D42))),0)))</f>
        <v>0</v>
      </c>
      <c r="CJ42" s="125"/>
      <c r="CK42" s="125" t="n">
        <f aca="false">IF((CC42=1),1,IF((CC42=0),0,IF((CC42&lt;1),(1-CC42),0)))</f>
        <v>0</v>
      </c>
      <c r="CL42" s="13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3"/>
      <c r="DV42" s="13"/>
      <c r="DW42" s="13"/>
      <c r="DX42" s="13"/>
      <c r="DY42" s="182"/>
      <c r="DZ42" s="125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</row>
    <row collapsed="false" customFormat="false" customHeight="true" hidden="false" ht="13" outlineLevel="0" r="43">
      <c r="A43" s="125"/>
      <c r="B43" s="125"/>
      <c r="C43" s="125"/>
      <c r="D43" s="125" t="n">
        <f aca="false">WSSI!BB60</f>
        <v>14</v>
      </c>
      <c r="E43" s="182" t="n">
        <f aca="false">WSSI!$L$47-SUM(WSSI!$BN$47:$BN60)</f>
        <v>32</v>
      </c>
      <c r="F43" s="125" t="n">
        <f aca="false">IF($D43&lt;&gt;0,IF(E43/$D43&gt;=0,1,IF(E43/$D43&lt;-1,0,IF(AND(E43/$D43&lt;-0,E43/$D43&gt;-1),(1-(0-(E43/$D43))),0))),0)</f>
        <v>1</v>
      </c>
      <c r="G43" s="182" t="n">
        <f aca="false">WSSI!$L$48-SUM(WSSI!$BN$48:$BN60)</f>
        <v>49</v>
      </c>
      <c r="H43" s="125" t="n">
        <f aca="false">IF($D43&lt;&gt;0,IF(G43/$D43&gt;=0,1,IF(G43/$D43&lt;-1,0,IF(AND(G43/$D43&lt;-0,G43/$D43&gt;-1),(1-(0-(G43/$D43))),0))),0)</f>
        <v>1</v>
      </c>
      <c r="I43" s="182" t="n">
        <f aca="false">WSSI!$L$49-SUM(WSSI!$BN$49:$BN60)</f>
        <v>67</v>
      </c>
      <c r="J43" s="125" t="n">
        <f aca="false">IF($D43&lt;&gt;0,IF(I43/$D43&gt;=0,1,IF(I43/$D43&lt;-1,0,IF(AND(I43/$D43&lt;-0,I43/$D43&gt;-1),(1-(0-(I43/$D43))),0))),0)</f>
        <v>1</v>
      </c>
      <c r="K43" s="182" t="n">
        <f aca="false">WSSI!$L$50-SUM(WSSI!$BN$50:$BN60)</f>
        <v>84</v>
      </c>
      <c r="L43" s="125" t="n">
        <f aca="false">IF($D43&lt;&gt;0,IF(K43/$D43&gt;=0,1,IF(K43/$D43&lt;-1,0,IF(AND(K43/$D43&lt;-0,K43/$D43&gt;-1),(1-(0-(K43/$D43))),0))),0)</f>
        <v>1</v>
      </c>
      <c r="M43" s="182" t="n">
        <f aca="false">WSSI!$L$52-SUM(WSSI!$BN$52:$BN60)</f>
        <v>100</v>
      </c>
      <c r="N43" s="182"/>
      <c r="O43" s="125" t="n">
        <f aca="false">IF($D43&lt;&gt;0,IF(M43/$D43&gt;=0,1,IF(M43/$D43&lt;-1,0,IF(AND(M43/$D43&lt;-0,M43/$D43&gt;-1),(1-(0-(M43/$D43))),0))),0)</f>
        <v>1</v>
      </c>
      <c r="P43" s="182" t="n">
        <f aca="false">WSSI!$L$53-SUM(WSSI!$BN$53:$BN60)</f>
        <v>115</v>
      </c>
      <c r="Q43" s="125" t="n">
        <f aca="false">IF($D43&lt;&gt;0,IF(P43/$D43&gt;=0,1,IF(P43/$D43&lt;-1,0,IF(AND(P43/$D43&lt;-0,P43/$D43&gt;-1),(1-(0-(P43/$D43))),0))),0)</f>
        <v>1</v>
      </c>
      <c r="R43" s="182" t="n">
        <f aca="false">WSSI!$L$54-SUM(WSSI!$BN$54:$BN60)</f>
        <v>129</v>
      </c>
      <c r="S43" s="125" t="n">
        <f aca="false">IF($D43&lt;&gt;0,IF(R43/$D43&gt;=0,1,IF(R43/$D43&lt;-1,0,IF(AND(R43/$D43&lt;-0,R43/$D43&gt;-1),(1-(0-(R43/$D43))),0))),0)</f>
        <v>1</v>
      </c>
      <c r="T43" s="182" t="n">
        <f aca="false">WSSI!$L$55-SUM(WSSI!$BN$55:$BN60)</f>
        <v>142</v>
      </c>
      <c r="U43" s="125" t="n">
        <f aca="false">IF($D43&lt;&gt;0,IF(T43/$D43&gt;=0,1,IF(T43/$D43&lt;-1,0,IF(AND(T43/$D43&lt;-0,T43/$D43&gt;-1),(1-(0-(T43/$D43))),0))),0)</f>
        <v>1</v>
      </c>
      <c r="V43" s="182" t="n">
        <f aca="false">WSSI!$L$58-SUM(WSSI!$BN$58:$BN60)</f>
        <v>154</v>
      </c>
      <c r="W43" s="125" t="n">
        <f aca="false">IF($D43&lt;&gt;0,IF(V43/$D43&gt;=0,1,IF(V43/$D43&lt;-1,0,IF(AND(V43/$D43&lt;-0,V43/$D43&gt;-1),(1-(0-(V43/$D43))),0))),0)</f>
        <v>1</v>
      </c>
      <c r="X43" s="182" t="n">
        <f aca="false">WSSI!$L$59-SUM(WSSI!$BN$59:$BN60)</f>
        <v>166</v>
      </c>
      <c r="Y43" s="125" t="n">
        <f aca="false">IF($D43&lt;&gt;0,IF(X43/$D43&gt;=0,1,IF(X43/$D43&lt;-1,0,IF(AND(X43/$D43&lt;-0,X43/$D43&gt;-1),(1-(0-(X43/$D43))),0))),0)</f>
        <v>1</v>
      </c>
      <c r="Z43" s="125"/>
      <c r="AA43" s="182" t="n">
        <f aca="false">WSSI!$L$60-SUM(WSSI!$BN$60:$BN60)</f>
        <v>177</v>
      </c>
      <c r="AB43" s="125" t="n">
        <f aca="false">IF($D43&lt;&gt;0,IF(AA43/$D43&gt;=0,1,IF(AA43/$D43&lt;-1,0,IF(AND(AA43/$D43&lt;-0,AA43/$D43&gt;-1),(1-(0-(AA43/$D43))),0))),0)</f>
        <v>1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3"/>
      <c r="BL43" s="13"/>
      <c r="BM43" s="13"/>
      <c r="BN43" s="13"/>
      <c r="BO43" s="182" t="n">
        <f aca="false">WSSI!$U$47-SUM(WSSI!$BN$47:$BN60)</f>
        <v>32</v>
      </c>
      <c r="BP43" s="125" t="n">
        <f aca="false">IF($D43&lt;&gt;0,IF(BO43/$D43&gt;=0,1,IF(BO43/$D43&lt;-1,0,IF(AND(BO43/$D43&lt;-0,BO43/$D43&gt;-1),(1-(0-(BO43/$D43))),0))),0)</f>
        <v>1</v>
      </c>
      <c r="BQ43" s="182" t="n">
        <f aca="false">WSSI!$U$48-SUM(WSSI!$BN$48:$BN60)</f>
        <v>-101</v>
      </c>
      <c r="BR43" s="125" t="n">
        <f aca="false">IF($D43&lt;&gt;0,IF(BQ43/$D43&gt;=0,1,IF(BQ43/$D43&lt;-1,0,IF(AND(BQ43/$D43&lt;-0,BQ43/$D43&gt;-1),(1-(0-(BQ43/$D43))),0))),0)</f>
        <v>0</v>
      </c>
      <c r="BS43" s="182" t="n">
        <f aca="false">WSSI!$U$49-SUM(WSSI!$BN$49:$BN60)</f>
        <v>-94</v>
      </c>
      <c r="BT43" s="125" t="n">
        <f aca="false">IF($D43&lt;&gt;0,IF(BS43/$D43&gt;=0,1,IF(BS43/$D43&lt;-1,0,IF(AND(BS43/$D43&lt;-0,BS43/$D43&gt;-1),(1-(0-(BS43/$D43))),0))),0)</f>
        <v>0</v>
      </c>
      <c r="BU43" s="182" t="n">
        <f aca="false">WSSI!$U$50-SUM(WSSI!$BN$50:$BN60)</f>
        <v>-87</v>
      </c>
      <c r="BV43" s="125" t="n">
        <f aca="false">IF($D43&lt;&gt;0,IF(BU43/$D43&gt;=0,1,IF(BU43/$D43&lt;-1,0,IF(AND(BU43/$D43&lt;-0,BU43/$D43&gt;-1),(1-(0-(BU43/$D43))),0))),0)</f>
        <v>0</v>
      </c>
      <c r="BW43" s="182" t="n">
        <f aca="false">WSSI!$U$52-SUM(WSSI!$BN$52:$BN60)</f>
        <v>-79</v>
      </c>
      <c r="BX43" s="182"/>
      <c r="BY43" s="125" t="n">
        <f aca="false">IF($D43&lt;&gt;0,IF(BW43/$D43&gt;=0,1,IF(BW43/$D43&lt;-1,0,IF(AND(BW43/$D43&lt;-0,BW43/$D43&gt;-1),(1-(0-(BW43/$D43))),0))),0)</f>
        <v>0</v>
      </c>
      <c r="BZ43" s="182" t="n">
        <f aca="false">WSSI!$U$53-SUM(WSSI!$BN$53:$BN60)</f>
        <v>-71</v>
      </c>
      <c r="CA43" s="125" t="n">
        <f aca="false">IF($D43&lt;&gt;0,IF(BZ43/$D43&gt;=0,1,IF(BZ43/$D43&lt;-1,0,IF(AND(BZ43/$D43&lt;-0,BZ43/$D43&gt;-1),(1-(0-(BZ43/$D43))),0))),0)</f>
        <v>0</v>
      </c>
      <c r="CB43" s="182" t="n">
        <f aca="false">WSSI!$U$54-SUM(WSSI!$BN$54:$BN60)</f>
        <v>-62</v>
      </c>
      <c r="CC43" s="125" t="n">
        <f aca="false">IF($D43&lt;&gt;0,IF(CB43/$D43&gt;=0,1,IF(CB43/$D43&lt;-1,0,IF(AND(CB43/$D43&lt;-0,CB43/$D43&gt;-1),(1-(0-(CB43/$D43))),0))),0)</f>
        <v>0</v>
      </c>
      <c r="CD43" s="182" t="n">
        <f aca="false">WSSI!$U$55-SUM(WSSI!$BN$55:$BN60)</f>
        <v>-52</v>
      </c>
      <c r="CE43" s="125" t="n">
        <f aca="false">IF($D43&lt;&gt;0,IF(CD43/$D43&gt;=0,1,IF(CD43/$D43&lt;-1,0,IF(AND(CD43/$D43&lt;-0,CD43/$D43&gt;-1),(1-(0-(CD43/$D43))),0))),0)</f>
        <v>0</v>
      </c>
      <c r="CF43" s="182" t="n">
        <f aca="false">WSSI!$U$58-SUM(WSSI!$BN$58:$BN60)</f>
        <v>-40</v>
      </c>
      <c r="CG43" s="125" t="n">
        <f aca="false">IF(CF43/$D43&gt;=0,1,IF(CF43/$D43&lt;-1,0,IF(AND(CF43/$D43&lt;-0,CF43/$D43&gt;-1),(1-(0-(CF43/$D43))),0)))</f>
        <v>0</v>
      </c>
      <c r="CH43" s="182" t="n">
        <f aca="false">WSSI!$U$59-SUM(WSSI!$BN$59:$BN60)</f>
        <v>-27</v>
      </c>
      <c r="CI43" s="125" t="n">
        <f aca="false">IF(CH43/$D43&gt;=0,1,IF(CH43/$D43&lt;-1,0,IF(AND(CH43/$D43&lt;-0,CH43/$D43&gt;-1),(1-(0-(CH43/$D43))),0)))</f>
        <v>0</v>
      </c>
      <c r="CJ43" s="125"/>
      <c r="CK43" s="182" t="n">
        <f aca="false">WSSI!$U$60-SUM(WSSI!$BN$60:$BN60)</f>
        <v>-14</v>
      </c>
      <c r="CL43" s="125" t="n">
        <f aca="false">IF($D43&lt;&gt;0,IF(CK43/$D43&gt;=0,1,IF(CK43/$D43&lt;-1,0,IF(AND(CK43/$D43&lt;-0,CK43/$D43&gt;-1),(1-(0-(CK43/$D43))),0))),0)</f>
        <v>0</v>
      </c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3"/>
      <c r="DV43" s="13"/>
      <c r="DW43" s="13"/>
      <c r="DX43" s="13"/>
      <c r="DY43" s="182"/>
      <c r="DZ43" s="125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</row>
    <row collapsed="false" customFormat="false" customHeight="true" hidden="false" ht="13" outlineLevel="0" r="44">
      <c r="A44" s="125"/>
      <c r="B44" s="125"/>
      <c r="C44" s="125"/>
      <c r="D44" s="125" t="n">
        <f aca="false">WSSI!BB61</f>
        <v>16</v>
      </c>
      <c r="E44" s="182" t="n">
        <f aca="false">WSSI!$L$47-SUM(WSSI!$BN$47:$BN61)</f>
        <v>16</v>
      </c>
      <c r="F44" s="125" t="n">
        <f aca="false">IF($D44&lt;&gt;0,IF(E44/$D44&gt;=0,1,IF(E44/$D44&lt;-1,0,IF(AND(E44/$D44&lt;-0,E44/$D44&gt;-1),(1-(0-(E44/$D44))),0))),0)</f>
        <v>1</v>
      </c>
      <c r="G44" s="182" t="n">
        <f aca="false">WSSI!$L$48-SUM(WSSI!$BN$48:$BN61)</f>
        <v>33</v>
      </c>
      <c r="H44" s="125" t="n">
        <f aca="false">IF($D44&lt;&gt;0,IF(G44/$D44&gt;=0,1,IF(G44/$D44&lt;-1,0,IF(AND(G44/$D44&lt;-0,G44/$D44&gt;-1),(1-(0-(G44/$D44))),0))),0)</f>
        <v>1</v>
      </c>
      <c r="I44" s="182" t="n">
        <f aca="false">WSSI!$L$49-SUM(WSSI!$BN$49:$BN61)</f>
        <v>51</v>
      </c>
      <c r="J44" s="125" t="n">
        <f aca="false">IF($D44&lt;&gt;0,IF(I44/$D44&gt;=0,1,IF(I44/$D44&lt;-1,0,IF(AND(I44/$D44&lt;-0,I44/$D44&gt;-1),(1-(0-(I44/$D44))),0))),0)</f>
        <v>1</v>
      </c>
      <c r="K44" s="182" t="n">
        <f aca="false">WSSI!$L$50-SUM(WSSI!$BN$50:$BN61)</f>
        <v>68</v>
      </c>
      <c r="L44" s="125" t="n">
        <f aca="false">IF($D44&lt;&gt;0,IF(K44/$D44&gt;=0,1,IF(K44/$D44&lt;-1,0,IF(AND(K44/$D44&lt;-0,K44/$D44&gt;-1),(1-(0-(K44/$D44))),0))),0)</f>
        <v>1</v>
      </c>
      <c r="M44" s="182" t="n">
        <f aca="false">WSSI!$L$52-SUM(WSSI!$BN$52:$BN61)</f>
        <v>84</v>
      </c>
      <c r="N44" s="182"/>
      <c r="O44" s="125" t="n">
        <f aca="false">IF($D44&lt;&gt;0,IF(M44/$D44&gt;=0,1,IF(M44/$D44&lt;-1,0,IF(AND(M44/$D44&lt;-0,M44/$D44&gt;-1),(1-(0-(M44/$D44))),0))),0)</f>
        <v>1</v>
      </c>
      <c r="P44" s="182" t="n">
        <f aca="false">WSSI!$L$53-SUM(WSSI!$BN$53:$BN61)</f>
        <v>99</v>
      </c>
      <c r="Q44" s="125" t="n">
        <f aca="false">IF($D44&lt;&gt;0,IF(P44/$D44&gt;=0,1,IF(P44/$D44&lt;-1,0,IF(AND(P44/$D44&lt;-0,P44/$D44&gt;-1),(1-(0-(P44/$D44))),0))),0)</f>
        <v>1</v>
      </c>
      <c r="R44" s="182" t="n">
        <f aca="false">WSSI!$L$54-SUM(WSSI!$BN$54:$BN61)</f>
        <v>113</v>
      </c>
      <c r="S44" s="125" t="n">
        <f aca="false">IF($D44&lt;&gt;0,IF(R44/$D44&gt;=0,1,IF(R44/$D44&lt;-1,0,IF(AND(R44/$D44&lt;-0,R44/$D44&gt;-1),(1-(0-(R44/$D44))),0))),0)</f>
        <v>1</v>
      </c>
      <c r="T44" s="182" t="n">
        <f aca="false">WSSI!$L$55-SUM(WSSI!$BN$55:$BN61)</f>
        <v>126</v>
      </c>
      <c r="U44" s="125" t="n">
        <f aca="false">IF($D44&lt;&gt;0,IF(T44/$D44&gt;=0,1,IF(T44/$D44&lt;-1,0,IF(AND(T44/$D44&lt;-0,T44/$D44&gt;-1),(1-(0-(T44/$D44))),0))),0)</f>
        <v>1</v>
      </c>
      <c r="V44" s="182" t="n">
        <f aca="false">WSSI!$L$58-SUM(WSSI!$BN$58:$BN61)</f>
        <v>138</v>
      </c>
      <c r="W44" s="125" t="n">
        <f aca="false">IF($D44&lt;&gt;0,IF(V44/$D44&gt;=0,1,IF(V44/$D44&lt;-1,0,IF(AND(V44/$D44&lt;-0,V44/$D44&gt;-1),(1-(0-(V44/$D44))),0))),0)</f>
        <v>1</v>
      </c>
      <c r="X44" s="182" t="n">
        <f aca="false">WSSI!$L$59-SUM(WSSI!$BN$59:$BN61)</f>
        <v>150</v>
      </c>
      <c r="Y44" s="125" t="n">
        <f aca="false">IF($D44&lt;&gt;0,IF(X44/$D44&gt;=0,1,IF(X44/$D44&lt;-1,0,IF(AND(X44/$D44&lt;-0,X44/$D44&gt;-1),(1-(0-(X44/$D44))),0))),0)</f>
        <v>1</v>
      </c>
      <c r="Z44" s="125"/>
      <c r="AA44" s="182" t="n">
        <f aca="false">WSSI!$L$60-SUM(WSSI!$BN$60:$BN61)</f>
        <v>161</v>
      </c>
      <c r="AB44" s="125" t="n">
        <f aca="false">IF($D44&lt;&gt;0,IF(AA44/$D44&gt;=0,1,IF(AA44/$D44&lt;-1,0,IF(AND(AA44/$D44&lt;-0,AA44/$D44&gt;-1),(1-(0-(AA44/$D44))),0))),0)</f>
        <v>1</v>
      </c>
      <c r="AC44" s="182" t="n">
        <f aca="false">WSSI!$L$61-SUM(WSSI!$BN$61:$BN61)</f>
        <v>171</v>
      </c>
      <c r="AD44" s="125" t="n">
        <f aca="false">IF($D44&lt;&gt;0,IF(AC44/$D44&gt;=0,1,IF(AC44/$D44&lt;-1,0,IF(AND(AC44/$D44&lt;-0,AC44/$D44&gt;-1),(1-(0-(AC44/$D44))),0))),0)</f>
        <v>1</v>
      </c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3"/>
      <c r="BL44" s="13"/>
      <c r="BM44" s="13"/>
      <c r="BN44" s="13"/>
      <c r="BO44" s="182" t="n">
        <f aca="false">WSSI!$U$47-SUM(WSSI!$BN$47:$BN61)</f>
        <v>16</v>
      </c>
      <c r="BP44" s="125" t="n">
        <f aca="false">IF($D44&lt;&gt;0,IF(BO44/$D44&gt;=0,1,IF(BO44/$D44&lt;-1,0,IF(AND(BO44/$D44&lt;-0,BO44/$D44&gt;-1),(1-(0-(BO44/$D44))),0))),0)</f>
        <v>1</v>
      </c>
      <c r="BQ44" s="182" t="n">
        <f aca="false">WSSI!$U$48-SUM(WSSI!$BN$48:$BN61)</f>
        <v>-117</v>
      </c>
      <c r="BR44" s="125" t="n">
        <f aca="false">IF($D44&lt;&gt;0,IF(BQ44/$D44&gt;=0,1,IF(BQ44/$D44&lt;-1,0,IF(AND(BQ44/$D44&lt;-0,BQ44/$D44&gt;-1),(1-(0-(BQ44/$D44))),0))),0)</f>
        <v>0</v>
      </c>
      <c r="BS44" s="182" t="n">
        <f aca="false">WSSI!$U$49-SUM(WSSI!$BN$49:$BN61)</f>
        <v>-110</v>
      </c>
      <c r="BT44" s="125" t="n">
        <f aca="false">IF($D44&lt;&gt;0,IF(BS44/$D44&gt;=0,1,IF(BS44/$D44&lt;-1,0,IF(AND(BS44/$D44&lt;-0,BS44/$D44&gt;-1),(1-(0-(BS44/$D44))),0))),0)</f>
        <v>0</v>
      </c>
      <c r="BU44" s="182" t="n">
        <f aca="false">WSSI!$U$50-SUM(WSSI!$BN$50:$BN61)</f>
        <v>-103</v>
      </c>
      <c r="BV44" s="125" t="n">
        <f aca="false">IF($D44&lt;&gt;0,IF(BU44/$D44&gt;=0,1,IF(BU44/$D44&lt;-1,0,IF(AND(BU44/$D44&lt;-0,BU44/$D44&gt;-1),(1-(0-(BU44/$D44))),0))),0)</f>
        <v>0</v>
      </c>
      <c r="BW44" s="182" t="n">
        <f aca="false">WSSI!$U$52-SUM(WSSI!$BN$52:$BN61)</f>
        <v>-95</v>
      </c>
      <c r="BX44" s="182"/>
      <c r="BY44" s="125" t="n">
        <f aca="false">IF($D44&lt;&gt;0,IF(BW44/$D44&gt;=0,1,IF(BW44/$D44&lt;-1,0,IF(AND(BW44/$D44&lt;-0,BW44/$D44&gt;-1),(1-(0-(BW44/$D44))),0))),0)</f>
        <v>0</v>
      </c>
      <c r="BZ44" s="182" t="n">
        <f aca="false">WSSI!$U$53-SUM(WSSI!$BN$53:$BN61)</f>
        <v>-87</v>
      </c>
      <c r="CA44" s="125" t="n">
        <f aca="false">IF($D44&lt;&gt;0,IF(BZ44/$D44&gt;=0,1,IF(BZ44/$D44&lt;-1,0,IF(AND(BZ44/$D44&lt;-0,BZ44/$D44&gt;-1),(1-(0-(BZ44/$D44))),0))),0)</f>
        <v>0</v>
      </c>
      <c r="CB44" s="182" t="n">
        <f aca="false">WSSI!$U$54-SUM(WSSI!$BN$54:$BN61)</f>
        <v>-78</v>
      </c>
      <c r="CC44" s="125" t="n">
        <f aca="false">IF($D44&lt;&gt;0,IF(CB44/$D44&gt;=0,1,IF(CB44/$D44&lt;-1,0,IF(AND(CB44/$D44&lt;-0,CB44/$D44&gt;-1),(1-(0-(CB44/$D44))),0))),0)</f>
        <v>0</v>
      </c>
      <c r="CD44" s="182" t="n">
        <f aca="false">WSSI!$U$55-SUM(WSSI!$BN$55:$BN61)</f>
        <v>-68</v>
      </c>
      <c r="CE44" s="125" t="n">
        <f aca="false">IF($D44&lt;&gt;0,IF(CD44/$D44&gt;=0,1,IF(CD44/$D44&lt;-1,0,IF(AND(CD44/$D44&lt;-0,CD44/$D44&gt;-1),(1-(0-(CD44/$D44))),0))),0)</f>
        <v>0</v>
      </c>
      <c r="CF44" s="182" t="n">
        <f aca="false">WSSI!$U$58-SUM(WSSI!$BN$58:$BN61)</f>
        <v>-56</v>
      </c>
      <c r="CG44" s="125" t="n">
        <f aca="false">IF(CF44/$D44&gt;=0,1,IF(CF44/$D44&lt;-1,0,IF(AND(CF44/$D44&lt;-0,CF44/$D44&gt;-1),(1-(0-(CF44/$D44))),0)))</f>
        <v>0</v>
      </c>
      <c r="CH44" s="182" t="n">
        <f aca="false">WSSI!$U$59-SUM(WSSI!$BN$59:$BN61)</f>
        <v>-43</v>
      </c>
      <c r="CI44" s="125" t="n">
        <f aca="false">IF(CH44/$D44&gt;=0,1,IF(CH44/$D44&lt;-1,0,IF(AND(CH44/$D44&lt;-0,CH44/$D44&gt;-1),(1-(0-(CH44/$D44))),0)))</f>
        <v>0</v>
      </c>
      <c r="CJ44" s="125"/>
      <c r="CK44" s="182" t="n">
        <f aca="false">WSSI!$U$60-SUM(WSSI!$BN$60:$BN61)</f>
        <v>-30</v>
      </c>
      <c r="CL44" s="125" t="n">
        <f aca="false">IF($D44&lt;&gt;0,IF(CK44/$D44&gt;=0,1,IF(CK44/$D44&lt;-1,0,IF(AND(CK44/$D44&lt;-0,CK44/$D44&gt;-1),(1-(0-(CK44/$D44))),0))),0)</f>
        <v>0</v>
      </c>
      <c r="CM44" s="182" t="n">
        <f aca="false">WSSI!$U$61-SUM(WSSI!$BN$61:$BN61)</f>
        <v>-16</v>
      </c>
      <c r="CN44" s="125" t="n">
        <f aca="false">IF($D44&lt;&gt;0,IF(CM44/$D44&gt;=0,1,IF(CM44/$D44&lt;-1,0,IF(AND(CM44/$D44&lt;-0,CM44/$D44&gt;-1),(1-(0-(CM44/$D44))),0))),0)</f>
        <v>0</v>
      </c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3"/>
      <c r="DV44" s="13"/>
      <c r="DW44" s="13"/>
      <c r="DX44" s="13"/>
      <c r="DY44" s="182"/>
      <c r="DZ44" s="125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</row>
    <row collapsed="false" customFormat="false" customHeight="true" hidden="false" ht="13" outlineLevel="0" r="45">
      <c r="A45" s="125"/>
      <c r="B45" s="125"/>
      <c r="C45" s="125"/>
      <c r="D45" s="125" t="n">
        <f aca="false">WSSI!BB64</f>
        <v>16</v>
      </c>
      <c r="E45" s="182" t="n">
        <f aca="false">WSSI!$L$47-SUM(WSSI!$BN$47:$BN64)</f>
        <v>0</v>
      </c>
      <c r="F45" s="125" t="n">
        <f aca="false">IF($D45&lt;&gt;0,IF(E45/$D45&gt;=0,1,IF(E45/$D45&lt;-1,0,IF(AND(E45/$D45&lt;-0,E45/$D45&gt;-1),(1-(0-(E45/$D45))),0))),0)</f>
        <v>1</v>
      </c>
      <c r="G45" s="182" t="n">
        <f aca="false">WSSI!$L$48-SUM(WSSI!$BN$48:$BN64)</f>
        <v>17</v>
      </c>
      <c r="H45" s="125" t="n">
        <f aca="false">IF($D45&lt;&gt;0,IF(G45/$D45&gt;=0,1,IF(G45/$D45&lt;-1,0,IF(AND(G45/$D45&lt;-0,G45/$D45&gt;-1),(1-(0-(G45/$D45))),0))),0)</f>
        <v>1</v>
      </c>
      <c r="I45" s="182" t="n">
        <f aca="false">WSSI!$L$49-SUM(WSSI!$BN$49:$BN64)</f>
        <v>35</v>
      </c>
      <c r="J45" s="125" t="n">
        <f aca="false">IF($D45&lt;&gt;0,IF(I45/$D45&gt;=0,1,IF(I45/$D45&lt;-1,0,IF(AND(I45/$D45&lt;-0,I45/$D45&gt;-1),(1-(0-(I45/$D45))),0))),0)</f>
        <v>1</v>
      </c>
      <c r="K45" s="182" t="n">
        <f aca="false">WSSI!$L$50-SUM(WSSI!$BN$50:$BN64)</f>
        <v>52</v>
      </c>
      <c r="L45" s="125" t="n">
        <f aca="false">IF($D45&lt;&gt;0,IF(K45/$D45&gt;=0,1,IF(K45/$D45&lt;-1,0,IF(AND(K45/$D45&lt;-0,K45/$D45&gt;-1),(1-(0-(K45/$D45))),0))),0)</f>
        <v>1</v>
      </c>
      <c r="M45" s="182" t="n">
        <f aca="false">WSSI!$L$52-SUM(WSSI!$BN$52:$BN64)</f>
        <v>68</v>
      </c>
      <c r="N45" s="182"/>
      <c r="O45" s="125" t="n">
        <f aca="false">IF($D45&lt;&gt;0,IF(M45/$D45&gt;=0,1,IF(M45/$D45&lt;-1,0,IF(AND(M45/$D45&lt;-0,M45/$D45&gt;-1),(1-(0-(M45/$D45))),0))),0)</f>
        <v>1</v>
      </c>
      <c r="P45" s="182" t="n">
        <f aca="false">WSSI!$L$53-SUM(WSSI!$BN$53:$BN64)</f>
        <v>83</v>
      </c>
      <c r="Q45" s="125" t="n">
        <f aca="false">IF($D45&lt;&gt;0,IF(P45/$D45&gt;=0,1,IF(P45/$D45&lt;-1,0,IF(AND(P45/$D45&lt;-0,P45/$D45&gt;-1),(1-(0-(P45/$D45))),0))),0)</f>
        <v>1</v>
      </c>
      <c r="R45" s="182" t="n">
        <f aca="false">WSSI!$L$54-SUM(WSSI!$BN$54:$BN64)</f>
        <v>97</v>
      </c>
      <c r="S45" s="125" t="n">
        <f aca="false">IF($D45&lt;&gt;0,IF(R45/$D45&gt;=0,1,IF(R45/$D45&lt;-1,0,IF(AND(R45/$D45&lt;-0,R45/$D45&gt;-1),(1-(0-(R45/$D45))),0))),0)</f>
        <v>1</v>
      </c>
      <c r="T45" s="182" t="n">
        <f aca="false">WSSI!$L$55-SUM(WSSI!$BN$55:$BN64)</f>
        <v>110</v>
      </c>
      <c r="U45" s="125" t="n">
        <f aca="false">IF($D45&lt;&gt;0,IF(T45/$D45&gt;=0,1,IF(T45/$D45&lt;-1,0,IF(AND(T45/$D45&lt;-0,T45/$D45&gt;-1),(1-(0-(T45/$D45))),0))),0)</f>
        <v>1</v>
      </c>
      <c r="V45" s="182" t="n">
        <f aca="false">WSSI!$L$58-SUM(WSSI!$BN$58:$BN64)</f>
        <v>122</v>
      </c>
      <c r="W45" s="125" t="n">
        <f aca="false">IF($D45&lt;&gt;0,IF(V45/$D45&gt;=0,1,IF(V45/$D45&lt;-1,0,IF(AND(V45/$D45&lt;-0,V45/$D45&gt;-1),(1-(0-(V45/$D45))),0))),0)</f>
        <v>1</v>
      </c>
      <c r="X45" s="182" t="n">
        <f aca="false">WSSI!$L$59-SUM(WSSI!$BN$59:$BN64)</f>
        <v>134</v>
      </c>
      <c r="Y45" s="125" t="n">
        <f aca="false">IF($D45&lt;&gt;0,IF(X45/$D45&gt;=0,1,IF(X45/$D45&lt;-1,0,IF(AND(X45/$D45&lt;-0,X45/$D45&gt;-1),(1-(0-(X45/$D45))),0))),0)</f>
        <v>1</v>
      </c>
      <c r="Z45" s="125"/>
      <c r="AA45" s="182" t="n">
        <f aca="false">WSSI!$L$60-SUM(WSSI!$BN$60:$BN64)</f>
        <v>145</v>
      </c>
      <c r="AB45" s="125" t="n">
        <f aca="false">IF($D45&lt;&gt;0,IF(AA45/$D45&gt;=0,1,IF(AA45/$D45&lt;-1,0,IF(AND(AA45/$D45&lt;-0,AA45/$D45&gt;-1),(1-(0-(AA45/$D45))),0))),0)</f>
        <v>1</v>
      </c>
      <c r="AC45" s="182" t="n">
        <f aca="false">WSSI!$L$61-SUM(WSSI!$BN$61:$BN64)</f>
        <v>155</v>
      </c>
      <c r="AD45" s="125" t="n">
        <f aca="false">IF($D45&lt;&gt;0,IF(AC45/$D45&gt;=0,1,IF(AC45/$D45&lt;-1,0,IF(AND(AC45/$D45&lt;-0,AC45/$D45&gt;-1),(1-(0-(AC45/$D45))),0))),0)</f>
        <v>1</v>
      </c>
      <c r="AE45" s="182" t="n">
        <f aca="false">WSSI!$L$64-SUM(WSSI!$BN$64:$BN64)</f>
        <v>165</v>
      </c>
      <c r="AF45" s="125" t="n">
        <f aca="false">IF($D45&lt;&gt;0,IF(AE45/$D45&gt;=0,1,IF(AE45/$D45&lt;-1,0,IF(AND(AE45/$D45&lt;-0,AE45/$D45&gt;-1),(1-(0-(AE45/$D45))),0))),0)</f>
        <v>1</v>
      </c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3"/>
      <c r="BL45" s="13"/>
      <c r="BM45" s="13"/>
      <c r="BN45" s="13"/>
      <c r="BO45" s="182" t="n">
        <f aca="false">WSSI!$U$47-SUM(WSSI!$BN$47:$BN64)</f>
        <v>0</v>
      </c>
      <c r="BP45" s="125" t="n">
        <f aca="false">IF($D45&lt;&gt;0,IF(BO45/$D45&gt;=0,1,IF(BO45/$D45&lt;-1,0,IF(AND(BO45/$D45&lt;-0,BO45/$D45&gt;-1),(1-(0-(BO45/$D45))),0))),0)</f>
        <v>1</v>
      </c>
      <c r="BQ45" s="182" t="n">
        <f aca="false">WSSI!$U$48-SUM(WSSI!$BN$48:$BN64)</f>
        <v>-133</v>
      </c>
      <c r="BR45" s="125" t="n">
        <f aca="false">IF($D45&lt;&gt;0,IF(BQ45/$D45&gt;=0,1,IF(BQ45/$D45&lt;-1,0,IF(AND(BQ45/$D45&lt;-0,BQ45/$D45&gt;-1),(1-(0-(BQ45/$D45))),0))),0)</f>
        <v>0</v>
      </c>
      <c r="BS45" s="182" t="n">
        <f aca="false">WSSI!$U$49-SUM(WSSI!$BN$49:$BN64)</f>
        <v>-126</v>
      </c>
      <c r="BT45" s="125" t="n">
        <f aca="false">IF($D45&lt;&gt;0,IF(BS45/$D45&gt;=0,1,IF(BS45/$D45&lt;-1,0,IF(AND(BS45/$D45&lt;-0,BS45/$D45&gt;-1),(1-(0-(BS45/$D45))),0))),0)</f>
        <v>0</v>
      </c>
      <c r="BU45" s="182" t="n">
        <f aca="false">WSSI!$U$50-SUM(WSSI!$BN$50:$BN64)</f>
        <v>-119</v>
      </c>
      <c r="BV45" s="125" t="n">
        <f aca="false">IF($D45&lt;&gt;0,IF(BU45/$D45&gt;=0,1,IF(BU45/$D45&lt;-1,0,IF(AND(BU45/$D45&lt;-0,BU45/$D45&gt;-1),(1-(0-(BU45/$D45))),0))),0)</f>
        <v>0</v>
      </c>
      <c r="BW45" s="182" t="n">
        <f aca="false">WSSI!$U$52-SUM(WSSI!$BN$52:$BN64)</f>
        <v>-111</v>
      </c>
      <c r="BX45" s="182"/>
      <c r="BY45" s="125" t="n">
        <f aca="false">IF($D45&lt;&gt;0,IF(BW45/$D45&gt;=0,1,IF(BW45/$D45&lt;-1,0,IF(AND(BW45/$D45&lt;-0,BW45/$D45&gt;-1),(1-(0-(BW45/$D45))),0))),0)</f>
        <v>0</v>
      </c>
      <c r="BZ45" s="182" t="n">
        <f aca="false">WSSI!$U$53-SUM(WSSI!$BN$53:$BN64)</f>
        <v>-103</v>
      </c>
      <c r="CA45" s="125" t="n">
        <f aca="false">IF($D45&lt;&gt;0,IF(BZ45/$D45&gt;=0,1,IF(BZ45/$D45&lt;-1,0,IF(AND(BZ45/$D45&lt;-0,BZ45/$D45&gt;-1),(1-(0-(BZ45/$D45))),0))),0)</f>
        <v>0</v>
      </c>
      <c r="CB45" s="182" t="n">
        <f aca="false">WSSI!$U$54-SUM(WSSI!$BN$54:$BN64)</f>
        <v>-94</v>
      </c>
      <c r="CC45" s="125" t="n">
        <f aca="false">IF($D45&lt;&gt;0,IF(CB45/$D45&gt;=0,1,IF(CB45/$D45&lt;-1,0,IF(AND(CB45/$D45&lt;-0,CB45/$D45&gt;-1),(1-(0-(CB45/$D45))),0))),0)</f>
        <v>0</v>
      </c>
      <c r="CD45" s="182" t="n">
        <f aca="false">WSSI!$U$55-SUM(WSSI!$BN$55:$BN64)</f>
        <v>-84</v>
      </c>
      <c r="CE45" s="125" t="n">
        <f aca="false">IF($D45&lt;&gt;0,IF(CD45/$D45&gt;=0,1,IF(CD45/$D45&lt;-1,0,IF(AND(CD45/$D45&lt;-0,CD45/$D45&gt;-1),(1-(0-(CD45/$D45))),0))),0)</f>
        <v>0</v>
      </c>
      <c r="CF45" s="182" t="n">
        <f aca="false">WSSI!$U$58-SUM(WSSI!$BN$58:$BN64)</f>
        <v>-72</v>
      </c>
      <c r="CG45" s="125" t="n">
        <f aca="false">IF(CF45/$D45&gt;=0,1,IF(CF45/$D45&lt;-1,0,IF(AND(CF45/$D45&lt;-0,CF45/$D45&gt;-1),(1-(0-(CF45/$D45))),0)))</f>
        <v>0</v>
      </c>
      <c r="CH45" s="182" t="n">
        <f aca="false">WSSI!$U$59-SUM(WSSI!$BN$59:$BN64)</f>
        <v>-59</v>
      </c>
      <c r="CI45" s="125" t="n">
        <f aca="false">IF(CH45/$D45&gt;=0,1,IF(CH45/$D45&lt;-1,0,IF(AND(CH45/$D45&lt;-0,CH45/$D45&gt;-1),(1-(0-(CH45/$D45))),0)))</f>
        <v>0</v>
      </c>
      <c r="CJ45" s="125"/>
      <c r="CK45" s="182" t="n">
        <f aca="false">WSSI!$U$60-SUM(WSSI!$BN$60:$BN64)</f>
        <v>-46</v>
      </c>
      <c r="CL45" s="125" t="n">
        <f aca="false">IF($D45&lt;&gt;0,IF(CK45/$D45&gt;=0,1,IF(CK45/$D45&lt;-1,0,IF(AND(CK45/$D45&lt;-0,CK45/$D45&gt;-1),(1-(0-(CK45/$D45))),0))),0)</f>
        <v>0</v>
      </c>
      <c r="CM45" s="182" t="n">
        <f aca="false">WSSI!$U$61-SUM(WSSI!$BN$61:$BN64)</f>
        <v>-32</v>
      </c>
      <c r="CN45" s="125" t="n">
        <f aca="false">IF($D45&lt;&gt;0,IF(CM45/$D45&gt;=0,1,IF(CM45/$D45&lt;-1,0,IF(AND(CM45/$D45&lt;-0,CM45/$D45&gt;-1),(1-(0-(CM45/$D45))),0))),0)</f>
        <v>0</v>
      </c>
      <c r="CO45" s="182" t="n">
        <f aca="false">WSSI!$U$64-SUM(WSSI!$BN$64:$BN64)</f>
        <v>-16</v>
      </c>
      <c r="CP45" s="125" t="n">
        <f aca="false">IF($D45&lt;&gt;0,IF(CO45/$D45&gt;=0,1,IF(CO45/$D45&lt;-1,0,IF(AND(CO45/$D45&lt;-0,CO45/$D45&gt;-1),(1-(0-(CO45/$D45))),0))),0)</f>
        <v>0</v>
      </c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3"/>
      <c r="DV45" s="13"/>
      <c r="DW45" s="13"/>
      <c r="DX45" s="13"/>
      <c r="DY45" s="182"/>
      <c r="DZ45" s="125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</row>
    <row collapsed="false" customFormat="false" customHeight="true" hidden="false" ht="13" outlineLevel="0" r="46">
      <c r="A46" s="125"/>
      <c r="B46" s="125"/>
      <c r="C46" s="125"/>
      <c r="D46" s="125" t="n">
        <f aca="false">WSSI!BB65</f>
        <v>17</v>
      </c>
      <c r="E46" s="182" t="n">
        <f aca="false">WSSI!$L$47-SUM(WSSI!$BN$47:$BN65)</f>
        <v>-17</v>
      </c>
      <c r="F46" s="125" t="n">
        <f aca="false">IF($D46&lt;&gt;0,IF(E46/$D46&gt;=0,1,IF(E46/$D46&lt;-1,0,IF(AND(E46/$D46&lt;-0,E46/$D46&gt;-1),(1-(0-(E46/$D46))),0))),0)</f>
        <v>0</v>
      </c>
      <c r="G46" s="182" t="n">
        <f aca="false">WSSI!$L$48-SUM(WSSI!$BN$48:$BN65)</f>
        <v>0</v>
      </c>
      <c r="H46" s="125" t="n">
        <f aca="false">IF($D46&lt;&gt;0,IF(G46/$D46&gt;=0,1,IF(G46/$D46&lt;-1,0,IF(AND(G46/$D46&lt;-0,G46/$D46&gt;-1),(1-(0-(G46/$D46))),0))),0)</f>
        <v>1</v>
      </c>
      <c r="I46" s="182" t="n">
        <f aca="false">WSSI!$L$49-SUM(WSSI!$BN$49:$BN65)</f>
        <v>18</v>
      </c>
      <c r="J46" s="125" t="n">
        <f aca="false">IF($D46&lt;&gt;0,IF(I46/$D46&gt;=0,1,IF(I46/$D46&lt;-1,0,IF(AND(I46/$D46&lt;-0,I46/$D46&gt;-1),(1-(0-(I46/$D46))),0))),0)</f>
        <v>1</v>
      </c>
      <c r="K46" s="182" t="n">
        <f aca="false">WSSI!$L$50-SUM(WSSI!$BN$50:$BN65)</f>
        <v>35</v>
      </c>
      <c r="L46" s="125" t="n">
        <f aca="false">IF($D46&lt;&gt;0,IF(K46/$D46&gt;=0,1,IF(K46/$D46&lt;-1,0,IF(AND(K46/$D46&lt;-0,K46/$D46&gt;-1),(1-(0-(K46/$D46))),0))),0)</f>
        <v>1</v>
      </c>
      <c r="M46" s="182" t="n">
        <f aca="false">WSSI!$L$52-SUM(WSSI!$BN$52:$BN65)</f>
        <v>51</v>
      </c>
      <c r="N46" s="182"/>
      <c r="O46" s="125" t="n">
        <f aca="false">IF($D46&lt;&gt;0,IF(M46/$D46&gt;=0,1,IF(M46/$D46&lt;-1,0,IF(AND(M46/$D46&lt;-0,M46/$D46&gt;-1),(1-(0-(M46/$D46))),0))),0)</f>
        <v>1</v>
      </c>
      <c r="P46" s="182" t="n">
        <f aca="false">WSSI!$L$53-SUM(WSSI!$BN$53:$BN65)</f>
        <v>66</v>
      </c>
      <c r="Q46" s="125" t="n">
        <f aca="false">IF($D46&lt;&gt;0,IF(P46/$D46&gt;=0,1,IF(P46/$D46&lt;-1,0,IF(AND(P46/$D46&lt;-0,P46/$D46&gt;-1),(1-(0-(P46/$D46))),0))),0)</f>
        <v>1</v>
      </c>
      <c r="R46" s="182" t="n">
        <f aca="false">WSSI!$L$54-SUM(WSSI!$BN$54:$BN65)</f>
        <v>80</v>
      </c>
      <c r="S46" s="125" t="n">
        <f aca="false">IF($D46&lt;&gt;0,IF(R46/$D46&gt;=0,1,IF(R46/$D46&lt;-1,0,IF(AND(R46/$D46&lt;-0,R46/$D46&gt;-1),(1-(0-(R46/$D46))),0))),0)</f>
        <v>1</v>
      </c>
      <c r="T46" s="182" t="n">
        <f aca="false">WSSI!$L$55-SUM(WSSI!$BN$55:$BN65)</f>
        <v>93</v>
      </c>
      <c r="U46" s="125" t="n">
        <f aca="false">IF($D46&lt;&gt;0,IF(T46/$D46&gt;=0,1,IF(T46/$D46&lt;-1,0,IF(AND(T46/$D46&lt;-0,T46/$D46&gt;-1),(1-(0-(T46/$D46))),0))),0)</f>
        <v>1</v>
      </c>
      <c r="V46" s="182" t="n">
        <f aca="false">WSSI!$L$58-SUM(WSSI!$BN$58:$BN65)</f>
        <v>105</v>
      </c>
      <c r="W46" s="125" t="n">
        <f aca="false">IF($D46&lt;&gt;0,IF(V46/$D46&gt;=0,1,IF(V46/$D46&lt;-1,0,IF(AND(V46/$D46&lt;-0,V46/$D46&gt;-1),(1-(0-(V46/$D46))),0))),0)</f>
        <v>1</v>
      </c>
      <c r="X46" s="182" t="n">
        <f aca="false">WSSI!$L$59-SUM(WSSI!$BN$59:$BN65)</f>
        <v>117</v>
      </c>
      <c r="Y46" s="125" t="n">
        <f aca="false">IF($D46&lt;&gt;0,IF(X46/$D46&gt;=0,1,IF(X46/$D46&lt;-1,0,IF(AND(X46/$D46&lt;-0,X46/$D46&gt;-1),(1-(0-(X46/$D46))),0))),0)</f>
        <v>1</v>
      </c>
      <c r="Z46" s="125"/>
      <c r="AA46" s="182" t="n">
        <f aca="false">WSSI!$L$60-SUM(WSSI!$BN$60:$BN65)</f>
        <v>128</v>
      </c>
      <c r="AB46" s="125" t="n">
        <f aca="false">IF($D46&lt;&gt;0,IF(AA46/$D46&gt;=0,1,IF(AA46/$D46&lt;-1,0,IF(AND(AA46/$D46&lt;-0,AA46/$D46&gt;-1),(1-(0-(AA46/$D46))),0))),0)</f>
        <v>1</v>
      </c>
      <c r="AC46" s="182" t="n">
        <f aca="false">WSSI!$L$61-SUM(WSSI!$BN$61:$BN65)</f>
        <v>138</v>
      </c>
      <c r="AD46" s="125" t="n">
        <f aca="false">IF($D46&lt;&gt;0,IF(AC46/$D46&gt;=0,1,IF(AC46/$D46&lt;-1,0,IF(AND(AC46/$D46&lt;-0,AC46/$D46&gt;-1),(1-(0-(AC46/$D46))),0))),0)</f>
        <v>1</v>
      </c>
      <c r="AE46" s="182" t="n">
        <f aca="false">WSSI!$L$64-SUM(WSSI!$BN$64:$BN65)</f>
        <v>148</v>
      </c>
      <c r="AF46" s="125" t="n">
        <f aca="false">IF($D46&lt;&gt;0,IF(AE46/$D46&gt;=0,1,IF(AE46/$D46&lt;-1,0,IF(AND(AE46/$D46&lt;-0,AE46/$D46&gt;-1),(1-(0-(AE46/$D46))),0))),0)</f>
        <v>1</v>
      </c>
      <c r="AG46" s="182" t="n">
        <f aca="false">WSSI!$L$65-SUM(WSSI!$BN$65:$BN65)</f>
        <v>157</v>
      </c>
      <c r="AH46" s="125" t="n">
        <f aca="false">IF($D46&lt;&gt;0,IF(AG46/$D46&gt;=0,1,IF(AG46/$D46&lt;-1,0,IF(AND(AG46/$D46&lt;-0,AG46/$D46&gt;-1),(1-(0-(AG46/$D46))),0))),0)</f>
        <v>1</v>
      </c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3"/>
      <c r="BL46" s="13"/>
      <c r="BM46" s="13"/>
      <c r="BN46" s="13"/>
      <c r="BO46" s="182" t="n">
        <f aca="false">WSSI!$U$47-SUM(WSSI!$BN$47:$BN65)</f>
        <v>-17</v>
      </c>
      <c r="BP46" s="125" t="n">
        <f aca="false">IF($D46&lt;&gt;0,IF(BO46/$D46&gt;=0,1,IF(BO46/$D46&lt;-1,0,IF(AND(BO46/$D46&lt;-0,BO46/$D46&gt;-1),(1-(0-(BO46/$D46))),0))),0)</f>
        <v>0</v>
      </c>
      <c r="BQ46" s="182" t="n">
        <f aca="false">WSSI!$U$48-SUM(WSSI!$BN$48:$BN65)</f>
        <v>-150</v>
      </c>
      <c r="BR46" s="125" t="n">
        <f aca="false">IF($D46&lt;&gt;0,IF(BQ46/$D46&gt;=0,1,IF(BQ46/$D46&lt;-1,0,IF(AND(BQ46/$D46&lt;-0,BQ46/$D46&gt;-1),(1-(0-(BQ46/$D46))),0))),0)</f>
        <v>0</v>
      </c>
      <c r="BS46" s="182" t="n">
        <f aca="false">WSSI!$U$49-SUM(WSSI!$BN$49:$BN65)</f>
        <v>-143</v>
      </c>
      <c r="BT46" s="125" t="n">
        <f aca="false">IF($D46&lt;&gt;0,IF(BS46/$D46&gt;=0,1,IF(BS46/$D46&lt;-1,0,IF(AND(BS46/$D46&lt;-0,BS46/$D46&gt;-1),(1-(0-(BS46/$D46))),0))),0)</f>
        <v>0</v>
      </c>
      <c r="BU46" s="182" t="n">
        <f aca="false">WSSI!$U$50-SUM(WSSI!$BN$50:$BN65)</f>
        <v>-136</v>
      </c>
      <c r="BV46" s="125" t="n">
        <f aca="false">IF($D46&lt;&gt;0,IF(BU46/$D46&gt;=0,1,IF(BU46/$D46&lt;-1,0,IF(AND(BU46/$D46&lt;-0,BU46/$D46&gt;-1),(1-(0-(BU46/$D46))),0))),0)</f>
        <v>0</v>
      </c>
      <c r="BW46" s="182" t="n">
        <f aca="false">WSSI!$U$52-SUM(WSSI!$BN$52:$BN65)</f>
        <v>-128</v>
      </c>
      <c r="BX46" s="182"/>
      <c r="BY46" s="125" t="n">
        <f aca="false">IF($D46&lt;&gt;0,IF(BW46/$D46&gt;=0,1,IF(BW46/$D46&lt;-1,0,IF(AND(BW46/$D46&lt;-0,BW46/$D46&gt;-1),(1-(0-(BW46/$D46))),0))),0)</f>
        <v>0</v>
      </c>
      <c r="BZ46" s="182" t="n">
        <f aca="false">WSSI!$U$53-SUM(WSSI!$BN$53:$BN65)</f>
        <v>-120</v>
      </c>
      <c r="CA46" s="125" t="n">
        <f aca="false">IF($D46&lt;&gt;0,IF(BZ46/$D46&gt;=0,1,IF(BZ46/$D46&lt;-1,0,IF(AND(BZ46/$D46&lt;-0,BZ46/$D46&gt;-1),(1-(0-(BZ46/$D46))),0))),0)</f>
        <v>0</v>
      </c>
      <c r="CB46" s="182" t="n">
        <f aca="false">WSSI!$U$54-SUM(WSSI!$BN$54:$BN65)</f>
        <v>-111</v>
      </c>
      <c r="CC46" s="125" t="n">
        <f aca="false">IF($D46&lt;&gt;0,IF(CB46/$D46&gt;=0,1,IF(CB46/$D46&lt;-1,0,IF(AND(CB46/$D46&lt;-0,CB46/$D46&gt;-1),(1-(0-(CB46/$D46))),0))),0)</f>
        <v>0</v>
      </c>
      <c r="CD46" s="182" t="n">
        <f aca="false">WSSI!$U$55-SUM(WSSI!$BN$55:$BN65)</f>
        <v>-101</v>
      </c>
      <c r="CE46" s="125" t="n">
        <f aca="false">IF($D46&lt;&gt;0,IF(CD46/$D46&gt;=0,1,IF(CD46/$D46&lt;-1,0,IF(AND(CD46/$D46&lt;-0,CD46/$D46&gt;-1),(1-(0-(CD46/$D46))),0))),0)</f>
        <v>0</v>
      </c>
      <c r="CF46" s="182" t="n">
        <f aca="false">WSSI!$U$58-SUM(WSSI!$BN$58:$BN65)</f>
        <v>-89</v>
      </c>
      <c r="CG46" s="125" t="n">
        <f aca="false">IF(CF46/$D46&gt;=0,1,IF(CF46/$D46&lt;-1,0,IF(AND(CF46/$D46&lt;-0,CF46/$D46&gt;-1),(1-(0-(CF46/$D46))),0)))</f>
        <v>0</v>
      </c>
      <c r="CH46" s="182" t="n">
        <f aca="false">WSSI!$U$59-SUM(WSSI!$BN$59:$BN65)</f>
        <v>-76</v>
      </c>
      <c r="CI46" s="125" t="n">
        <f aca="false">IF(CH46/$D46&gt;=0,1,IF(CH46/$D46&lt;-1,0,IF(AND(CH46/$D46&lt;-0,CH46/$D46&gt;-1),(1-(0-(CH46/$D46))),0)))</f>
        <v>0</v>
      </c>
      <c r="CJ46" s="125"/>
      <c r="CK46" s="182" t="n">
        <f aca="false">WSSI!$U$60-SUM(WSSI!$BN$60:$BN65)</f>
        <v>-63</v>
      </c>
      <c r="CL46" s="125" t="n">
        <f aca="false">IF($D46&lt;&gt;0,IF(CK46/$D46&gt;=0,1,IF(CK46/$D46&lt;-1,0,IF(AND(CK46/$D46&lt;-0,CK46/$D46&gt;-1),(1-(0-(CK46/$D46))),0))),0)</f>
        <v>0</v>
      </c>
      <c r="CM46" s="182" t="n">
        <f aca="false">WSSI!$U$61-SUM(WSSI!$BN$61:$BN65)</f>
        <v>-49</v>
      </c>
      <c r="CN46" s="125" t="n">
        <f aca="false">IF($D46&lt;&gt;0,IF(CM46/$D46&gt;=0,1,IF(CM46/$D46&lt;-1,0,IF(AND(CM46/$D46&lt;-0,CM46/$D46&gt;-1),(1-(0-(CM46/$D46))),0))),0)</f>
        <v>0</v>
      </c>
      <c r="CO46" s="182" t="n">
        <f aca="false">WSSI!$U$64-SUM(WSSI!$BN$64:$BN65)</f>
        <v>-33</v>
      </c>
      <c r="CP46" s="125" t="n">
        <f aca="false">IF($D46&lt;&gt;0,IF(CO46/$D46&gt;=0,1,IF(CO46/$D46&lt;-1,0,IF(AND(CO46/$D46&lt;-0,CO46/$D46&gt;-1),(1-(0-(CO46/$D46))),0))),0)</f>
        <v>0</v>
      </c>
      <c r="CQ46" s="182" t="n">
        <f aca="false">WSSI!$U$65-SUM(WSSI!$BN$65:$BN65)</f>
        <v>-17</v>
      </c>
      <c r="CR46" s="125" t="n">
        <f aca="false">IF($D46&lt;&gt;0,IF(CQ46/$D46&gt;=0,1,IF(CQ46/$D46&lt;-1,0,IF(AND(CQ46/$D46&lt;-0,CQ46/$D46&gt;-1),(1-(0-(CQ46/$D46))),0))),0)</f>
        <v>0</v>
      </c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3"/>
      <c r="DV46" s="13"/>
      <c r="DW46" s="13"/>
      <c r="DX46" s="13"/>
      <c r="DY46" s="182"/>
      <c r="DZ46" s="125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</row>
    <row collapsed="false" customFormat="false" customHeight="true" hidden="false" ht="13" outlineLevel="0" r="47">
      <c r="A47" s="125"/>
      <c r="B47" s="125"/>
      <c r="C47" s="125"/>
      <c r="D47" s="125" t="n">
        <f aca="false">WSSI!BB66</f>
        <v>18</v>
      </c>
      <c r="E47" s="182" t="n">
        <f aca="false">WSSI!$L$47-SUM(WSSI!$BN$47:$BN66)</f>
        <v>-35</v>
      </c>
      <c r="F47" s="125" t="n">
        <f aca="false">IF($D47&lt;&gt;0,IF(E47/$D47&gt;=0,1,IF(E47/$D47&lt;-1,0,IF(AND(E47/$D47&lt;-0,E47/$D47&gt;-1),(1-(0-(E47/$D47))),0))),0)</f>
        <v>0</v>
      </c>
      <c r="G47" s="182" t="n">
        <f aca="false">WSSI!$L$48-SUM(WSSI!$BN$48:$BN66)</f>
        <v>-18</v>
      </c>
      <c r="H47" s="125" t="n">
        <f aca="false">IF($D47&lt;&gt;0,IF(G47/$D47&gt;=0,1,IF(G47/$D47&lt;-1,0,IF(AND(G47/$D47&lt;-0,G47/$D47&gt;-1),(1-(0-(G47/$D47))),0))),0)</f>
        <v>0</v>
      </c>
      <c r="I47" s="182" t="n">
        <f aca="false">WSSI!$L$49-SUM(WSSI!$BN$49:$BN66)</f>
        <v>0</v>
      </c>
      <c r="J47" s="125" t="n">
        <f aca="false">IF($D47&lt;&gt;0,IF(I47/$D47&gt;=0,1,IF(I47/$D47&lt;-1,0,IF(AND(I47/$D47&lt;-0,I47/$D47&gt;-1),(1-(0-(I47/$D47))),0))),0)</f>
        <v>1</v>
      </c>
      <c r="K47" s="182" t="n">
        <f aca="false">WSSI!$L$50-SUM(WSSI!$BN$50:$BN66)</f>
        <v>17</v>
      </c>
      <c r="L47" s="125" t="n">
        <f aca="false">IF($D47&lt;&gt;0,IF(K47/$D47&gt;=0,1,IF(K47/$D47&lt;-1,0,IF(AND(K47/$D47&lt;-0,K47/$D47&gt;-1),(1-(0-(K47/$D47))),0))),0)</f>
        <v>1</v>
      </c>
      <c r="M47" s="182" t="n">
        <f aca="false">WSSI!$L$52-SUM(WSSI!$BN$52:$BN66)</f>
        <v>33</v>
      </c>
      <c r="N47" s="182"/>
      <c r="O47" s="125" t="n">
        <f aca="false">IF($D47&lt;&gt;0,IF(M47/$D47&gt;=0,1,IF(M47/$D47&lt;-1,0,IF(AND(M47/$D47&lt;-0,M47/$D47&gt;-1),(1-(0-(M47/$D47))),0))),0)</f>
        <v>1</v>
      </c>
      <c r="P47" s="182" t="n">
        <f aca="false">WSSI!$L$53-SUM(WSSI!$BN$53:$BN66)</f>
        <v>48</v>
      </c>
      <c r="Q47" s="125" t="n">
        <f aca="false">IF($D47&lt;&gt;0,IF(P47/$D47&gt;=0,1,IF(P47/$D47&lt;-1,0,IF(AND(P47/$D47&lt;-0,P47/$D47&gt;-1),(1-(0-(P47/$D47))),0))),0)</f>
        <v>1</v>
      </c>
      <c r="R47" s="182" t="n">
        <f aca="false">WSSI!$L$54-SUM(WSSI!$BN$54:$BN66)</f>
        <v>62</v>
      </c>
      <c r="S47" s="125" t="n">
        <f aca="false">IF($D47&lt;&gt;0,IF(R47/$D47&gt;=0,1,IF(R47/$D47&lt;-1,0,IF(AND(R47/$D47&lt;-0,R47/$D47&gt;-1),(1-(0-(R47/$D47))),0))),0)</f>
        <v>1</v>
      </c>
      <c r="T47" s="182" t="n">
        <f aca="false">WSSI!$L$55-SUM(WSSI!$BN$55:$BN66)</f>
        <v>75</v>
      </c>
      <c r="U47" s="125" t="n">
        <f aca="false">IF($D47&lt;&gt;0,IF(T47/$D47&gt;=0,1,IF(T47/$D47&lt;-1,0,IF(AND(T47/$D47&lt;-0,T47/$D47&gt;-1),(1-(0-(T47/$D47))),0))),0)</f>
        <v>1</v>
      </c>
      <c r="V47" s="182" t="n">
        <f aca="false">WSSI!$L$58-SUM(WSSI!$BN$58:$BN66)</f>
        <v>87</v>
      </c>
      <c r="W47" s="125" t="n">
        <f aca="false">IF($D47&lt;&gt;0,IF(V47/$D47&gt;=0,1,IF(V47/$D47&lt;-1,0,IF(AND(V47/$D47&lt;-0,V47/$D47&gt;-1),(1-(0-(V47/$D47))),0))),0)</f>
        <v>1</v>
      </c>
      <c r="X47" s="182" t="n">
        <f aca="false">WSSI!$L$59-SUM(WSSI!$BN$59:$BN66)</f>
        <v>99</v>
      </c>
      <c r="Y47" s="125" t="n">
        <f aca="false">IF($D47&lt;&gt;0,IF(X47/$D47&gt;=0,1,IF(X47/$D47&lt;-1,0,IF(AND(X47/$D47&lt;-0,X47/$D47&gt;-1),(1-(0-(X47/$D47))),0))),0)</f>
        <v>1</v>
      </c>
      <c r="Z47" s="125"/>
      <c r="AA47" s="182" t="n">
        <f aca="false">WSSI!$L$60-SUM(WSSI!$BN$60:$BN66)</f>
        <v>110</v>
      </c>
      <c r="AB47" s="125" t="n">
        <f aca="false">IF($D47&lt;&gt;0,IF(AA47/$D47&gt;=0,1,IF(AA47/$D47&lt;-1,0,IF(AND(AA47/$D47&lt;-0,AA47/$D47&gt;-1),(1-(0-(AA47/$D47))),0))),0)</f>
        <v>1</v>
      </c>
      <c r="AC47" s="182" t="n">
        <f aca="false">WSSI!$L$61-SUM(WSSI!$BN$61:$BN66)</f>
        <v>120</v>
      </c>
      <c r="AD47" s="125" t="n">
        <f aca="false">IF($D47&lt;&gt;0,IF(AC47/$D47&gt;=0,1,IF(AC47/$D47&lt;-1,0,IF(AND(AC47/$D47&lt;-0,AC47/$D47&gt;-1),(1-(0-(AC47/$D47))),0))),0)</f>
        <v>1</v>
      </c>
      <c r="AE47" s="182" t="n">
        <f aca="false">WSSI!$L$64-SUM(WSSI!$BN$64:$BN66)</f>
        <v>130</v>
      </c>
      <c r="AF47" s="125" t="n">
        <f aca="false">IF($D47&lt;&gt;0,IF(AE47/$D47&gt;=0,1,IF(AE47/$D47&lt;-1,0,IF(AND(AE47/$D47&lt;-0,AE47/$D47&gt;-1),(1-(0-(AE47/$D47))),0))),0)</f>
        <v>1</v>
      </c>
      <c r="AG47" s="182" t="n">
        <f aca="false">WSSI!$L$65-SUM(WSSI!$BN$65:$BN66)</f>
        <v>139</v>
      </c>
      <c r="AH47" s="125" t="n">
        <f aca="false">IF($D47&lt;&gt;0,IF(AG47/$D47&gt;=0,1,IF(AG47/$D47&lt;-1,0,IF(AND(AG47/$D47&lt;-0,AG47/$D47&gt;-1),(1-(0-(AG47/$D47))),0))),0)</f>
        <v>1</v>
      </c>
      <c r="AI47" s="182" t="n">
        <f aca="false">WSSI!$L$66-SUM(WSSI!$BN$66:$BN66)</f>
        <v>147</v>
      </c>
      <c r="AJ47" s="125" t="n">
        <f aca="false">IF($D47&lt;&gt;0,IF(AI47/$D47&gt;=0,1,IF(AI47/$D47&lt;-1,0,IF(AND(AI47/$D47&lt;-0,AI47/$D47&gt;-1),(1-(0-(AI47/$D47))),0))),0)</f>
        <v>1</v>
      </c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3"/>
      <c r="BL47" s="13"/>
      <c r="BM47" s="13"/>
      <c r="BN47" s="13"/>
      <c r="BO47" s="182" t="n">
        <f aca="false">WSSI!$U$47-SUM(WSSI!$BN$47:$BN66)</f>
        <v>-35</v>
      </c>
      <c r="BP47" s="125" t="n">
        <f aca="false">IF($D47&lt;&gt;0,IF(BO47/$D47&gt;=0,1,IF(BO47/$D47&lt;-1,0,IF(AND(BO47/$D47&lt;-0,BO47/$D47&gt;-1),(1-(0-(BO47/$D47))),0))),0)</f>
        <v>0</v>
      </c>
      <c r="BQ47" s="182" t="n">
        <f aca="false">WSSI!$U$48-SUM(WSSI!$BN$48:$BN66)</f>
        <v>-168</v>
      </c>
      <c r="BR47" s="125" t="n">
        <f aca="false">IF($D47&lt;&gt;0,IF(BQ47/$D47&gt;=0,1,IF(BQ47/$D47&lt;-1,0,IF(AND(BQ47/$D47&lt;-0,BQ47/$D47&gt;-1),(1-(0-(BQ47/$D47))),0))),0)</f>
        <v>0</v>
      </c>
      <c r="BS47" s="182" t="n">
        <f aca="false">WSSI!$U$49-SUM(WSSI!$BN$49:$BN66)</f>
        <v>-161</v>
      </c>
      <c r="BT47" s="125" t="n">
        <f aca="false">IF($D47&lt;&gt;0,IF(BS47/$D47&gt;=0,1,IF(BS47/$D47&lt;-1,0,IF(AND(BS47/$D47&lt;-0,BS47/$D47&gt;-1),(1-(0-(BS47/$D47))),0))),0)</f>
        <v>0</v>
      </c>
      <c r="BU47" s="182" t="n">
        <f aca="false">WSSI!$U$50-SUM(WSSI!$BN$50:$BN66)</f>
        <v>-154</v>
      </c>
      <c r="BV47" s="125" t="n">
        <f aca="false">IF($D47&lt;&gt;0,IF(BU47/$D47&gt;=0,1,IF(BU47/$D47&lt;-1,0,IF(AND(BU47/$D47&lt;-0,BU47/$D47&gt;-1),(1-(0-(BU47/$D47))),0))),0)</f>
        <v>0</v>
      </c>
      <c r="BW47" s="182" t="n">
        <f aca="false">WSSI!$U$52-SUM(WSSI!$BN$52:$BN66)</f>
        <v>-146</v>
      </c>
      <c r="BX47" s="182"/>
      <c r="BY47" s="125" t="n">
        <f aca="false">IF($D47&lt;&gt;0,IF(BW47/$D47&gt;=0,1,IF(BW47/$D47&lt;-1,0,IF(AND(BW47/$D47&lt;-0,BW47/$D47&gt;-1),(1-(0-(BW47/$D47))),0))),0)</f>
        <v>0</v>
      </c>
      <c r="BZ47" s="182" t="n">
        <f aca="false">WSSI!$U$53-SUM(WSSI!$BN$53:$BN66)</f>
        <v>-138</v>
      </c>
      <c r="CA47" s="125" t="n">
        <f aca="false">IF($D47&lt;&gt;0,IF(BZ47/$D47&gt;=0,1,IF(BZ47/$D47&lt;-1,0,IF(AND(BZ47/$D47&lt;-0,BZ47/$D47&gt;-1),(1-(0-(BZ47/$D47))),0))),0)</f>
        <v>0</v>
      </c>
      <c r="CB47" s="182" t="n">
        <f aca="false">WSSI!$U$54-SUM(WSSI!$BN$54:$BN66)</f>
        <v>-129</v>
      </c>
      <c r="CC47" s="125" t="n">
        <f aca="false">IF($D47&lt;&gt;0,IF(CB47/$D47&gt;=0,1,IF(CB47/$D47&lt;-1,0,IF(AND(CB47/$D47&lt;-0,CB47/$D47&gt;-1),(1-(0-(CB47/$D47))),0))),0)</f>
        <v>0</v>
      </c>
      <c r="CD47" s="182" t="n">
        <f aca="false">WSSI!$U$55-SUM(WSSI!$BN$55:$BN66)</f>
        <v>-119</v>
      </c>
      <c r="CE47" s="125" t="n">
        <f aca="false">IF($D47&lt;&gt;0,IF(CD47/$D47&gt;=0,1,IF(CD47/$D47&lt;-1,0,IF(AND(CD47/$D47&lt;-0,CD47/$D47&gt;-1),(1-(0-(CD47/$D47))),0))),0)</f>
        <v>0</v>
      </c>
      <c r="CF47" s="182" t="n">
        <f aca="false">WSSI!$U$58-SUM(WSSI!$BN$58:$BN66)</f>
        <v>-107</v>
      </c>
      <c r="CG47" s="125" t="n">
        <f aca="false">IF(CF47/$D47&gt;=0,1,IF(CF47/$D47&lt;-1,0,IF(AND(CF47/$D47&lt;-0,CF47/$D47&gt;-1),(1-(0-(CF47/$D47))),0)))</f>
        <v>0</v>
      </c>
      <c r="CH47" s="182" t="n">
        <f aca="false">WSSI!$U$59-SUM(WSSI!$BN$59:$BN66)</f>
        <v>-94</v>
      </c>
      <c r="CI47" s="125" t="n">
        <f aca="false">IF(CH47/$D47&gt;=0,1,IF(CH47/$D47&lt;-1,0,IF(AND(CH47/$D47&lt;-0,CH47/$D47&gt;-1),(1-(0-(CH47/$D47))),0)))</f>
        <v>0</v>
      </c>
      <c r="CJ47" s="125"/>
      <c r="CK47" s="182" t="n">
        <f aca="false">WSSI!$U$60-SUM(WSSI!$BN$60:$BN66)</f>
        <v>-81</v>
      </c>
      <c r="CL47" s="125" t="n">
        <f aca="false">IF($D47&lt;&gt;0,IF(CK47/$D47&gt;=0,1,IF(CK47/$D47&lt;-1,0,IF(AND(CK47/$D47&lt;-0,CK47/$D47&gt;-1),(1-(0-(CK47/$D47))),0))),0)</f>
        <v>0</v>
      </c>
      <c r="CM47" s="182" t="n">
        <f aca="false">WSSI!$U$61-SUM(WSSI!$BN$61:$BN66)</f>
        <v>-67</v>
      </c>
      <c r="CN47" s="125" t="n">
        <f aca="false">IF($D47&lt;&gt;0,IF(CM47/$D47&gt;=0,1,IF(CM47/$D47&lt;-1,0,IF(AND(CM47/$D47&lt;-0,CM47/$D47&gt;-1),(1-(0-(CM47/$D47))),0))),0)</f>
        <v>0</v>
      </c>
      <c r="CO47" s="182" t="n">
        <f aca="false">WSSI!$U$64-SUM(WSSI!$BN$64:$BN66)</f>
        <v>-51</v>
      </c>
      <c r="CP47" s="125" t="n">
        <f aca="false">IF($D47&lt;&gt;0,IF(CO47/$D47&gt;=0,1,IF(CO47/$D47&lt;-1,0,IF(AND(CO47/$D47&lt;-0,CO47/$D47&gt;-1),(1-(0-(CO47/$D47))),0))),0)</f>
        <v>0</v>
      </c>
      <c r="CQ47" s="182" t="n">
        <f aca="false">WSSI!$U$65-SUM(WSSI!$BN$65:$BN66)</f>
        <v>-35</v>
      </c>
      <c r="CR47" s="125" t="n">
        <f aca="false">IF($D47&lt;&gt;0,IF(CQ47/$D47&gt;=0,1,IF(CQ47/$D47&lt;-1,0,IF(AND(CQ47/$D47&lt;-0,CQ47/$D47&gt;-1),(1-(0-(CQ47/$D47))),0))),0)</f>
        <v>0</v>
      </c>
      <c r="CS47" s="182" t="n">
        <f aca="false">WSSI!$U$66-SUM(WSSI!$BN$66:$BN66)</f>
        <v>-18</v>
      </c>
      <c r="CT47" s="125" t="n">
        <f aca="false">IF($D47&lt;&gt;0,IF(CS47/$D47&gt;=0,1,IF(CS47/$D47&lt;-1,0,IF(AND(CS47/$D47&lt;-0,CS47/$D47&gt;-1),(1-(0-(CS47/$D47))),0))),0)</f>
        <v>0</v>
      </c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3"/>
      <c r="DV47" s="13"/>
      <c r="DW47" s="13"/>
      <c r="DX47" s="13"/>
      <c r="DY47" s="182"/>
      <c r="DZ47" s="125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</row>
    <row collapsed="false" customFormat="false" customHeight="true" hidden="false" ht="13" outlineLevel="0" r="48">
      <c r="A48" s="125"/>
      <c r="B48" s="125"/>
      <c r="C48" s="125"/>
      <c r="D48" s="125" t="n">
        <f aca="false">WSSI!BB67</f>
        <v>17</v>
      </c>
      <c r="E48" s="182" t="n">
        <f aca="false">WSSI!$L$47-SUM(WSSI!$BN$47:$BN67)</f>
        <v>-52</v>
      </c>
      <c r="F48" s="125" t="n">
        <f aca="false">IF($D48&lt;&gt;0,IF(E48/$D48&gt;=0,1,IF(E48/$D48&lt;-1,0,IF(AND(E48/$D48&lt;-0,E48/$D48&gt;-1),(1-(0-(E48/$D48))),0))),0)</f>
        <v>0</v>
      </c>
      <c r="G48" s="182" t="n">
        <f aca="false">WSSI!$L$48-SUM(WSSI!$BN$48:$BN67)</f>
        <v>-35</v>
      </c>
      <c r="H48" s="125" t="n">
        <f aca="false">IF($D48&lt;&gt;0,IF(G48/$D48&gt;=0,1,IF(G48/$D48&lt;-1,0,IF(AND(G48/$D48&lt;-0,G48/$D48&gt;-1),(1-(0-(G48/$D48))),0))),0)</f>
        <v>0</v>
      </c>
      <c r="I48" s="182" t="n">
        <f aca="false">WSSI!$L$49-SUM(WSSI!$BN$49:$BN67)</f>
        <v>-17</v>
      </c>
      <c r="J48" s="125" t="n">
        <f aca="false">IF($D48&lt;&gt;0,IF(I48/$D48&gt;=0,1,IF(I48/$D48&lt;-1,0,IF(AND(I48/$D48&lt;-0,I48/$D48&gt;-1),(1-(0-(I48/$D48))),0))),0)</f>
        <v>0</v>
      </c>
      <c r="K48" s="182" t="n">
        <f aca="false">WSSI!$L$50-SUM(WSSI!$BN$50:$BN67)</f>
        <v>0</v>
      </c>
      <c r="L48" s="125" t="n">
        <f aca="false">IF($D48&lt;&gt;0,IF(K48/$D48&gt;=0,1,IF(K48/$D48&lt;-1,0,IF(AND(K48/$D48&lt;-0,K48/$D48&gt;-1),(1-(0-(K48/$D48))),0))),0)</f>
        <v>1</v>
      </c>
      <c r="M48" s="182" t="n">
        <f aca="false">WSSI!$L$52-SUM(WSSI!$BN$52:$BN67)</f>
        <v>16</v>
      </c>
      <c r="N48" s="182"/>
      <c r="O48" s="125" t="n">
        <f aca="false">IF($D48&lt;&gt;0,IF(M48/$D48&gt;=0,1,IF(M48/$D48&lt;-1,0,IF(AND(M48/$D48&lt;-0,M48/$D48&gt;-1),(1-(0-(M48/$D48))),0))),0)</f>
        <v>1</v>
      </c>
      <c r="P48" s="182" t="n">
        <f aca="false">WSSI!$L$53-SUM(WSSI!$BN$53:$BN67)</f>
        <v>31</v>
      </c>
      <c r="Q48" s="125" t="n">
        <f aca="false">IF($D48&lt;&gt;0,IF(P48/$D48&gt;=0,1,IF(P48/$D48&lt;-1,0,IF(AND(P48/$D48&lt;-0,P48/$D48&gt;-1),(1-(0-(P48/$D48))),0))),0)</f>
        <v>1</v>
      </c>
      <c r="R48" s="182" t="n">
        <f aca="false">WSSI!$L$54-SUM(WSSI!$BN$54:$BN67)</f>
        <v>45</v>
      </c>
      <c r="S48" s="125" t="n">
        <f aca="false">IF($D48&lt;&gt;0,IF(R48/$D48&gt;=0,1,IF(R48/$D48&lt;-1,0,IF(AND(R48/$D48&lt;-0,R48/$D48&gt;-1),(1-(0-(R48/$D48))),0))),0)</f>
        <v>1</v>
      </c>
      <c r="T48" s="182" t="n">
        <f aca="false">WSSI!$L$55-SUM(WSSI!$BN$55:$BN67)</f>
        <v>58</v>
      </c>
      <c r="U48" s="125" t="n">
        <f aca="false">IF($D48&lt;&gt;0,IF(T48/$D48&gt;=0,1,IF(T48/$D48&lt;-1,0,IF(AND(T48/$D48&lt;-0,T48/$D48&gt;-1),(1-(0-(T48/$D48))),0))),0)</f>
        <v>1</v>
      </c>
      <c r="V48" s="182" t="n">
        <f aca="false">WSSI!$L$58-SUM(WSSI!$BN$58:$BN67)</f>
        <v>70</v>
      </c>
      <c r="W48" s="125" t="n">
        <f aca="false">IF($D48&lt;&gt;0,IF(V48/$D48&gt;=0,1,IF(V48/$D48&lt;-1,0,IF(AND(V48/$D48&lt;-0,V48/$D48&gt;-1),(1-(0-(V48/$D48))),0))),0)</f>
        <v>1</v>
      </c>
      <c r="X48" s="182" t="n">
        <f aca="false">WSSI!$L$59-SUM(WSSI!$BN$59:$BN67)</f>
        <v>82</v>
      </c>
      <c r="Y48" s="125" t="n">
        <f aca="false">IF($D48&lt;&gt;0,IF(X48/$D48&gt;=0,1,IF(X48/$D48&lt;-1,0,IF(AND(X48/$D48&lt;-0,X48/$D48&gt;-1),(1-(0-(X48/$D48))),0))),0)</f>
        <v>1</v>
      </c>
      <c r="Z48" s="125"/>
      <c r="AA48" s="182" t="n">
        <f aca="false">WSSI!$L$60-SUM(WSSI!$BN$60:$BN67)</f>
        <v>93</v>
      </c>
      <c r="AB48" s="125" t="n">
        <f aca="false">IF($D48&lt;&gt;0,IF(AA48/$D48&gt;=0,1,IF(AA48/$D48&lt;-1,0,IF(AND(AA48/$D48&lt;-0,AA48/$D48&gt;-1),(1-(0-(AA48/$D48))),0))),0)</f>
        <v>1</v>
      </c>
      <c r="AC48" s="182" t="n">
        <f aca="false">WSSI!$L$61-SUM(WSSI!$BN$61:$BN67)</f>
        <v>103</v>
      </c>
      <c r="AD48" s="125" t="n">
        <f aca="false">IF($D48&lt;&gt;0,IF(AC48/$D48&gt;=0,1,IF(AC48/$D48&lt;-1,0,IF(AND(AC48/$D48&lt;-0,AC48/$D48&gt;-1),(1-(0-(AC48/$D48))),0))),0)</f>
        <v>1</v>
      </c>
      <c r="AE48" s="182" t="n">
        <f aca="false">WSSI!$L$64-SUM(WSSI!$BN$64:$BN67)</f>
        <v>113</v>
      </c>
      <c r="AF48" s="125" t="n">
        <f aca="false">IF($D48&lt;&gt;0,IF(AE48/$D48&gt;=0,1,IF(AE48/$D48&lt;-1,0,IF(AND(AE48/$D48&lt;-0,AE48/$D48&gt;-1),(1-(0-(AE48/$D48))),0))),0)</f>
        <v>1</v>
      </c>
      <c r="AG48" s="182" t="n">
        <f aca="false">WSSI!$L$65-SUM(WSSI!$BN$65:$BN67)</f>
        <v>122</v>
      </c>
      <c r="AH48" s="125" t="n">
        <f aca="false">IF($D48&lt;&gt;0,IF(AG48/$D48&gt;=0,1,IF(AG48/$D48&lt;-1,0,IF(AND(AG48/$D48&lt;-0,AG48/$D48&gt;-1),(1-(0-(AG48/$D48))),0))),0)</f>
        <v>1</v>
      </c>
      <c r="AI48" s="182" t="n">
        <f aca="false">WSSI!$L$66-SUM(WSSI!$BN$66:$BN67)</f>
        <v>130</v>
      </c>
      <c r="AJ48" s="125" t="n">
        <f aca="false">IF($D48&lt;&gt;0,IF(AI48/$D48&gt;=0,1,IF(AI48/$D48&lt;-1,0,IF(AND(AI48/$D48&lt;-0,AI48/$D48&gt;-1),(1-(0-(AI48/$D48))),0))),0)</f>
        <v>1</v>
      </c>
      <c r="AK48" s="182" t="n">
        <f aca="false">WSSI!$L$67-SUM(WSSI!$BN$67:$BN67)</f>
        <v>138</v>
      </c>
      <c r="AL48" s="125" t="n">
        <f aca="false">IF($D48&lt;&gt;0,IF(AK48/$D48&gt;=0,1,IF(AK48/$D48&lt;-1,0,IF(AND(AK48/$D48&lt;-0,AK48/$D48&gt;-1),(1-(0-(AK48/$D48))),0))),0)</f>
        <v>1</v>
      </c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3"/>
      <c r="BL48" s="13"/>
      <c r="BM48" s="13"/>
      <c r="BN48" s="13"/>
      <c r="BO48" s="182" t="n">
        <f aca="false">WSSI!$U$47-SUM(WSSI!$BN$47:$BN67)</f>
        <v>-52</v>
      </c>
      <c r="BP48" s="125" t="n">
        <f aca="false">IF($D48&lt;&gt;0,IF(BO48/$D48&gt;=0,1,IF(BO48/$D48&lt;-1,0,IF(AND(BO48/$D48&lt;-0,BO48/$D48&gt;-1),(1-(0-(BO48/$D48))),0))),0)</f>
        <v>0</v>
      </c>
      <c r="BQ48" s="182" t="n">
        <f aca="false">WSSI!$U$48-SUM(WSSI!$BN$48:$BN67)</f>
        <v>-185</v>
      </c>
      <c r="BR48" s="125" t="n">
        <f aca="false">IF($D48&lt;&gt;0,IF(BQ48/$D48&gt;=0,1,IF(BQ48/$D48&lt;-1,0,IF(AND(BQ48/$D48&lt;-0,BQ48/$D48&gt;-1),(1-(0-(BQ48/$D48))),0))),0)</f>
        <v>0</v>
      </c>
      <c r="BS48" s="182" t="n">
        <f aca="false">WSSI!$U$49-SUM(WSSI!$BN$49:$BN67)</f>
        <v>-178</v>
      </c>
      <c r="BT48" s="125" t="n">
        <f aca="false">IF($D48&lt;&gt;0,IF(BS48/$D48&gt;=0,1,IF(BS48/$D48&lt;-1,0,IF(AND(BS48/$D48&lt;-0,BS48/$D48&gt;-1),(1-(0-(BS48/$D48))),0))),0)</f>
        <v>0</v>
      </c>
      <c r="BU48" s="182" t="n">
        <f aca="false">WSSI!$U$50-SUM(WSSI!$BN$50:$BN67)</f>
        <v>-171</v>
      </c>
      <c r="BV48" s="125" t="n">
        <f aca="false">IF($D48&lt;&gt;0,IF(BU48/$D48&gt;=0,1,IF(BU48/$D48&lt;-1,0,IF(AND(BU48/$D48&lt;-0,BU48/$D48&gt;-1),(1-(0-(BU48/$D48))),0))),0)</f>
        <v>0</v>
      </c>
      <c r="BW48" s="182" t="n">
        <f aca="false">WSSI!$U$52-SUM(WSSI!$BN$52:$BN67)</f>
        <v>-163</v>
      </c>
      <c r="BX48" s="182"/>
      <c r="BY48" s="125" t="n">
        <f aca="false">IF($D48&lt;&gt;0,IF(BW48/$D48&gt;=0,1,IF(BW48/$D48&lt;-1,0,IF(AND(BW48/$D48&lt;-0,BW48/$D48&gt;-1),(1-(0-(BW48/$D48))),0))),0)</f>
        <v>0</v>
      </c>
      <c r="BZ48" s="182" t="n">
        <f aca="false">WSSI!$U$53-SUM(WSSI!$BN$53:$BN67)</f>
        <v>-155</v>
      </c>
      <c r="CA48" s="125" t="n">
        <f aca="false">IF($D48&lt;&gt;0,IF(BZ48/$D48&gt;=0,1,IF(BZ48/$D48&lt;-1,0,IF(AND(BZ48/$D48&lt;-0,BZ48/$D48&gt;-1),(1-(0-(BZ48/$D48))),0))),0)</f>
        <v>0</v>
      </c>
      <c r="CB48" s="182" t="n">
        <f aca="false">WSSI!$U$54-SUM(WSSI!$BN$54:$BN67)</f>
        <v>-146</v>
      </c>
      <c r="CC48" s="125" t="n">
        <f aca="false">IF($D48&lt;&gt;0,IF(CB48/$D48&gt;=0,1,IF(CB48/$D48&lt;-1,0,IF(AND(CB48/$D48&lt;-0,CB48/$D48&gt;-1),(1-(0-(CB48/$D48))),0))),0)</f>
        <v>0</v>
      </c>
      <c r="CD48" s="182" t="n">
        <f aca="false">WSSI!$U$55-SUM(WSSI!$BN$55:$BN67)</f>
        <v>-136</v>
      </c>
      <c r="CE48" s="125" t="n">
        <f aca="false">IF($D48&lt;&gt;0,IF(CD48/$D48&gt;=0,1,IF(CD48/$D48&lt;-1,0,IF(AND(CD48/$D48&lt;-0,CD48/$D48&gt;-1),(1-(0-(CD48/$D48))),0))),0)</f>
        <v>0</v>
      </c>
      <c r="CF48" s="182" t="n">
        <f aca="false">WSSI!$U$58-SUM(WSSI!$BN$58:$BN67)</f>
        <v>-124</v>
      </c>
      <c r="CG48" s="125" t="n">
        <f aca="false">IF(CF48/$D48&gt;=0,1,IF(CF48/$D48&lt;-1,0,IF(AND(CF48/$D48&lt;-0,CF48/$D48&gt;-1),(1-(0-(CF48/$D48))),0)))</f>
        <v>0</v>
      </c>
      <c r="CH48" s="182" t="n">
        <f aca="false">WSSI!$U$59-SUM(WSSI!$BN$59:$BN67)</f>
        <v>-111</v>
      </c>
      <c r="CI48" s="125" t="n">
        <f aca="false">IF(CH48/$D48&gt;=0,1,IF(CH48/$D48&lt;-1,0,IF(AND(CH48/$D48&lt;-0,CH48/$D48&gt;-1),(1-(0-(CH48/$D48))),0)))</f>
        <v>0</v>
      </c>
      <c r="CJ48" s="125"/>
      <c r="CK48" s="182" t="n">
        <f aca="false">WSSI!$U$60-SUM(WSSI!$BN$60:$BN67)</f>
        <v>-98</v>
      </c>
      <c r="CL48" s="125" t="n">
        <f aca="false">IF($D48&lt;&gt;0,IF(CK48/$D48&gt;=0,1,IF(CK48/$D48&lt;-1,0,IF(AND(CK48/$D48&lt;-0,CK48/$D48&gt;-1),(1-(0-(CK48/$D48))),0))),0)</f>
        <v>0</v>
      </c>
      <c r="CM48" s="182" t="n">
        <f aca="false">WSSI!$U$61-SUM(WSSI!$BN$61:$BN67)</f>
        <v>-84</v>
      </c>
      <c r="CN48" s="125" t="n">
        <f aca="false">IF($D48&lt;&gt;0,IF(CM48/$D48&gt;=0,1,IF(CM48/$D48&lt;-1,0,IF(AND(CM48/$D48&lt;-0,CM48/$D48&gt;-1),(1-(0-(CM48/$D48))),0))),0)</f>
        <v>0</v>
      </c>
      <c r="CO48" s="182" t="n">
        <f aca="false">WSSI!$U$64-SUM(WSSI!$BN$64:$BN67)</f>
        <v>-68</v>
      </c>
      <c r="CP48" s="125" t="n">
        <f aca="false">IF($D48&lt;&gt;0,IF(CO48/$D48&gt;=0,1,IF(CO48/$D48&lt;-1,0,IF(AND(CO48/$D48&lt;-0,CO48/$D48&gt;-1),(1-(0-(CO48/$D48))),0))),0)</f>
        <v>0</v>
      </c>
      <c r="CQ48" s="182" t="n">
        <f aca="false">WSSI!$U$65-SUM(WSSI!$BN$65:$BN67)</f>
        <v>-52</v>
      </c>
      <c r="CR48" s="125" t="n">
        <f aca="false">IF($D48&lt;&gt;0,IF(CQ48/$D48&gt;=0,1,IF(CQ48/$D48&lt;-1,0,IF(AND(CQ48/$D48&lt;-0,CQ48/$D48&gt;-1),(1-(0-(CQ48/$D48))),0))),0)</f>
        <v>0</v>
      </c>
      <c r="CS48" s="182" t="n">
        <f aca="false">WSSI!$U$66-SUM(WSSI!$BN$66:$BN67)</f>
        <v>-35</v>
      </c>
      <c r="CT48" s="125" t="n">
        <f aca="false">IF($D48&lt;&gt;0,IF(CS48/$D48&gt;=0,1,IF(CS48/$D48&lt;-1,0,IF(AND(CS48/$D48&lt;-0,CS48/$D48&gt;-1),(1-(0-(CS48/$D48))),0))),0)</f>
        <v>0</v>
      </c>
      <c r="CU48" s="182" t="n">
        <f aca="false">WSSI!$U$67-SUM(WSSI!$BN$67:$BN67)</f>
        <v>-17</v>
      </c>
      <c r="CV48" s="125" t="n">
        <f aca="false">IF($D48&lt;&gt;0,IF(CU48/$D48&gt;=0,1,IF(CU48/$D48&lt;-1,0,IF(AND(CU48/$D48&lt;-0,CU48/$D48&gt;-1),(1-(0-(CU48/$D48))),0))),0)</f>
        <v>0</v>
      </c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3"/>
      <c r="DV48" s="13"/>
      <c r="DW48" s="13"/>
      <c r="DX48" s="13"/>
      <c r="DY48" s="182"/>
      <c r="DZ48" s="125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</row>
    <row collapsed="false" customFormat="false" customHeight="true" hidden="false" ht="13" outlineLevel="0" r="49">
      <c r="A49" s="125"/>
      <c r="B49" s="125"/>
      <c r="C49" s="125"/>
      <c r="D49" s="125" t="n">
        <f aca="false">WSSI!BB70</f>
        <v>16</v>
      </c>
      <c r="E49" s="182" t="n">
        <f aca="false">WSSI!$L$47-SUM(WSSI!$BN$47:$BN70)</f>
        <v>-68</v>
      </c>
      <c r="F49" s="125" t="n">
        <f aca="false">IF($D49&lt;&gt;0,IF(E49/$D49&gt;=0,1,IF(E49/$D49&lt;-1,0,IF(AND(E49/$D49&lt;-0,E49/$D49&gt;-1),(1-(0-(E49/$D49))),0))),0)</f>
        <v>0</v>
      </c>
      <c r="G49" s="182" t="n">
        <f aca="false">WSSI!$L$48-SUM(WSSI!$BN$48:$BN70)</f>
        <v>-51</v>
      </c>
      <c r="H49" s="125" t="n">
        <f aca="false">IF($D49&lt;&gt;0,IF(G49/$D49&gt;=0,1,IF(G49/$D49&lt;-1,0,IF(AND(G49/$D49&lt;-0,G49/$D49&gt;-1),(1-(0-(G49/$D49))),0))),0)</f>
        <v>0</v>
      </c>
      <c r="I49" s="182" t="n">
        <f aca="false">WSSI!$L$49-SUM(WSSI!$BN$49:$BN70)</f>
        <v>-33</v>
      </c>
      <c r="J49" s="125" t="n">
        <f aca="false">IF($D49&lt;&gt;0,IF(I49/$D49&gt;=0,1,IF(I49/$D49&lt;-1,0,IF(AND(I49/$D49&lt;-0,I49/$D49&gt;-1),(1-(0-(I49/$D49))),0))),0)</f>
        <v>0</v>
      </c>
      <c r="K49" s="182" t="n">
        <f aca="false">WSSI!$L$50-SUM(WSSI!$BN$50:$BN70)</f>
        <v>-16</v>
      </c>
      <c r="L49" s="125" t="n">
        <f aca="false">IF($D49&lt;&gt;0,IF(K49/$D49&gt;=0,1,IF(K49/$D49&lt;-1,0,IF(AND(K49/$D49&lt;-0,K49/$D49&gt;-1),(1-(0-(K49/$D49))),0))),0)</f>
        <v>0</v>
      </c>
      <c r="M49" s="182" t="n">
        <f aca="false">WSSI!$L$52-SUM(WSSI!$BN$52:$BN70)</f>
        <v>0</v>
      </c>
      <c r="N49" s="182"/>
      <c r="O49" s="125" t="n">
        <f aca="false">IF($D49&lt;&gt;0,IF(M49/$D49&gt;=0,1,IF(M49/$D49&lt;-1,0,IF(AND(M49/$D49&lt;-0,M49/$D49&gt;-1),(1-(0-(M49/$D49))),0))),0)</f>
        <v>1</v>
      </c>
      <c r="P49" s="182" t="n">
        <f aca="false">WSSI!$L$53-SUM(WSSI!$BN$53:$BN70)</f>
        <v>15</v>
      </c>
      <c r="Q49" s="125" t="n">
        <f aca="false">IF($D49&lt;&gt;0,IF(P49/$D49&gt;=0,1,IF(P49/$D49&lt;-1,0,IF(AND(P49/$D49&lt;-0,P49/$D49&gt;-1),(1-(0-(P49/$D49))),0))),0)</f>
        <v>1</v>
      </c>
      <c r="R49" s="182" t="n">
        <f aca="false">WSSI!$L$54-SUM(WSSI!$BN$54:$BN70)</f>
        <v>29</v>
      </c>
      <c r="S49" s="125" t="n">
        <f aca="false">IF($D49&lt;&gt;0,IF(R49/$D49&gt;=0,1,IF(R49/$D49&lt;-1,0,IF(AND(R49/$D49&lt;-0,R49/$D49&gt;-1),(1-(0-(R49/$D49))),0))),0)</f>
        <v>1</v>
      </c>
      <c r="T49" s="182" t="n">
        <f aca="false">WSSI!$L$55-SUM(WSSI!$BN$55:$BN70)</f>
        <v>42</v>
      </c>
      <c r="U49" s="125" t="n">
        <f aca="false">IF($D49&lt;&gt;0,IF(T49/$D49&gt;=0,1,IF(T49/$D49&lt;-1,0,IF(AND(T49/$D49&lt;-0,T49/$D49&gt;-1),(1-(0-(T49/$D49))),0))),0)</f>
        <v>1</v>
      </c>
      <c r="V49" s="182" t="n">
        <f aca="false">WSSI!$L$58-SUM(WSSI!$BN$58:$BN70)</f>
        <v>54</v>
      </c>
      <c r="W49" s="125" t="n">
        <f aca="false">IF($D49&lt;&gt;0,IF(V49/$D49&gt;=0,1,IF(V49/$D49&lt;-1,0,IF(AND(V49/$D49&lt;-0,V49/$D49&gt;-1),(1-(0-(V49/$D49))),0))),0)</f>
        <v>1</v>
      </c>
      <c r="X49" s="182" t="n">
        <f aca="false">WSSI!$L$59-SUM(WSSI!$BN$59:$BN70)</f>
        <v>66</v>
      </c>
      <c r="Y49" s="125" t="n">
        <f aca="false">IF($D49&lt;&gt;0,IF(X49/$D49&gt;=0,1,IF(X49/$D49&lt;-1,0,IF(AND(X49/$D49&lt;-0,X49/$D49&gt;-1),(1-(0-(X49/$D49))),0))),0)</f>
        <v>1</v>
      </c>
      <c r="Z49" s="125"/>
      <c r="AA49" s="182" t="n">
        <f aca="false">WSSI!$L$60-SUM(WSSI!$BN$60:$BN70)</f>
        <v>77</v>
      </c>
      <c r="AB49" s="125" t="n">
        <f aca="false">IF($D49&lt;&gt;0,IF(AA49/$D49&gt;=0,1,IF(AA49/$D49&lt;-1,0,IF(AND(AA49/$D49&lt;-0,AA49/$D49&gt;-1),(1-(0-(AA49/$D49))),0))),0)</f>
        <v>1</v>
      </c>
      <c r="AC49" s="182" t="n">
        <f aca="false">WSSI!$L$61-SUM(WSSI!$BN$61:$BN70)</f>
        <v>87</v>
      </c>
      <c r="AD49" s="125" t="n">
        <f aca="false">IF($D49&lt;&gt;0,IF(AC49/$D49&gt;=0,1,IF(AC49/$D49&lt;-1,0,IF(AND(AC49/$D49&lt;-0,AC49/$D49&gt;-1),(1-(0-(AC49/$D49))),0))),0)</f>
        <v>1</v>
      </c>
      <c r="AE49" s="182" t="n">
        <f aca="false">WSSI!$L$64-SUM(WSSI!$BN$64:$BN70)</f>
        <v>97</v>
      </c>
      <c r="AF49" s="125" t="n">
        <f aca="false">IF($D49&lt;&gt;0,IF(AE49/$D49&gt;=0,1,IF(AE49/$D49&lt;-1,0,IF(AND(AE49/$D49&lt;-0,AE49/$D49&gt;-1),(1-(0-(AE49/$D49))),0))),0)</f>
        <v>1</v>
      </c>
      <c r="AG49" s="182" t="n">
        <f aca="false">WSSI!$L$65-SUM(WSSI!$BN$65:$BN70)</f>
        <v>106</v>
      </c>
      <c r="AH49" s="125" t="n">
        <f aca="false">IF($D49&lt;&gt;0,IF(AG49/$D49&gt;=0,1,IF(AG49/$D49&lt;-1,0,IF(AND(AG49/$D49&lt;-0,AG49/$D49&gt;-1),(1-(0-(AG49/$D49))),0))),0)</f>
        <v>1</v>
      </c>
      <c r="AI49" s="182" t="n">
        <f aca="false">WSSI!$L$66-SUM(WSSI!$BN$66:$BN70)</f>
        <v>114</v>
      </c>
      <c r="AJ49" s="125" t="n">
        <f aca="false">IF($D49&lt;&gt;0,IF(AI49/$D49&gt;=0,1,IF(AI49/$D49&lt;-1,0,IF(AND(AI49/$D49&lt;-0,AI49/$D49&gt;-1),(1-(0-(AI49/$D49))),0))),0)</f>
        <v>1</v>
      </c>
      <c r="AK49" s="182" t="n">
        <f aca="false">WSSI!$L$67-SUM(WSSI!$BN$67:$BN70)</f>
        <v>122</v>
      </c>
      <c r="AL49" s="125" t="n">
        <f aca="false">IF($D49&lt;&gt;0,IF(AK49/$D49&gt;=0,1,IF(AK49/$D49&lt;-1,0,IF(AND(AK49/$D49&lt;-0,AK49/$D49&gt;-1),(1-(0-(AK49/$D49))),0))),0)</f>
        <v>1</v>
      </c>
      <c r="AM49" s="182" t="n">
        <f aca="false">WSSI!$L$70-SUM(WSSI!$BN$70:$BN70)</f>
        <v>122</v>
      </c>
      <c r="AN49" s="125" t="n">
        <f aca="false">IF($D49&lt;&gt;0,IF(AM49/$D49&gt;=0,1,IF(AM49/$D49&lt;-1,0,IF(AND(AM49/$D49&lt;-0,AM49/$D49&gt;-1),(1-(0-(AM49/$D49))),0))),0)</f>
        <v>1</v>
      </c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3"/>
      <c r="BL49" s="13"/>
      <c r="BM49" s="13"/>
      <c r="BN49" s="13"/>
      <c r="BO49" s="182" t="n">
        <f aca="false">WSSI!$U$47-SUM(WSSI!$BN$47:$BN70)</f>
        <v>-68</v>
      </c>
      <c r="BP49" s="125" t="n">
        <f aca="false">IF($D49&lt;&gt;0,IF(BO49/$D49&gt;=0,1,IF(BO49/$D49&lt;-1,0,IF(AND(BO49/$D49&lt;-0,BO49/$D49&gt;-1),(1-(0-(BO49/$D49))),0))),0)</f>
        <v>0</v>
      </c>
      <c r="BQ49" s="182" t="n">
        <f aca="false">WSSI!$U$48-SUM(WSSI!$BN$48:$BN70)</f>
        <v>-201</v>
      </c>
      <c r="BR49" s="125" t="n">
        <f aca="false">IF($D49&lt;&gt;0,IF(BQ49/$D49&gt;=0,1,IF(BQ49/$D49&lt;-1,0,IF(AND(BQ49/$D49&lt;-0,BQ49/$D49&gt;-1),(1-(0-(BQ49/$D49))),0))),0)</f>
        <v>0</v>
      </c>
      <c r="BS49" s="182" t="n">
        <f aca="false">WSSI!$U$49-SUM(WSSI!$BN$49:$BN70)</f>
        <v>-194</v>
      </c>
      <c r="BT49" s="125" t="n">
        <f aca="false">IF($D49&lt;&gt;0,IF(BS49/$D49&gt;=0,1,IF(BS49/$D49&lt;-1,0,IF(AND(BS49/$D49&lt;-0,BS49/$D49&gt;-1),(1-(0-(BS49/$D49))),0))),0)</f>
        <v>0</v>
      </c>
      <c r="BU49" s="182" t="n">
        <f aca="false">WSSI!$U$50-SUM(WSSI!$BN$50:$BN70)</f>
        <v>-187</v>
      </c>
      <c r="BV49" s="125" t="n">
        <f aca="false">IF($D49&lt;&gt;0,IF(BU49/$D49&gt;=0,1,IF(BU49/$D49&lt;-1,0,IF(AND(BU49/$D49&lt;-0,BU49/$D49&gt;-1),(1-(0-(BU49/$D49))),0))),0)</f>
        <v>0</v>
      </c>
      <c r="BW49" s="182" t="n">
        <f aca="false">WSSI!$U$52-SUM(WSSI!$BN$52:$BN70)</f>
        <v>-179</v>
      </c>
      <c r="BX49" s="182"/>
      <c r="BY49" s="125" t="n">
        <f aca="false">IF($D49&lt;&gt;0,IF(BW49/$D49&gt;=0,1,IF(BW49/$D49&lt;-1,0,IF(AND(BW49/$D49&lt;-0,BW49/$D49&gt;-1),(1-(0-(BW49/$D49))),0))),0)</f>
        <v>0</v>
      </c>
      <c r="BZ49" s="182" t="n">
        <f aca="false">WSSI!$U$53-SUM(WSSI!$BN$53:$BN70)</f>
        <v>-171</v>
      </c>
      <c r="CA49" s="125" t="n">
        <f aca="false">IF($D49&lt;&gt;0,IF(BZ49/$D49&gt;=0,1,IF(BZ49/$D49&lt;-1,0,IF(AND(BZ49/$D49&lt;-0,BZ49/$D49&gt;-1),(1-(0-(BZ49/$D49))),0))),0)</f>
        <v>0</v>
      </c>
      <c r="CB49" s="182" t="n">
        <f aca="false">WSSI!$U$54-SUM(WSSI!$BN$54:$BN70)</f>
        <v>-162</v>
      </c>
      <c r="CC49" s="125" t="n">
        <f aca="false">IF($D49&lt;&gt;0,IF(CB49/$D49&gt;=0,1,IF(CB49/$D49&lt;-1,0,IF(AND(CB49/$D49&lt;-0,CB49/$D49&gt;-1),(1-(0-(CB49/$D49))),0))),0)</f>
        <v>0</v>
      </c>
      <c r="CD49" s="182" t="n">
        <f aca="false">WSSI!$U$55-SUM(WSSI!$BN$55:$BN70)</f>
        <v>-152</v>
      </c>
      <c r="CE49" s="125" t="n">
        <f aca="false">IF($D49&lt;&gt;0,IF(CD49/$D49&gt;=0,1,IF(CD49/$D49&lt;-1,0,IF(AND(CD49/$D49&lt;-0,CD49/$D49&gt;-1),(1-(0-(CD49/$D49))),0))),0)</f>
        <v>0</v>
      </c>
      <c r="CF49" s="182" t="n">
        <f aca="false">WSSI!$U$58-SUM(WSSI!$BN$58:$BN70)</f>
        <v>-140</v>
      </c>
      <c r="CG49" s="125" t="n">
        <f aca="false">IF(CF49/$D49&gt;=0,1,IF(CF49/$D49&lt;-1,0,IF(AND(CF49/$D49&lt;-0,CF49/$D49&gt;-1),(1-(0-(CF49/$D49))),0)))</f>
        <v>0</v>
      </c>
      <c r="CH49" s="182" t="n">
        <f aca="false">WSSI!$U$59-SUM(WSSI!$BN$59:$BN70)</f>
        <v>-127</v>
      </c>
      <c r="CI49" s="125" t="n">
        <f aca="false">IF(CH49/$D49&gt;=0,1,IF(CH49/$D49&lt;-1,0,IF(AND(CH49/$D49&lt;-0,CH49/$D49&gt;-1),(1-(0-(CH49/$D49))),0)))</f>
        <v>0</v>
      </c>
      <c r="CJ49" s="125"/>
      <c r="CK49" s="182" t="n">
        <f aca="false">WSSI!$U$60-SUM(WSSI!$BN$60:$BN70)</f>
        <v>-114</v>
      </c>
      <c r="CL49" s="125" t="n">
        <f aca="false">IF($D49&lt;&gt;0,IF(CK49/$D49&gt;=0,1,IF(CK49/$D49&lt;-1,0,IF(AND(CK49/$D49&lt;-0,CK49/$D49&gt;-1),(1-(0-(CK49/$D49))),0))),0)</f>
        <v>0</v>
      </c>
      <c r="CM49" s="182" t="n">
        <f aca="false">WSSI!$U$61-SUM(WSSI!$BN$61:$BN70)</f>
        <v>-100</v>
      </c>
      <c r="CN49" s="125" t="n">
        <f aca="false">IF($D49&lt;&gt;0,IF(CM49/$D49&gt;=0,1,IF(CM49/$D49&lt;-1,0,IF(AND(CM49/$D49&lt;-0,CM49/$D49&gt;-1),(1-(0-(CM49/$D49))),0))),0)</f>
        <v>0</v>
      </c>
      <c r="CO49" s="182" t="n">
        <f aca="false">WSSI!$U$64-SUM(WSSI!$BN$64:$BN70)</f>
        <v>-84</v>
      </c>
      <c r="CP49" s="125" t="n">
        <f aca="false">IF($D49&lt;&gt;0,IF(CO49/$D49&gt;=0,1,IF(CO49/$D49&lt;-1,0,IF(AND(CO49/$D49&lt;-0,CO49/$D49&gt;-1),(1-(0-(CO49/$D49))),0))),0)</f>
        <v>0</v>
      </c>
      <c r="CQ49" s="182" t="n">
        <f aca="false">WSSI!$U$65-SUM(WSSI!$BN$65:$BN70)</f>
        <v>-68</v>
      </c>
      <c r="CR49" s="125" t="n">
        <f aca="false">IF($D49&lt;&gt;0,IF(CQ49/$D49&gt;=0,1,IF(CQ49/$D49&lt;-1,0,IF(AND(CQ49/$D49&lt;-0,CQ49/$D49&gt;-1),(1-(0-(CQ49/$D49))),0))),0)</f>
        <v>0</v>
      </c>
      <c r="CS49" s="182" t="n">
        <f aca="false">WSSI!$U$66-SUM(WSSI!$BN$66:$BN70)</f>
        <v>-51</v>
      </c>
      <c r="CT49" s="125" t="n">
        <f aca="false">IF($D49&lt;&gt;0,IF(CS49/$D49&gt;=0,1,IF(CS49/$D49&lt;-1,0,IF(AND(CS49/$D49&lt;-0,CS49/$D49&gt;-1),(1-(0-(CS49/$D49))),0))),0)</f>
        <v>0</v>
      </c>
      <c r="CU49" s="182" t="n">
        <f aca="false">WSSI!$U$67-SUM(WSSI!$BN$67:$BN70)</f>
        <v>-33</v>
      </c>
      <c r="CV49" s="125" t="n">
        <f aca="false">IF($D49&lt;&gt;0,IF(CU49/$D49&gt;=0,1,IF(CU49/$D49&lt;-1,0,IF(AND(CU49/$D49&lt;-0,CU49/$D49&gt;-1),(1-(0-(CU49/$D49))),0))),0)</f>
        <v>0</v>
      </c>
      <c r="CW49" s="182" t="n">
        <f aca="false">WSSI!$U$70-SUM(WSSI!$BN$70:$BN70)</f>
        <v>-16</v>
      </c>
      <c r="CX49" s="125" t="n">
        <f aca="false">IF(CW49/$D49&gt;=0,1,IF(CW49/$D49&lt;-1,0,IF(AND(CW49/$D49&lt;-0,CW49/$D49&gt;-1),(1-(0-(CW49/$D49))),0)))</f>
        <v>0</v>
      </c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3"/>
      <c r="DV49" s="13"/>
      <c r="DW49" s="13"/>
      <c r="DX49" s="13"/>
      <c r="DY49" s="182"/>
      <c r="DZ49" s="125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79"/>
    </row>
    <row collapsed="false" customFormat="false" customHeight="true" hidden="false" ht="13" outlineLevel="0" r="50">
      <c r="A50" s="125"/>
      <c r="B50" s="125"/>
      <c r="C50" s="125"/>
      <c r="D50" s="125" t="n">
        <f aca="false">WSSI!BB71</f>
        <v>15</v>
      </c>
      <c r="E50" s="182" t="n">
        <f aca="false">WSSI!$L$47-SUM(WSSI!$BN$47:$BN71)</f>
        <v>-83</v>
      </c>
      <c r="F50" s="125" t="n">
        <f aca="false">IF($D50&lt;&gt;0,IF(E50/$D50&gt;=0,1,IF(E50/$D50&lt;-1,0,IF(AND(E50/$D50&lt;-0,E50/$D50&gt;-1),(1-(0-(E50/$D50))),0))),0)</f>
        <v>0</v>
      </c>
      <c r="G50" s="182" t="n">
        <f aca="false">WSSI!$L$48-SUM(WSSI!$BN$48:$BN71)</f>
        <v>-66</v>
      </c>
      <c r="H50" s="125" t="n">
        <f aca="false">IF($D50&lt;&gt;0,IF(G50/$D50&gt;=0,1,IF(G50/$D50&lt;-1,0,IF(AND(G50/$D50&lt;-0,G50/$D50&gt;-1),(1-(0-(G50/$D50))),0))),0)</f>
        <v>0</v>
      </c>
      <c r="I50" s="182" t="n">
        <f aca="false">WSSI!$L$49-SUM(WSSI!$BN$49:$BN71)</f>
        <v>-48</v>
      </c>
      <c r="J50" s="125" t="n">
        <f aca="false">IF($D50&lt;&gt;0,IF(I50/$D50&gt;=0,1,IF(I50/$D50&lt;-1,0,IF(AND(I50/$D50&lt;-0,I50/$D50&gt;-1),(1-(0-(I50/$D50))),0))),0)</f>
        <v>0</v>
      </c>
      <c r="K50" s="182" t="n">
        <f aca="false">WSSI!$L$50-SUM(WSSI!$BN$50:$BN71)</f>
        <v>-31</v>
      </c>
      <c r="L50" s="125" t="n">
        <f aca="false">IF($D50&lt;&gt;0,IF(K50/$D50&gt;=0,1,IF(K50/$D50&lt;-1,0,IF(AND(K50/$D50&lt;-0,K50/$D50&gt;-1),(1-(0-(K50/$D50))),0))),0)</f>
        <v>0</v>
      </c>
      <c r="M50" s="182" t="n">
        <f aca="false">WSSI!$L$52-SUM(WSSI!$BN$52:$BN71)</f>
        <v>-15</v>
      </c>
      <c r="N50" s="182"/>
      <c r="O50" s="125" t="n">
        <f aca="false">IF($D50&lt;&gt;0,IF(M50/$D50&gt;=0,1,IF(M50/$D50&lt;-1,0,IF(AND(M50/$D50&lt;-0,M50/$D50&gt;-1),(1-(0-(M50/$D50))),0))),0)</f>
        <v>0</v>
      </c>
      <c r="P50" s="182" t="n">
        <f aca="false">WSSI!$L$53-SUM(WSSI!$BN$53:$BN71)</f>
        <v>0</v>
      </c>
      <c r="Q50" s="125" t="n">
        <f aca="false">IF($D50&lt;&gt;0,IF(P50/$D50&gt;=0,1,IF(P50/$D50&lt;-1,0,IF(AND(P50/$D50&lt;-0,P50/$D50&gt;-1),(1-(0-(P50/$D50))),0))),0)</f>
        <v>1</v>
      </c>
      <c r="R50" s="182" t="n">
        <f aca="false">WSSI!$L$54-SUM(WSSI!$BN$54:$BN71)</f>
        <v>14</v>
      </c>
      <c r="S50" s="125" t="n">
        <f aca="false">IF($D50&lt;&gt;0,IF(R50/$D50&gt;=0,1,IF(R50/$D50&lt;-1,0,IF(AND(R50/$D50&lt;-0,R50/$D50&gt;-1),(1-(0-(R50/$D50))),0))),0)</f>
        <v>1</v>
      </c>
      <c r="T50" s="182" t="n">
        <f aca="false">WSSI!$L$55-SUM(WSSI!$BN$55:$BN71)</f>
        <v>27</v>
      </c>
      <c r="U50" s="125" t="n">
        <f aca="false">IF($D50&lt;&gt;0,IF(T50/$D50&gt;=0,1,IF(T50/$D50&lt;-1,0,IF(AND(T50/$D50&lt;-0,T50/$D50&gt;-1),(1-(0-(T50/$D50))),0))),0)</f>
        <v>1</v>
      </c>
      <c r="V50" s="182" t="n">
        <f aca="false">WSSI!$L$58-SUM(WSSI!$BN$58:$BN71)</f>
        <v>39</v>
      </c>
      <c r="W50" s="125" t="n">
        <f aca="false">IF($D50&lt;&gt;0,IF(V50/$D50&gt;=0,1,IF(V50/$D50&lt;-1,0,IF(AND(V50/$D50&lt;-0,V50/$D50&gt;-1),(1-(0-(V50/$D50))),0))),0)</f>
        <v>1</v>
      </c>
      <c r="X50" s="182" t="n">
        <f aca="false">WSSI!$L$59-SUM(WSSI!$BN$59:$BN71)</f>
        <v>51</v>
      </c>
      <c r="Y50" s="125" t="n">
        <f aca="false">IF($D50&lt;&gt;0,IF(X50/$D50&gt;=0,1,IF(X50/$D50&lt;-1,0,IF(AND(X50/$D50&lt;-0,X50/$D50&gt;-1),(1-(0-(X50/$D50))),0))),0)</f>
        <v>1</v>
      </c>
      <c r="Z50" s="125"/>
      <c r="AA50" s="182" t="n">
        <f aca="false">WSSI!$L$60-SUM(WSSI!$BN$60:$BN71)</f>
        <v>62</v>
      </c>
      <c r="AB50" s="125" t="n">
        <f aca="false">IF($D50&lt;&gt;0,IF(AA50/$D50&gt;=0,1,IF(AA50/$D50&lt;-1,0,IF(AND(AA50/$D50&lt;-0,AA50/$D50&gt;-1),(1-(0-(AA50/$D50))),0))),0)</f>
        <v>1</v>
      </c>
      <c r="AC50" s="182" t="n">
        <f aca="false">WSSI!$L$61-SUM(WSSI!$BN$61:$BN71)</f>
        <v>72</v>
      </c>
      <c r="AD50" s="125" t="n">
        <f aca="false">IF($D50&lt;&gt;0,IF(AC50/$D50&gt;=0,1,IF(AC50/$D50&lt;-1,0,IF(AND(AC50/$D50&lt;-0,AC50/$D50&gt;-1),(1-(0-(AC50/$D50))),0))),0)</f>
        <v>1</v>
      </c>
      <c r="AE50" s="182" t="n">
        <f aca="false">WSSI!$L$64-SUM(WSSI!$BN$64:$BN71)</f>
        <v>82</v>
      </c>
      <c r="AF50" s="125" t="n">
        <f aca="false">IF($D50&lt;&gt;0,IF(AE50/$D50&gt;=0,1,IF(AE50/$D50&lt;-1,0,IF(AND(AE50/$D50&lt;-0,AE50/$D50&gt;-1),(1-(0-(AE50/$D50))),0))),0)</f>
        <v>1</v>
      </c>
      <c r="AG50" s="182" t="n">
        <f aca="false">WSSI!$L$65-SUM(WSSI!$BN$65:$BN71)</f>
        <v>91</v>
      </c>
      <c r="AH50" s="125" t="n">
        <f aca="false">IF($D50&lt;&gt;0,IF(AG50/$D50&gt;=0,1,IF(AG50/$D50&lt;-1,0,IF(AND(AG50/$D50&lt;-0,AG50/$D50&gt;-1),(1-(0-(AG50/$D50))),0))),0)</f>
        <v>1</v>
      </c>
      <c r="AI50" s="182" t="n">
        <f aca="false">WSSI!$L$66-SUM(WSSI!$BN$66:$BN71)</f>
        <v>99</v>
      </c>
      <c r="AJ50" s="125" t="n">
        <f aca="false">IF($D50&lt;&gt;0,IF(AI50/$D50&gt;=0,1,IF(AI50/$D50&lt;-1,0,IF(AND(AI50/$D50&lt;-0,AI50/$D50&gt;-1),(1-(0-(AI50/$D50))),0))),0)</f>
        <v>1</v>
      </c>
      <c r="AK50" s="182" t="n">
        <f aca="false">WSSI!$L$67-SUM(WSSI!$BN$67:$BN71)</f>
        <v>107</v>
      </c>
      <c r="AL50" s="125" t="n">
        <f aca="false">IF($D50&lt;&gt;0,IF(AK50/$D50&gt;=0,1,IF(AK50/$D50&lt;-1,0,IF(AND(AK50/$D50&lt;-0,AK50/$D50&gt;-1),(1-(0-(AK50/$D50))),0))),0)</f>
        <v>1</v>
      </c>
      <c r="AM50" s="182" t="n">
        <f aca="false">WSSI!$L$70-SUM(WSSI!$BN$70:$BN71)</f>
        <v>107</v>
      </c>
      <c r="AN50" s="125" t="n">
        <f aca="false">IF($D50&lt;&gt;0,IF(AM50/$D50&gt;=0,1,IF(AM50/$D50&lt;-1,0,IF(AND(AM50/$D50&lt;-0,AM50/$D50&gt;-1),(1-(0-(AM50/$D50))),0))),0)</f>
        <v>1</v>
      </c>
      <c r="AO50" s="182" t="n">
        <f aca="false">WSSI!$L$71-SUM(WSSI!$BN$71:$BN71)</f>
        <v>107</v>
      </c>
      <c r="AP50" s="125" t="n">
        <f aca="false">IF($D50&lt;&gt;0,IF(AO50/$D50&gt;=0,1,IF(AO50/$D50&lt;-1,0,IF(AND(AO50/$D50&lt;-0,AO50/$D50&gt;-1),(1-(0-(AO50/$D50))),0))),0)</f>
        <v>1</v>
      </c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3"/>
      <c r="BL50" s="13"/>
      <c r="BM50" s="13"/>
      <c r="BN50" s="13"/>
      <c r="BO50" s="182" t="n">
        <f aca="false">WSSI!$U$47-SUM(WSSI!$BN$47:$BN71)</f>
        <v>-83</v>
      </c>
      <c r="BP50" s="125" t="n">
        <f aca="false">IF($D50&lt;&gt;0,IF(BO50/$D50&gt;=0,1,IF(BO50/$D50&lt;-1,0,IF(AND(BO50/$D50&lt;-0,BO50/$D50&gt;-1),(1-(0-(BO50/$D50))),0))),0)</f>
        <v>0</v>
      </c>
      <c r="BQ50" s="182" t="n">
        <f aca="false">WSSI!$U$48-SUM(WSSI!$BN$48:$BN71)</f>
        <v>-216</v>
      </c>
      <c r="BR50" s="125" t="n">
        <f aca="false">IF($D50&lt;&gt;0,IF(BQ50/$D50&gt;=0,1,IF(BQ50/$D50&lt;-1,0,IF(AND(BQ50/$D50&lt;-0,BQ50/$D50&gt;-1),(1-(0-(BQ50/$D50))),0))),0)</f>
        <v>0</v>
      </c>
      <c r="BS50" s="182" t="n">
        <f aca="false">WSSI!$U$49-SUM(WSSI!$BN$49:$BN71)</f>
        <v>-209</v>
      </c>
      <c r="BT50" s="125" t="n">
        <f aca="false">IF($D50&lt;&gt;0,IF(BS50/$D50&gt;=0,1,IF(BS50/$D50&lt;-1,0,IF(AND(BS50/$D50&lt;-0,BS50/$D50&gt;-1),(1-(0-(BS50/$D50))),0))),0)</f>
        <v>0</v>
      </c>
      <c r="BU50" s="182" t="n">
        <f aca="false">WSSI!$U$50-SUM(WSSI!$BN$50:$BN71)</f>
        <v>-202</v>
      </c>
      <c r="BV50" s="125" t="n">
        <f aca="false">IF($D50&lt;&gt;0,IF(BU50/$D50&gt;=0,1,IF(BU50/$D50&lt;-1,0,IF(AND(BU50/$D50&lt;-0,BU50/$D50&gt;-1),(1-(0-(BU50/$D50))),0))),0)</f>
        <v>0</v>
      </c>
      <c r="BW50" s="182" t="n">
        <f aca="false">WSSI!$U$52-SUM(WSSI!$BN$52:$BN71)</f>
        <v>-194</v>
      </c>
      <c r="BX50" s="182"/>
      <c r="BY50" s="125" t="n">
        <f aca="false">IF($D50&lt;&gt;0,IF(BW50/$D50&gt;=0,1,IF(BW50/$D50&lt;-1,0,IF(AND(BW50/$D50&lt;-0,BW50/$D50&gt;-1),(1-(0-(BW50/$D50))),0))),0)</f>
        <v>0</v>
      </c>
      <c r="BZ50" s="182" t="n">
        <f aca="false">WSSI!$U$53-SUM(WSSI!$BN$53:$BN71)</f>
        <v>-186</v>
      </c>
      <c r="CA50" s="125" t="n">
        <f aca="false">IF($D50&lt;&gt;0,IF(BZ50/$D50&gt;=0,1,IF(BZ50/$D50&lt;-1,0,IF(AND(BZ50/$D50&lt;-0,BZ50/$D50&gt;-1),(1-(0-(BZ50/$D50))),0))),0)</f>
        <v>0</v>
      </c>
      <c r="CB50" s="182" t="n">
        <f aca="false">WSSI!$U$54-SUM(WSSI!$BN$54:$BN71)</f>
        <v>-177</v>
      </c>
      <c r="CC50" s="125" t="n">
        <f aca="false">IF($D50&lt;&gt;0,IF(CB50/$D50&gt;=0,1,IF(CB50/$D50&lt;-1,0,IF(AND(CB50/$D50&lt;-0,CB50/$D50&gt;-1),(1-(0-(CB50/$D50))),0))),0)</f>
        <v>0</v>
      </c>
      <c r="CD50" s="182" t="n">
        <f aca="false">WSSI!$U$55-SUM(WSSI!$BN$55:$BN71)</f>
        <v>-167</v>
      </c>
      <c r="CE50" s="125" t="n">
        <f aca="false">IF($D50&lt;&gt;0,IF(CD50/$D50&gt;=0,1,IF(CD50/$D50&lt;-1,0,IF(AND(CD50/$D50&lt;-0,CD50/$D50&gt;-1),(1-(0-(CD50/$D50))),0))),0)</f>
        <v>0</v>
      </c>
      <c r="CF50" s="182" t="n">
        <f aca="false">WSSI!$U$58-SUM(WSSI!$BN$58:$BN71)</f>
        <v>-155</v>
      </c>
      <c r="CG50" s="125" t="n">
        <f aca="false">IF(CF50/$D50&gt;=0,1,IF(CF50/$D50&lt;-1,0,IF(AND(CF50/$D50&lt;-0,CF50/$D50&gt;-1),(1-(0-(CF50/$D50))),0)))</f>
        <v>0</v>
      </c>
      <c r="CH50" s="182" t="n">
        <f aca="false">WSSI!$U$59-SUM(WSSI!$BN$59:$BN71)</f>
        <v>-142</v>
      </c>
      <c r="CI50" s="125" t="n">
        <f aca="false">IF(CH50/$D50&gt;=0,1,IF(CH50/$D50&lt;-1,0,IF(AND(CH50/$D50&lt;-0,CH50/$D50&gt;-1),(1-(0-(CH50/$D50))),0)))</f>
        <v>0</v>
      </c>
      <c r="CJ50" s="125"/>
      <c r="CK50" s="182" t="n">
        <f aca="false">WSSI!$U$60-SUM(WSSI!$BN$60:$BN71)</f>
        <v>-129</v>
      </c>
      <c r="CL50" s="125" t="n">
        <f aca="false">IF($D50&lt;&gt;0,IF(CK50/$D50&gt;=0,1,IF(CK50/$D50&lt;-1,0,IF(AND(CK50/$D50&lt;-0,CK50/$D50&gt;-1),(1-(0-(CK50/$D50))),0))),0)</f>
        <v>0</v>
      </c>
      <c r="CM50" s="182" t="n">
        <f aca="false">WSSI!$U$61-SUM(WSSI!$BN$61:$BN71)</f>
        <v>-115</v>
      </c>
      <c r="CN50" s="125" t="n">
        <f aca="false">IF($D50&lt;&gt;0,IF(CM50/$D50&gt;=0,1,IF(CM50/$D50&lt;-1,0,IF(AND(CM50/$D50&lt;-0,CM50/$D50&gt;-1),(1-(0-(CM50/$D50))),0))),0)</f>
        <v>0</v>
      </c>
      <c r="CO50" s="182" t="n">
        <f aca="false">WSSI!$U$64-SUM(WSSI!$BN$64:$BN71)</f>
        <v>-99</v>
      </c>
      <c r="CP50" s="125" t="n">
        <f aca="false">IF($D50&lt;&gt;0,IF(CO50/$D50&gt;=0,1,IF(CO50/$D50&lt;-1,0,IF(AND(CO50/$D50&lt;-0,CO50/$D50&gt;-1),(1-(0-(CO50/$D50))),0))),0)</f>
        <v>0</v>
      </c>
      <c r="CQ50" s="182" t="n">
        <f aca="false">WSSI!$U$65-SUM(WSSI!$BN$65:$BN71)</f>
        <v>-83</v>
      </c>
      <c r="CR50" s="125" t="n">
        <f aca="false">IF($D50&lt;&gt;0,IF(CQ50/$D50&gt;=0,1,IF(CQ50/$D50&lt;-1,0,IF(AND(CQ50/$D50&lt;-0,CQ50/$D50&gt;-1),(1-(0-(CQ50/$D50))),0))),0)</f>
        <v>0</v>
      </c>
      <c r="CS50" s="182" t="n">
        <f aca="false">WSSI!$U$66-SUM(WSSI!$BN$66:$BN71)</f>
        <v>-66</v>
      </c>
      <c r="CT50" s="125" t="n">
        <f aca="false">IF($D50&lt;&gt;0,IF(CS50/$D50&gt;=0,1,IF(CS50/$D50&lt;-1,0,IF(AND(CS50/$D50&lt;-0,CS50/$D50&gt;-1),(1-(0-(CS50/$D50))),0))),0)</f>
        <v>0</v>
      </c>
      <c r="CU50" s="182" t="n">
        <f aca="false">WSSI!$U$67-SUM(WSSI!$BN$67:$BN71)</f>
        <v>-48</v>
      </c>
      <c r="CV50" s="125" t="n">
        <f aca="false">IF($D50&lt;&gt;0,IF(CU50/$D50&gt;=0,1,IF(CU50/$D50&lt;-1,0,IF(AND(CU50/$D50&lt;-0,CU50/$D50&gt;-1),(1-(0-(CU50/$D50))),0))),0)</f>
        <v>0</v>
      </c>
      <c r="CW50" s="182" t="n">
        <f aca="false">WSSI!$U$70-SUM(WSSI!$BN$70:$BN71)</f>
        <v>-31</v>
      </c>
      <c r="CX50" s="125" t="n">
        <f aca="false">IF(CW50/$D50&gt;=0,1,IF(CW50/$D50&lt;-1,0,IF(AND(CW50/$D50&lt;-0,CW50/$D50&gt;-1),(1-(0-(CW50/$D50))),0)))</f>
        <v>0</v>
      </c>
      <c r="CY50" s="182" t="n">
        <f aca="false">WSSI!$U$71-SUM(WSSI!$BN$71:$BN71)</f>
        <v>-15</v>
      </c>
      <c r="CZ50" s="125" t="n">
        <f aca="false">IF(CY50/$D50&gt;=0,1,IF(CY50/$D50&lt;-1,0,IF(AND(CY50/$D50&lt;-0,CY50/$D50&gt;-1),(1-(0-(CY50/$D50))),0)))</f>
        <v>0</v>
      </c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3"/>
      <c r="DV50" s="13"/>
      <c r="DW50" s="13"/>
      <c r="DX50" s="13"/>
      <c r="DY50" s="182"/>
      <c r="DZ50" s="125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</row>
    <row collapsed="false" customFormat="false" customHeight="true" hidden="false" ht="13" outlineLevel="0" r="51">
      <c r="A51" s="125"/>
      <c r="B51" s="125"/>
      <c r="C51" s="125"/>
      <c r="D51" s="125" t="n">
        <f aca="false">WSSI!BB72</f>
        <v>14</v>
      </c>
      <c r="E51" s="182" t="n">
        <f aca="false">WSSI!$L$47-SUM(WSSI!$BN$47:$BN72)</f>
        <v>-97</v>
      </c>
      <c r="F51" s="125" t="n">
        <f aca="false">IF($D51&lt;&gt;0,IF(E51/$D51&gt;=0,1,IF(E51/$D51&lt;-1,0,IF(AND(E51/$D51&lt;-0,E51/$D51&gt;-1),(1-(0-(E51/$D51))),0))),0)</f>
        <v>0</v>
      </c>
      <c r="G51" s="182" t="n">
        <f aca="false">WSSI!$L$48-SUM(WSSI!$BN$48:$BN72)</f>
        <v>-80</v>
      </c>
      <c r="H51" s="125" t="n">
        <f aca="false">IF($D51&lt;&gt;0,IF(G51/$D51&gt;=0,1,IF(G51/$D51&lt;-1,0,IF(AND(G51/$D51&lt;-0,G51/$D51&gt;-1),(1-(0-(G51/$D51))),0))),0)</f>
        <v>0</v>
      </c>
      <c r="I51" s="182" t="n">
        <f aca="false">WSSI!$L$49-SUM(WSSI!$BN$49:$BN72)</f>
        <v>-62</v>
      </c>
      <c r="J51" s="125" t="n">
        <f aca="false">IF($D51&lt;&gt;0,IF(I51/$D51&gt;=0,1,IF(I51/$D51&lt;-1,0,IF(AND(I51/$D51&lt;-0,I51/$D51&gt;-1),(1-(0-(I51/$D51))),0))),0)</f>
        <v>0</v>
      </c>
      <c r="K51" s="182" t="n">
        <f aca="false">WSSI!$L$50-SUM(WSSI!$BN$50:$BN72)</f>
        <v>-45</v>
      </c>
      <c r="L51" s="125" t="n">
        <f aca="false">IF($D51&lt;&gt;0,IF(K51/$D51&gt;=0,1,IF(K51/$D51&lt;-1,0,IF(AND(K51/$D51&lt;-0,K51/$D51&gt;-1),(1-(0-(K51/$D51))),0))),0)</f>
        <v>0</v>
      </c>
      <c r="M51" s="182" t="n">
        <f aca="false">WSSI!$L$52-SUM(WSSI!$BN$52:$BN72)</f>
        <v>-29</v>
      </c>
      <c r="N51" s="182"/>
      <c r="O51" s="125" t="n">
        <f aca="false">IF($D51&lt;&gt;0,IF(M51/$D51&gt;=0,1,IF(M51/$D51&lt;-1,0,IF(AND(M51/$D51&lt;-0,M51/$D51&gt;-1),(1-(0-(M51/$D51))),0))),0)</f>
        <v>0</v>
      </c>
      <c r="P51" s="182" t="n">
        <f aca="false">WSSI!$L$53-SUM(WSSI!$BN$53:$BN72)</f>
        <v>-14</v>
      </c>
      <c r="Q51" s="125" t="n">
        <f aca="false">IF($D51&lt;&gt;0,IF(P51/$D51&gt;=0,1,IF(P51/$D51&lt;-1,0,IF(AND(P51/$D51&lt;-0,P51/$D51&gt;-1),(1-(0-(P51/$D51))),0))),0)</f>
        <v>0</v>
      </c>
      <c r="R51" s="182" t="n">
        <f aca="false">WSSI!$L$54-SUM(WSSI!$BN$54:$BN72)</f>
        <v>0</v>
      </c>
      <c r="S51" s="125" t="n">
        <f aca="false">IF($D51&lt;&gt;0,IF(R51/$D51&gt;=0,1,IF(R51/$D51&lt;-1,0,IF(AND(R51/$D51&lt;-0,R51/$D51&gt;-1),(1-(0-(R51/$D51))),0))),0)</f>
        <v>1</v>
      </c>
      <c r="T51" s="182" t="n">
        <f aca="false">WSSI!$L$55-SUM(WSSI!$BN$55:$BN72)</f>
        <v>13</v>
      </c>
      <c r="U51" s="125" t="n">
        <f aca="false">IF($D51&lt;&gt;0,IF(T51/$D51&gt;=0,1,IF(T51/$D51&lt;-1,0,IF(AND(T51/$D51&lt;-0,T51/$D51&gt;-1),(1-(0-(T51/$D51))),0))),0)</f>
        <v>1</v>
      </c>
      <c r="V51" s="182" t="n">
        <f aca="false">WSSI!$L$58-SUM(WSSI!$BN$58:$BN72)</f>
        <v>25</v>
      </c>
      <c r="W51" s="125" t="n">
        <f aca="false">IF($D51&lt;&gt;0,IF(V51/$D51&gt;=0,1,IF(V51/$D51&lt;-1,0,IF(AND(V51/$D51&lt;-0,V51/$D51&gt;-1),(1-(0-(V51/$D51))),0))),0)</f>
        <v>1</v>
      </c>
      <c r="X51" s="182" t="n">
        <f aca="false">WSSI!$L$59-SUM(WSSI!$BN$59:$BN72)</f>
        <v>37</v>
      </c>
      <c r="Y51" s="125" t="n">
        <f aca="false">IF($D51&lt;&gt;0,IF(X51/$D51&gt;=0,1,IF(X51/$D51&lt;-1,0,IF(AND(X51/$D51&lt;-0,X51/$D51&gt;-1),(1-(0-(X51/$D51))),0))),0)</f>
        <v>1</v>
      </c>
      <c r="Z51" s="125"/>
      <c r="AA51" s="182" t="n">
        <f aca="false">WSSI!$L$60-SUM(WSSI!$BN$60:$BN72)</f>
        <v>48</v>
      </c>
      <c r="AB51" s="125" t="n">
        <f aca="false">IF($D51&lt;&gt;0,IF(AA51/$D51&gt;=0,1,IF(AA51/$D51&lt;-1,0,IF(AND(AA51/$D51&lt;-0,AA51/$D51&gt;-1),(1-(0-(AA51/$D51))),0))),0)</f>
        <v>1</v>
      </c>
      <c r="AC51" s="182" t="n">
        <f aca="false">WSSI!$L$61-SUM(WSSI!$BN$61:$BN72)</f>
        <v>58</v>
      </c>
      <c r="AD51" s="125" t="n">
        <f aca="false">IF($D51&lt;&gt;0,IF(AC51/$D51&gt;=0,1,IF(AC51/$D51&lt;-1,0,IF(AND(AC51/$D51&lt;-0,AC51/$D51&gt;-1),(1-(0-(AC51/$D51))),0))),0)</f>
        <v>1</v>
      </c>
      <c r="AE51" s="182" t="n">
        <f aca="false">WSSI!$L$64-SUM(WSSI!$BN$64:$BN72)</f>
        <v>68</v>
      </c>
      <c r="AF51" s="125" t="n">
        <f aca="false">IF($D51&lt;&gt;0,IF(AE51/$D51&gt;=0,1,IF(AE51/$D51&lt;-1,0,IF(AND(AE51/$D51&lt;-0,AE51/$D51&gt;-1),(1-(0-(AE51/$D51))),0))),0)</f>
        <v>1</v>
      </c>
      <c r="AG51" s="182" t="n">
        <f aca="false">WSSI!$L$65-SUM(WSSI!$BN$65:$BN72)</f>
        <v>77</v>
      </c>
      <c r="AH51" s="125" t="n">
        <f aca="false">IF($D51&lt;&gt;0,IF(AG51/$D51&gt;=0,1,IF(AG51/$D51&lt;-1,0,IF(AND(AG51/$D51&lt;-0,AG51/$D51&gt;-1),(1-(0-(AG51/$D51))),0))),0)</f>
        <v>1</v>
      </c>
      <c r="AI51" s="182" t="n">
        <f aca="false">WSSI!$L$66-SUM(WSSI!$BN$66:$BN72)</f>
        <v>85</v>
      </c>
      <c r="AJ51" s="125" t="n">
        <f aca="false">IF($D51&lt;&gt;0,IF(AI51/$D51&gt;=0,1,IF(AI51/$D51&lt;-1,0,IF(AND(AI51/$D51&lt;-0,AI51/$D51&gt;-1),(1-(0-(AI51/$D51))),0))),0)</f>
        <v>1</v>
      </c>
      <c r="AK51" s="182" t="n">
        <f aca="false">WSSI!$L$67-SUM(WSSI!$BN$67:$BN72)</f>
        <v>93</v>
      </c>
      <c r="AL51" s="125" t="n">
        <f aca="false">IF($D51&lt;&gt;0,IF(AK51/$D51&gt;=0,1,IF(AK51/$D51&lt;-1,0,IF(AND(AK51/$D51&lt;-0,AK51/$D51&gt;-1),(1-(0-(AK51/$D51))),0))),0)</f>
        <v>1</v>
      </c>
      <c r="AM51" s="182" t="n">
        <f aca="false">WSSI!$L$70-SUM(WSSI!$BN$70:$BN72)</f>
        <v>93</v>
      </c>
      <c r="AN51" s="125" t="n">
        <f aca="false">IF($D51&lt;&gt;0,IF(AM51/$D51&gt;=0,1,IF(AM51/$D51&lt;-1,0,IF(AND(AM51/$D51&lt;-0,AM51/$D51&gt;-1),(1-(0-(AM51/$D51))),0))),0)</f>
        <v>1</v>
      </c>
      <c r="AO51" s="182" t="n">
        <f aca="false">WSSI!$L$71-SUM(WSSI!$BN$71:$BN72)</f>
        <v>93</v>
      </c>
      <c r="AP51" s="125" t="n">
        <f aca="false">IF($D51&lt;&gt;0,IF(AO51/$D51&gt;=0,1,IF(AO51/$D51&lt;-1,0,IF(AND(AO51/$D51&lt;-0,AO51/$D51&gt;-1),(1-(0-(AO51/$D51))),0))),0)</f>
        <v>1</v>
      </c>
      <c r="AQ51" s="182" t="n">
        <f aca="false">WSSI!$L$72-SUM(WSSI!$BN$72:$BN72)</f>
        <v>93</v>
      </c>
      <c r="AR51" s="125" t="n">
        <f aca="false">IF($D51&lt;&gt;0,IF(AQ51/$D51&gt;=0,1,IF(AQ51/$D51&lt;-1,0,IF(AND(AQ51/$D51&lt;-0,AQ51/$D51&gt;-1),(1-(0-(AQ51/$D51))),0))),0)</f>
        <v>1</v>
      </c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3"/>
      <c r="BL51" s="13"/>
      <c r="BM51" s="13"/>
      <c r="BN51" s="13"/>
      <c r="BO51" s="182" t="n">
        <f aca="false">WSSI!$U$47-SUM(WSSI!$BN$47:$BN72)</f>
        <v>-97</v>
      </c>
      <c r="BP51" s="125" t="n">
        <f aca="false">IF($D51&lt;&gt;0,IF(BO51/$D51&gt;=0,1,IF(BO51/$D51&lt;-1,0,IF(AND(BO51/$D51&lt;-0,BO51/$D51&gt;-1),(1-(0-(BO51/$D51))),0))),0)</f>
        <v>0</v>
      </c>
      <c r="BQ51" s="182" t="n">
        <f aca="false">WSSI!$U$48-SUM(WSSI!$BN$48:$BN72)</f>
        <v>-230</v>
      </c>
      <c r="BR51" s="125" t="n">
        <f aca="false">IF($D51&lt;&gt;0,IF(BQ51/$D51&gt;=0,1,IF(BQ51/$D51&lt;-1,0,IF(AND(BQ51/$D51&lt;-0,BQ51/$D51&gt;-1),(1-(0-(BQ51/$D51))),0))),0)</f>
        <v>0</v>
      </c>
      <c r="BS51" s="182" t="n">
        <f aca="false">WSSI!$U$49-SUM(WSSI!$BN$49:$BN72)</f>
        <v>-223</v>
      </c>
      <c r="BT51" s="125" t="n">
        <f aca="false">IF($D51&lt;&gt;0,IF(BS51/$D51&gt;=0,1,IF(BS51/$D51&lt;-1,0,IF(AND(BS51/$D51&lt;-0,BS51/$D51&gt;-1),(1-(0-(BS51/$D51))),0))),0)</f>
        <v>0</v>
      </c>
      <c r="BU51" s="182" t="n">
        <f aca="false">WSSI!$U$50-SUM(WSSI!$BN$50:$BN72)</f>
        <v>-216</v>
      </c>
      <c r="BV51" s="125" t="n">
        <f aca="false">IF($D51&lt;&gt;0,IF(BU51/$D51&gt;=0,1,IF(BU51/$D51&lt;-1,0,IF(AND(BU51/$D51&lt;-0,BU51/$D51&gt;-1),(1-(0-(BU51/$D51))),0))),0)</f>
        <v>0</v>
      </c>
      <c r="BW51" s="182" t="n">
        <f aca="false">WSSI!$U$52-SUM(WSSI!$BN$52:$BN72)</f>
        <v>-208</v>
      </c>
      <c r="BX51" s="182"/>
      <c r="BY51" s="125" t="n">
        <f aca="false">IF($D51&lt;&gt;0,IF(BW51/$D51&gt;=0,1,IF(BW51/$D51&lt;-1,0,IF(AND(BW51/$D51&lt;-0,BW51/$D51&gt;-1),(1-(0-(BW51/$D51))),0))),0)</f>
        <v>0</v>
      </c>
      <c r="BZ51" s="182" t="n">
        <f aca="false">WSSI!$U$53-SUM(WSSI!$BN$53:$BN72)</f>
        <v>-200</v>
      </c>
      <c r="CA51" s="125" t="n">
        <f aca="false">IF($D51&lt;&gt;0,IF(BZ51/$D51&gt;=0,1,IF(BZ51/$D51&lt;-1,0,IF(AND(BZ51/$D51&lt;-0,BZ51/$D51&gt;-1),(1-(0-(BZ51/$D51))),0))),0)</f>
        <v>0</v>
      </c>
      <c r="CB51" s="182" t="n">
        <f aca="false">WSSI!$U$54-SUM(WSSI!$BN$54:$BN72)</f>
        <v>-191</v>
      </c>
      <c r="CC51" s="125" t="n">
        <f aca="false">IF($D51&lt;&gt;0,IF(CB51/$D51&gt;=0,1,IF(CB51/$D51&lt;-1,0,IF(AND(CB51/$D51&lt;-0,CB51/$D51&gt;-1),(1-(0-(CB51/$D51))),0))),0)</f>
        <v>0</v>
      </c>
      <c r="CD51" s="182" t="n">
        <f aca="false">WSSI!$U$55-SUM(WSSI!$BN$55:$BN72)</f>
        <v>-181</v>
      </c>
      <c r="CE51" s="125" t="n">
        <f aca="false">IF($D51&lt;&gt;0,IF(CD51/$D51&gt;=0,1,IF(CD51/$D51&lt;-1,0,IF(AND(CD51/$D51&lt;-0,CD51/$D51&gt;-1),(1-(0-(CD51/$D51))),0))),0)</f>
        <v>0</v>
      </c>
      <c r="CF51" s="182" t="n">
        <f aca="false">WSSI!$U$58-SUM(WSSI!$BN$58:$BN72)</f>
        <v>-169</v>
      </c>
      <c r="CG51" s="125" t="n">
        <f aca="false">IF(CF51/$D51&gt;=0,1,IF(CF51/$D51&lt;-1,0,IF(AND(CF51/$D51&lt;-0,CF51/$D51&gt;-1),(1-(0-(CF51/$D51))),0)))</f>
        <v>0</v>
      </c>
      <c r="CH51" s="182" t="n">
        <f aca="false">WSSI!$U$59-SUM(WSSI!$BN$59:$BN72)</f>
        <v>-156</v>
      </c>
      <c r="CI51" s="125" t="n">
        <f aca="false">IF(CH51/$D51&gt;=0,1,IF(CH51/$D51&lt;-1,0,IF(AND(CH51/$D51&lt;-0,CH51/$D51&gt;-1),(1-(0-(CH51/$D51))),0)))</f>
        <v>0</v>
      </c>
      <c r="CJ51" s="125"/>
      <c r="CK51" s="182" t="n">
        <f aca="false">WSSI!$U$60-SUM(WSSI!$BN$60:$BN72)</f>
        <v>-143</v>
      </c>
      <c r="CL51" s="125" t="n">
        <f aca="false">IF($D51&lt;&gt;0,IF(CK51/$D51&gt;=0,1,IF(CK51/$D51&lt;-1,0,IF(AND(CK51/$D51&lt;-0,CK51/$D51&gt;-1),(1-(0-(CK51/$D51))),0))),0)</f>
        <v>0</v>
      </c>
      <c r="CM51" s="182" t="n">
        <f aca="false">WSSI!$U$61-SUM(WSSI!$BN$61:$BN72)</f>
        <v>-129</v>
      </c>
      <c r="CN51" s="125" t="n">
        <f aca="false">IF($D51&lt;&gt;0,IF(CM51/$D51&gt;=0,1,IF(CM51/$D51&lt;-1,0,IF(AND(CM51/$D51&lt;-0,CM51/$D51&gt;-1),(1-(0-(CM51/$D51))),0))),0)</f>
        <v>0</v>
      </c>
      <c r="CO51" s="182" t="n">
        <f aca="false">WSSI!$U$64-SUM(WSSI!$BN$64:$BN72)</f>
        <v>-113</v>
      </c>
      <c r="CP51" s="125" t="n">
        <f aca="false">IF($D51&lt;&gt;0,IF(CO51/$D51&gt;=0,1,IF(CO51/$D51&lt;-1,0,IF(AND(CO51/$D51&lt;-0,CO51/$D51&gt;-1),(1-(0-(CO51/$D51))),0))),0)</f>
        <v>0</v>
      </c>
      <c r="CQ51" s="182" t="n">
        <f aca="false">WSSI!$U$65-SUM(WSSI!$BN$65:$BN72)</f>
        <v>-97</v>
      </c>
      <c r="CR51" s="125" t="n">
        <f aca="false">IF($D51&lt;&gt;0,IF(CQ51/$D51&gt;=0,1,IF(CQ51/$D51&lt;-1,0,IF(AND(CQ51/$D51&lt;-0,CQ51/$D51&gt;-1),(1-(0-(CQ51/$D51))),0))),0)</f>
        <v>0</v>
      </c>
      <c r="CS51" s="182" t="n">
        <f aca="false">WSSI!$U$66-SUM(WSSI!$BN$66:$BN72)</f>
        <v>-80</v>
      </c>
      <c r="CT51" s="125" t="n">
        <f aca="false">IF($D51&lt;&gt;0,IF(CS51/$D51&gt;=0,1,IF(CS51/$D51&lt;-1,0,IF(AND(CS51/$D51&lt;-0,CS51/$D51&gt;-1),(1-(0-(CS51/$D51))),0))),0)</f>
        <v>0</v>
      </c>
      <c r="CU51" s="182" t="n">
        <f aca="false">WSSI!$U$67-SUM(WSSI!$BN$67:$BN72)</f>
        <v>-62</v>
      </c>
      <c r="CV51" s="125" t="n">
        <f aca="false">IF($D51&lt;&gt;0,IF(CU51/$D51&gt;=0,1,IF(CU51/$D51&lt;-1,0,IF(AND(CU51/$D51&lt;-0,CU51/$D51&gt;-1),(1-(0-(CU51/$D51))),0))),0)</f>
        <v>0</v>
      </c>
      <c r="CW51" s="182" t="n">
        <f aca="false">WSSI!$U$70-SUM(WSSI!$BN$70:$BN72)</f>
        <v>-45</v>
      </c>
      <c r="CX51" s="125" t="n">
        <f aca="false">IF(CW51/$D51&gt;=0,1,IF(CW51/$D51&lt;-1,0,IF(AND(CW51/$D51&lt;-0,CW51/$D51&gt;-1),(1-(0-(CW51/$D51))),0)))</f>
        <v>0</v>
      </c>
      <c r="CY51" s="182" t="n">
        <f aca="false">WSSI!$U$71-SUM(WSSI!$BN$71:$BN72)</f>
        <v>-29</v>
      </c>
      <c r="CZ51" s="125" t="n">
        <f aca="false">IF(CY51/$D51&gt;=0,1,IF(CY51/$D51&lt;-1,0,IF(AND(CY51/$D51&lt;-0,CY51/$D51&gt;-1),(1-(0-(CY51/$D51))),0)))</f>
        <v>0</v>
      </c>
      <c r="DA51" s="182" t="n">
        <f aca="false">WSSI!$U$72-SUM(WSSI!$BN$72:$BN72)</f>
        <v>-14</v>
      </c>
      <c r="DB51" s="125" t="n">
        <f aca="false">IF(DA51/$D51&gt;=0,1,IF(DA51/$D51&lt;-1,0,IF(AND(DA51/$D51&lt;-0,DA51/$D51&gt;-1),(1-(0-(DA51/$D51))),0)))</f>
        <v>0</v>
      </c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3"/>
      <c r="DV51" s="13"/>
      <c r="DW51" s="13"/>
      <c r="DX51" s="13"/>
      <c r="DY51" s="182"/>
      <c r="DZ51" s="125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</row>
    <row collapsed="false" customFormat="false" customHeight="true" hidden="false" ht="13" outlineLevel="0" r="52">
      <c r="A52" s="125"/>
      <c r="B52" s="125"/>
      <c r="C52" s="125"/>
      <c r="D52" s="125" t="n">
        <f aca="false">WSSI!BB73</f>
        <v>13</v>
      </c>
      <c r="E52" s="182" t="n">
        <f aca="false">WSSI!$L$47-SUM(WSSI!$BN$47:$BN73)</f>
        <v>-110</v>
      </c>
      <c r="F52" s="125" t="n">
        <f aca="false">IF($D52&lt;&gt;0,IF(E52/$D52&gt;=0,1,IF(E52/$D52&lt;-1,0,IF(AND(E52/$D52&lt;-0,E52/$D52&gt;-1),(1-(0-(E52/$D52))),0))),0)</f>
        <v>0</v>
      </c>
      <c r="G52" s="182" t="n">
        <f aca="false">WSSI!$L$48-SUM(WSSI!$BN$48:$BN73)</f>
        <v>-93</v>
      </c>
      <c r="H52" s="125" t="n">
        <f aca="false">IF($D52&lt;&gt;0,IF(G52/$D52&gt;=0,1,IF(G52/$D52&lt;-1,0,IF(AND(G52/$D52&lt;-0,G52/$D52&gt;-1),(1-(0-(G52/$D52))),0))),0)</f>
        <v>0</v>
      </c>
      <c r="I52" s="182" t="n">
        <f aca="false">WSSI!$L$49-SUM(WSSI!$BN$49:$BN73)</f>
        <v>-75</v>
      </c>
      <c r="J52" s="125" t="n">
        <f aca="false">IF($D52&lt;&gt;0,IF(I52/$D52&gt;=0,1,IF(I52/$D52&lt;-1,0,IF(AND(I52/$D52&lt;-0,I52/$D52&gt;-1),(1-(0-(I52/$D52))),0))),0)</f>
        <v>0</v>
      </c>
      <c r="K52" s="182" t="n">
        <f aca="false">WSSI!$L$50-SUM(WSSI!$BN$50:$BN73)</f>
        <v>-58</v>
      </c>
      <c r="L52" s="125" t="n">
        <f aca="false">IF($D52&lt;&gt;0,IF(K52/$D52&gt;=0,1,IF(K52/$D52&lt;-1,0,IF(AND(K52/$D52&lt;-0,K52/$D52&gt;-1),(1-(0-(K52/$D52))),0))),0)</f>
        <v>0</v>
      </c>
      <c r="M52" s="182" t="n">
        <f aca="false">WSSI!$L$52-SUM(WSSI!$BN$52:$BN73)</f>
        <v>-42</v>
      </c>
      <c r="N52" s="182"/>
      <c r="O52" s="125" t="n">
        <f aca="false">IF($D52&lt;&gt;0,IF(M52/$D52&gt;=0,1,IF(M52/$D52&lt;-1,0,IF(AND(M52/$D52&lt;-0,M52/$D52&gt;-1),(1-(0-(M52/$D52))),0))),0)</f>
        <v>0</v>
      </c>
      <c r="P52" s="182" t="n">
        <f aca="false">WSSI!$L$53-SUM(WSSI!$BN$53:$BN73)</f>
        <v>-27</v>
      </c>
      <c r="Q52" s="125" t="n">
        <f aca="false">IF($D52&lt;&gt;0,IF(P52/$D52&gt;=0,1,IF(P52/$D52&lt;-1,0,IF(AND(P52/$D52&lt;-0,P52/$D52&gt;-1),(1-(0-(P52/$D52))),0))),0)</f>
        <v>0</v>
      </c>
      <c r="R52" s="182" t="n">
        <f aca="false">WSSI!$L$54-SUM(WSSI!$BN$54:$BN73)</f>
        <v>-13</v>
      </c>
      <c r="S52" s="125" t="n">
        <f aca="false">IF($D52&lt;&gt;0,IF(R52/$D52&gt;=0,1,IF(R52/$D52&lt;-1,0,IF(AND(R52/$D52&lt;-0,R52/$D52&gt;-1),(1-(0-(R52/$D52))),0))),0)</f>
        <v>0</v>
      </c>
      <c r="T52" s="182" t="n">
        <f aca="false">WSSI!$L$55-SUM(WSSI!$BN$55:$BN73)</f>
        <v>0</v>
      </c>
      <c r="U52" s="125" t="n">
        <f aca="false">IF($D52&lt;&gt;0,IF(T52/$D52&gt;=0,1,IF(T52/$D52&lt;-1,0,IF(AND(T52/$D52&lt;-0,T52/$D52&gt;-1),(1-(0-(T52/$D52))),0))),0)</f>
        <v>1</v>
      </c>
      <c r="V52" s="182" t="n">
        <f aca="false">WSSI!$L$58-SUM(WSSI!$BN$58:$BN73)</f>
        <v>12</v>
      </c>
      <c r="W52" s="125" t="n">
        <f aca="false">IF($D52&lt;&gt;0,IF(V52/$D52&gt;=0,1,IF(V52/$D52&lt;-1,0,IF(AND(V52/$D52&lt;-0,V52/$D52&gt;-1),(1-(0-(V52/$D52))),0))),0)</f>
        <v>1</v>
      </c>
      <c r="X52" s="182" t="n">
        <f aca="false">WSSI!$L$59-SUM(WSSI!$BN$59:$BN73)</f>
        <v>24</v>
      </c>
      <c r="Y52" s="125" t="n">
        <f aca="false">IF($D52&lt;&gt;0,IF(X52/$D52&gt;=0,1,IF(X52/$D52&lt;-1,0,IF(AND(X52/$D52&lt;-0,X52/$D52&gt;-1),(1-(0-(X52/$D52))),0))),0)</f>
        <v>1</v>
      </c>
      <c r="Z52" s="125"/>
      <c r="AA52" s="182" t="n">
        <f aca="false">WSSI!$L$60-SUM(WSSI!$BN$60:$BN73)</f>
        <v>35</v>
      </c>
      <c r="AB52" s="125" t="n">
        <f aca="false">IF($D52&lt;&gt;0,IF(AA52/$D52&gt;=0,1,IF(AA52/$D52&lt;-1,0,IF(AND(AA52/$D52&lt;-0,AA52/$D52&gt;-1),(1-(0-(AA52/$D52))),0))),0)</f>
        <v>1</v>
      </c>
      <c r="AC52" s="182" t="n">
        <f aca="false">WSSI!$L$61-SUM(WSSI!$BN$61:$BN73)</f>
        <v>45</v>
      </c>
      <c r="AD52" s="125" t="n">
        <f aca="false">IF($D52&lt;&gt;0,IF(AC52/$D52&gt;=0,1,IF(AC52/$D52&lt;-1,0,IF(AND(AC52/$D52&lt;-0,AC52/$D52&gt;-1),(1-(0-(AC52/$D52))),0))),0)</f>
        <v>1</v>
      </c>
      <c r="AE52" s="182" t="n">
        <f aca="false">WSSI!$L$64-SUM(WSSI!$BN$64:$BN73)</f>
        <v>55</v>
      </c>
      <c r="AF52" s="125" t="n">
        <f aca="false">IF($D52&lt;&gt;0,IF(AE52/$D52&gt;=0,1,IF(AE52/$D52&lt;-1,0,IF(AND(AE52/$D52&lt;-0,AE52/$D52&gt;-1),(1-(0-(AE52/$D52))),0))),0)</f>
        <v>1</v>
      </c>
      <c r="AG52" s="182" t="n">
        <f aca="false">WSSI!$L$65-SUM(WSSI!$BN$65:$BN73)</f>
        <v>64</v>
      </c>
      <c r="AH52" s="125" t="n">
        <f aca="false">IF($D52&lt;&gt;0,IF(AG52/$D52&gt;=0,1,IF(AG52/$D52&lt;-1,0,IF(AND(AG52/$D52&lt;-0,AG52/$D52&gt;-1),(1-(0-(AG52/$D52))),0))),0)</f>
        <v>1</v>
      </c>
      <c r="AI52" s="182" t="n">
        <f aca="false">WSSI!$L$66-SUM(WSSI!$BN$66:$BN73)</f>
        <v>72</v>
      </c>
      <c r="AJ52" s="125" t="n">
        <f aca="false">IF($D52&lt;&gt;0,IF(AI52/$D52&gt;=0,1,IF(AI52/$D52&lt;-1,0,IF(AND(AI52/$D52&lt;-0,AI52/$D52&gt;-1),(1-(0-(AI52/$D52))),0))),0)</f>
        <v>1</v>
      </c>
      <c r="AK52" s="182" t="n">
        <f aca="false">WSSI!$L$67-SUM(WSSI!$BN$67:$BN73)</f>
        <v>80</v>
      </c>
      <c r="AL52" s="125" t="n">
        <f aca="false">IF($D52&lt;&gt;0,IF(AK52/$D52&gt;=0,1,IF(AK52/$D52&lt;-1,0,IF(AND(AK52/$D52&lt;-0,AK52/$D52&gt;-1),(1-(0-(AK52/$D52))),0))),0)</f>
        <v>1</v>
      </c>
      <c r="AM52" s="182" t="n">
        <f aca="false">WSSI!$L$70-SUM(WSSI!$BN$70:$BN73)</f>
        <v>80</v>
      </c>
      <c r="AN52" s="125" t="n">
        <f aca="false">IF($D52&lt;&gt;0,IF(AM52/$D52&gt;=0,1,IF(AM52/$D52&lt;-1,0,IF(AND(AM52/$D52&lt;-0,AM52/$D52&gt;-1),(1-(0-(AM52/$D52))),0))),0)</f>
        <v>1</v>
      </c>
      <c r="AO52" s="182" t="n">
        <f aca="false">WSSI!$L$71-SUM(WSSI!$BN$71:$BN73)</f>
        <v>80</v>
      </c>
      <c r="AP52" s="125" t="n">
        <f aca="false">IF($D52&lt;&gt;0,IF(AO52/$D52&gt;=0,1,IF(AO52/$D52&lt;-1,0,IF(AND(AO52/$D52&lt;-0,AO52/$D52&gt;-1),(1-(0-(AO52/$D52))),0))),0)</f>
        <v>1</v>
      </c>
      <c r="AQ52" s="182" t="n">
        <f aca="false">WSSI!$L$72-SUM(WSSI!$BN$72:$BN73)</f>
        <v>80</v>
      </c>
      <c r="AR52" s="125" t="n">
        <f aca="false">IF($D52&lt;&gt;0,IF(AQ52/$D52&gt;=0,1,IF(AQ52/$D52&lt;-1,0,IF(AND(AQ52/$D52&lt;-0,AQ52/$D52&gt;-1),(1-(0-(AQ52/$D52))),0))),0)</f>
        <v>1</v>
      </c>
      <c r="AS52" s="182" t="n">
        <f aca="false">WSSI!$L$73-SUM(WSSI!$BN$73:$BN73)</f>
        <v>80</v>
      </c>
      <c r="AT52" s="182"/>
      <c r="AU52" s="182"/>
      <c r="AV52" s="125" t="n">
        <f aca="false">IF($D52&lt;&gt;0,IF(AS52/$D52&gt;=0,1,IF(AS52/$D52&lt;-1,0,IF(AND(AS52/$D52&lt;-0,AS52/$D52&gt;-1),(1-(0-(AS52/$D52))),0))),0)</f>
        <v>1</v>
      </c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3"/>
      <c r="BL52" s="13"/>
      <c r="BM52" s="13"/>
      <c r="BN52" s="13"/>
      <c r="BO52" s="182" t="n">
        <f aca="false">WSSI!$U$47-SUM(WSSI!$BN$47:$BN73)</f>
        <v>-110</v>
      </c>
      <c r="BP52" s="125" t="n">
        <f aca="false">IF($D52&lt;&gt;0,IF(BO52/$D52&gt;=0,1,IF(BO52/$D52&lt;-1,0,IF(AND(BO52/$D52&lt;-0,BO52/$D52&gt;-1),(1-(0-(BO52/$D52))),0))),0)</f>
        <v>0</v>
      </c>
      <c r="BQ52" s="182" t="n">
        <f aca="false">WSSI!$U$48-SUM(WSSI!$BN$48:$BN73)</f>
        <v>-243</v>
      </c>
      <c r="BR52" s="125" t="n">
        <f aca="false">IF($D52&lt;&gt;0,IF(BQ52/$D52&gt;=0,1,IF(BQ52/$D52&lt;-1,0,IF(AND(BQ52/$D52&lt;-0,BQ52/$D52&gt;-1),(1-(0-(BQ52/$D52))),0))),0)</f>
        <v>0</v>
      </c>
      <c r="BS52" s="182" t="n">
        <f aca="false">WSSI!$U$49-SUM(WSSI!$BN$49:$BN73)</f>
        <v>-236</v>
      </c>
      <c r="BT52" s="125" t="n">
        <f aca="false">IF($D52&lt;&gt;0,IF(BS52/$D52&gt;=0,1,IF(BS52/$D52&lt;-1,0,IF(AND(BS52/$D52&lt;-0,BS52/$D52&gt;-1),(1-(0-(BS52/$D52))),0))),0)</f>
        <v>0</v>
      </c>
      <c r="BU52" s="182" t="n">
        <f aca="false">WSSI!$U$50-SUM(WSSI!$BN$50:$BN73)</f>
        <v>-229</v>
      </c>
      <c r="BV52" s="125" t="n">
        <f aca="false">IF($D52&lt;&gt;0,IF(BU52/$D52&gt;=0,1,IF(BU52/$D52&lt;-1,0,IF(AND(BU52/$D52&lt;-0,BU52/$D52&gt;-1),(1-(0-(BU52/$D52))),0))),0)</f>
        <v>0</v>
      </c>
      <c r="BW52" s="182" t="n">
        <f aca="false">WSSI!$U$52-SUM(WSSI!$BN$52:$BN73)</f>
        <v>-221</v>
      </c>
      <c r="BX52" s="182"/>
      <c r="BY52" s="125" t="n">
        <f aca="false">IF($D52&lt;&gt;0,IF(BW52/$D52&gt;=0,1,IF(BW52/$D52&lt;-1,0,IF(AND(BW52/$D52&lt;-0,BW52/$D52&gt;-1),(1-(0-(BW52/$D52))),0))),0)</f>
        <v>0</v>
      </c>
      <c r="BZ52" s="182" t="n">
        <f aca="false">WSSI!$U$53-SUM(WSSI!$BN$53:$BN73)</f>
        <v>-213</v>
      </c>
      <c r="CA52" s="125" t="n">
        <f aca="false">IF($D52&lt;&gt;0,IF(BZ52/$D52&gt;=0,1,IF(BZ52/$D52&lt;-1,0,IF(AND(BZ52/$D52&lt;-0,BZ52/$D52&gt;-1),(1-(0-(BZ52/$D52))),0))),0)</f>
        <v>0</v>
      </c>
      <c r="CB52" s="182" t="n">
        <f aca="false">WSSI!$U$54-SUM(WSSI!$BN$54:$BN73)</f>
        <v>-204</v>
      </c>
      <c r="CC52" s="125" t="n">
        <f aca="false">IF($D52&lt;&gt;0,IF(CB52/$D52&gt;=0,1,IF(CB52/$D52&lt;-1,0,IF(AND(CB52/$D52&lt;-0,CB52/$D52&gt;-1),(1-(0-(CB52/$D52))),0))),0)</f>
        <v>0</v>
      </c>
      <c r="CD52" s="182" t="n">
        <f aca="false">WSSI!$U$55-SUM(WSSI!$BN$55:$BN73)</f>
        <v>-194</v>
      </c>
      <c r="CE52" s="125" t="n">
        <f aca="false">IF($D52&lt;&gt;0,IF(CD52/$D52&gt;=0,1,IF(CD52/$D52&lt;-1,0,IF(AND(CD52/$D52&lt;-0,CD52/$D52&gt;-1),(1-(0-(CD52/$D52))),0))),0)</f>
        <v>0</v>
      </c>
      <c r="CF52" s="182" t="n">
        <f aca="false">WSSI!$U$58-SUM(WSSI!$BN$58:$BN73)</f>
        <v>-182</v>
      </c>
      <c r="CG52" s="125" t="n">
        <f aca="false">IF(CF52/$D52&gt;=0,1,IF(CF52/$D52&lt;-1,0,IF(AND(CF52/$D52&lt;-0,CF52/$D52&gt;-1),(1-(0-(CF52/$D52))),0)))</f>
        <v>0</v>
      </c>
      <c r="CH52" s="182" t="n">
        <f aca="false">WSSI!$U$59-SUM(WSSI!$BN$59:$BN73)</f>
        <v>-169</v>
      </c>
      <c r="CI52" s="125" t="n">
        <f aca="false">IF(CH52/$D52&gt;=0,1,IF(CH52/$D52&lt;-1,0,IF(AND(CH52/$D52&lt;-0,CH52/$D52&gt;-1),(1-(0-(CH52/$D52))),0)))</f>
        <v>0</v>
      </c>
      <c r="CJ52" s="125"/>
      <c r="CK52" s="182" t="n">
        <f aca="false">WSSI!$U$60-SUM(WSSI!$BN$60:$BN73)</f>
        <v>-156</v>
      </c>
      <c r="CL52" s="125" t="n">
        <f aca="false">IF($D52&lt;&gt;0,IF(CK52/$D52&gt;=0,1,IF(CK52/$D52&lt;-1,0,IF(AND(CK52/$D52&lt;-0,CK52/$D52&gt;-1),(1-(0-(CK52/$D52))),0))),0)</f>
        <v>0</v>
      </c>
      <c r="CM52" s="182" t="n">
        <f aca="false">WSSI!$U$61-SUM(WSSI!$BN$61:$BN73)</f>
        <v>-142</v>
      </c>
      <c r="CN52" s="125" t="n">
        <f aca="false">IF($D52&lt;&gt;0,IF(CM52/$D52&gt;=0,1,IF(CM52/$D52&lt;-1,0,IF(AND(CM52/$D52&lt;-0,CM52/$D52&gt;-1),(1-(0-(CM52/$D52))),0))),0)</f>
        <v>0</v>
      </c>
      <c r="CO52" s="182" t="n">
        <f aca="false">WSSI!$U$64-SUM(WSSI!$BN$64:$BN73)</f>
        <v>-126</v>
      </c>
      <c r="CP52" s="125" t="n">
        <f aca="false">IF($D52&lt;&gt;0,IF(CO52/$D52&gt;=0,1,IF(CO52/$D52&lt;-1,0,IF(AND(CO52/$D52&lt;-0,CO52/$D52&gt;-1),(1-(0-(CO52/$D52))),0))),0)</f>
        <v>0</v>
      </c>
      <c r="CQ52" s="182" t="n">
        <f aca="false">WSSI!$U$65-SUM(WSSI!$BN$65:$BN73)</f>
        <v>-110</v>
      </c>
      <c r="CR52" s="125" t="n">
        <f aca="false">IF($D52&lt;&gt;0,IF(CQ52/$D52&gt;=0,1,IF(CQ52/$D52&lt;-1,0,IF(AND(CQ52/$D52&lt;-0,CQ52/$D52&gt;-1),(1-(0-(CQ52/$D52))),0))),0)</f>
        <v>0</v>
      </c>
      <c r="CS52" s="182" t="n">
        <f aca="false">WSSI!$U$66-SUM(WSSI!$BN$66:$BN73)</f>
        <v>-93</v>
      </c>
      <c r="CT52" s="125" t="n">
        <f aca="false">IF($D52&lt;&gt;0,IF(CS52/$D52&gt;=0,1,IF(CS52/$D52&lt;-1,0,IF(AND(CS52/$D52&lt;-0,CS52/$D52&gt;-1),(1-(0-(CS52/$D52))),0))),0)</f>
        <v>0</v>
      </c>
      <c r="CU52" s="182" t="n">
        <f aca="false">WSSI!$U$67-SUM(WSSI!$BN$67:$BN73)</f>
        <v>-75</v>
      </c>
      <c r="CV52" s="125" t="n">
        <f aca="false">IF($D52&lt;&gt;0,IF(CU52/$D52&gt;=0,1,IF(CU52/$D52&lt;-1,0,IF(AND(CU52/$D52&lt;-0,CU52/$D52&gt;-1),(1-(0-(CU52/$D52))),0))),0)</f>
        <v>0</v>
      </c>
      <c r="CW52" s="182" t="n">
        <f aca="false">WSSI!$U$70-SUM(WSSI!$BN$70:$BN73)</f>
        <v>-58</v>
      </c>
      <c r="CX52" s="125" t="n">
        <f aca="false">IF(CW52/$D52&gt;=0,1,IF(CW52/$D52&lt;-1,0,IF(AND(CW52/$D52&lt;-0,CW52/$D52&gt;-1),(1-(0-(CW52/$D52))),0)))</f>
        <v>0</v>
      </c>
      <c r="CY52" s="182" t="n">
        <f aca="false">WSSI!$U$71-SUM(WSSI!$BN$71:$BN73)</f>
        <v>-42</v>
      </c>
      <c r="CZ52" s="125" t="n">
        <f aca="false">IF(CY52/$D52&gt;=0,1,IF(CY52/$D52&lt;-1,0,IF(AND(CY52/$D52&lt;-0,CY52/$D52&gt;-1),(1-(0-(CY52/$D52))),0)))</f>
        <v>0</v>
      </c>
      <c r="DA52" s="182" t="n">
        <f aca="false">WSSI!$U$72-SUM(WSSI!$BN$72:$BN73)</f>
        <v>-27</v>
      </c>
      <c r="DB52" s="125" t="n">
        <f aca="false">IF(DA52/$D52&gt;=0,1,IF(DA52/$D52&lt;-1,0,IF(AND(DA52/$D52&lt;-0,DA52/$D52&gt;-1),(1-(0-(DA52/$D52))),0)))</f>
        <v>0</v>
      </c>
      <c r="DC52" s="182" t="n">
        <f aca="false">WSSI!$U$73-SUM(WSSI!$BN$73:$BN73)</f>
        <v>-13</v>
      </c>
      <c r="DD52" s="182"/>
      <c r="DE52" s="182"/>
      <c r="DF52" s="125" t="n">
        <f aca="false">IF($D52&lt;&gt;0,IF(DC52/$D52&gt;=0,1,IF(DC52/$D52&lt;-1,0,IF(AND(DC52/$D52&lt;-0,DC52/$D52&gt;-1),(1-(0-(DC52/$D52))),0))),0)</f>
        <v>0</v>
      </c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3"/>
      <c r="DV52" s="13"/>
      <c r="DW52" s="13"/>
      <c r="DX52" s="13"/>
      <c r="DY52" s="182"/>
      <c r="DZ52" s="125"/>
      <c r="EA52" s="279"/>
      <c r="EB52" s="279"/>
      <c r="EC52" s="279"/>
      <c r="ED52" s="279"/>
      <c r="EE52" s="279"/>
      <c r="EF52" s="279"/>
      <c r="EG52" s="279"/>
      <c r="EH52" s="279"/>
      <c r="EI52" s="279"/>
      <c r="EJ52" s="279"/>
      <c r="EK52" s="279"/>
      <c r="EL52" s="279"/>
      <c r="EM52" s="279"/>
      <c r="EN52" s="279"/>
      <c r="EO52" s="279"/>
    </row>
    <row collapsed="false" customFormat="false" customHeight="true" hidden="false" ht="13" outlineLevel="0" r="53">
      <c r="A53" s="125"/>
      <c r="B53" s="125"/>
      <c r="C53" s="125"/>
      <c r="D53" s="125" t="n">
        <f aca="false">WSSI!BB76</f>
        <v>12</v>
      </c>
      <c r="E53" s="182" t="n">
        <f aca="false">WSSI!$L$47-SUM(WSSI!$BN$47:$BN76)</f>
        <v>-122</v>
      </c>
      <c r="F53" s="125" t="n">
        <f aca="false">IF($D53&lt;&gt;0,IF(E53/$D53&gt;=0,1,IF(E53/$D53&lt;-1,0,IF(AND(E53/$D53&lt;-0,E53/$D53&gt;-1),(1-(0-(E53/$D53))),0))),0)</f>
        <v>0</v>
      </c>
      <c r="G53" s="182" t="n">
        <f aca="false">WSSI!$L$48-SUM(WSSI!$BN$48:$BN76)</f>
        <v>-105</v>
      </c>
      <c r="H53" s="125" t="n">
        <f aca="false">IF($D53&lt;&gt;0,IF(G53/$D53&gt;=0,1,IF(G53/$D53&lt;-1,0,IF(AND(G53/$D53&lt;-0,G53/$D53&gt;-1),(1-(0-(G53/$D53))),0))),0)</f>
        <v>0</v>
      </c>
      <c r="I53" s="182" t="n">
        <f aca="false">WSSI!$L$49-SUM(WSSI!$BN$49:$BN76)</f>
        <v>-87</v>
      </c>
      <c r="J53" s="125" t="n">
        <f aca="false">IF($D53&lt;&gt;0,IF(I53/$D53&gt;=0,1,IF(I53/$D53&lt;-1,0,IF(AND(I53/$D53&lt;-0,I53/$D53&gt;-1),(1-(0-(I53/$D53))),0))),0)</f>
        <v>0</v>
      </c>
      <c r="K53" s="182" t="n">
        <f aca="false">WSSI!$L$50-SUM(WSSI!$BN$50:$BN76)</f>
        <v>-70</v>
      </c>
      <c r="L53" s="125" t="n">
        <f aca="false">IF($D53&lt;&gt;0,IF(K53/$D53&gt;=0,1,IF(K53/$D53&lt;-1,0,IF(AND(K53/$D53&lt;-0,K53/$D53&gt;-1),(1-(0-(K53/$D53))),0))),0)</f>
        <v>0</v>
      </c>
      <c r="M53" s="182" t="n">
        <f aca="false">WSSI!$L$52-SUM(WSSI!$BN$52:$BN76)</f>
        <v>-54</v>
      </c>
      <c r="N53" s="182"/>
      <c r="O53" s="125" t="n">
        <f aca="false">IF($D53&lt;&gt;0,IF(M53/$D53&gt;=0,1,IF(M53/$D53&lt;-1,0,IF(AND(M53/$D53&lt;-0,M53/$D53&gt;-1),(1-(0-(M53/$D53))),0))),0)</f>
        <v>0</v>
      </c>
      <c r="P53" s="182" t="n">
        <f aca="false">WSSI!$L$53-SUM(WSSI!$BN$53:$BN76)</f>
        <v>-39</v>
      </c>
      <c r="Q53" s="125" t="n">
        <f aca="false">IF($D53&lt;&gt;0,IF(P53/$D53&gt;=0,1,IF(P53/$D53&lt;-1,0,IF(AND(P53/$D53&lt;-0,P53/$D53&gt;-1),(1-(0-(P53/$D53))),0))),0)</f>
        <v>0</v>
      </c>
      <c r="R53" s="182" t="n">
        <f aca="false">WSSI!$L$54-SUM(WSSI!$BN$54:$BN76)</f>
        <v>-25</v>
      </c>
      <c r="S53" s="125" t="n">
        <f aca="false">IF($D53&lt;&gt;0,IF(R53/$D53&gt;=0,1,IF(R53/$D53&lt;-1,0,IF(AND(R53/$D53&lt;-0,R53/$D53&gt;-1),(1-(0-(R53/$D53))),0))),0)</f>
        <v>0</v>
      </c>
      <c r="T53" s="182" t="n">
        <f aca="false">WSSI!$L$55-SUM(WSSI!$BN$55:$BN76)</f>
        <v>-12</v>
      </c>
      <c r="U53" s="125" t="n">
        <f aca="false">IF($D53&lt;&gt;0,IF(T53/$D53&gt;=0,1,IF(T53/$D53&lt;-1,0,IF(AND(T53/$D53&lt;-0,T53/$D53&gt;-1),(1-(0-(T53/$D53))),0))),0)</f>
        <v>0</v>
      </c>
      <c r="V53" s="182" t="n">
        <f aca="false">WSSI!$L$58-SUM(WSSI!$BN$58:$BN76)</f>
        <v>0</v>
      </c>
      <c r="W53" s="125" t="n">
        <f aca="false">IF($D53&lt;&gt;0,IF(V53/$D53&gt;=0,1,IF(V53/$D53&lt;-1,0,IF(AND(V53/$D53&lt;-0,V53/$D53&gt;-1),(1-(0-(V53/$D53))),0))),0)</f>
        <v>1</v>
      </c>
      <c r="X53" s="182" t="n">
        <f aca="false">WSSI!$L$59-SUM(WSSI!$BN$59:$BN76)</f>
        <v>12</v>
      </c>
      <c r="Y53" s="125" t="n">
        <f aca="false">IF($D53&lt;&gt;0,IF(X53/$D53&gt;=0,1,IF(X53/$D53&lt;-1,0,IF(AND(X53/$D53&lt;-0,X53/$D53&gt;-1),(1-(0-(X53/$D53))),0))),0)</f>
        <v>1</v>
      </c>
      <c r="Z53" s="125"/>
      <c r="AA53" s="182" t="n">
        <f aca="false">WSSI!$L$60-SUM(WSSI!$BN$60:$BN76)</f>
        <v>23</v>
      </c>
      <c r="AB53" s="125" t="n">
        <f aca="false">IF($D53&lt;&gt;0,IF(AA53/$D53&gt;=0,1,IF(AA53/$D53&lt;-1,0,IF(AND(AA53/$D53&lt;-0,AA53/$D53&gt;-1),(1-(0-(AA53/$D53))),0))),0)</f>
        <v>1</v>
      </c>
      <c r="AC53" s="182" t="n">
        <f aca="false">WSSI!$L$61-SUM(WSSI!$BN$61:$BN76)</f>
        <v>33</v>
      </c>
      <c r="AD53" s="125" t="n">
        <f aca="false">IF($D53&lt;&gt;0,IF(AC53/$D53&gt;=0,1,IF(AC53/$D53&lt;-1,0,IF(AND(AC53/$D53&lt;-0,AC53/$D53&gt;-1),(1-(0-(AC53/$D53))),0))),0)</f>
        <v>1</v>
      </c>
      <c r="AE53" s="182" t="n">
        <f aca="false">WSSI!$L$64-SUM(WSSI!$BN$64:$BN76)</f>
        <v>43</v>
      </c>
      <c r="AF53" s="125" t="n">
        <f aca="false">IF($D53&lt;&gt;0,IF(AE53/$D53&gt;=0,1,IF(AE53/$D53&lt;-1,0,IF(AND(AE53/$D53&lt;-0,AE53/$D53&gt;-1),(1-(0-(AE53/$D53))),0))),0)</f>
        <v>1</v>
      </c>
      <c r="AG53" s="182" t="n">
        <f aca="false">WSSI!$L$65-SUM(WSSI!$BN$65:$BN76)</f>
        <v>52</v>
      </c>
      <c r="AH53" s="125" t="n">
        <f aca="false">IF($D53&lt;&gt;0,IF(AG53/$D53&gt;=0,1,IF(AG53/$D53&lt;-1,0,IF(AND(AG53/$D53&lt;-0,AG53/$D53&gt;-1),(1-(0-(AG53/$D53))),0))),0)</f>
        <v>1</v>
      </c>
      <c r="AI53" s="182" t="n">
        <f aca="false">WSSI!$L$66-SUM(WSSI!$BN$66:$BN76)</f>
        <v>60</v>
      </c>
      <c r="AJ53" s="125" t="n">
        <f aca="false">IF($D53&lt;&gt;0,IF(AI53/$D53&gt;=0,1,IF(AI53/$D53&lt;-1,0,IF(AND(AI53/$D53&lt;-0,AI53/$D53&gt;-1),(1-(0-(AI53/$D53))),0))),0)</f>
        <v>1</v>
      </c>
      <c r="AK53" s="182" t="n">
        <f aca="false">WSSI!$L$67-SUM(WSSI!$BN$67:$BN76)</f>
        <v>68</v>
      </c>
      <c r="AL53" s="125" t="n">
        <f aca="false">IF($D53&lt;&gt;0,IF(AK53/$D53&gt;=0,1,IF(AK53/$D53&lt;-1,0,IF(AND(AK53/$D53&lt;-0,AK53/$D53&gt;-1),(1-(0-(AK53/$D53))),0))),0)</f>
        <v>1</v>
      </c>
      <c r="AM53" s="182" t="n">
        <f aca="false">WSSI!$L$70-SUM(WSSI!$BN$70:$BN76)</f>
        <v>68</v>
      </c>
      <c r="AN53" s="125" t="n">
        <f aca="false">IF($D53&lt;&gt;0,IF(AM53/$D53&gt;=0,1,IF(AM53/$D53&lt;-1,0,IF(AND(AM53/$D53&lt;-0,AM53/$D53&gt;-1),(1-(0-(AM53/$D53))),0))),0)</f>
        <v>1</v>
      </c>
      <c r="AO53" s="182" t="n">
        <f aca="false">WSSI!$L$71-SUM(WSSI!$BN$71:$BN76)</f>
        <v>68</v>
      </c>
      <c r="AP53" s="125" t="n">
        <f aca="false">IF($D53&lt;&gt;0,IF(AO53/$D53&gt;=0,1,IF(AO53/$D53&lt;-1,0,IF(AND(AO53/$D53&lt;-0,AO53/$D53&gt;-1),(1-(0-(AO53/$D53))),0))),0)</f>
        <v>1</v>
      </c>
      <c r="AQ53" s="182" t="n">
        <f aca="false">WSSI!$L$72-SUM(WSSI!$BN$72:$BN76)</f>
        <v>68</v>
      </c>
      <c r="AR53" s="125" t="n">
        <f aca="false">IF($D53&lt;&gt;0,IF(AQ53/$D53&gt;=0,1,IF(AQ53/$D53&lt;-1,0,IF(AND(AQ53/$D53&lt;-0,AQ53/$D53&gt;-1),(1-(0-(AQ53/$D53))),0))),0)</f>
        <v>1</v>
      </c>
      <c r="AS53" s="182" t="n">
        <f aca="false">WSSI!$L$73-SUM(WSSI!$BN$73:$BN76)</f>
        <v>68</v>
      </c>
      <c r="AT53" s="182"/>
      <c r="AU53" s="182"/>
      <c r="AV53" s="125" t="n">
        <f aca="false">IF(AS53/$D53&gt;=0,1,IF(AS53/$D53&lt;-1,0,IF(AND(AS53/$D53&lt;-0,AS53/$D53&gt;-1),(1-(0-(AS53/$D53))),0)))</f>
        <v>1</v>
      </c>
      <c r="AW53" s="182" t="n">
        <f aca="false">WSSI!$L$76-SUM(WSSI!$BN$76:$BN76)</f>
        <v>68</v>
      </c>
      <c r="AX53" s="125" t="n">
        <f aca="false">IF($D53&lt;&gt;0,IF(AW53/$D53&gt;=0,1,IF(AW53/$D53&lt;-1,0,IF(AND(AW53/$D53&lt;-0,AW53/$D53&gt;-1),(1-(0-(AW53/$D53))),0))),0)</f>
        <v>1</v>
      </c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3"/>
      <c r="BL53" s="13"/>
      <c r="BM53" s="13"/>
      <c r="BN53" s="13"/>
      <c r="BO53" s="182" t="n">
        <f aca="false">WSSI!$U$47-SUM(WSSI!$BN$47:$BN76)</f>
        <v>-122</v>
      </c>
      <c r="BP53" s="125" t="n">
        <f aca="false">IF($D53&lt;&gt;0,IF(BO53/$D53&gt;=0,1,IF(BO53/$D53&lt;-1,0,IF(AND(BO53/$D53&lt;-0,BO53/$D53&gt;-1),(1-(0-(BO53/$D53))),0))),0)</f>
        <v>0</v>
      </c>
      <c r="BQ53" s="182" t="n">
        <f aca="false">WSSI!$U$48-SUM(WSSI!$BN$48:$BN76)</f>
        <v>-255</v>
      </c>
      <c r="BR53" s="125" t="n">
        <f aca="false">IF($D53&lt;&gt;0,IF(BQ53/$D53&gt;=0,1,IF(BQ53/$D53&lt;-1,0,IF(AND(BQ53/$D53&lt;-0,BQ53/$D53&gt;-1),(1-(0-(BQ53/$D53))),0))),0)</f>
        <v>0</v>
      </c>
      <c r="BS53" s="182" t="n">
        <f aca="false">WSSI!$U$49-SUM(WSSI!$BN$49:$BN76)</f>
        <v>-248</v>
      </c>
      <c r="BT53" s="125" t="n">
        <f aca="false">IF($D53&lt;&gt;0,IF(BS53/$D53&gt;=0,1,IF(BS53/$D53&lt;-1,0,IF(AND(BS53/$D53&lt;-0,BS53/$D53&gt;-1),(1-(0-(BS53/$D53))),0))),0)</f>
        <v>0</v>
      </c>
      <c r="BU53" s="182" t="n">
        <f aca="false">WSSI!$U$50-SUM(WSSI!$BN$50:$BN76)</f>
        <v>-241</v>
      </c>
      <c r="BV53" s="125" t="n">
        <f aca="false">IF($D53&lt;&gt;0,IF(BU53/$D53&gt;=0,1,IF(BU53/$D53&lt;-1,0,IF(AND(BU53/$D53&lt;-0,BU53/$D53&gt;-1),(1-(0-(BU53/$D53))),0))),0)</f>
        <v>0</v>
      </c>
      <c r="BW53" s="182" t="n">
        <f aca="false">WSSI!$U$52-SUM(WSSI!$BN$52:$BN76)</f>
        <v>-233</v>
      </c>
      <c r="BX53" s="182"/>
      <c r="BY53" s="125" t="n">
        <f aca="false">IF($D53&lt;&gt;0,IF(BW53/$D53&gt;=0,1,IF(BW53/$D53&lt;-1,0,IF(AND(BW53/$D53&lt;-0,BW53/$D53&gt;-1),(1-(0-(BW53/$D53))),0))),0)</f>
        <v>0</v>
      </c>
      <c r="BZ53" s="182" t="n">
        <f aca="false">WSSI!$U$53-SUM(WSSI!$BN$53:$BN76)</f>
        <v>-225</v>
      </c>
      <c r="CA53" s="125" t="n">
        <f aca="false">IF($D53&lt;&gt;0,IF(BZ53/$D53&gt;=0,1,IF(BZ53/$D53&lt;-1,0,IF(AND(BZ53/$D53&lt;-0,BZ53/$D53&gt;-1),(1-(0-(BZ53/$D53))),0))),0)</f>
        <v>0</v>
      </c>
      <c r="CB53" s="182" t="n">
        <f aca="false">WSSI!$U$54-SUM(WSSI!$BN$54:$BN76)</f>
        <v>-216</v>
      </c>
      <c r="CC53" s="125" t="n">
        <f aca="false">IF($D53&lt;&gt;0,IF(CB53/$D53&gt;=0,1,IF(CB53/$D53&lt;-1,0,IF(AND(CB53/$D53&lt;-0,CB53/$D53&gt;-1),(1-(0-(CB53/$D53))),0))),0)</f>
        <v>0</v>
      </c>
      <c r="CD53" s="182" t="n">
        <f aca="false">WSSI!$U$55-SUM(WSSI!$BN$55:$BN76)</f>
        <v>-206</v>
      </c>
      <c r="CE53" s="125" t="n">
        <f aca="false">IF($D53&lt;&gt;0,IF(CD53/$D53&gt;=0,1,IF(CD53/$D53&lt;-1,0,IF(AND(CD53/$D53&lt;-0,CD53/$D53&gt;-1),(1-(0-(CD53/$D53))),0))),0)</f>
        <v>0</v>
      </c>
      <c r="CF53" s="182" t="n">
        <f aca="false">WSSI!$U$58-SUM(WSSI!$BN$58:$BN76)</f>
        <v>-194</v>
      </c>
      <c r="CG53" s="125" t="n">
        <f aca="false">IF(CF53/$D53&gt;=0,1,IF(CF53/$D53&lt;-1,0,IF(AND(CF53/$D53&lt;-0,CF53/$D53&gt;-1),(1-(0-(CF53/$D53))),0)))</f>
        <v>0</v>
      </c>
      <c r="CH53" s="182" t="n">
        <f aca="false">WSSI!$U$59-SUM(WSSI!$BN$59:$BN76)</f>
        <v>-181</v>
      </c>
      <c r="CI53" s="125" t="n">
        <f aca="false">IF(CH53/$D53&gt;=0,1,IF(CH53/$D53&lt;-1,0,IF(AND(CH53/$D53&lt;-0,CH53/$D53&gt;-1),(1-(0-(CH53/$D53))),0)))</f>
        <v>0</v>
      </c>
      <c r="CJ53" s="125"/>
      <c r="CK53" s="182" t="n">
        <f aca="false">WSSI!$U$60-SUM(WSSI!$BN$60:$BN76)</f>
        <v>-168</v>
      </c>
      <c r="CL53" s="125" t="n">
        <f aca="false">IF($D53&lt;&gt;0,IF(CK53/$D53&gt;=0,1,IF(CK53/$D53&lt;-1,0,IF(AND(CK53/$D53&lt;-0,CK53/$D53&gt;-1),(1-(0-(CK53/$D53))),0))),0)</f>
        <v>0</v>
      </c>
      <c r="CM53" s="182" t="n">
        <f aca="false">WSSI!$U$61-SUM(WSSI!$BN$61:$BN76)</f>
        <v>-154</v>
      </c>
      <c r="CN53" s="125" t="n">
        <f aca="false">IF($D53&lt;&gt;0,IF(CM53/$D53&gt;=0,1,IF(CM53/$D53&lt;-1,0,IF(AND(CM53/$D53&lt;-0,CM53/$D53&gt;-1),(1-(0-(CM53/$D53))),0))),0)</f>
        <v>0</v>
      </c>
      <c r="CO53" s="182" t="n">
        <f aca="false">WSSI!$U$64-SUM(WSSI!$BN$64:$BN76)</f>
        <v>-138</v>
      </c>
      <c r="CP53" s="125" t="n">
        <f aca="false">IF($D53&lt;&gt;0,IF(CO53/$D53&gt;=0,1,IF(CO53/$D53&lt;-1,0,IF(AND(CO53/$D53&lt;-0,CO53/$D53&gt;-1),(1-(0-(CO53/$D53))),0))),0)</f>
        <v>0</v>
      </c>
      <c r="CQ53" s="182" t="n">
        <f aca="false">WSSI!$U$65-SUM(WSSI!$BN$65:$BN76)</f>
        <v>-122</v>
      </c>
      <c r="CR53" s="125" t="n">
        <f aca="false">IF($D53&lt;&gt;0,IF(CQ53/$D53&gt;=0,1,IF(CQ53/$D53&lt;-1,0,IF(AND(CQ53/$D53&lt;-0,CQ53/$D53&gt;-1),(1-(0-(CQ53/$D53))),0))),0)</f>
        <v>0</v>
      </c>
      <c r="CS53" s="182" t="n">
        <f aca="false">WSSI!$U$66-SUM(WSSI!$BN$66:$BN76)</f>
        <v>-105</v>
      </c>
      <c r="CT53" s="125" t="n">
        <f aca="false">IF($D53&lt;&gt;0,IF(CS53/$D53&gt;=0,1,IF(CS53/$D53&lt;-1,0,IF(AND(CS53/$D53&lt;-0,CS53/$D53&gt;-1),(1-(0-(CS53/$D53))),0))),0)</f>
        <v>0</v>
      </c>
      <c r="CU53" s="182" t="n">
        <f aca="false">WSSI!$U$67-SUM(WSSI!$BN$67:$BN76)</f>
        <v>-87</v>
      </c>
      <c r="CV53" s="125" t="n">
        <f aca="false">IF($D53&lt;&gt;0,IF(CU53/$D53&gt;=0,1,IF(CU53/$D53&lt;-1,0,IF(AND(CU53/$D53&lt;-0,CU53/$D53&gt;-1),(1-(0-(CU53/$D53))),0))),0)</f>
        <v>0</v>
      </c>
      <c r="CW53" s="182" t="n">
        <f aca="false">WSSI!$U$70-SUM(WSSI!$BN$70:$BN76)</f>
        <v>-70</v>
      </c>
      <c r="CX53" s="125" t="n">
        <f aca="false">IF(CW53/$D53&gt;=0,1,IF(CW53/$D53&lt;-1,0,IF(AND(CW53/$D53&lt;-0,CW53/$D53&gt;-1),(1-(0-(CW53/$D53))),0)))</f>
        <v>0</v>
      </c>
      <c r="CY53" s="182" t="n">
        <f aca="false">WSSI!$U$71-SUM(WSSI!$BN$71:$BN76)</f>
        <v>-54</v>
      </c>
      <c r="CZ53" s="125" t="n">
        <f aca="false">IF(CY53/$D53&gt;=0,1,IF(CY53/$D53&lt;-1,0,IF(AND(CY53/$D53&lt;-0,CY53/$D53&gt;-1),(1-(0-(CY53/$D53))),0)))</f>
        <v>0</v>
      </c>
      <c r="DA53" s="182" t="n">
        <f aca="false">WSSI!$U$72-SUM(WSSI!$BN$72:$BN76)</f>
        <v>-39</v>
      </c>
      <c r="DB53" s="125" t="n">
        <f aca="false">IF(DA53/$D53&gt;=0,1,IF(DA53/$D53&lt;-1,0,IF(AND(DA53/$D53&lt;-0,DA53/$D53&gt;-1),(1-(0-(DA53/$D53))),0)))</f>
        <v>0</v>
      </c>
      <c r="DC53" s="182" t="n">
        <f aca="false">WSSI!$U$73-SUM(WSSI!$BN$73:$BN76)</f>
        <v>-25</v>
      </c>
      <c r="DD53" s="182"/>
      <c r="DE53" s="182"/>
      <c r="DF53" s="125" t="n">
        <f aca="false">IF($D53&lt;&gt;0,IF(DC53/$D53&gt;=0,1,IF(DC53/$D53&lt;-1,0,IF(AND(DC53/$D53&lt;-0,DC53/$D53&gt;-1),(1-(0-(DC53/$D53))),0))),0)</f>
        <v>0</v>
      </c>
      <c r="DG53" s="182" t="n">
        <f aca="false">WSSI!$U$76-SUM(WSSI!$BN$76:$BN76)</f>
        <v>-12</v>
      </c>
      <c r="DH53" s="125" t="n">
        <f aca="false">IF($D53&lt;&gt;0,IF(DG53/$D53&gt;=0,1,IF(DG53/$D53&lt;-1,0,IF(AND(DG53/$D53&lt;-0,DG53/$D53&gt;-1),(1-(0-(DG53/$D53))),0))),0)</f>
        <v>0</v>
      </c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3"/>
      <c r="DV53" s="13"/>
      <c r="DW53" s="13"/>
      <c r="DX53" s="13"/>
      <c r="DY53" s="182"/>
      <c r="DZ53" s="125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</row>
    <row collapsed="false" customFormat="false" customHeight="true" hidden="false" ht="13" outlineLevel="0" r="54">
      <c r="A54" s="125"/>
      <c r="B54" s="125"/>
      <c r="C54" s="125"/>
      <c r="D54" s="125" t="n">
        <f aca="false">WSSI!BB77</f>
        <v>12</v>
      </c>
      <c r="E54" s="182" t="n">
        <f aca="false">WSSI!$L$47-SUM(WSSI!$BN$47:$BN77)</f>
        <v>-134</v>
      </c>
      <c r="F54" s="125" t="n">
        <f aca="false">IF($D54&lt;&gt;0,IF(E54/$D54&gt;=0,1,IF(E54/$D54&lt;-1,0,IF(AND(E54/$D54&lt;-0,E54/$D54&gt;-1),(1-(0-(E54/$D54))),0))),0)</f>
        <v>0</v>
      </c>
      <c r="G54" s="182" t="n">
        <f aca="false">WSSI!$L$48-SUM(WSSI!$BN$48:$BN77)</f>
        <v>-117</v>
      </c>
      <c r="H54" s="125" t="n">
        <f aca="false">IF($D54&lt;&gt;0,IF(G54/$D54&gt;=0,1,IF(G54/$D54&lt;-1,0,IF(AND(G54/$D54&lt;-0,G54/$D54&gt;-1),(1-(0-(G54/$D54))),0))),0)</f>
        <v>0</v>
      </c>
      <c r="I54" s="182" t="n">
        <f aca="false">WSSI!$L$49-SUM(WSSI!$BN$49:$BN77)</f>
        <v>-99</v>
      </c>
      <c r="J54" s="125" t="n">
        <f aca="false">IF($D54&lt;&gt;0,IF(I54/$D54&gt;=0,1,IF(I54/$D54&lt;-1,0,IF(AND(I54/$D54&lt;-0,I54/$D54&gt;-1),(1-(0-(I54/$D54))),0))),0)</f>
        <v>0</v>
      </c>
      <c r="K54" s="182" t="n">
        <f aca="false">WSSI!$L$50-SUM(WSSI!$BN$50:$BN77)</f>
        <v>-82</v>
      </c>
      <c r="L54" s="125" t="n">
        <f aca="false">IF($D54&lt;&gt;0,IF(K54/$D54&gt;=0,1,IF(K54/$D54&lt;-1,0,IF(AND(K54/$D54&lt;-0,K54/$D54&gt;-1),(1-(0-(K54/$D54))),0))),0)</f>
        <v>0</v>
      </c>
      <c r="M54" s="182" t="n">
        <f aca="false">WSSI!$L$52-SUM(WSSI!$BN$52:$BN77)</f>
        <v>-66</v>
      </c>
      <c r="N54" s="182"/>
      <c r="O54" s="125" t="n">
        <f aca="false">IF($D54&lt;&gt;0,IF(M54/$D54&gt;=0,1,IF(M54/$D54&lt;-1,0,IF(AND(M54/$D54&lt;-0,M54/$D54&gt;-1),(1-(0-(M54/$D54))),0))),0)</f>
        <v>0</v>
      </c>
      <c r="P54" s="182" t="n">
        <f aca="false">WSSI!$L$53-SUM(WSSI!$BN$53:$BN77)</f>
        <v>-51</v>
      </c>
      <c r="Q54" s="125" t="n">
        <f aca="false">IF($D54&lt;&gt;0,IF(P54/$D54&gt;=0,1,IF(P54/$D54&lt;-1,0,IF(AND(P54/$D54&lt;-0,P54/$D54&gt;-1),(1-(0-(P54/$D54))),0))),0)</f>
        <v>0</v>
      </c>
      <c r="R54" s="182" t="n">
        <f aca="false">WSSI!$L$54-SUM(WSSI!$BN$54:$BN77)</f>
        <v>-37</v>
      </c>
      <c r="S54" s="125" t="n">
        <f aca="false">IF($D54&lt;&gt;0,IF(R54/$D54&gt;=0,1,IF(R54/$D54&lt;-1,0,IF(AND(R54/$D54&lt;-0,R54/$D54&gt;-1),(1-(0-(R54/$D54))),0))),0)</f>
        <v>0</v>
      </c>
      <c r="T54" s="182" t="n">
        <f aca="false">WSSI!$L$55-SUM(WSSI!$BN$55:$BN77)</f>
        <v>-24</v>
      </c>
      <c r="U54" s="125" t="n">
        <f aca="false">IF($D54&lt;&gt;0,IF(T54/$D54&gt;=0,1,IF(T54/$D54&lt;-1,0,IF(AND(T54/$D54&lt;-0,T54/$D54&gt;-1),(1-(0-(T54/$D54))),0))),0)</f>
        <v>0</v>
      </c>
      <c r="V54" s="182" t="n">
        <f aca="false">WSSI!$L$58-SUM(WSSI!$BN$58:$BN77)</f>
        <v>-12</v>
      </c>
      <c r="W54" s="125" t="n">
        <f aca="false">IF($D54&lt;&gt;0,IF(V54/$D54&gt;=0,1,IF(V54/$D54&lt;-1,0,IF(AND(V54/$D54&lt;-0,V54/$D54&gt;-1),(1-(0-(V54/$D54))),0))),0)</f>
        <v>0</v>
      </c>
      <c r="X54" s="182" t="n">
        <f aca="false">WSSI!$L$59-SUM(WSSI!$BN$59:$BN77)</f>
        <v>0</v>
      </c>
      <c r="Y54" s="125" t="n">
        <f aca="false">IF($D54&lt;&gt;0,IF(X54/$D54&gt;=0,1,IF(X54/$D54&lt;-1,0,IF(AND(X54/$D54&lt;-0,X54/$D54&gt;-1),(1-(0-(X54/$D54))),0))),0)</f>
        <v>1</v>
      </c>
      <c r="Z54" s="125"/>
      <c r="AA54" s="182" t="n">
        <f aca="false">WSSI!$L$60-SUM(WSSI!$BN$60:$BN77)</f>
        <v>11</v>
      </c>
      <c r="AB54" s="125" t="n">
        <f aca="false">IF($D54&lt;&gt;0,IF(AA54/$D54&gt;=0,1,IF(AA54/$D54&lt;-1,0,IF(AND(AA54/$D54&lt;-0,AA54/$D54&gt;-1),(1-(0-(AA54/$D54))),0))),0)</f>
        <v>1</v>
      </c>
      <c r="AC54" s="182" t="n">
        <f aca="false">WSSI!$L$61-SUM(WSSI!$BN$61:$BN77)</f>
        <v>21</v>
      </c>
      <c r="AD54" s="125" t="n">
        <f aca="false">IF($D54&lt;&gt;0,IF(AC54/$D54&gt;=0,1,IF(AC54/$D54&lt;-1,0,IF(AND(AC54/$D54&lt;-0,AC54/$D54&gt;-1),(1-(0-(AC54/$D54))),0))),0)</f>
        <v>1</v>
      </c>
      <c r="AE54" s="182" t="n">
        <f aca="false">WSSI!$L$64-SUM(WSSI!$BN$64:$BN77)</f>
        <v>31</v>
      </c>
      <c r="AF54" s="125" t="n">
        <f aca="false">IF($D54&lt;&gt;0,IF(AE54/$D54&gt;=0,1,IF(AE54/$D54&lt;-1,0,IF(AND(AE54/$D54&lt;-0,AE54/$D54&gt;-1),(1-(0-(AE54/$D54))),0))),0)</f>
        <v>1</v>
      </c>
      <c r="AG54" s="182" t="n">
        <f aca="false">WSSI!$L$65-SUM(WSSI!$BN$65:$BN77)</f>
        <v>40</v>
      </c>
      <c r="AH54" s="125" t="n">
        <f aca="false">IF($D54&lt;&gt;0,IF(AG54/$D54&gt;=0,1,IF(AG54/$D54&lt;-1,0,IF(AND(AG54/$D54&lt;-0,AG54/$D54&gt;-1),(1-(0-(AG54/$D54))),0))),0)</f>
        <v>1</v>
      </c>
      <c r="AI54" s="182" t="n">
        <f aca="false">WSSI!$L$66-SUM(WSSI!$BN$66:$BN77)</f>
        <v>48</v>
      </c>
      <c r="AJ54" s="125" t="n">
        <f aca="false">IF($D54&lt;&gt;0,IF(AI54/$D54&gt;=0,1,IF(AI54/$D54&lt;-1,0,IF(AND(AI54/$D54&lt;-0,AI54/$D54&gt;-1),(1-(0-(AI54/$D54))),0))),0)</f>
        <v>1</v>
      </c>
      <c r="AK54" s="182" t="n">
        <f aca="false">WSSI!$L$67-SUM(WSSI!$BN$67:$BN77)</f>
        <v>56</v>
      </c>
      <c r="AL54" s="125" t="n">
        <f aca="false">IF($D54&lt;&gt;0,IF(AK54/$D54&gt;=0,1,IF(AK54/$D54&lt;-1,0,IF(AND(AK54/$D54&lt;-0,AK54/$D54&gt;-1),(1-(0-(AK54/$D54))),0))),0)</f>
        <v>1</v>
      </c>
      <c r="AM54" s="182" t="n">
        <f aca="false">WSSI!$L$70-SUM(WSSI!$BN$70:$BN77)</f>
        <v>56</v>
      </c>
      <c r="AN54" s="125" t="n">
        <f aca="false">IF($D54&lt;&gt;0,IF(AM54/$D54&gt;=0,1,IF(AM54/$D54&lt;-1,0,IF(AND(AM54/$D54&lt;-0,AM54/$D54&gt;-1),(1-(0-(AM54/$D54))),0))),0)</f>
        <v>1</v>
      </c>
      <c r="AO54" s="182" t="n">
        <f aca="false">WSSI!$L$71-SUM(WSSI!$BN$71:$BN77)</f>
        <v>56</v>
      </c>
      <c r="AP54" s="125" t="n">
        <f aca="false">IF($D54&lt;&gt;0,IF(AO54/$D54&gt;=0,1,IF(AO54/$D54&lt;-1,0,IF(AND(AO54/$D54&lt;-0,AO54/$D54&gt;-1),(1-(0-(AO54/$D54))),0))),0)</f>
        <v>1</v>
      </c>
      <c r="AQ54" s="182" t="n">
        <f aca="false">WSSI!$L$72-SUM(WSSI!$BN$72:$BN77)</f>
        <v>56</v>
      </c>
      <c r="AR54" s="125" t="n">
        <f aca="false">IF($D54&lt;&gt;0,IF(AQ54/$D54&gt;=0,1,IF(AQ54/$D54&lt;-1,0,IF(AND(AQ54/$D54&lt;-0,AQ54/$D54&gt;-1),(1-(0-(AQ54/$D54))),0))),0)</f>
        <v>1</v>
      </c>
      <c r="AS54" s="182" t="n">
        <f aca="false">WSSI!$L$73-SUM(WSSI!$BN$73:$BN77)</f>
        <v>56</v>
      </c>
      <c r="AT54" s="182"/>
      <c r="AU54" s="182"/>
      <c r="AV54" s="125" t="n">
        <f aca="false">IF(AS54/$D54&gt;=0,1,IF(AS54/$D54&lt;-1,0,IF(AND(AS54/$D54&lt;-0,AS54/$D54&gt;-1),(1-(0-(AS54/$D54))),0)))</f>
        <v>1</v>
      </c>
      <c r="AW54" s="182" t="n">
        <f aca="false">WSSI!$L$76-SUM(WSSI!$BN$76:$BN77)</f>
        <v>56</v>
      </c>
      <c r="AX54" s="125" t="n">
        <f aca="false">IF($D54&lt;&gt;0,IF(AW54/$D54&gt;=0,1,IF(AW54/$D54&lt;-1,0,IF(AND(AW54/$D54&lt;-0,AW54/$D54&gt;-1),(1-(0-(AW54/$D54))),0))),0)</f>
        <v>1</v>
      </c>
      <c r="AY54" s="182" t="n">
        <f aca="false">WSSI!$L$77-SUM(WSSI!$BN$77:$BN77)</f>
        <v>56</v>
      </c>
      <c r="AZ54" s="125" t="n">
        <f aca="false">IF($D54&lt;&gt;0,IF(AY54/$D54&gt;=0,1,IF(AY54/$D54&lt;-1,0,IF(AND(AY54/$D54&lt;-0,AY54/$D54&gt;-1),(1-(0-(AY54/$D54))),0))),0)</f>
        <v>1</v>
      </c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3"/>
      <c r="BL54" s="13"/>
      <c r="BM54" s="13"/>
      <c r="BN54" s="13"/>
      <c r="BO54" s="182" t="n">
        <f aca="false">WSSI!$U$47-SUM(WSSI!$BN$47:$BN77)</f>
        <v>-134</v>
      </c>
      <c r="BP54" s="125" t="n">
        <f aca="false">IF($D54&lt;&gt;0,IF(BO54/$D54&gt;=0,1,IF(BO54/$D54&lt;-1,0,IF(AND(BO54/$D54&lt;-0,BO54/$D54&gt;-1),(1-(0-(BO54/$D54))),0))),0)</f>
        <v>0</v>
      </c>
      <c r="BQ54" s="182" t="n">
        <f aca="false">WSSI!$U$48-SUM(WSSI!$BN$48:$BN77)</f>
        <v>-267</v>
      </c>
      <c r="BR54" s="125" t="n">
        <f aca="false">IF($D54&lt;&gt;0,IF(BQ54/$D54&gt;=0,1,IF(BQ54/$D54&lt;-1,0,IF(AND(BQ54/$D54&lt;-0,BQ54/$D54&gt;-1),(1-(0-(BQ54/$D54))),0))),0)</f>
        <v>0</v>
      </c>
      <c r="BS54" s="182" t="n">
        <f aca="false">WSSI!$U$49-SUM(WSSI!$BN$49:$BN77)</f>
        <v>-260</v>
      </c>
      <c r="BT54" s="125" t="n">
        <f aca="false">IF($D54&lt;&gt;0,IF(BS54/$D54&gt;=0,1,IF(BS54/$D54&lt;-1,0,IF(AND(BS54/$D54&lt;-0,BS54/$D54&gt;-1),(1-(0-(BS54/$D54))),0))),0)</f>
        <v>0</v>
      </c>
      <c r="BU54" s="182" t="n">
        <f aca="false">WSSI!$U$50-SUM(WSSI!$BN$50:$BN77)</f>
        <v>-253</v>
      </c>
      <c r="BV54" s="125" t="n">
        <f aca="false">IF($D54&lt;&gt;0,IF(BU54/$D54&gt;=0,1,IF(BU54/$D54&lt;-1,0,IF(AND(BU54/$D54&lt;-0,BU54/$D54&gt;-1),(1-(0-(BU54/$D54))),0))),0)</f>
        <v>0</v>
      </c>
      <c r="BW54" s="182" t="n">
        <f aca="false">WSSI!$U$52-SUM(WSSI!$BN$52:$BN77)</f>
        <v>-245</v>
      </c>
      <c r="BX54" s="182"/>
      <c r="BY54" s="125" t="n">
        <f aca="false">IF($D54&lt;&gt;0,IF(BW54/$D54&gt;=0,1,IF(BW54/$D54&lt;-1,0,IF(AND(BW54/$D54&lt;-0,BW54/$D54&gt;-1),(1-(0-(BW54/$D54))),0))),0)</f>
        <v>0</v>
      </c>
      <c r="BZ54" s="182" t="n">
        <f aca="false">WSSI!$U$53-SUM(WSSI!$BN$53:$BN77)</f>
        <v>-237</v>
      </c>
      <c r="CA54" s="125" t="n">
        <f aca="false">IF($D54&lt;&gt;0,IF(BZ54/$D54&gt;=0,1,IF(BZ54/$D54&lt;-1,0,IF(AND(BZ54/$D54&lt;-0,BZ54/$D54&gt;-1),(1-(0-(BZ54/$D54))),0))),0)</f>
        <v>0</v>
      </c>
      <c r="CB54" s="182" t="n">
        <f aca="false">WSSI!$U$54-SUM(WSSI!$BN$54:$BN77)</f>
        <v>-228</v>
      </c>
      <c r="CC54" s="125" t="n">
        <f aca="false">IF($D54&lt;&gt;0,IF(CB54/$D54&gt;=0,1,IF(CB54/$D54&lt;-1,0,IF(AND(CB54/$D54&lt;-0,CB54/$D54&gt;-1),(1-(0-(CB54/$D54))),0))),0)</f>
        <v>0</v>
      </c>
      <c r="CD54" s="182" t="n">
        <f aca="false">WSSI!$U$55-SUM(WSSI!$BN$55:$BN77)</f>
        <v>-218</v>
      </c>
      <c r="CE54" s="125" t="n">
        <f aca="false">IF($D54&lt;&gt;0,IF(CD54/$D54&gt;=0,1,IF(CD54/$D54&lt;-1,0,IF(AND(CD54/$D54&lt;-0,CD54/$D54&gt;-1),(1-(0-(CD54/$D54))),0))),0)</f>
        <v>0</v>
      </c>
      <c r="CF54" s="182" t="n">
        <f aca="false">WSSI!$U$58-SUM(WSSI!$BN$58:$BN77)</f>
        <v>-206</v>
      </c>
      <c r="CG54" s="125" t="n">
        <f aca="false">IF(CF54/$D54&gt;=0,1,IF(CF54/$D54&lt;-1,0,IF(AND(CF54/$D54&lt;-0,CF54/$D54&gt;-1),(1-(0-(CF54/$D54))),0)))</f>
        <v>0</v>
      </c>
      <c r="CH54" s="182" t="n">
        <f aca="false">WSSI!$U$59-SUM(WSSI!$BN$59:$BN77)</f>
        <v>-193</v>
      </c>
      <c r="CI54" s="125" t="n">
        <f aca="false">IF(CH54/$D54&gt;=0,1,IF(CH54/$D54&lt;-1,0,IF(AND(CH54/$D54&lt;-0,CH54/$D54&gt;-1),(1-(0-(CH54/$D54))),0)))</f>
        <v>0</v>
      </c>
      <c r="CJ54" s="125"/>
      <c r="CK54" s="182" t="n">
        <f aca="false">WSSI!$U$60-SUM(WSSI!$BN$60:$BN77)</f>
        <v>-180</v>
      </c>
      <c r="CL54" s="125" t="n">
        <f aca="false">IF($D54&lt;&gt;0,IF(CK54/$D54&gt;=0,1,IF(CK54/$D54&lt;-1,0,IF(AND(CK54/$D54&lt;-0,CK54/$D54&gt;-1),(1-(0-(CK54/$D54))),0))),0)</f>
        <v>0</v>
      </c>
      <c r="CM54" s="182" t="n">
        <f aca="false">WSSI!$U$61-SUM(WSSI!$BN$61:$BN77)</f>
        <v>-166</v>
      </c>
      <c r="CN54" s="125" t="n">
        <f aca="false">IF($D54&lt;&gt;0,IF(CM54/$D54&gt;=0,1,IF(CM54/$D54&lt;-1,0,IF(AND(CM54/$D54&lt;-0,CM54/$D54&gt;-1),(1-(0-(CM54/$D54))),0))),0)</f>
        <v>0</v>
      </c>
      <c r="CO54" s="182" t="n">
        <f aca="false">WSSI!$U$64-SUM(WSSI!$BN$64:$BN77)</f>
        <v>-150</v>
      </c>
      <c r="CP54" s="125" t="n">
        <f aca="false">IF($D54&lt;&gt;0,IF(CO54/$D54&gt;=0,1,IF(CO54/$D54&lt;-1,0,IF(AND(CO54/$D54&lt;-0,CO54/$D54&gt;-1),(1-(0-(CO54/$D54))),0))),0)</f>
        <v>0</v>
      </c>
      <c r="CQ54" s="182" t="n">
        <f aca="false">WSSI!$U$65-SUM(WSSI!$BN$65:$BN77)</f>
        <v>-134</v>
      </c>
      <c r="CR54" s="125" t="n">
        <f aca="false">IF($D54&lt;&gt;0,IF(CQ54/$D54&gt;=0,1,IF(CQ54/$D54&lt;-1,0,IF(AND(CQ54/$D54&lt;-0,CQ54/$D54&gt;-1),(1-(0-(CQ54/$D54))),0))),0)</f>
        <v>0</v>
      </c>
      <c r="CS54" s="182" t="n">
        <f aca="false">WSSI!$U$66-SUM(WSSI!$BN$66:$BN77)</f>
        <v>-117</v>
      </c>
      <c r="CT54" s="125" t="n">
        <f aca="false">IF($D54&lt;&gt;0,IF(CS54/$D54&gt;=0,1,IF(CS54/$D54&lt;-1,0,IF(AND(CS54/$D54&lt;-0,CS54/$D54&gt;-1),(1-(0-(CS54/$D54))),0))),0)</f>
        <v>0</v>
      </c>
      <c r="CU54" s="182" t="n">
        <f aca="false">WSSI!$U$67-SUM(WSSI!$BN$67:$BN77)</f>
        <v>-99</v>
      </c>
      <c r="CV54" s="125" t="n">
        <f aca="false">IF($D54&lt;&gt;0,IF(CU54/$D54&gt;=0,1,IF(CU54/$D54&lt;-1,0,IF(AND(CU54/$D54&lt;-0,CU54/$D54&gt;-1),(1-(0-(CU54/$D54))),0))),0)</f>
        <v>0</v>
      </c>
      <c r="CW54" s="182" t="n">
        <f aca="false">WSSI!$U$70-SUM(WSSI!$BN$70:$BN77)</f>
        <v>-82</v>
      </c>
      <c r="CX54" s="125" t="n">
        <f aca="false">IF(CW54/$D54&gt;=0,1,IF(CW54/$D54&lt;-1,0,IF(AND(CW54/$D54&lt;-0,CW54/$D54&gt;-1),(1-(0-(CW54/$D54))),0)))</f>
        <v>0</v>
      </c>
      <c r="CY54" s="182" t="n">
        <f aca="false">WSSI!$U$71-SUM(WSSI!$BN$71:$BN77)</f>
        <v>-66</v>
      </c>
      <c r="CZ54" s="125" t="n">
        <f aca="false">IF(CY54/$D54&gt;=0,1,IF(CY54/$D54&lt;-1,0,IF(AND(CY54/$D54&lt;-0,CY54/$D54&gt;-1),(1-(0-(CY54/$D54))),0)))</f>
        <v>0</v>
      </c>
      <c r="DA54" s="182" t="n">
        <f aca="false">WSSI!$U$72-SUM(WSSI!$BN$72:$BN77)</f>
        <v>-51</v>
      </c>
      <c r="DB54" s="125" t="n">
        <f aca="false">IF(DA54/$D54&gt;=0,1,IF(DA54/$D54&lt;-1,0,IF(AND(DA54/$D54&lt;-0,DA54/$D54&gt;-1),(1-(0-(DA54/$D54))),0)))</f>
        <v>0</v>
      </c>
      <c r="DC54" s="182" t="n">
        <f aca="false">WSSI!$U$73-SUM(WSSI!$BN$73:$BN77)</f>
        <v>-37</v>
      </c>
      <c r="DD54" s="182"/>
      <c r="DE54" s="182"/>
      <c r="DF54" s="125" t="n">
        <f aca="false">IF($D54&lt;&gt;0,IF(DC54/$D54&gt;=0,1,IF(DC54/$D54&lt;-1,0,IF(AND(DC54/$D54&lt;-0,DC54/$D54&gt;-1),(1-(0-(DC54/$D54))),0))),0)</f>
        <v>0</v>
      </c>
      <c r="DG54" s="182" t="n">
        <f aca="false">WSSI!$U$76-SUM(WSSI!$BN$76:$BN77)</f>
        <v>-24</v>
      </c>
      <c r="DH54" s="125" t="n">
        <f aca="false">IF(DG54/$D54&gt;=0,1,IF(DG54/$D54&lt;-1,0,IF(AND(DG54/$D54&lt;-0,DG54/$D54&gt;-1),(1-(0-(DG54/$D54))),0)))</f>
        <v>0</v>
      </c>
      <c r="DI54" s="182" t="n">
        <f aca="false">WSSI!$U$77-SUM(WSSI!$BN$77:$BN77)</f>
        <v>-12</v>
      </c>
      <c r="DJ54" s="125" t="n">
        <f aca="false">IF(DI54/$D54&gt;=0,1,IF(DI54/$D54&lt;-1,0,IF(AND(DI54/$D54&lt;-0,DI54/$D54&gt;-1),(1-(0-(DI54/$D54))),0)))</f>
        <v>0</v>
      </c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3"/>
      <c r="DV54" s="13"/>
      <c r="DW54" s="13"/>
      <c r="DX54" s="13"/>
      <c r="DY54" s="182"/>
      <c r="DZ54" s="125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79"/>
      <c r="EL54" s="279"/>
      <c r="EM54" s="279"/>
      <c r="EN54" s="279"/>
      <c r="EO54" s="279"/>
    </row>
    <row collapsed="false" customFormat="false" customHeight="true" hidden="false" ht="13" outlineLevel="0" r="55">
      <c r="A55" s="125"/>
      <c r="B55" s="125"/>
      <c r="C55" s="125"/>
      <c r="D55" s="125" t="n">
        <f aca="false">WSSI!BB78</f>
        <v>11</v>
      </c>
      <c r="E55" s="182" t="n">
        <f aca="false">WSSI!$L$47-SUM(WSSI!$BN$47:$BN78)</f>
        <v>-145</v>
      </c>
      <c r="F55" s="125" t="n">
        <f aca="false">IF($D55&lt;&gt;0,IF(E55/$D55&gt;=0,1,IF(E55/$D55&lt;-1,0,IF(AND(E55/$D55&lt;-0,E55/$D55&gt;-1),(1-(0-(E55/$D55))),0))),0)</f>
        <v>0</v>
      </c>
      <c r="G55" s="182" t="n">
        <f aca="false">WSSI!$L$48-SUM(WSSI!$BN$48:$BN78)</f>
        <v>-128</v>
      </c>
      <c r="H55" s="125" t="n">
        <f aca="false">IF($D55&lt;&gt;0,IF(G55/$D55&gt;=0,1,IF(G55/$D55&lt;-1,0,IF(AND(G55/$D55&lt;-0,G55/$D55&gt;-1),(1-(0-(G55/$D55))),0))),0)</f>
        <v>0</v>
      </c>
      <c r="I55" s="182" t="n">
        <f aca="false">WSSI!$L$49-SUM(WSSI!$BN$49:$BN78)</f>
        <v>-110</v>
      </c>
      <c r="J55" s="125" t="n">
        <f aca="false">IF($D55&lt;&gt;0,IF(I55/$D55&gt;=0,1,IF(I55/$D55&lt;-1,0,IF(AND(I55/$D55&lt;-0,I55/$D55&gt;-1),(1-(0-(I55/$D55))),0))),0)</f>
        <v>0</v>
      </c>
      <c r="K55" s="182" t="n">
        <f aca="false">WSSI!$L$50-SUM(WSSI!$BN$50:$BN78)</f>
        <v>-93</v>
      </c>
      <c r="L55" s="125" t="n">
        <f aca="false">IF($D55&lt;&gt;0,IF(K55/$D55&gt;=0,1,IF(K55/$D55&lt;-1,0,IF(AND(K55/$D55&lt;-0,K55/$D55&gt;-1),(1-(0-(K55/$D55))),0))),0)</f>
        <v>0</v>
      </c>
      <c r="M55" s="182" t="n">
        <f aca="false">WSSI!$L$52-SUM(WSSI!$BN$52:$BN78)</f>
        <v>-77</v>
      </c>
      <c r="N55" s="182"/>
      <c r="O55" s="125" t="n">
        <f aca="false">IF($D55&lt;&gt;0,IF(M55/$D55&gt;=0,1,IF(M55/$D55&lt;-1,0,IF(AND(M55/$D55&lt;-0,M55/$D55&gt;-1),(1-(0-(M55/$D55))),0))),0)</f>
        <v>0</v>
      </c>
      <c r="P55" s="182" t="n">
        <f aca="false">WSSI!$L$53-SUM(WSSI!$BN$53:$BN78)</f>
        <v>-62</v>
      </c>
      <c r="Q55" s="125" t="n">
        <f aca="false">IF($D55&lt;&gt;0,IF(P55/$D55&gt;=0,1,IF(P55/$D55&lt;-1,0,IF(AND(P55/$D55&lt;-0,P55/$D55&gt;-1),(1-(0-(P55/$D55))),0))),0)</f>
        <v>0</v>
      </c>
      <c r="R55" s="182" t="n">
        <f aca="false">WSSI!$L$54-SUM(WSSI!$BN$54:$BN78)</f>
        <v>-48</v>
      </c>
      <c r="S55" s="125" t="n">
        <f aca="false">IF($D55&lt;&gt;0,IF(R55/$D55&gt;=0,1,IF(R55/$D55&lt;-1,0,IF(AND(R55/$D55&lt;-0,R55/$D55&gt;-1),(1-(0-(R55/$D55))),0))),0)</f>
        <v>0</v>
      </c>
      <c r="T55" s="182" t="n">
        <f aca="false">WSSI!$L$55-SUM(WSSI!$BN$55:$BN78)</f>
        <v>-35</v>
      </c>
      <c r="U55" s="125" t="n">
        <f aca="false">IF($D55&lt;&gt;0,IF(T55/$D55&gt;=0,1,IF(T55/$D55&lt;-1,0,IF(AND(T55/$D55&lt;-0,T55/$D55&gt;-1),(1-(0-(T55/$D55))),0))),0)</f>
        <v>0</v>
      </c>
      <c r="V55" s="182" t="n">
        <f aca="false">WSSI!$L$58-SUM(WSSI!$BN$58:$BN78)</f>
        <v>-23</v>
      </c>
      <c r="W55" s="125" t="n">
        <f aca="false">IF($D55&lt;&gt;0,IF(V55/$D55&gt;=0,1,IF(V55/$D55&lt;-1,0,IF(AND(V55/$D55&lt;-0,V55/$D55&gt;-1),(1-(0-(V55/$D55))),0))),0)</f>
        <v>0</v>
      </c>
      <c r="X55" s="182" t="n">
        <f aca="false">WSSI!$L$59-SUM(WSSI!$BN$59:$BN78)</f>
        <v>-11</v>
      </c>
      <c r="Y55" s="125" t="n">
        <f aca="false">IF($D55&lt;&gt;0,IF(X55/$D55&gt;=0,1,IF(X55/$D55&lt;-1,0,IF(AND(X55/$D55&lt;-0,X55/$D55&gt;-1),(1-(0-(X55/$D55))),0))),0)</f>
        <v>0</v>
      </c>
      <c r="Z55" s="125"/>
      <c r="AA55" s="182" t="n">
        <f aca="false">WSSI!$L$60-SUM(WSSI!$BN$60:$BN78)</f>
        <v>0</v>
      </c>
      <c r="AB55" s="125" t="n">
        <f aca="false">IF($D55&lt;&gt;0,IF(AA55/$D55&gt;=0,1,IF(AA55/$D55&lt;-1,0,IF(AND(AA55/$D55&lt;-0,AA55/$D55&gt;-1),(1-(0-(AA55/$D55))),0))),0)</f>
        <v>1</v>
      </c>
      <c r="AC55" s="182" t="n">
        <f aca="false">WSSI!$L$61-SUM(WSSI!$BN$61:$BN78)</f>
        <v>10</v>
      </c>
      <c r="AD55" s="125" t="n">
        <f aca="false">IF($D55&lt;&gt;0,IF(AC55/$D55&gt;=0,1,IF(AC55/$D55&lt;-1,0,IF(AND(AC55/$D55&lt;-0,AC55/$D55&gt;-1),(1-(0-(AC55/$D55))),0))),0)</f>
        <v>1</v>
      </c>
      <c r="AE55" s="182" t="n">
        <f aca="false">WSSI!$L$64-SUM(WSSI!$BN$64:$BN78)</f>
        <v>20</v>
      </c>
      <c r="AF55" s="125" t="n">
        <f aca="false">IF($D55&lt;&gt;0,IF(AE55/$D55&gt;=0,1,IF(AE55/$D55&lt;-1,0,IF(AND(AE55/$D55&lt;-0,AE55/$D55&gt;-1),(1-(0-(AE55/$D55))),0))),0)</f>
        <v>1</v>
      </c>
      <c r="AG55" s="182" t="n">
        <f aca="false">WSSI!$L$65-SUM(WSSI!$BN$65:$BN78)</f>
        <v>29</v>
      </c>
      <c r="AH55" s="125" t="n">
        <f aca="false">IF($D55&lt;&gt;0,IF(AG55/$D55&gt;=0,1,IF(AG55/$D55&lt;-1,0,IF(AND(AG55/$D55&lt;-0,AG55/$D55&gt;-1),(1-(0-(AG55/$D55))),0))),0)</f>
        <v>1</v>
      </c>
      <c r="AI55" s="182" t="n">
        <f aca="false">WSSI!$L$66-SUM(WSSI!$BN$66:$BN78)</f>
        <v>37</v>
      </c>
      <c r="AJ55" s="125" t="n">
        <f aca="false">IF($D55&lt;&gt;0,IF(AI55/$D55&gt;=0,1,IF(AI55/$D55&lt;-1,0,IF(AND(AI55/$D55&lt;-0,AI55/$D55&gt;-1),(1-(0-(AI55/$D55))),0))),0)</f>
        <v>1</v>
      </c>
      <c r="AK55" s="182" t="n">
        <f aca="false">WSSI!$L$67-SUM(WSSI!$BN$67:$BN78)</f>
        <v>45</v>
      </c>
      <c r="AL55" s="125" t="n">
        <f aca="false">IF($D55&lt;&gt;0,IF(AK55/$D55&gt;=0,1,IF(AK55/$D55&lt;-1,0,IF(AND(AK55/$D55&lt;-0,AK55/$D55&gt;-1),(1-(0-(AK55/$D55))),0))),0)</f>
        <v>1</v>
      </c>
      <c r="AM55" s="182" t="n">
        <f aca="false">WSSI!$L$70-SUM(WSSI!$BN$70:$BN78)</f>
        <v>45</v>
      </c>
      <c r="AN55" s="125" t="n">
        <f aca="false">IF($D55&lt;&gt;0,IF(AM55/$D55&gt;=0,1,IF(AM55/$D55&lt;-1,0,IF(AND(AM55/$D55&lt;-0,AM55/$D55&gt;-1),(1-(0-(AM55/$D55))),0))),0)</f>
        <v>1</v>
      </c>
      <c r="AO55" s="182" t="n">
        <f aca="false">WSSI!$L$71-SUM(WSSI!$BN$71:$BN78)</f>
        <v>45</v>
      </c>
      <c r="AP55" s="125" t="n">
        <f aca="false">IF($D55&lt;&gt;0,IF(AO55/$D55&gt;=0,1,IF(AO55/$D55&lt;-1,0,IF(AND(AO55/$D55&lt;-0,AO55/$D55&gt;-1),(1-(0-(AO55/$D55))),0))),0)</f>
        <v>1</v>
      </c>
      <c r="AQ55" s="182" t="n">
        <f aca="false">WSSI!$L$72-SUM(WSSI!$BN$72:$BN78)</f>
        <v>45</v>
      </c>
      <c r="AR55" s="125" t="n">
        <f aca="false">IF($D55&lt;&gt;0,IF(AQ55/$D55&gt;=0,1,IF(AQ55/$D55&lt;-1,0,IF(AND(AQ55/$D55&lt;-0,AQ55/$D55&gt;-1),(1-(0-(AQ55/$D55))),0))),0)</f>
        <v>1</v>
      </c>
      <c r="AS55" s="182" t="n">
        <f aca="false">WSSI!$L$73-SUM(WSSI!$BN$73:$BN78)</f>
        <v>45</v>
      </c>
      <c r="AT55" s="182"/>
      <c r="AU55" s="182"/>
      <c r="AV55" s="125" t="n">
        <f aca="false">IF(AS55/$D55&gt;=0,1,IF(AS55/$D55&lt;-1,0,IF(AND(AS55/$D55&lt;-0,AS55/$D55&gt;-1),(1-(0-(AS55/$D55))),0)))</f>
        <v>1</v>
      </c>
      <c r="AW55" s="182" t="n">
        <f aca="false">WSSI!$L$76-SUM(WSSI!$BN$76:$BN78)</f>
        <v>45</v>
      </c>
      <c r="AX55" s="125" t="n">
        <f aca="false">IF($D55&lt;&gt;0,IF(AW55/$D55&gt;=0,1,IF(AW55/$D55&lt;-1,0,IF(AND(AW55/$D55&lt;-0,AW55/$D55&gt;-1),(1-(0-(AW55/$D55))),0))),0)</f>
        <v>1</v>
      </c>
      <c r="AY55" s="182" t="n">
        <f aca="false">WSSI!$L$77-SUM(WSSI!$BN$77:$BN78)</f>
        <v>45</v>
      </c>
      <c r="AZ55" s="125" t="n">
        <f aca="false">IF($D55&lt;&gt;0,IF(AY55/$D55&gt;=0,1,IF(AY55/$D55&lt;-1,0,IF(AND(AY55/$D55&lt;-0,AY55/$D55&gt;-1),(1-(0-(AY55/$D55))),0))),0)</f>
        <v>1</v>
      </c>
      <c r="BA55" s="182" t="n">
        <f aca="false">WSSI!$L$78-SUM(WSSI!$BN$78:$BN78)</f>
        <v>45</v>
      </c>
      <c r="BB55" s="125" t="n">
        <f aca="false">IF($D55&lt;&gt;0,IF(BA55/$D55&gt;=0,1,IF(BA55/$D55&lt;-1,0,IF(AND(BA55/$D55&lt;-0,BA55/$D55&gt;-1),(1-(0-(BA55/$D55))),0))),0)</f>
        <v>1</v>
      </c>
      <c r="BC55" s="125"/>
      <c r="BD55" s="125"/>
      <c r="BE55" s="125"/>
      <c r="BF55" s="125"/>
      <c r="BG55" s="125"/>
      <c r="BH55" s="125"/>
      <c r="BI55" s="125"/>
      <c r="BJ55" s="125"/>
      <c r="BK55" s="13"/>
      <c r="BL55" s="13"/>
      <c r="BM55" s="13"/>
      <c r="BN55" s="13"/>
      <c r="BO55" s="182" t="n">
        <f aca="false">WSSI!$U$47-SUM(WSSI!$BN$47:$BN78)</f>
        <v>-145</v>
      </c>
      <c r="BP55" s="125" t="n">
        <f aca="false">IF($D55&lt;&gt;0,IF(BO55/$D55&gt;=0,1,IF(BO55/$D55&lt;-1,0,IF(AND(BO55/$D55&lt;-0,BO55/$D55&gt;-1),(1-(0-(BO55/$D55))),0))),0)</f>
        <v>0</v>
      </c>
      <c r="BQ55" s="182" t="n">
        <f aca="false">WSSI!$U$48-SUM(WSSI!$BN$48:$BN78)</f>
        <v>-278</v>
      </c>
      <c r="BR55" s="125" t="n">
        <f aca="false">IF($D55&lt;&gt;0,IF(BQ55/$D55&gt;=0,1,IF(BQ55/$D55&lt;-1,0,IF(AND(BQ55/$D55&lt;-0,BQ55/$D55&gt;-1),(1-(0-(BQ55/$D55))),0))),0)</f>
        <v>0</v>
      </c>
      <c r="BS55" s="182" t="n">
        <f aca="false">WSSI!$U$49-SUM(WSSI!$BN$49:$BN78)</f>
        <v>-271</v>
      </c>
      <c r="BT55" s="125" t="n">
        <f aca="false">IF($D55&lt;&gt;0,IF(BS55/$D55&gt;=0,1,IF(BS55/$D55&lt;-1,0,IF(AND(BS55/$D55&lt;-0,BS55/$D55&gt;-1),(1-(0-(BS55/$D55))),0))),0)</f>
        <v>0</v>
      </c>
      <c r="BU55" s="182" t="n">
        <f aca="false">WSSI!$U$50-SUM(WSSI!$BN$50:$BN78)</f>
        <v>-264</v>
      </c>
      <c r="BV55" s="125" t="n">
        <f aca="false">IF($D55&lt;&gt;0,IF(BU55/$D55&gt;=0,1,IF(BU55/$D55&lt;-1,0,IF(AND(BU55/$D55&lt;-0,BU55/$D55&gt;-1),(1-(0-(BU55/$D55))),0))),0)</f>
        <v>0</v>
      </c>
      <c r="BW55" s="182" t="n">
        <f aca="false">WSSI!$U$52-SUM(WSSI!$BN$52:$BN78)</f>
        <v>-256</v>
      </c>
      <c r="BX55" s="182"/>
      <c r="BY55" s="125" t="n">
        <f aca="false">IF($D55&lt;&gt;0,IF(BW55/$D55&gt;=0,1,IF(BW55/$D55&lt;-1,0,IF(AND(BW55/$D55&lt;-0,BW55/$D55&gt;-1),(1-(0-(BW55/$D55))),0))),0)</f>
        <v>0</v>
      </c>
      <c r="BZ55" s="182" t="n">
        <f aca="false">WSSI!$U$53-SUM(WSSI!$BN$53:$BN78)</f>
        <v>-248</v>
      </c>
      <c r="CA55" s="125" t="n">
        <f aca="false">IF($D55&lt;&gt;0,IF(BZ55/$D55&gt;=0,1,IF(BZ55/$D55&lt;-1,0,IF(AND(BZ55/$D55&lt;-0,BZ55/$D55&gt;-1),(1-(0-(BZ55/$D55))),0))),0)</f>
        <v>0</v>
      </c>
      <c r="CB55" s="182" t="n">
        <f aca="false">WSSI!$U$54-SUM(WSSI!$BN$54:$BN78)</f>
        <v>-239</v>
      </c>
      <c r="CC55" s="125" t="n">
        <f aca="false">IF($D55&lt;&gt;0,IF(CB55/$D55&gt;=0,1,IF(CB55/$D55&lt;-1,0,IF(AND(CB55/$D55&lt;-0,CB55/$D55&gt;-1),(1-(0-(CB55/$D55))),0))),0)</f>
        <v>0</v>
      </c>
      <c r="CD55" s="182" t="n">
        <f aca="false">WSSI!$U$55-SUM(WSSI!$BN$55:$BN78)</f>
        <v>-229</v>
      </c>
      <c r="CE55" s="125" t="n">
        <f aca="false">IF($D55&lt;&gt;0,IF(CD55/$D55&gt;=0,1,IF(CD55/$D55&lt;-1,0,IF(AND(CD55/$D55&lt;-0,CD55/$D55&gt;-1),(1-(0-(CD55/$D55))),0))),0)</f>
        <v>0</v>
      </c>
      <c r="CF55" s="182" t="n">
        <f aca="false">WSSI!$U$58-SUM(WSSI!$BN$58:$BN78)</f>
        <v>-217</v>
      </c>
      <c r="CG55" s="125" t="n">
        <f aca="false">IF(CF55/$D55&gt;=0,1,IF(CF55/$D55&lt;-1,0,IF(AND(CF55/$D55&lt;-0,CF55/$D55&gt;-1),(1-(0-(CF55/$D55))),0)))</f>
        <v>0</v>
      </c>
      <c r="CH55" s="182" t="n">
        <f aca="false">WSSI!$U$59-SUM(WSSI!$BN$59:$BN78)</f>
        <v>-204</v>
      </c>
      <c r="CI55" s="125" t="n">
        <f aca="false">IF(CH55/$D55&gt;=0,1,IF(CH55/$D55&lt;-1,0,IF(AND(CH55/$D55&lt;-0,CH55/$D55&gt;-1),(1-(0-(CH55/$D55))),0)))</f>
        <v>0</v>
      </c>
      <c r="CJ55" s="125"/>
      <c r="CK55" s="182" t="n">
        <f aca="false">WSSI!$U$60-SUM(WSSI!$BN$60:$BN78)</f>
        <v>-191</v>
      </c>
      <c r="CL55" s="125" t="n">
        <f aca="false">IF($D55&lt;&gt;0,IF(CK55/$D55&gt;=0,1,IF(CK55/$D55&lt;-1,0,IF(AND(CK55/$D55&lt;-0,CK55/$D55&gt;-1),(1-(0-(CK55/$D55))),0))),0)</f>
        <v>0</v>
      </c>
      <c r="CM55" s="182" t="n">
        <f aca="false">WSSI!$U$61-SUM(WSSI!$BN$61:$BN78)</f>
        <v>-177</v>
      </c>
      <c r="CN55" s="125" t="n">
        <f aca="false">IF($D55&lt;&gt;0,IF(CM55/$D55&gt;=0,1,IF(CM55/$D55&lt;-1,0,IF(AND(CM55/$D55&lt;-0,CM55/$D55&gt;-1),(1-(0-(CM55/$D55))),0))),0)</f>
        <v>0</v>
      </c>
      <c r="CO55" s="182" t="n">
        <f aca="false">WSSI!$U$64-SUM(WSSI!$BN$64:$BN78)</f>
        <v>-161</v>
      </c>
      <c r="CP55" s="125" t="n">
        <f aca="false">IF($D55&lt;&gt;0,IF(CO55/$D55&gt;=0,1,IF(CO55/$D55&lt;-1,0,IF(AND(CO55/$D55&lt;-0,CO55/$D55&gt;-1),(1-(0-(CO55/$D55))),0))),0)</f>
        <v>0</v>
      </c>
      <c r="CQ55" s="182" t="n">
        <f aca="false">WSSI!$U$65-SUM(WSSI!$BN$65:$BN78)</f>
        <v>-145</v>
      </c>
      <c r="CR55" s="125" t="n">
        <f aca="false">IF($D55&lt;&gt;0,IF(CQ55/$D55&gt;=0,1,IF(CQ55/$D55&lt;-1,0,IF(AND(CQ55/$D55&lt;-0,CQ55/$D55&gt;-1),(1-(0-(CQ55/$D55))),0))),0)</f>
        <v>0</v>
      </c>
      <c r="CS55" s="182" t="n">
        <f aca="false">WSSI!$U$66-SUM(WSSI!$BN$66:$BN78)</f>
        <v>-128</v>
      </c>
      <c r="CT55" s="125" t="n">
        <f aca="false">IF($D55&lt;&gt;0,IF(CS55/$D55&gt;=0,1,IF(CS55/$D55&lt;-1,0,IF(AND(CS55/$D55&lt;-0,CS55/$D55&gt;-1),(1-(0-(CS55/$D55))),0))),0)</f>
        <v>0</v>
      </c>
      <c r="CU55" s="182" t="n">
        <f aca="false">WSSI!$U$67-SUM(WSSI!$BN$67:$BN78)</f>
        <v>-110</v>
      </c>
      <c r="CV55" s="125" t="n">
        <f aca="false">IF($D55&lt;&gt;0,IF(CU55/$D55&gt;=0,1,IF(CU55/$D55&lt;-1,0,IF(AND(CU55/$D55&lt;-0,CU55/$D55&gt;-1),(1-(0-(CU55/$D55))),0))),0)</f>
        <v>0</v>
      </c>
      <c r="CW55" s="182" t="n">
        <f aca="false">WSSI!$U$70-SUM(WSSI!$BN$70:$BN78)</f>
        <v>-93</v>
      </c>
      <c r="CX55" s="125" t="n">
        <f aca="false">IF(CW55/$D55&gt;=0,1,IF(CW55/$D55&lt;-1,0,IF(AND(CW55/$D55&lt;-0,CW55/$D55&gt;-1),(1-(0-(CW55/$D55))),0)))</f>
        <v>0</v>
      </c>
      <c r="CY55" s="182" t="n">
        <f aca="false">WSSI!$U$71-SUM(WSSI!$BN$71:$BN78)</f>
        <v>-77</v>
      </c>
      <c r="CZ55" s="125" t="n">
        <f aca="false">IF(CY55/$D55&gt;=0,1,IF(CY55/$D55&lt;-1,0,IF(AND(CY55/$D55&lt;-0,CY55/$D55&gt;-1),(1-(0-(CY55/$D55))),0)))</f>
        <v>0</v>
      </c>
      <c r="DA55" s="182" t="n">
        <f aca="false">WSSI!$U$72-SUM(WSSI!$BN$72:$BN78)</f>
        <v>-62</v>
      </c>
      <c r="DB55" s="125" t="n">
        <f aca="false">IF(DA55/$D55&gt;=0,1,IF(DA55/$D55&lt;-1,0,IF(AND(DA55/$D55&lt;-0,DA55/$D55&gt;-1),(1-(0-(DA55/$D55))),0)))</f>
        <v>0</v>
      </c>
      <c r="DC55" s="182" t="n">
        <f aca="false">WSSI!$U$73-SUM(WSSI!$BN$73:$BN78)</f>
        <v>-48</v>
      </c>
      <c r="DD55" s="182"/>
      <c r="DE55" s="182"/>
      <c r="DF55" s="125" t="n">
        <f aca="false">IF($D55&lt;&gt;0,IF(DC55/$D55&gt;=0,1,IF(DC55/$D55&lt;-1,0,IF(AND(DC55/$D55&lt;-0,DC55/$D55&gt;-1),(1-(0-(DC55/$D55))),0))),0)</f>
        <v>0</v>
      </c>
      <c r="DG55" s="182" t="n">
        <f aca="false">WSSI!$U$76-SUM(WSSI!$BN$76:$BN78)</f>
        <v>-35</v>
      </c>
      <c r="DH55" s="125" t="n">
        <f aca="false">IF(DG55/$D55&gt;=0,1,IF(DG55/$D55&lt;-1,0,IF(AND(DG55/$D55&lt;-0,DG55/$D55&gt;-1),(1-(0-(DG55/$D55))),0)))</f>
        <v>0</v>
      </c>
      <c r="DI55" s="182" t="n">
        <f aca="false">WSSI!$U$77-SUM(WSSI!$BN$77:$BN78)</f>
        <v>-23</v>
      </c>
      <c r="DJ55" s="125" t="n">
        <f aca="false">IF(DI55/$D55&gt;=0,1,IF(DI55/$D55&lt;-1,0,IF(AND(DI55/$D55&lt;-0,DI55/$D55&gt;-1),(1-(0-(DI55/$D55))),0)))</f>
        <v>0</v>
      </c>
      <c r="DK55" s="182" t="n">
        <f aca="false">WSSI!$U$78-SUM(WSSI!$BN$78:$BN78)</f>
        <v>-11</v>
      </c>
      <c r="DL55" s="125" t="n">
        <f aca="false">IF(DK55/$D55&gt;=0,1,IF(DK55/$D55&lt;-1,0,IF(AND(DK55/$D55&lt;-0,DK55/$D55&gt;-1),(1-(0-(DK55/$D55))),0)))</f>
        <v>0</v>
      </c>
      <c r="DM55" s="125"/>
      <c r="DN55" s="125"/>
      <c r="DO55" s="125"/>
      <c r="DP55" s="125"/>
      <c r="DQ55" s="125"/>
      <c r="DR55" s="125"/>
      <c r="DS55" s="125"/>
      <c r="DT55" s="125"/>
      <c r="DU55" s="13"/>
      <c r="DV55" s="13"/>
      <c r="DW55" s="13"/>
      <c r="DX55" s="13"/>
      <c r="DY55" s="182"/>
      <c r="DZ55" s="125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</row>
    <row collapsed="false" customFormat="false" customHeight="true" hidden="false" ht="13" outlineLevel="0" r="56">
      <c r="A56" s="125"/>
      <c r="B56" s="125"/>
      <c r="C56" s="125"/>
      <c r="D56" s="125" t="n">
        <f aca="false">WSSI!BB79</f>
        <v>10</v>
      </c>
      <c r="E56" s="182" t="n">
        <f aca="false">WSSI!$L$47-SUM(WSSI!$BN$47:$BN79)</f>
        <v>-155</v>
      </c>
      <c r="F56" s="125" t="n">
        <f aca="false">IF($D56&lt;&gt;0,IF(E56/$D56&gt;=0,1,IF(E56/$D56&lt;-1,0,IF(AND(E56/$D56&lt;-0,E56/$D56&gt;-1),(1-(0-(E56/$D56))),0))),0)</f>
        <v>0</v>
      </c>
      <c r="G56" s="182" t="n">
        <f aca="false">WSSI!$L$48-SUM(WSSI!$BN$48:$BN79)</f>
        <v>-138</v>
      </c>
      <c r="H56" s="125" t="n">
        <f aca="false">IF($D56&lt;&gt;0,IF(G56/$D56&gt;=0,1,IF(G56/$D56&lt;-1,0,IF(AND(G56/$D56&lt;-0,G56/$D56&gt;-1),(1-(0-(G56/$D56))),0))),0)</f>
        <v>0</v>
      </c>
      <c r="I56" s="182" t="n">
        <f aca="false">WSSI!$L$49-SUM(WSSI!$BN$49:$BN79)</f>
        <v>-120</v>
      </c>
      <c r="J56" s="125" t="n">
        <f aca="false">IF($D56&lt;&gt;0,IF(I56/$D56&gt;=0,1,IF(I56/$D56&lt;-1,0,IF(AND(I56/$D56&lt;-0,I56/$D56&gt;-1),(1-(0-(I56/$D56))),0))),0)</f>
        <v>0</v>
      </c>
      <c r="K56" s="182" t="n">
        <f aca="false">WSSI!$L$50-SUM(WSSI!$BN$50:$BN79)</f>
        <v>-103</v>
      </c>
      <c r="L56" s="125" t="n">
        <f aca="false">IF($D56&lt;&gt;0,IF(K56/$D56&gt;=0,1,IF(K56/$D56&lt;-1,0,IF(AND(K56/$D56&lt;-0,K56/$D56&gt;-1),(1-(0-(K56/$D56))),0))),0)</f>
        <v>0</v>
      </c>
      <c r="M56" s="182" t="n">
        <f aca="false">WSSI!$L$52-SUM(WSSI!$BN$52:$BN79)</f>
        <v>-87</v>
      </c>
      <c r="N56" s="182"/>
      <c r="O56" s="125" t="n">
        <f aca="false">IF($D56&lt;&gt;0,IF(M56/$D56&gt;=0,1,IF(M56/$D56&lt;-1,0,IF(AND(M56/$D56&lt;-0,M56/$D56&gt;-1),(1-(0-(M56/$D56))),0))),0)</f>
        <v>0</v>
      </c>
      <c r="P56" s="182" t="n">
        <f aca="false">WSSI!$L$53-SUM(WSSI!$BN$53:$BN79)</f>
        <v>-72</v>
      </c>
      <c r="Q56" s="125" t="n">
        <f aca="false">IF($D56&lt;&gt;0,IF(P56/$D56&gt;=0,1,IF(P56/$D56&lt;-1,0,IF(AND(P56/$D56&lt;-0,P56/$D56&gt;-1),(1-(0-(P56/$D56))),0))),0)</f>
        <v>0</v>
      </c>
      <c r="R56" s="182" t="n">
        <f aca="false">WSSI!$L$54-SUM(WSSI!$BN$54:$BN79)</f>
        <v>-58</v>
      </c>
      <c r="S56" s="125" t="n">
        <f aca="false">IF($D56&lt;&gt;0,IF(R56/$D56&gt;=0,1,IF(R56/$D56&lt;-1,0,IF(AND(R56/$D56&lt;-0,R56/$D56&gt;-1),(1-(0-(R56/$D56))),0))),0)</f>
        <v>0</v>
      </c>
      <c r="T56" s="182" t="n">
        <f aca="false">WSSI!$L$55-SUM(WSSI!$BN$55:$BN79)</f>
        <v>-45</v>
      </c>
      <c r="U56" s="125" t="n">
        <f aca="false">IF($D56&lt;&gt;0,IF(T56/$D56&gt;=0,1,IF(T56/$D56&lt;-1,0,IF(AND(T56/$D56&lt;-0,T56/$D56&gt;-1),(1-(0-(T56/$D56))),0))),0)</f>
        <v>0</v>
      </c>
      <c r="V56" s="182" t="n">
        <f aca="false">WSSI!$L$58-SUM(WSSI!$BN$58:$BN79)</f>
        <v>-33</v>
      </c>
      <c r="W56" s="125" t="n">
        <f aca="false">IF($D56&lt;&gt;0,IF(V56/$D56&gt;=0,1,IF(V56/$D56&lt;-1,0,IF(AND(V56/$D56&lt;-0,V56/$D56&gt;-1),(1-(0-(V56/$D56))),0))),0)</f>
        <v>0</v>
      </c>
      <c r="X56" s="182" t="n">
        <f aca="false">WSSI!$L$59-SUM(WSSI!$BN$59:$BN79)</f>
        <v>-21</v>
      </c>
      <c r="Y56" s="125" t="n">
        <f aca="false">IF($D56&lt;&gt;0,IF(X56/$D56&gt;=0,1,IF(X56/$D56&lt;-1,0,IF(AND(X56/$D56&lt;-0,X56/$D56&gt;-1),(1-(0-(X56/$D56))),0))),0)</f>
        <v>0</v>
      </c>
      <c r="Z56" s="125"/>
      <c r="AA56" s="182" t="n">
        <f aca="false">WSSI!$L$60-SUM(WSSI!$BN$60:$BN79)</f>
        <v>-10</v>
      </c>
      <c r="AB56" s="125" t="n">
        <f aca="false">IF($D56&lt;&gt;0,IF(AA56/$D56&gt;=0,1,IF(AA56/$D56&lt;-1,0,IF(AND(AA56/$D56&lt;-0,AA56/$D56&gt;-1),(1-(0-(AA56/$D56))),0))),0)</f>
        <v>0</v>
      </c>
      <c r="AC56" s="182" t="n">
        <f aca="false">WSSI!$L$61-SUM(WSSI!$BN$61:$BN79)</f>
        <v>0</v>
      </c>
      <c r="AD56" s="125" t="n">
        <f aca="false">IF($D56&lt;&gt;0,IF(AC56/$D56&gt;=0,1,IF(AC56/$D56&lt;-1,0,IF(AND(AC56/$D56&lt;-0,AC56/$D56&gt;-1),(1-(0-(AC56/$D56))),0))),0)</f>
        <v>1</v>
      </c>
      <c r="AE56" s="182" t="n">
        <f aca="false">WSSI!$L$64-SUM(WSSI!$BN$64:$BN79)</f>
        <v>10</v>
      </c>
      <c r="AF56" s="125" t="n">
        <f aca="false">IF($D56&lt;&gt;0,IF(AE56/$D56&gt;=0,1,IF(AE56/$D56&lt;-1,0,IF(AND(AE56/$D56&lt;-0,AE56/$D56&gt;-1),(1-(0-(AE56/$D56))),0))),0)</f>
        <v>1</v>
      </c>
      <c r="AG56" s="182" t="n">
        <f aca="false">WSSI!$L$65-SUM(WSSI!$BN$65:$BN79)</f>
        <v>19</v>
      </c>
      <c r="AH56" s="125" t="n">
        <f aca="false">IF($D56&lt;&gt;0,IF(AG56/$D56&gt;=0,1,IF(AG56/$D56&lt;-1,0,IF(AND(AG56/$D56&lt;-0,AG56/$D56&gt;-1),(1-(0-(AG56/$D56))),0))),0)</f>
        <v>1</v>
      </c>
      <c r="AI56" s="182" t="n">
        <f aca="false">WSSI!$L$66-SUM(WSSI!$BN$66:$BN79)</f>
        <v>27</v>
      </c>
      <c r="AJ56" s="125" t="n">
        <f aca="false">IF($D56&lt;&gt;0,IF(AI56/$D56&gt;=0,1,IF(AI56/$D56&lt;-1,0,IF(AND(AI56/$D56&lt;-0,AI56/$D56&gt;-1),(1-(0-(AI56/$D56))),0))),0)</f>
        <v>1</v>
      </c>
      <c r="AK56" s="182" t="n">
        <f aca="false">WSSI!$L$67-SUM(WSSI!$BN$67:$BN79)</f>
        <v>35</v>
      </c>
      <c r="AL56" s="125" t="n">
        <f aca="false">IF($D56&lt;&gt;0,IF(AK56/$D56&gt;=0,1,IF(AK56/$D56&lt;-1,0,IF(AND(AK56/$D56&lt;-0,AK56/$D56&gt;-1),(1-(0-(AK56/$D56))),0))),0)</f>
        <v>1</v>
      </c>
      <c r="AM56" s="182" t="n">
        <f aca="false">WSSI!$L$70-SUM(WSSI!$BN$70:$BN79)</f>
        <v>35</v>
      </c>
      <c r="AN56" s="125" t="n">
        <f aca="false">IF($D56&lt;&gt;0,IF(AM56/$D56&gt;=0,1,IF(AM56/$D56&lt;-1,0,IF(AND(AM56/$D56&lt;-0,AM56/$D56&gt;-1),(1-(0-(AM56/$D56))),0))),0)</f>
        <v>1</v>
      </c>
      <c r="AO56" s="182" t="n">
        <f aca="false">WSSI!$L$71-SUM(WSSI!$BN$71:$BN79)</f>
        <v>35</v>
      </c>
      <c r="AP56" s="125" t="n">
        <f aca="false">IF($D56&lt;&gt;0,IF(AO56/$D56&gt;=0,1,IF(AO56/$D56&lt;-1,0,IF(AND(AO56/$D56&lt;-0,AO56/$D56&gt;-1),(1-(0-(AO56/$D56))),0))),0)</f>
        <v>1</v>
      </c>
      <c r="AQ56" s="182" t="n">
        <f aca="false">WSSI!$L$72-SUM(WSSI!$BN$72:$BN79)</f>
        <v>35</v>
      </c>
      <c r="AR56" s="125" t="n">
        <f aca="false">IF($D56&lt;&gt;0,IF(AQ56/$D56&gt;=0,1,IF(AQ56/$D56&lt;-1,0,IF(AND(AQ56/$D56&lt;-0,AQ56/$D56&gt;-1),(1-(0-(AQ56/$D56))),0))),0)</f>
        <v>1</v>
      </c>
      <c r="AS56" s="182" t="n">
        <f aca="false">WSSI!$L$73-SUM(WSSI!$BN$73:$BN79)</f>
        <v>35</v>
      </c>
      <c r="AT56" s="182"/>
      <c r="AU56" s="182"/>
      <c r="AV56" s="125" t="n">
        <f aca="false">IF(AS56/$D56&gt;=0,1,IF(AS56/$D56&lt;-1,0,IF(AND(AS56/$D56&lt;-0,AS56/$D56&gt;-1),(1-(0-(AS56/$D56))),0)))</f>
        <v>1</v>
      </c>
      <c r="AW56" s="182" t="n">
        <f aca="false">WSSI!$L$76-SUM(WSSI!$BN$76:$BN79)</f>
        <v>35</v>
      </c>
      <c r="AX56" s="125" t="n">
        <f aca="false">IF($D56&lt;&gt;0,IF(AW56/$D56&gt;=0,1,IF(AW56/$D56&lt;-1,0,IF(AND(AW56/$D56&lt;-0,AW56/$D56&gt;-1),(1-(0-(AW56/$D56))),0))),0)</f>
        <v>1</v>
      </c>
      <c r="AY56" s="182" t="n">
        <f aca="false">WSSI!$L$77-SUM(WSSI!$BN$77:$BN79)</f>
        <v>35</v>
      </c>
      <c r="AZ56" s="125" t="n">
        <f aca="false">IF($D56&lt;&gt;0,IF(AY56/$D56&gt;=0,1,IF(AY56/$D56&lt;-1,0,IF(AND(AY56/$D56&lt;-0,AY56/$D56&gt;-1),(1-(0-(AY56/$D56))),0))),0)</f>
        <v>1</v>
      </c>
      <c r="BA56" s="182" t="n">
        <f aca="false">WSSI!$L$78-SUM(WSSI!$BN$78:$BN79)</f>
        <v>35</v>
      </c>
      <c r="BB56" s="125" t="n">
        <f aca="false">IF($D56&lt;&gt;0,IF(BA56/$D56&gt;=0,1,IF(BA56/$D56&lt;-1,0,IF(AND(BA56/$D56&lt;-0,BA56/$D56&gt;-1),(1-(0-(BA56/$D56))),0))),0)</f>
        <v>1</v>
      </c>
      <c r="BC56" s="182" t="n">
        <f aca="false">WSSI!$L$79-SUM(WSSI!$BN$79:$BN79)</f>
        <v>35</v>
      </c>
      <c r="BD56" s="125" t="n">
        <f aca="false">IF($D56&lt;&gt;0,IF(BC56/$D56&gt;=0,1,IF(BC56/$D56&lt;-1,0,IF(AND(BC56/$D56&lt;-0,BC56/$D56&gt;-1),(1-(0-(BC56/$D56))),0))),0)</f>
        <v>1</v>
      </c>
      <c r="BE56" s="125"/>
      <c r="BF56" s="125"/>
      <c r="BG56" s="125"/>
      <c r="BH56" s="125"/>
      <c r="BI56" s="125"/>
      <c r="BJ56" s="125"/>
      <c r="BK56" s="13"/>
      <c r="BL56" s="13"/>
      <c r="BM56" s="13"/>
      <c r="BN56" s="13"/>
      <c r="BO56" s="182" t="n">
        <f aca="false">WSSI!$U$47-SUM(WSSI!$BN$47:$BN79)</f>
        <v>-155</v>
      </c>
      <c r="BP56" s="125" t="n">
        <f aca="false">IF($D56&lt;&gt;0,IF(BO56/$D56&gt;=0,1,IF(BO56/$D56&lt;-1,0,IF(AND(BO56/$D56&lt;-0,BO56/$D56&gt;-1),(1-(0-(BO56/$D56))),0))),0)</f>
        <v>0</v>
      </c>
      <c r="BQ56" s="182" t="n">
        <f aca="false">WSSI!$U$48-SUM(WSSI!$BN$48:$BN79)</f>
        <v>-288</v>
      </c>
      <c r="BR56" s="125" t="n">
        <f aca="false">IF($D56&lt;&gt;0,IF(BQ56/$D56&gt;=0,1,IF(BQ56/$D56&lt;-1,0,IF(AND(BQ56/$D56&lt;-0,BQ56/$D56&gt;-1),(1-(0-(BQ56/$D56))),0))),0)</f>
        <v>0</v>
      </c>
      <c r="BS56" s="182" t="n">
        <f aca="false">WSSI!$U$49-SUM(WSSI!$BN$49:$BN79)</f>
        <v>-281</v>
      </c>
      <c r="BT56" s="125" t="n">
        <f aca="false">IF($D56&lt;&gt;0,IF(BS56/$D56&gt;=0,1,IF(BS56/$D56&lt;-1,0,IF(AND(BS56/$D56&lt;-0,BS56/$D56&gt;-1),(1-(0-(BS56/$D56))),0))),0)</f>
        <v>0</v>
      </c>
      <c r="BU56" s="182" t="n">
        <f aca="false">WSSI!$U$50-SUM(WSSI!$BN$50:$BN79)</f>
        <v>-274</v>
      </c>
      <c r="BV56" s="125" t="n">
        <f aca="false">IF($D56&lt;&gt;0,IF(BU56/$D56&gt;=0,1,IF(BU56/$D56&lt;-1,0,IF(AND(BU56/$D56&lt;-0,BU56/$D56&gt;-1),(1-(0-(BU56/$D56))),0))),0)</f>
        <v>0</v>
      </c>
      <c r="BW56" s="182" t="n">
        <f aca="false">WSSI!$U$52-SUM(WSSI!$BN$52:$BN79)</f>
        <v>-266</v>
      </c>
      <c r="BX56" s="182"/>
      <c r="BY56" s="125" t="n">
        <f aca="false">IF($D56&lt;&gt;0,IF(BW56/$D56&gt;=0,1,IF(BW56/$D56&lt;-1,0,IF(AND(BW56/$D56&lt;-0,BW56/$D56&gt;-1),(1-(0-(BW56/$D56))),0))),0)</f>
        <v>0</v>
      </c>
      <c r="BZ56" s="182" t="n">
        <f aca="false">WSSI!$U$53-SUM(WSSI!$BN$53:$BN79)</f>
        <v>-258</v>
      </c>
      <c r="CA56" s="125" t="n">
        <f aca="false">IF($D56&lt;&gt;0,IF(BZ56/$D56&gt;=0,1,IF(BZ56/$D56&lt;-1,0,IF(AND(BZ56/$D56&lt;-0,BZ56/$D56&gt;-1),(1-(0-(BZ56/$D56))),0))),0)</f>
        <v>0</v>
      </c>
      <c r="CB56" s="182" t="n">
        <f aca="false">WSSI!$U$54-SUM(WSSI!$BN$54:$BN79)</f>
        <v>-249</v>
      </c>
      <c r="CC56" s="125" t="n">
        <f aca="false">IF($D56&lt;&gt;0,IF(CB56/$D56&gt;=0,1,IF(CB56/$D56&lt;-1,0,IF(AND(CB56/$D56&lt;-0,CB56/$D56&gt;-1),(1-(0-(CB56/$D56))),0))),0)</f>
        <v>0</v>
      </c>
      <c r="CD56" s="182" t="n">
        <f aca="false">WSSI!$U$55-SUM(WSSI!$BN$55:$BN79)</f>
        <v>-239</v>
      </c>
      <c r="CE56" s="125" t="n">
        <f aca="false">IF($D56&lt;&gt;0,IF(CD56/$D56&gt;=0,1,IF(CD56/$D56&lt;-1,0,IF(AND(CD56/$D56&lt;-0,CD56/$D56&gt;-1),(1-(0-(CD56/$D56))),0))),0)</f>
        <v>0</v>
      </c>
      <c r="CF56" s="182" t="n">
        <f aca="false">WSSI!$U$58-SUM(WSSI!$BN$58:$BN79)</f>
        <v>-227</v>
      </c>
      <c r="CG56" s="125" t="n">
        <f aca="false">IF(CF56/$D56&gt;=0,1,IF(CF56/$D56&lt;-1,0,IF(AND(CF56/$D56&lt;-0,CF56/$D56&gt;-1),(1-(0-(CF56/$D56))),0)))</f>
        <v>0</v>
      </c>
      <c r="CH56" s="182" t="n">
        <f aca="false">WSSI!$U$59-SUM(WSSI!$BN$59:$BN79)</f>
        <v>-214</v>
      </c>
      <c r="CI56" s="125" t="n">
        <f aca="false">IF(CH56/$D56&gt;=0,1,IF(CH56/$D56&lt;-1,0,IF(AND(CH56/$D56&lt;-0,CH56/$D56&gt;-1),(1-(0-(CH56/$D56))),0)))</f>
        <v>0</v>
      </c>
      <c r="CJ56" s="125"/>
      <c r="CK56" s="182" t="n">
        <f aca="false">WSSI!$U$60-SUM(WSSI!$BN$60:$BN79)</f>
        <v>-201</v>
      </c>
      <c r="CL56" s="125" t="n">
        <f aca="false">IF($D56&lt;&gt;0,IF(CK56/$D56&gt;=0,1,IF(CK56/$D56&lt;-1,0,IF(AND(CK56/$D56&lt;-0,CK56/$D56&gt;-1),(1-(0-(CK56/$D56))),0))),0)</f>
        <v>0</v>
      </c>
      <c r="CM56" s="182" t="n">
        <f aca="false">WSSI!$U$61-SUM(WSSI!$BN$61:$BN79)</f>
        <v>-187</v>
      </c>
      <c r="CN56" s="125" t="n">
        <f aca="false">IF($D56&lt;&gt;0,IF(CM56/$D56&gt;=0,1,IF(CM56/$D56&lt;-1,0,IF(AND(CM56/$D56&lt;-0,CM56/$D56&gt;-1),(1-(0-(CM56/$D56))),0))),0)</f>
        <v>0</v>
      </c>
      <c r="CO56" s="182" t="n">
        <f aca="false">WSSI!$U$64-SUM(WSSI!$BN$64:$BN79)</f>
        <v>-171</v>
      </c>
      <c r="CP56" s="125" t="n">
        <f aca="false">IF($D56&lt;&gt;0,IF(CO56/$D56&gt;=0,1,IF(CO56/$D56&lt;-1,0,IF(AND(CO56/$D56&lt;-0,CO56/$D56&gt;-1),(1-(0-(CO56/$D56))),0))),0)</f>
        <v>0</v>
      </c>
      <c r="CQ56" s="182" t="n">
        <f aca="false">WSSI!$U$65-SUM(WSSI!$BN$65:$BN79)</f>
        <v>-155</v>
      </c>
      <c r="CR56" s="125" t="n">
        <f aca="false">IF($D56&lt;&gt;0,IF(CQ56/$D56&gt;=0,1,IF(CQ56/$D56&lt;-1,0,IF(AND(CQ56/$D56&lt;-0,CQ56/$D56&gt;-1),(1-(0-(CQ56/$D56))),0))),0)</f>
        <v>0</v>
      </c>
      <c r="CS56" s="182" t="n">
        <f aca="false">WSSI!$U$66-SUM(WSSI!$BN$66:$BN79)</f>
        <v>-138</v>
      </c>
      <c r="CT56" s="125" t="n">
        <f aca="false">IF($D56&lt;&gt;0,IF(CS56/$D56&gt;=0,1,IF(CS56/$D56&lt;-1,0,IF(AND(CS56/$D56&lt;-0,CS56/$D56&gt;-1),(1-(0-(CS56/$D56))),0))),0)</f>
        <v>0</v>
      </c>
      <c r="CU56" s="182" t="n">
        <f aca="false">WSSI!$U$67-SUM(WSSI!$BN$67:$BN79)</f>
        <v>-120</v>
      </c>
      <c r="CV56" s="125" t="n">
        <f aca="false">IF($D56&lt;&gt;0,IF(CU56/$D56&gt;=0,1,IF(CU56/$D56&lt;-1,0,IF(AND(CU56/$D56&lt;-0,CU56/$D56&gt;-1),(1-(0-(CU56/$D56))),0))),0)</f>
        <v>0</v>
      </c>
      <c r="CW56" s="182" t="n">
        <f aca="false">WSSI!$U$70-SUM(WSSI!$BN$70:$BN79)</f>
        <v>-103</v>
      </c>
      <c r="CX56" s="125" t="n">
        <f aca="false">IF(CW56/$D56&gt;=0,1,IF(CW56/$D56&lt;-1,0,IF(AND(CW56/$D56&lt;-0,CW56/$D56&gt;-1),(1-(0-(CW56/$D56))),0)))</f>
        <v>0</v>
      </c>
      <c r="CY56" s="182" t="n">
        <f aca="false">WSSI!$U$71-SUM(WSSI!$BN$71:$BN79)</f>
        <v>-87</v>
      </c>
      <c r="CZ56" s="125" t="n">
        <f aca="false">IF(CY56/$D56&gt;=0,1,IF(CY56/$D56&lt;-1,0,IF(AND(CY56/$D56&lt;-0,CY56/$D56&gt;-1),(1-(0-(CY56/$D56))),0)))</f>
        <v>0</v>
      </c>
      <c r="DA56" s="182" t="n">
        <f aca="false">WSSI!$U$72-SUM(WSSI!$BN$72:$BN79)</f>
        <v>-72</v>
      </c>
      <c r="DB56" s="125" t="n">
        <f aca="false">IF(DA56/$D56&gt;=0,1,IF(DA56/$D56&lt;-1,0,IF(AND(DA56/$D56&lt;-0,DA56/$D56&gt;-1),(1-(0-(DA56/$D56))),0)))</f>
        <v>0</v>
      </c>
      <c r="DC56" s="182" t="n">
        <f aca="false">WSSI!$U$73-SUM(WSSI!$BN$73:$BN79)</f>
        <v>-58</v>
      </c>
      <c r="DD56" s="182"/>
      <c r="DE56" s="182"/>
      <c r="DF56" s="125" t="n">
        <f aca="false">IF($D56&lt;&gt;0,IF(DC56/$D56&gt;=0,1,IF(DC56/$D56&lt;-1,0,IF(AND(DC56/$D56&lt;-0,DC56/$D56&gt;-1),(1-(0-(DC56/$D56))),0))),0)</f>
        <v>0</v>
      </c>
      <c r="DG56" s="182" t="n">
        <f aca="false">WSSI!$U$76-SUM(WSSI!$BN$76:$BN79)</f>
        <v>-45</v>
      </c>
      <c r="DH56" s="125" t="n">
        <f aca="false">IF(DG56/$D56&gt;=0,1,IF(DG56/$D56&lt;-1,0,IF(AND(DG56/$D56&lt;-0,DG56/$D56&gt;-1),(1-(0-(DG56/$D56))),0)))</f>
        <v>0</v>
      </c>
      <c r="DI56" s="182" t="n">
        <f aca="false">WSSI!$U$77-SUM(WSSI!$BN$77:$BN79)</f>
        <v>-33</v>
      </c>
      <c r="DJ56" s="125" t="n">
        <f aca="false">IF(DI56/$D56&gt;=0,1,IF(DI56/$D56&lt;-1,0,IF(AND(DI56/$D56&lt;-0,DI56/$D56&gt;-1),(1-(0-(DI56/$D56))),0)))</f>
        <v>0</v>
      </c>
      <c r="DK56" s="182" t="n">
        <f aca="false">WSSI!$U$78-SUM(WSSI!$BN$78:$BN79)</f>
        <v>-21</v>
      </c>
      <c r="DL56" s="125" t="n">
        <f aca="false">IF(DK56/$D56&gt;=0,1,IF(DK56/$D56&lt;-1,0,IF(AND(DK56/$D56&lt;-0,DK56/$D56&gt;-1),(1-(0-(DK56/$D56))),0)))</f>
        <v>0</v>
      </c>
      <c r="DM56" s="182" t="n">
        <f aca="false">WSSI!$U$79-SUM(WSSI!$BN$79:$BN79)</f>
        <v>-10</v>
      </c>
      <c r="DN56" s="125" t="n">
        <f aca="false">IF(DM56/$D56&gt;=0,1,IF(DM56/$D56&lt;-1,0,IF(AND(DM56/$D56&lt;-0,DM56/$D56&gt;-1),(1-(0-(DM56/$D56))),0)))</f>
        <v>0</v>
      </c>
      <c r="DO56" s="125"/>
      <c r="DP56" s="125"/>
      <c r="DQ56" s="125"/>
      <c r="DR56" s="125"/>
      <c r="DS56" s="125"/>
      <c r="DT56" s="125"/>
      <c r="DU56" s="13"/>
      <c r="DV56" s="13"/>
      <c r="DW56" s="13"/>
      <c r="DX56" s="13"/>
      <c r="DY56" s="182"/>
      <c r="DZ56" s="125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</row>
    <row collapsed="false" customFormat="false" customHeight="true" hidden="false" ht="13" outlineLevel="0" r="57">
      <c r="A57" s="125"/>
      <c r="B57" s="125"/>
      <c r="C57" s="125"/>
      <c r="D57" s="125" t="n">
        <f aca="false">WSSI!BB82</f>
        <v>10</v>
      </c>
      <c r="E57" s="182" t="n">
        <f aca="false">WSSI!$L$47-SUM(WSSI!$BN$47:$BN82)</f>
        <v>-165</v>
      </c>
      <c r="F57" s="125" t="n">
        <f aca="false">IF($D57&lt;&gt;0,IF(E57/$D57&gt;=0,1,IF(E57/$D57&lt;-1,0,IF(AND(E57/$D57&lt;-0,E57/$D57&gt;-1),(1-(0-(E57/$D57))),0))),0)</f>
        <v>0</v>
      </c>
      <c r="G57" s="182" t="n">
        <f aca="false">WSSI!$L$48-SUM(WSSI!$BN$48:$BN82)</f>
        <v>-148</v>
      </c>
      <c r="H57" s="125" t="n">
        <f aca="false">IF($D57&lt;&gt;0,IF(G57/$D57&gt;=0,1,IF(G57/$D57&lt;-1,0,IF(AND(G57/$D57&lt;-0,G57/$D57&gt;-1),(1-(0-(G57/$D57))),0))),0)</f>
        <v>0</v>
      </c>
      <c r="I57" s="182" t="n">
        <f aca="false">WSSI!$L$49-SUM(WSSI!$BN$49:$BN82)</f>
        <v>-130</v>
      </c>
      <c r="J57" s="125" t="n">
        <f aca="false">IF($D57&lt;&gt;0,IF(I57/$D57&gt;=0,1,IF(I57/$D57&lt;-1,0,IF(AND(I57/$D57&lt;-0,I57/$D57&gt;-1),(1-(0-(I57/$D57))),0))),0)</f>
        <v>0</v>
      </c>
      <c r="K57" s="182" t="n">
        <f aca="false">WSSI!$L$50-SUM(WSSI!$BN$50:$BN82)</f>
        <v>-113</v>
      </c>
      <c r="L57" s="125" t="n">
        <f aca="false">IF($D57&lt;&gt;0,IF(K57/$D57&gt;=0,1,IF(K57/$D57&lt;-1,0,IF(AND(K57/$D57&lt;-0,K57/$D57&gt;-1),(1-(0-(K57/$D57))),0))),0)</f>
        <v>0</v>
      </c>
      <c r="M57" s="182" t="n">
        <f aca="false">WSSI!$L$52-SUM(WSSI!$BN$52:$BN82)</f>
        <v>-97</v>
      </c>
      <c r="N57" s="182"/>
      <c r="O57" s="125" t="n">
        <f aca="false">IF($D57&lt;&gt;0,IF(M57/$D57&gt;=0,1,IF(M57/$D57&lt;-1,0,IF(AND(M57/$D57&lt;-0,M57/$D57&gt;-1),(1-(0-(M57/$D57))),0))),0)</f>
        <v>0</v>
      </c>
      <c r="P57" s="182" t="n">
        <f aca="false">WSSI!$L$53-SUM(WSSI!$BN$53:$BN82)</f>
        <v>-82</v>
      </c>
      <c r="Q57" s="125" t="n">
        <f aca="false">IF($D57&lt;&gt;0,IF(P57/$D57&gt;=0,1,IF(P57/$D57&lt;-1,0,IF(AND(P57/$D57&lt;-0,P57/$D57&gt;-1),(1-(0-(P57/$D57))),0))),0)</f>
        <v>0</v>
      </c>
      <c r="R57" s="182" t="n">
        <f aca="false">WSSI!$L$54-SUM(WSSI!$BN$54:$BN82)</f>
        <v>-68</v>
      </c>
      <c r="S57" s="125" t="n">
        <f aca="false">IF($D57&lt;&gt;0,IF(R57/$D57&gt;=0,1,IF(R57/$D57&lt;-1,0,IF(AND(R57/$D57&lt;-0,R57/$D57&gt;-1),(1-(0-(R57/$D57))),0))),0)</f>
        <v>0</v>
      </c>
      <c r="T57" s="182" t="n">
        <f aca="false">WSSI!$L$55-SUM(WSSI!$BN$55:$BN82)</f>
        <v>-55</v>
      </c>
      <c r="U57" s="125" t="n">
        <f aca="false">IF($D57&lt;&gt;0,IF(T57/$D57&gt;=0,1,IF(T57/$D57&lt;-1,0,IF(AND(T57/$D57&lt;-0,T57/$D57&gt;-1),(1-(0-(T57/$D57))),0))),0)</f>
        <v>0</v>
      </c>
      <c r="V57" s="182" t="n">
        <f aca="false">WSSI!$L$58-SUM(WSSI!$BN$58:$BN82)</f>
        <v>-43</v>
      </c>
      <c r="W57" s="125" t="n">
        <f aca="false">IF($D57&lt;&gt;0,IF(V57/$D57&gt;=0,1,IF(V57/$D57&lt;-1,0,IF(AND(V57/$D57&lt;-0,V57/$D57&gt;-1),(1-(0-(V57/$D57))),0))),0)</f>
        <v>0</v>
      </c>
      <c r="X57" s="182" t="n">
        <f aca="false">WSSI!$L$59-SUM(WSSI!$BN$59:$BN82)</f>
        <v>-31</v>
      </c>
      <c r="Y57" s="125" t="n">
        <f aca="false">IF($D57&lt;&gt;0,IF(X57/$D57&gt;=0,1,IF(X57/$D57&lt;-1,0,IF(AND(X57/$D57&lt;-0,X57/$D57&gt;-1),(1-(0-(X57/$D57))),0))),0)</f>
        <v>0</v>
      </c>
      <c r="Z57" s="125"/>
      <c r="AA57" s="182" t="n">
        <f aca="false">WSSI!$L$60-SUM(WSSI!$BN$60:$BN82)</f>
        <v>-20</v>
      </c>
      <c r="AB57" s="125" t="n">
        <f aca="false">IF($D57&lt;&gt;0,IF(AA57/$D57&gt;=0,1,IF(AA57/$D57&lt;-1,0,IF(AND(AA57/$D57&lt;-0,AA57/$D57&gt;-1),(1-(0-(AA57/$D57))),0))),0)</f>
        <v>0</v>
      </c>
      <c r="AC57" s="182" t="n">
        <f aca="false">WSSI!$L$61-SUM(WSSI!$BN$61:$BN82)</f>
        <v>-10</v>
      </c>
      <c r="AD57" s="125" t="n">
        <f aca="false">IF($D57&lt;&gt;0,IF(AC57/$D57&gt;=0,1,IF(AC57/$D57&lt;-1,0,IF(AND(AC57/$D57&lt;-0,AC57/$D57&gt;-1),(1-(0-(AC57/$D57))),0))),0)</f>
        <v>0</v>
      </c>
      <c r="AE57" s="182" t="n">
        <f aca="false">WSSI!$L$64-SUM(WSSI!$BN$64:$BN82)</f>
        <v>0</v>
      </c>
      <c r="AF57" s="125" t="n">
        <f aca="false">IF($D57&lt;&gt;0,IF(AE57/$D57&gt;=0,1,IF(AE57/$D57&lt;-1,0,IF(AND(AE57/$D57&lt;-0,AE57/$D57&gt;-1),(1-(0-(AE57/$D57))),0))),0)</f>
        <v>1</v>
      </c>
      <c r="AG57" s="182" t="n">
        <f aca="false">WSSI!$L$65-SUM(WSSI!$BN$65:$BN82)</f>
        <v>9</v>
      </c>
      <c r="AH57" s="125" t="n">
        <f aca="false">IF($D57&lt;&gt;0,IF(AG57/$D57&gt;=0,1,IF(AG57/$D57&lt;-1,0,IF(AND(AG57/$D57&lt;-0,AG57/$D57&gt;-1),(1-(0-(AG57/$D57))),0))),0)</f>
        <v>1</v>
      </c>
      <c r="AI57" s="182" t="n">
        <f aca="false">WSSI!$L$66-SUM(WSSI!$BN$66:$BN82)</f>
        <v>17</v>
      </c>
      <c r="AJ57" s="125" t="n">
        <f aca="false">IF($D57&lt;&gt;0,IF(AI57/$D57&gt;=0,1,IF(AI57/$D57&lt;-1,0,IF(AND(AI57/$D57&lt;-0,AI57/$D57&gt;-1),(1-(0-(AI57/$D57))),0))),0)</f>
        <v>1</v>
      </c>
      <c r="AK57" s="182" t="n">
        <f aca="false">WSSI!$L$67-SUM(WSSI!$BN$67:$BN82)</f>
        <v>25</v>
      </c>
      <c r="AL57" s="125" t="n">
        <f aca="false">IF($D57&lt;&gt;0,IF(AK57/$D57&gt;=0,1,IF(AK57/$D57&lt;-1,0,IF(AND(AK57/$D57&lt;-0,AK57/$D57&gt;-1),(1-(0-(AK57/$D57))),0))),0)</f>
        <v>1</v>
      </c>
      <c r="AM57" s="182" t="n">
        <f aca="false">WSSI!$L$70-SUM(WSSI!$BN$70:$BN82)</f>
        <v>25</v>
      </c>
      <c r="AN57" s="125" t="n">
        <f aca="false">IF($D57&lt;&gt;0,IF(AM57/$D57&gt;=0,1,IF(AM57/$D57&lt;-1,0,IF(AND(AM57/$D57&lt;-0,AM57/$D57&gt;-1),(1-(0-(AM57/$D57))),0))),0)</f>
        <v>1</v>
      </c>
      <c r="AO57" s="182" t="n">
        <f aca="false">WSSI!$L$71-SUM(WSSI!$BN$71:$BN82)</f>
        <v>25</v>
      </c>
      <c r="AP57" s="125" t="n">
        <f aca="false">IF($D57&lt;&gt;0,IF(AO57/$D57&gt;=0,1,IF(AO57/$D57&lt;-1,0,IF(AND(AO57/$D57&lt;-0,AO57/$D57&gt;-1),(1-(0-(AO57/$D57))),0))),0)</f>
        <v>1</v>
      </c>
      <c r="AQ57" s="182" t="n">
        <f aca="false">WSSI!$L$72-SUM(WSSI!$BN$72:$BN82)</f>
        <v>25</v>
      </c>
      <c r="AR57" s="125" t="n">
        <f aca="false">IF($D57&lt;&gt;0,IF(AQ57/$D57&gt;=0,1,IF(AQ57/$D57&lt;-1,0,IF(AND(AQ57/$D57&lt;-0,AQ57/$D57&gt;-1),(1-(0-(AQ57/$D57))),0))),0)</f>
        <v>1</v>
      </c>
      <c r="AS57" s="182" t="n">
        <f aca="false">WSSI!$L$73-SUM(WSSI!$BN$73:$BN82)</f>
        <v>25</v>
      </c>
      <c r="AT57" s="182"/>
      <c r="AU57" s="182"/>
      <c r="AV57" s="125" t="n">
        <f aca="false">IF(AS57/$D57&gt;=0,1,IF(AS57/$D57&lt;-1,0,IF(AND(AS57/$D57&lt;-0,AS57/$D57&gt;-1),(1-(0-(AS57/$D57))),0)))</f>
        <v>1</v>
      </c>
      <c r="AW57" s="182" t="n">
        <f aca="false">WSSI!$L$76-SUM(WSSI!$BN$76:$BN82)</f>
        <v>25</v>
      </c>
      <c r="AX57" s="125" t="n">
        <f aca="false">IF($D57&lt;&gt;0,IF(AW57/$D57&gt;=0,1,IF(AW57/$D57&lt;-1,0,IF(AND(AW57/$D57&lt;-0,AW57/$D57&gt;-1),(1-(0-(AW57/$D57))),0))),0)</f>
        <v>1</v>
      </c>
      <c r="AY57" s="182" t="n">
        <f aca="false">WSSI!$L$77-SUM(WSSI!$BN$77:$BN82)</f>
        <v>25</v>
      </c>
      <c r="AZ57" s="125" t="n">
        <f aca="false">IF($D57&lt;&gt;0,IF(AY57/$D57&gt;=0,1,IF(AY57/$D57&lt;-1,0,IF(AND(AY57/$D57&lt;-0,AY57/$D57&gt;-1),(1-(0-(AY57/$D57))),0))),0)</f>
        <v>1</v>
      </c>
      <c r="BA57" s="182" t="n">
        <f aca="false">WSSI!$L$78-SUM(WSSI!$BN$78:$BN82)</f>
        <v>25</v>
      </c>
      <c r="BB57" s="125" t="n">
        <f aca="false">IF($D57&lt;&gt;0,IF(BA57/$D57&gt;=0,1,IF(BA57/$D57&lt;-1,0,IF(AND(BA57/$D57&lt;-0,BA57/$D57&gt;-1),(1-(0-(BA57/$D57))),0))),0)</f>
        <v>1</v>
      </c>
      <c r="BC57" s="182" t="n">
        <f aca="false">WSSI!$L$79-SUM(WSSI!$BN$79:$BN82)</f>
        <v>25</v>
      </c>
      <c r="BD57" s="125" t="n">
        <f aca="false">IF($D57&lt;&gt;0,IF(BC57/$D57&gt;=0,1,IF(BC57/$D57&lt;-1,0,IF(AND(BC57/$D57&lt;-0,BC57/$D57&gt;-1),(1-(0-(BC57/$D57))),0))),0)</f>
        <v>1</v>
      </c>
      <c r="BE57" s="182" t="n">
        <f aca="false">WSSI!$L$82-SUM(WSSI!$BN$82:$BN82)</f>
        <v>25</v>
      </c>
      <c r="BF57" s="125" t="n">
        <f aca="false">IF($D57&lt;&gt;0,IF(BE57/$D57&gt;=0,1,IF(BE57/$D57&lt;-1,0,IF(AND(BE57/$D57&lt;-0,BE57/$D57&gt;-1),(1-(0-(BE57/$D57))),0))),0)</f>
        <v>1</v>
      </c>
      <c r="BG57" s="125"/>
      <c r="BH57" s="125"/>
      <c r="BI57" s="125"/>
      <c r="BJ57" s="125"/>
      <c r="BK57" s="13"/>
      <c r="BL57" s="13"/>
      <c r="BM57" s="13"/>
      <c r="BN57" s="13"/>
      <c r="BO57" s="182" t="n">
        <f aca="false">WSSI!$U$47-SUM(WSSI!$BN$47:$BN82)</f>
        <v>-165</v>
      </c>
      <c r="BP57" s="125" t="n">
        <f aca="false">IF($D57&lt;&gt;0,IF(BO57/$D57&gt;=0,1,IF(BO57/$D57&lt;-1,0,IF(AND(BO57/$D57&lt;-0,BO57/$D57&gt;-1),(1-(0-(BO57/$D57))),0))),0)</f>
        <v>0</v>
      </c>
      <c r="BQ57" s="182" t="n">
        <f aca="false">WSSI!$U$48-SUM(WSSI!$BN$48:$BN82)</f>
        <v>-298</v>
      </c>
      <c r="BR57" s="125" t="n">
        <f aca="false">IF($D57&lt;&gt;0,IF(BQ57/$D57&gt;=0,1,IF(BQ57/$D57&lt;-1,0,IF(AND(BQ57/$D57&lt;-0,BQ57/$D57&gt;-1),(1-(0-(BQ57/$D57))),0))),0)</f>
        <v>0</v>
      </c>
      <c r="BS57" s="182" t="n">
        <f aca="false">WSSI!$U$49-SUM(WSSI!$BN$49:$BN82)</f>
        <v>-291</v>
      </c>
      <c r="BT57" s="125" t="n">
        <f aca="false">IF($D57&lt;&gt;0,IF(BS57/$D57&gt;=0,1,IF(BS57/$D57&lt;-1,0,IF(AND(BS57/$D57&lt;-0,BS57/$D57&gt;-1),(1-(0-(BS57/$D57))),0))),0)</f>
        <v>0</v>
      </c>
      <c r="BU57" s="182" t="n">
        <f aca="false">WSSI!$U$50-SUM(WSSI!$BN$50:$BN82)</f>
        <v>-284</v>
      </c>
      <c r="BV57" s="125" t="n">
        <f aca="false">IF($D57&lt;&gt;0,IF(BU57/$D57&gt;=0,1,IF(BU57/$D57&lt;-1,0,IF(AND(BU57/$D57&lt;-0,BU57/$D57&gt;-1),(1-(0-(BU57/$D57))),0))),0)</f>
        <v>0</v>
      </c>
      <c r="BW57" s="182" t="n">
        <f aca="false">WSSI!$U$52-SUM(WSSI!$BN$52:$BN82)</f>
        <v>-276</v>
      </c>
      <c r="BX57" s="182"/>
      <c r="BY57" s="125" t="n">
        <f aca="false">IF($D57&lt;&gt;0,IF(BW57/$D57&gt;=0,1,IF(BW57/$D57&lt;-1,0,IF(AND(BW57/$D57&lt;-0,BW57/$D57&gt;-1),(1-(0-(BW57/$D57))),0))),0)</f>
        <v>0</v>
      </c>
      <c r="BZ57" s="182" t="n">
        <f aca="false">WSSI!$U$53-SUM(WSSI!$BN$53:$BN82)</f>
        <v>-268</v>
      </c>
      <c r="CA57" s="125" t="n">
        <f aca="false">IF($D57&lt;&gt;0,IF(BZ57/$D57&gt;=0,1,IF(BZ57/$D57&lt;-1,0,IF(AND(BZ57/$D57&lt;-0,BZ57/$D57&gt;-1),(1-(0-(BZ57/$D57))),0))),0)</f>
        <v>0</v>
      </c>
      <c r="CB57" s="182" t="n">
        <f aca="false">WSSI!$U$54-SUM(WSSI!$BN$54:$BN82)</f>
        <v>-259</v>
      </c>
      <c r="CC57" s="125" t="n">
        <f aca="false">IF($D57&lt;&gt;0,IF(CB57/$D57&gt;=0,1,IF(CB57/$D57&lt;-1,0,IF(AND(CB57/$D57&lt;-0,CB57/$D57&gt;-1),(1-(0-(CB57/$D57))),0))),0)</f>
        <v>0</v>
      </c>
      <c r="CD57" s="182" t="n">
        <f aca="false">WSSI!$U$55-SUM(WSSI!$BN$55:$BN82)</f>
        <v>-249</v>
      </c>
      <c r="CE57" s="125" t="n">
        <f aca="false">IF($D57&lt;&gt;0,IF(CD57/$D57&gt;=0,1,IF(CD57/$D57&lt;-1,0,IF(AND(CD57/$D57&lt;-0,CD57/$D57&gt;-1),(1-(0-(CD57/$D57))),0))),0)</f>
        <v>0</v>
      </c>
      <c r="CF57" s="182" t="n">
        <f aca="false">WSSI!$U$58-SUM(WSSI!$BN$58:$BN82)</f>
        <v>-237</v>
      </c>
      <c r="CG57" s="125" t="n">
        <f aca="false">IF(CF57/$D57&gt;=0,1,IF(CF57/$D57&lt;-1,0,IF(AND(CF57/$D57&lt;-0,CF57/$D57&gt;-1),(1-(0-(CF57/$D57))),0)))</f>
        <v>0</v>
      </c>
      <c r="CH57" s="182" t="n">
        <f aca="false">WSSI!$U$59-SUM(WSSI!$BN$59:$BN82)</f>
        <v>-224</v>
      </c>
      <c r="CI57" s="125" t="n">
        <f aca="false">IF(CH57/$D57&gt;=0,1,IF(CH57/$D57&lt;-1,0,IF(AND(CH57/$D57&lt;-0,CH57/$D57&gt;-1),(1-(0-(CH57/$D57))),0)))</f>
        <v>0</v>
      </c>
      <c r="CJ57" s="125"/>
      <c r="CK57" s="182" t="n">
        <f aca="false">WSSI!$U$60-SUM(WSSI!$BN$60:$BN82)</f>
        <v>-211</v>
      </c>
      <c r="CL57" s="125" t="n">
        <f aca="false">IF($D57&lt;&gt;0,IF(CK57/$D57&gt;=0,1,IF(CK57/$D57&lt;-1,0,IF(AND(CK57/$D57&lt;-0,CK57/$D57&gt;-1),(1-(0-(CK57/$D57))),0))),0)</f>
        <v>0</v>
      </c>
      <c r="CM57" s="182" t="n">
        <f aca="false">WSSI!$U$61-SUM(WSSI!$BN$61:$BN82)</f>
        <v>-197</v>
      </c>
      <c r="CN57" s="125" t="n">
        <f aca="false">IF($D57&lt;&gt;0,IF(CM57/$D57&gt;=0,1,IF(CM57/$D57&lt;-1,0,IF(AND(CM57/$D57&lt;-0,CM57/$D57&gt;-1),(1-(0-(CM57/$D57))),0))),0)</f>
        <v>0</v>
      </c>
      <c r="CO57" s="182" t="n">
        <f aca="false">WSSI!$U$64-SUM(WSSI!$BN$64:$BN82)</f>
        <v>-181</v>
      </c>
      <c r="CP57" s="125" t="n">
        <f aca="false">IF($D57&lt;&gt;0,IF(CO57/$D57&gt;=0,1,IF(CO57/$D57&lt;-1,0,IF(AND(CO57/$D57&lt;-0,CO57/$D57&gt;-1),(1-(0-(CO57/$D57))),0))),0)</f>
        <v>0</v>
      </c>
      <c r="CQ57" s="182" t="n">
        <f aca="false">WSSI!$U$65-SUM(WSSI!$BN$65:$BN82)</f>
        <v>-165</v>
      </c>
      <c r="CR57" s="125" t="n">
        <f aca="false">IF($D57&lt;&gt;0,IF(CQ57/$D57&gt;=0,1,IF(CQ57/$D57&lt;-1,0,IF(AND(CQ57/$D57&lt;-0,CQ57/$D57&gt;-1),(1-(0-(CQ57/$D57))),0))),0)</f>
        <v>0</v>
      </c>
      <c r="CS57" s="182" t="n">
        <f aca="false">WSSI!$U$66-SUM(WSSI!$BN$66:$BN82)</f>
        <v>-148</v>
      </c>
      <c r="CT57" s="125" t="n">
        <f aca="false">IF($D57&lt;&gt;0,IF(CS57/$D57&gt;=0,1,IF(CS57/$D57&lt;-1,0,IF(AND(CS57/$D57&lt;-0,CS57/$D57&gt;-1),(1-(0-(CS57/$D57))),0))),0)</f>
        <v>0</v>
      </c>
      <c r="CU57" s="182" t="n">
        <f aca="false">WSSI!$U$67-SUM(WSSI!$BN$67:$BN82)</f>
        <v>-130</v>
      </c>
      <c r="CV57" s="125" t="n">
        <f aca="false">IF($D57&lt;&gt;0,IF(CU57/$D57&gt;=0,1,IF(CU57/$D57&lt;-1,0,IF(AND(CU57/$D57&lt;-0,CU57/$D57&gt;-1),(1-(0-(CU57/$D57))),0))),0)</f>
        <v>0</v>
      </c>
      <c r="CW57" s="182" t="n">
        <f aca="false">WSSI!$U$70-SUM(WSSI!$BN$70:$BN82)</f>
        <v>-113</v>
      </c>
      <c r="CX57" s="125" t="n">
        <f aca="false">IF(CW57/$D57&gt;=0,1,IF(CW57/$D57&lt;-1,0,IF(AND(CW57/$D57&lt;-0,CW57/$D57&gt;-1),(1-(0-(CW57/$D57))),0)))</f>
        <v>0</v>
      </c>
      <c r="CY57" s="182" t="n">
        <f aca="false">WSSI!$U$71-SUM(WSSI!$BN$71:$BN82)</f>
        <v>-97</v>
      </c>
      <c r="CZ57" s="125" t="n">
        <f aca="false">IF(CY57/$D57&gt;=0,1,IF(CY57/$D57&lt;-1,0,IF(AND(CY57/$D57&lt;-0,CY57/$D57&gt;-1),(1-(0-(CY57/$D57))),0)))</f>
        <v>0</v>
      </c>
      <c r="DA57" s="182" t="n">
        <f aca="false">WSSI!$U$72-SUM(WSSI!$BN$72:$BN82)</f>
        <v>-82</v>
      </c>
      <c r="DB57" s="125" t="n">
        <f aca="false">IF(DA57/$D57&gt;=0,1,IF(DA57/$D57&lt;-1,0,IF(AND(DA57/$D57&lt;-0,DA57/$D57&gt;-1),(1-(0-(DA57/$D57))),0)))</f>
        <v>0</v>
      </c>
      <c r="DC57" s="182" t="n">
        <f aca="false">WSSI!$U$73-SUM(WSSI!$BN$73:$BN82)</f>
        <v>-68</v>
      </c>
      <c r="DD57" s="182"/>
      <c r="DE57" s="182"/>
      <c r="DF57" s="125" t="n">
        <f aca="false">IF($D57&lt;&gt;0,IF(DC57/$D57&gt;=0,1,IF(DC57/$D57&lt;-1,0,IF(AND(DC57/$D57&lt;-0,DC57/$D57&gt;-1),(1-(0-(DC57/$D57))),0))),0)</f>
        <v>0</v>
      </c>
      <c r="DG57" s="182" t="n">
        <f aca="false">WSSI!$U$76-SUM(WSSI!$BN$76:$BN82)</f>
        <v>-55</v>
      </c>
      <c r="DH57" s="125" t="n">
        <f aca="false">IF(DG57/$D57&gt;=0,1,IF(DG57/$D57&lt;-1,0,IF(AND(DG57/$D57&lt;-0,DG57/$D57&gt;-1),(1-(0-(DG57/$D57))),0)))</f>
        <v>0</v>
      </c>
      <c r="DI57" s="182" t="n">
        <f aca="false">WSSI!$U$77-SUM(WSSI!$BN$77:$BN82)</f>
        <v>-43</v>
      </c>
      <c r="DJ57" s="125" t="n">
        <f aca="false">IF(DI57/$D57&gt;=0,1,IF(DI57/$D57&lt;-1,0,IF(AND(DI57/$D57&lt;-0,DI57/$D57&gt;-1),(1-(0-(DI57/$D57))),0)))</f>
        <v>0</v>
      </c>
      <c r="DK57" s="182" t="n">
        <f aca="false">WSSI!$U$78-SUM(WSSI!$BN$78:$BN82)</f>
        <v>-31</v>
      </c>
      <c r="DL57" s="125" t="n">
        <f aca="false">IF(DK57/$D57&gt;=0,1,IF(DK57/$D57&lt;-1,0,IF(AND(DK57/$D57&lt;-0,DK57/$D57&gt;-1),(1-(0-(DK57/$D57))),0)))</f>
        <v>0</v>
      </c>
      <c r="DM57" s="182" t="n">
        <f aca="false">WSSI!$U$79-SUM(WSSI!$BN$79:$BN82)</f>
        <v>-20</v>
      </c>
      <c r="DN57" s="125" t="n">
        <f aca="false">IF(DM57/$D57&gt;=0,1,IF(DM57/$D57&lt;-1,0,IF(AND(DM57/$D57&lt;-0,DM57/$D57&gt;-1),(1-(0-(DM57/$D57))),0)))</f>
        <v>0</v>
      </c>
      <c r="DO57" s="182" t="n">
        <f aca="false">WSSI!$U$82-SUM(WSSI!$BN$82:$BN82)</f>
        <v>-10</v>
      </c>
      <c r="DP57" s="125" t="n">
        <f aca="false">IF(DO57/$D57&gt;=0,1,IF(DO57/$D57&lt;-1,0,IF(AND(DO57/$D57&lt;-0,DO57/$D57&gt;-1),(1-(0-(DO57/$D57))),0)))</f>
        <v>0</v>
      </c>
      <c r="DQ57" s="125"/>
      <c r="DR57" s="125"/>
      <c r="DS57" s="125"/>
      <c r="DT57" s="125"/>
      <c r="DU57" s="13"/>
      <c r="DV57" s="13"/>
      <c r="DW57" s="13"/>
      <c r="DX57" s="13"/>
      <c r="DY57" s="182"/>
      <c r="DZ57" s="125"/>
      <c r="EA57" s="279"/>
      <c r="EB57" s="279"/>
      <c r="EC57" s="279"/>
      <c r="ED57" s="279"/>
      <c r="EE57" s="279"/>
      <c r="EF57" s="279"/>
      <c r="EG57" s="279"/>
      <c r="EH57" s="279"/>
      <c r="EI57" s="279"/>
      <c r="EJ57" s="279"/>
      <c r="EK57" s="279"/>
      <c r="EL57" s="279"/>
      <c r="EM57" s="279"/>
      <c r="EN57" s="279"/>
      <c r="EO57" s="279"/>
    </row>
    <row collapsed="false" customFormat="false" customHeight="true" hidden="false" ht="13" outlineLevel="0" r="58">
      <c r="A58" s="125"/>
      <c r="B58" s="125"/>
      <c r="C58" s="125"/>
      <c r="D58" s="125" t="n">
        <f aca="false">WSSI!BB83</f>
        <v>9</v>
      </c>
      <c r="E58" s="182" t="n">
        <f aca="false">WSSI!$L$47-SUM(WSSI!$BN$47:$BN83)</f>
        <v>-174</v>
      </c>
      <c r="F58" s="125" t="n">
        <f aca="false">IF($D58&lt;&gt;0,IF(E58/$D58&gt;=0,1,IF(E58/$D58&lt;-1,0,IF(AND(E58/$D58&lt;-0,E58/$D58&gt;-1),(1-(0-(E58/$D58))),0))),0)</f>
        <v>0</v>
      </c>
      <c r="G58" s="182" t="n">
        <f aca="false">WSSI!$L$48-SUM(WSSI!$BN$48:$BN83)</f>
        <v>-157</v>
      </c>
      <c r="H58" s="125" t="n">
        <f aca="false">IF($D58&lt;&gt;0,IF(G58/$D58&gt;=0,1,IF(G58/$D58&lt;-1,0,IF(AND(G58/$D58&lt;-0,G58/$D58&gt;-1),(1-(0-(G58/$D58))),0))),0)</f>
        <v>0</v>
      </c>
      <c r="I58" s="182" t="n">
        <f aca="false">WSSI!$L$49-SUM(WSSI!$BN$49:$BN83)</f>
        <v>-139</v>
      </c>
      <c r="J58" s="125" t="n">
        <f aca="false">IF($D58&lt;&gt;0,IF(I58/$D58&gt;=0,1,IF(I58/$D58&lt;-1,0,IF(AND(I58/$D58&lt;-0,I58/$D58&gt;-1),(1-(0-(I58/$D58))),0))),0)</f>
        <v>0</v>
      </c>
      <c r="K58" s="182" t="n">
        <f aca="false">WSSI!$L$50-SUM(WSSI!$BN$50:$BN83)</f>
        <v>-122</v>
      </c>
      <c r="L58" s="125" t="n">
        <f aca="false">IF($D58&lt;&gt;0,IF(K58/$D58&gt;=0,1,IF(K58/$D58&lt;-1,0,IF(AND(K58/$D58&lt;-0,K58/$D58&gt;-1),(1-(0-(K58/$D58))),0))),0)</f>
        <v>0</v>
      </c>
      <c r="M58" s="182" t="n">
        <f aca="false">WSSI!$L$52-SUM(WSSI!$BN$52:$BN83)</f>
        <v>-106</v>
      </c>
      <c r="N58" s="182"/>
      <c r="O58" s="125" t="n">
        <f aca="false">IF($D58&lt;&gt;0,IF(M58/$D58&gt;=0,1,IF(M58/$D58&lt;-1,0,IF(AND(M58/$D58&lt;-0,M58/$D58&gt;-1),(1-(0-(M58/$D58))),0))),0)</f>
        <v>0</v>
      </c>
      <c r="P58" s="182" t="n">
        <f aca="false">WSSI!$L$53-SUM(WSSI!$BN$53:$BN83)</f>
        <v>-91</v>
      </c>
      <c r="Q58" s="125" t="n">
        <f aca="false">IF($D58&lt;&gt;0,IF(P58/$D58&gt;=0,1,IF(P58/$D58&lt;-1,0,IF(AND(P58/$D58&lt;-0,P58/$D58&gt;-1),(1-(0-(P58/$D58))),0))),0)</f>
        <v>0</v>
      </c>
      <c r="R58" s="182" t="n">
        <f aca="false">WSSI!$L$54-SUM(WSSI!$BN$54:$BN83)</f>
        <v>-77</v>
      </c>
      <c r="S58" s="125" t="n">
        <f aca="false">IF($D58&lt;&gt;0,IF(R58/$D58&gt;=0,1,IF(R58/$D58&lt;-1,0,IF(AND(R58/$D58&lt;-0,R58/$D58&gt;-1),(1-(0-(R58/$D58))),0))),0)</f>
        <v>0</v>
      </c>
      <c r="T58" s="182" t="n">
        <f aca="false">WSSI!$L$55-SUM(WSSI!$BN$55:$BN83)</f>
        <v>-64</v>
      </c>
      <c r="U58" s="125" t="n">
        <f aca="false">IF($D58&lt;&gt;0,IF(T58/$D58&gt;=0,1,IF(T58/$D58&lt;-1,0,IF(AND(T58/$D58&lt;-0,T58/$D58&gt;-1),(1-(0-(T58/$D58))),0))),0)</f>
        <v>0</v>
      </c>
      <c r="V58" s="182" t="n">
        <f aca="false">WSSI!$L$58-SUM(WSSI!$BN$58:$BN83)</f>
        <v>-52</v>
      </c>
      <c r="W58" s="125" t="n">
        <f aca="false">IF($D58&lt;&gt;0,IF(V58/$D58&gt;=0,1,IF(V58/$D58&lt;-1,0,IF(AND(V58/$D58&lt;-0,V58/$D58&gt;-1),(1-(0-(V58/$D58))),0))),0)</f>
        <v>0</v>
      </c>
      <c r="X58" s="182" t="n">
        <f aca="false">WSSI!$L$59-SUM(WSSI!$BN$59:$BN83)</f>
        <v>-40</v>
      </c>
      <c r="Y58" s="125" t="n">
        <f aca="false">IF($D58&lt;&gt;0,IF(X58/$D58&gt;=0,1,IF(X58/$D58&lt;-1,0,IF(AND(X58/$D58&lt;-0,X58/$D58&gt;-1),(1-(0-(X58/$D58))),0))),0)</f>
        <v>0</v>
      </c>
      <c r="Z58" s="125"/>
      <c r="AA58" s="182" t="n">
        <f aca="false">WSSI!$L$60-SUM(WSSI!$BN$60:$BN83)</f>
        <v>-29</v>
      </c>
      <c r="AB58" s="125" t="n">
        <f aca="false">IF($D58&lt;&gt;0,IF(AA58/$D58&gt;=0,1,IF(AA58/$D58&lt;-1,0,IF(AND(AA58/$D58&lt;-0,AA58/$D58&gt;-1),(1-(0-(AA58/$D58))),0))),0)</f>
        <v>0</v>
      </c>
      <c r="AC58" s="182" t="n">
        <f aca="false">WSSI!$L$61-SUM(WSSI!$BN$61:$BN83)</f>
        <v>-19</v>
      </c>
      <c r="AD58" s="125" t="n">
        <f aca="false">IF($D58&lt;&gt;0,IF(AC58/$D58&gt;=0,1,IF(AC58/$D58&lt;-1,0,IF(AND(AC58/$D58&lt;-0,AC58/$D58&gt;-1),(1-(0-(AC58/$D58))),0))),0)</f>
        <v>0</v>
      </c>
      <c r="AE58" s="182" t="n">
        <f aca="false">WSSI!$L$64-SUM(WSSI!$BN$64:$BN83)</f>
        <v>-9</v>
      </c>
      <c r="AF58" s="125" t="n">
        <f aca="false">IF($D58&lt;&gt;0,IF(AE58/$D58&gt;=0,1,IF(AE58/$D58&lt;-1,0,IF(AND(AE58/$D58&lt;-0,AE58/$D58&gt;-1),(1-(0-(AE58/$D58))),0))),0)</f>
        <v>0</v>
      </c>
      <c r="AG58" s="182" t="n">
        <f aca="false">WSSI!$L$65-SUM(WSSI!$BN$65:$BN83)</f>
        <v>0</v>
      </c>
      <c r="AH58" s="125" t="n">
        <f aca="false">IF($D58&lt;&gt;0,IF(AG58/$D58&gt;=0,1,IF(AG58/$D58&lt;-1,0,IF(AND(AG58/$D58&lt;-0,AG58/$D58&gt;-1),(1-(0-(AG58/$D58))),0))),0)</f>
        <v>1</v>
      </c>
      <c r="AI58" s="182" t="n">
        <f aca="false">WSSI!$L$66-SUM(WSSI!$BN$66:$BN83)</f>
        <v>8</v>
      </c>
      <c r="AJ58" s="125" t="n">
        <f aca="false">IF($D58&lt;&gt;0,IF(AI58/$D58&gt;=0,1,IF(AI58/$D58&lt;-1,0,IF(AND(AI58/$D58&lt;-0,AI58/$D58&gt;-1),(1-(0-(AI58/$D58))),0))),0)</f>
        <v>1</v>
      </c>
      <c r="AK58" s="182" t="n">
        <f aca="false">WSSI!$L$67-SUM(WSSI!$BN$67:$BN83)</f>
        <v>16</v>
      </c>
      <c r="AL58" s="125" t="n">
        <f aca="false">IF($D58&lt;&gt;0,IF(AK58/$D58&gt;=0,1,IF(AK58/$D58&lt;-1,0,IF(AND(AK58/$D58&lt;-0,AK58/$D58&gt;-1),(1-(0-(AK58/$D58))),0))),0)</f>
        <v>1</v>
      </c>
      <c r="AM58" s="182" t="n">
        <f aca="false">WSSI!$L$70-SUM(WSSI!$BN$70:$BN83)</f>
        <v>16</v>
      </c>
      <c r="AN58" s="125" t="n">
        <f aca="false">IF($D58&lt;&gt;0,IF(AM58/$D58&gt;=0,1,IF(AM58/$D58&lt;-1,0,IF(AND(AM58/$D58&lt;-0,AM58/$D58&gt;-1),(1-(0-(AM58/$D58))),0))),0)</f>
        <v>1</v>
      </c>
      <c r="AO58" s="182" t="n">
        <f aca="false">WSSI!$L$71-SUM(WSSI!$BN$71:$BN83)</f>
        <v>16</v>
      </c>
      <c r="AP58" s="125" t="n">
        <f aca="false">IF($D58&lt;&gt;0,IF(AO58/$D58&gt;=0,1,IF(AO58/$D58&lt;-1,0,IF(AND(AO58/$D58&lt;-0,AO58/$D58&gt;-1),(1-(0-(AO58/$D58))),0))),0)</f>
        <v>1</v>
      </c>
      <c r="AQ58" s="182" t="n">
        <f aca="false">WSSI!$L$72-SUM(WSSI!$BN$72:$BN83)</f>
        <v>16</v>
      </c>
      <c r="AR58" s="125" t="n">
        <f aca="false">IF($D58&lt;&gt;0,IF(AQ58/$D58&gt;=0,1,IF(AQ58/$D58&lt;-1,0,IF(AND(AQ58/$D58&lt;-0,AQ58/$D58&gt;-1),(1-(0-(AQ58/$D58))),0))),0)</f>
        <v>1</v>
      </c>
      <c r="AS58" s="182" t="n">
        <f aca="false">WSSI!$L$73-SUM(WSSI!$BN$73:$BN83)</f>
        <v>16</v>
      </c>
      <c r="AT58" s="182"/>
      <c r="AU58" s="182"/>
      <c r="AV58" s="125" t="n">
        <f aca="false">IF(AS58/$D58&gt;=0,1,IF(AS58/$D58&lt;-1,0,IF(AND(AS58/$D58&lt;-0,AS58/$D58&gt;-1),(1-(0-(AS58/$D58))),0)))</f>
        <v>1</v>
      </c>
      <c r="AW58" s="182" t="n">
        <f aca="false">WSSI!$L$76-SUM(WSSI!$BN$76:$BN83)</f>
        <v>16</v>
      </c>
      <c r="AX58" s="125" t="n">
        <f aca="false">IF($D58&lt;&gt;0,IF(AW58/$D58&gt;=0,1,IF(AW58/$D58&lt;-1,0,IF(AND(AW58/$D58&lt;-0,AW58/$D58&gt;-1),(1-(0-(AW58/$D58))),0))),0)</f>
        <v>1</v>
      </c>
      <c r="AY58" s="182" t="n">
        <f aca="false">WSSI!$L$77-SUM(WSSI!$BN$77:$BN83)</f>
        <v>16</v>
      </c>
      <c r="AZ58" s="125" t="n">
        <f aca="false">IF($D58&lt;&gt;0,IF(AY58/$D58&gt;=0,1,IF(AY58/$D58&lt;-1,0,IF(AND(AY58/$D58&lt;-0,AY58/$D58&gt;-1),(1-(0-(AY58/$D58))),0))),0)</f>
        <v>1</v>
      </c>
      <c r="BA58" s="182" t="n">
        <f aca="false">WSSI!$L$78-SUM(WSSI!$BN$78:$BN83)</f>
        <v>16</v>
      </c>
      <c r="BB58" s="125" t="n">
        <f aca="false">IF($D58&lt;&gt;0,IF(BA58/$D58&gt;=0,1,IF(BA58/$D58&lt;-1,0,IF(AND(BA58/$D58&lt;-0,BA58/$D58&gt;-1),(1-(0-(BA58/$D58))),0))),0)</f>
        <v>1</v>
      </c>
      <c r="BC58" s="182" t="n">
        <f aca="false">WSSI!$L$79-SUM(WSSI!$BN$79:$BN83)</f>
        <v>16</v>
      </c>
      <c r="BD58" s="125" t="n">
        <f aca="false">IF($D58&lt;&gt;0,IF(BC58/$D58&gt;=0,1,IF(BC58/$D58&lt;-1,0,IF(AND(BC58/$D58&lt;-0,BC58/$D58&gt;-1),(1-(0-(BC58/$D58))),0))),0)</f>
        <v>1</v>
      </c>
      <c r="BE58" s="182" t="n">
        <f aca="false">WSSI!$L$82-SUM(WSSI!$BN$82:$BN83)</f>
        <v>16</v>
      </c>
      <c r="BF58" s="125" t="n">
        <f aca="false">IF($D58&lt;&gt;0,IF(BE58/$D58&gt;=0,1,IF(BE58/$D58&lt;-1,0,IF(AND(BE58/$D58&lt;-0,BE58/$D58&gt;-1),(1-(0-(BE58/$D58))),0))),0)</f>
        <v>1</v>
      </c>
      <c r="BG58" s="182" t="n">
        <f aca="false">WSSI!$L$83-SUM(WSSI!$BN$83:$BN83)</f>
        <v>16</v>
      </c>
      <c r="BH58" s="125" t="n">
        <f aca="false">IF($D58&lt;&gt;0,IF(BG58/$D58&gt;=0,1,IF(BG58/$D58&lt;-1,0,IF(AND(BG58/$D58&lt;-0,BG58/$D58&gt;-1),(1-(0-(BG58/$D58))),0))),0)</f>
        <v>1</v>
      </c>
      <c r="BI58" s="125"/>
      <c r="BJ58" s="125"/>
      <c r="BK58" s="13"/>
      <c r="BL58" s="13"/>
      <c r="BM58" s="13"/>
      <c r="BN58" s="13"/>
      <c r="BO58" s="182" t="n">
        <f aca="false">WSSI!$U$47-SUM(WSSI!$BN$47:$BN83)</f>
        <v>-174</v>
      </c>
      <c r="BP58" s="125" t="n">
        <f aca="false">IF($D58&lt;&gt;0,IF(BO58/$D58&gt;=0,1,IF(BO58/$D58&lt;-1,0,IF(AND(BO58/$D58&lt;-0,BO58/$D58&gt;-1),(1-(0-(BO58/$D58))),0))),0)</f>
        <v>0</v>
      </c>
      <c r="BQ58" s="182" t="n">
        <f aca="false">WSSI!$U$48-SUM(WSSI!$BN$48:$BN83)</f>
        <v>-307</v>
      </c>
      <c r="BR58" s="125" t="n">
        <f aca="false">IF($D58&lt;&gt;0,IF(BQ58/$D58&gt;=0,1,IF(BQ58/$D58&lt;-1,0,IF(AND(BQ58/$D58&lt;-0,BQ58/$D58&gt;-1),(1-(0-(BQ58/$D58))),0))),0)</f>
        <v>0</v>
      </c>
      <c r="BS58" s="182" t="n">
        <f aca="false">WSSI!$U$49-SUM(WSSI!$BN$49:$BN83)</f>
        <v>-300</v>
      </c>
      <c r="BT58" s="125" t="n">
        <f aca="false">IF($D58&lt;&gt;0,IF(BS58/$D58&gt;=0,1,IF(BS58/$D58&lt;-1,0,IF(AND(BS58/$D58&lt;-0,BS58/$D58&gt;-1),(1-(0-(BS58/$D58))),0))),0)</f>
        <v>0</v>
      </c>
      <c r="BU58" s="182" t="n">
        <f aca="false">WSSI!$U$50-SUM(WSSI!$BN$50:$BN83)</f>
        <v>-293</v>
      </c>
      <c r="BV58" s="125" t="n">
        <f aca="false">IF($D58&lt;&gt;0,IF(BU58/$D58&gt;=0,1,IF(BU58/$D58&lt;-1,0,IF(AND(BU58/$D58&lt;-0,BU58/$D58&gt;-1),(1-(0-(BU58/$D58))),0))),0)</f>
        <v>0</v>
      </c>
      <c r="BW58" s="182" t="n">
        <f aca="false">WSSI!$U$52-SUM(WSSI!$BN$52:$BN83)</f>
        <v>-285</v>
      </c>
      <c r="BX58" s="182"/>
      <c r="BY58" s="125" t="n">
        <f aca="false">IF($D58&lt;&gt;0,IF(BW58/$D58&gt;=0,1,IF(BW58/$D58&lt;-1,0,IF(AND(BW58/$D58&lt;-0,BW58/$D58&gt;-1),(1-(0-(BW58/$D58))),0))),0)</f>
        <v>0</v>
      </c>
      <c r="BZ58" s="182" t="n">
        <f aca="false">WSSI!$U$53-SUM(WSSI!$BN$53:$BN83)</f>
        <v>-277</v>
      </c>
      <c r="CA58" s="125" t="n">
        <f aca="false">IF($D58&lt;&gt;0,IF(BZ58/$D58&gt;=0,1,IF(BZ58/$D58&lt;-1,0,IF(AND(BZ58/$D58&lt;-0,BZ58/$D58&gt;-1),(1-(0-(BZ58/$D58))),0))),0)</f>
        <v>0</v>
      </c>
      <c r="CB58" s="182" t="n">
        <f aca="false">WSSI!$U$54-SUM(WSSI!$BN$54:$BN83)</f>
        <v>-268</v>
      </c>
      <c r="CC58" s="125" t="n">
        <f aca="false">IF($D58&lt;&gt;0,IF(CB58/$D58&gt;=0,1,IF(CB58/$D58&lt;-1,0,IF(AND(CB58/$D58&lt;-0,CB58/$D58&gt;-1),(1-(0-(CB58/$D58))),0))),0)</f>
        <v>0</v>
      </c>
      <c r="CD58" s="182" t="n">
        <f aca="false">WSSI!$U$55-SUM(WSSI!$BN$55:$BN83)</f>
        <v>-258</v>
      </c>
      <c r="CE58" s="125" t="n">
        <f aca="false">IF($D58&lt;&gt;0,IF(CD58/$D58&gt;=0,1,IF(CD58/$D58&lt;-1,0,IF(AND(CD58/$D58&lt;-0,CD58/$D58&gt;-1),(1-(0-(CD58/$D58))),0))),0)</f>
        <v>0</v>
      </c>
      <c r="CF58" s="182" t="n">
        <f aca="false">WSSI!$U$58-SUM(WSSI!$BN$58:$BN83)</f>
        <v>-246</v>
      </c>
      <c r="CG58" s="125" t="n">
        <f aca="false">IF(CF58/$D58&gt;=0,1,IF(CF58/$D58&lt;-1,0,IF(AND(CF58/$D58&lt;-0,CF58/$D58&gt;-1),(1-(0-(CF58/$D58))),0)))</f>
        <v>0</v>
      </c>
      <c r="CH58" s="182" t="n">
        <f aca="false">WSSI!$U$59-SUM(WSSI!$BN$59:$BN83)</f>
        <v>-233</v>
      </c>
      <c r="CI58" s="125" t="n">
        <f aca="false">IF(CH58/$D58&gt;=0,1,IF(CH58/$D58&lt;-1,0,IF(AND(CH58/$D58&lt;-0,CH58/$D58&gt;-1),(1-(0-(CH58/$D58))),0)))</f>
        <v>0</v>
      </c>
      <c r="CJ58" s="125"/>
      <c r="CK58" s="182" t="n">
        <f aca="false">WSSI!$U$60-SUM(WSSI!$BN$60:$BN83)</f>
        <v>-220</v>
      </c>
      <c r="CL58" s="125" t="n">
        <f aca="false">IF($D58&lt;&gt;0,IF(CK58/$D58&gt;=0,1,IF(CK58/$D58&lt;-1,0,IF(AND(CK58/$D58&lt;-0,CK58/$D58&gt;-1),(1-(0-(CK58/$D58))),0))),0)</f>
        <v>0</v>
      </c>
      <c r="CM58" s="182" t="n">
        <f aca="false">WSSI!$U$61-SUM(WSSI!$BN$61:$BN83)</f>
        <v>-206</v>
      </c>
      <c r="CN58" s="125" t="n">
        <f aca="false">IF($D58&lt;&gt;0,IF(CM58/$D58&gt;=0,1,IF(CM58/$D58&lt;-1,0,IF(AND(CM58/$D58&lt;-0,CM58/$D58&gt;-1),(1-(0-(CM58/$D58))),0))),0)</f>
        <v>0</v>
      </c>
      <c r="CO58" s="182" t="n">
        <f aca="false">WSSI!$U$64-SUM(WSSI!$BN$64:$BN83)</f>
        <v>-190</v>
      </c>
      <c r="CP58" s="125" t="n">
        <f aca="false">IF($D58&lt;&gt;0,IF(CO58/$D58&gt;=0,1,IF(CO58/$D58&lt;-1,0,IF(AND(CO58/$D58&lt;-0,CO58/$D58&gt;-1),(1-(0-(CO58/$D58))),0))),0)</f>
        <v>0</v>
      </c>
      <c r="CQ58" s="182" t="n">
        <f aca="false">WSSI!$U$65-SUM(WSSI!$BN$65:$BN83)</f>
        <v>-174</v>
      </c>
      <c r="CR58" s="125" t="n">
        <f aca="false">IF($D58&lt;&gt;0,IF(CQ58/$D58&gt;=0,1,IF(CQ58/$D58&lt;-1,0,IF(AND(CQ58/$D58&lt;-0,CQ58/$D58&gt;-1),(1-(0-(CQ58/$D58))),0))),0)</f>
        <v>0</v>
      </c>
      <c r="CS58" s="182" t="n">
        <f aca="false">WSSI!$U$66-SUM(WSSI!$BN$66:$BN83)</f>
        <v>-157</v>
      </c>
      <c r="CT58" s="125" t="n">
        <f aca="false">IF($D58&lt;&gt;0,IF(CS58/$D58&gt;=0,1,IF(CS58/$D58&lt;-1,0,IF(AND(CS58/$D58&lt;-0,CS58/$D58&gt;-1),(1-(0-(CS58/$D58))),0))),0)</f>
        <v>0</v>
      </c>
      <c r="CU58" s="182" t="n">
        <f aca="false">WSSI!$U$67-SUM(WSSI!$BN$67:$BN83)</f>
        <v>-139</v>
      </c>
      <c r="CV58" s="125" t="n">
        <f aca="false">IF($D58&lt;&gt;0,IF(CU58/$D58&gt;=0,1,IF(CU58/$D58&lt;-1,0,IF(AND(CU58/$D58&lt;-0,CU58/$D58&gt;-1),(1-(0-(CU58/$D58))),0))),0)</f>
        <v>0</v>
      </c>
      <c r="CW58" s="182" t="n">
        <f aca="false">WSSI!$U$70-SUM(WSSI!$BN$70:$BN83)</f>
        <v>-122</v>
      </c>
      <c r="CX58" s="125" t="n">
        <f aca="false">IF(CW58/$D58&gt;=0,1,IF(CW58/$D58&lt;-1,0,IF(AND(CW58/$D58&lt;-0,CW58/$D58&gt;-1),(1-(0-(CW58/$D58))),0)))</f>
        <v>0</v>
      </c>
      <c r="CY58" s="182" t="n">
        <f aca="false">WSSI!$U$71-SUM(WSSI!$BN$71:$BN83)</f>
        <v>-106</v>
      </c>
      <c r="CZ58" s="125" t="n">
        <f aca="false">IF(CY58/$D58&gt;=0,1,IF(CY58/$D58&lt;-1,0,IF(AND(CY58/$D58&lt;-0,CY58/$D58&gt;-1),(1-(0-(CY58/$D58))),0)))</f>
        <v>0</v>
      </c>
      <c r="DA58" s="182" t="n">
        <f aca="false">WSSI!$U$72-SUM(WSSI!$BN$72:$BN83)</f>
        <v>-91</v>
      </c>
      <c r="DB58" s="125" t="n">
        <f aca="false">IF(DA58/$D58&gt;=0,1,IF(DA58/$D58&lt;-1,0,IF(AND(DA58/$D58&lt;-0,DA58/$D58&gt;-1),(1-(0-(DA58/$D58))),0)))</f>
        <v>0</v>
      </c>
      <c r="DC58" s="182" t="n">
        <f aca="false">WSSI!$U$73-SUM(WSSI!$BN$73:$BN83)</f>
        <v>-77</v>
      </c>
      <c r="DD58" s="182"/>
      <c r="DE58" s="182"/>
      <c r="DF58" s="125" t="n">
        <f aca="false">IF($D58&lt;&gt;0,IF(DC58/$D58&gt;=0,1,IF(DC58/$D58&lt;-1,0,IF(AND(DC58/$D58&lt;-0,DC58/$D58&gt;-1),(1-(0-(DC58/$D58))),0))),0)</f>
        <v>0</v>
      </c>
      <c r="DG58" s="182" t="n">
        <f aca="false">WSSI!$U$76-SUM(WSSI!$BN$76:$BN83)</f>
        <v>-64</v>
      </c>
      <c r="DH58" s="125" t="n">
        <f aca="false">IF(DG58/$D58&gt;=0,1,IF(DG58/$D58&lt;-1,0,IF(AND(DG58/$D58&lt;-0,DG58/$D58&gt;-1),(1-(0-(DG58/$D58))),0)))</f>
        <v>0</v>
      </c>
      <c r="DI58" s="182" t="n">
        <f aca="false">WSSI!$U$77-SUM(WSSI!$BN$77:$BN83)</f>
        <v>-52</v>
      </c>
      <c r="DJ58" s="125" t="n">
        <f aca="false">IF(DI58/$D58&gt;=0,1,IF(DI58/$D58&lt;-1,0,IF(AND(DI58/$D58&lt;-0,DI58/$D58&gt;-1),(1-(0-(DI58/$D58))),0)))</f>
        <v>0</v>
      </c>
      <c r="DK58" s="182" t="n">
        <f aca="false">WSSI!$U$78-SUM(WSSI!$BN$78:$BN83)</f>
        <v>-40</v>
      </c>
      <c r="DL58" s="125" t="n">
        <f aca="false">IF(DK58/$D58&gt;=0,1,IF(DK58/$D58&lt;-1,0,IF(AND(DK58/$D58&lt;-0,DK58/$D58&gt;-1),(1-(0-(DK58/$D58))),0)))</f>
        <v>0</v>
      </c>
      <c r="DM58" s="182" t="n">
        <f aca="false">WSSI!$U$79-SUM(WSSI!$BN$79:$BN83)</f>
        <v>-29</v>
      </c>
      <c r="DN58" s="125" t="n">
        <f aca="false">IF(DM58/$D58&gt;=0,1,IF(DM58/$D58&lt;-1,0,IF(AND(DM58/$D58&lt;-0,DM58/$D58&gt;-1),(1-(0-(DM58/$D58))),0)))</f>
        <v>0</v>
      </c>
      <c r="DO58" s="182" t="n">
        <f aca="false">WSSI!$U$82-SUM(WSSI!$BN$82:$BN83)</f>
        <v>-19</v>
      </c>
      <c r="DP58" s="125" t="n">
        <f aca="false">IF(DO58/$D58&gt;=0,1,IF(DO58/$D58&lt;-1,0,IF(AND(DO58/$D58&lt;-0,DO58/$D58&gt;-1),(1-(0-(DO58/$D58))),0)))</f>
        <v>0</v>
      </c>
      <c r="DQ58" s="182" t="n">
        <f aca="false">WSSI!$U$83-SUM(WSSI!$BN$83:$BN83)</f>
        <v>-9</v>
      </c>
      <c r="DR58" s="125" t="n">
        <f aca="false">IF(DQ58/$D58&gt;=0,1,IF(DQ58/$D58&lt;-1,0,IF(AND(DQ58/$D58&lt;-0,DQ58/$D58&gt;-1),(1-(0-(DQ58/$D58))),0)))</f>
        <v>0</v>
      </c>
      <c r="DS58" s="125"/>
      <c r="DT58" s="125"/>
      <c r="DU58" s="13"/>
      <c r="DV58" s="13"/>
      <c r="DW58" s="13"/>
      <c r="DX58" s="13"/>
      <c r="DY58" s="182"/>
      <c r="DZ58" s="125"/>
      <c r="EA58" s="279"/>
      <c r="EB58" s="279"/>
      <c r="EC58" s="279"/>
      <c r="ED58" s="279"/>
      <c r="EE58" s="279"/>
      <c r="EF58" s="279"/>
      <c r="EG58" s="279"/>
      <c r="EH58" s="279"/>
      <c r="EI58" s="279"/>
      <c r="EJ58" s="279"/>
      <c r="EK58" s="279"/>
      <c r="EL58" s="279"/>
      <c r="EM58" s="279"/>
      <c r="EN58" s="279"/>
      <c r="EO58" s="279"/>
    </row>
    <row collapsed="false" customFormat="false" customHeight="true" hidden="false" ht="13" outlineLevel="0" r="59">
      <c r="A59" s="125"/>
      <c r="B59" s="125"/>
      <c r="C59" s="125"/>
      <c r="D59" s="125" t="n">
        <f aca="false">WSSI!BB84</f>
        <v>8</v>
      </c>
      <c r="E59" s="182" t="n">
        <f aca="false">WSSI!$L$47-SUM(WSSI!$BN$47:$BN84)</f>
        <v>-182</v>
      </c>
      <c r="F59" s="125" t="n">
        <f aca="false">IF($D59&lt;&gt;0,IF(E59/$D59&gt;=0,1,IF(E59/$D59&lt;-1,0,IF(AND(E59/$D59&lt;-0,E59/$D59&gt;-1),(1-(0-(E59/$D59))),0))),0)</f>
        <v>0</v>
      </c>
      <c r="G59" s="182" t="n">
        <f aca="false">WSSI!$L$48-SUM(WSSI!$BN$48:$BN84)</f>
        <v>-165</v>
      </c>
      <c r="H59" s="125" t="n">
        <f aca="false">IF($D59&lt;&gt;0,IF(G59/$D59&gt;=0,1,IF(G59/$D59&lt;-1,0,IF(AND(G59/$D59&lt;-0,G59/$D59&gt;-1),(1-(0-(G59/$D59))),0))),0)</f>
        <v>0</v>
      </c>
      <c r="I59" s="182" t="n">
        <f aca="false">WSSI!$L$49-SUM(WSSI!$BN$49:$BN84)</f>
        <v>-147</v>
      </c>
      <c r="J59" s="125" t="n">
        <f aca="false">IF($D59&lt;&gt;0,IF(I59/$D59&gt;=0,1,IF(I59/$D59&lt;-1,0,IF(AND(I59/$D59&lt;-0,I59/$D59&gt;-1),(1-(0-(I59/$D59))),0))),0)</f>
        <v>0</v>
      </c>
      <c r="K59" s="182" t="n">
        <f aca="false">WSSI!$L$50-SUM(WSSI!$BN$50:$BN84)</f>
        <v>-130</v>
      </c>
      <c r="L59" s="125" t="n">
        <f aca="false">IF($D59&lt;&gt;0,IF(K59/$D59&gt;=0,1,IF(K59/$D59&lt;-1,0,IF(AND(K59/$D59&lt;-0,K59/$D59&gt;-1),(1-(0-(K59/$D59))),0))),0)</f>
        <v>0</v>
      </c>
      <c r="M59" s="182" t="n">
        <f aca="false">WSSI!$L$52-SUM(WSSI!$BN$52:$BN84)</f>
        <v>-114</v>
      </c>
      <c r="N59" s="182"/>
      <c r="O59" s="125" t="n">
        <f aca="false">IF($D59&lt;&gt;0,IF(M59/$D59&gt;=0,1,IF(M59/$D59&lt;-1,0,IF(AND(M59/$D59&lt;-0,M59/$D59&gt;-1),(1-(0-(M59/$D59))),0))),0)</f>
        <v>0</v>
      </c>
      <c r="P59" s="182" t="n">
        <f aca="false">WSSI!$L$53-SUM(WSSI!$BN$53:$BN84)</f>
        <v>-99</v>
      </c>
      <c r="Q59" s="125" t="n">
        <f aca="false">IF($D59&lt;&gt;0,IF(P59/$D59&gt;=0,1,IF(P59/$D59&lt;-1,0,IF(AND(P59/$D59&lt;-0,P59/$D59&gt;-1),(1-(0-(P59/$D59))),0))),0)</f>
        <v>0</v>
      </c>
      <c r="R59" s="182" t="n">
        <f aca="false">WSSI!$L$54-SUM(WSSI!$BN$54:$BN84)</f>
        <v>-85</v>
      </c>
      <c r="S59" s="125" t="n">
        <f aca="false">IF($D59&lt;&gt;0,IF(R59/$D59&gt;=0,1,IF(R59/$D59&lt;-1,0,IF(AND(R59/$D59&lt;-0,R59/$D59&gt;-1),(1-(0-(R59/$D59))),0))),0)</f>
        <v>0</v>
      </c>
      <c r="T59" s="182" t="n">
        <f aca="false">WSSI!$L$55-SUM(WSSI!$BN$55:$BN84)</f>
        <v>-72</v>
      </c>
      <c r="U59" s="125" t="n">
        <f aca="false">IF($D59&lt;&gt;0,IF(T59/$D59&gt;=0,1,IF(T59/$D59&lt;-1,0,IF(AND(T59/$D59&lt;-0,T59/$D59&gt;-1),(1-(0-(T59/$D59))),0))),0)</f>
        <v>0</v>
      </c>
      <c r="V59" s="182" t="n">
        <f aca="false">WSSI!$L$58-SUM(WSSI!$BN$58:$BN84)</f>
        <v>-60</v>
      </c>
      <c r="W59" s="125" t="n">
        <f aca="false">IF($D59&lt;&gt;0,IF(V59/$D59&gt;=0,1,IF(V59/$D59&lt;-1,0,IF(AND(V59/$D59&lt;-0,V59/$D59&gt;-1),(1-(0-(V59/$D59))),0))),0)</f>
        <v>0</v>
      </c>
      <c r="X59" s="182" t="n">
        <f aca="false">WSSI!$L$59-SUM(WSSI!$BN$59:$BN84)</f>
        <v>-48</v>
      </c>
      <c r="Y59" s="125" t="n">
        <f aca="false">IF($D59&lt;&gt;0,IF(X59/$D59&gt;=0,1,IF(X59/$D59&lt;-1,0,IF(AND(X59/$D59&lt;-0,X59/$D59&gt;-1),(1-(0-(X59/$D59))),0))),0)</f>
        <v>0</v>
      </c>
      <c r="Z59" s="125"/>
      <c r="AA59" s="182" t="n">
        <f aca="false">WSSI!$L$60-SUM(WSSI!$BN$60:$BN84)</f>
        <v>-37</v>
      </c>
      <c r="AB59" s="125" t="n">
        <f aca="false">IF($D59&lt;&gt;0,IF(AA59/$D59&gt;=0,1,IF(AA59/$D59&lt;-1,0,IF(AND(AA59/$D59&lt;-0,AA59/$D59&gt;-1),(1-(0-(AA59/$D59))),0))),0)</f>
        <v>0</v>
      </c>
      <c r="AC59" s="182" t="n">
        <f aca="false">WSSI!$L$61-SUM(WSSI!$BN$61:$BN84)</f>
        <v>-27</v>
      </c>
      <c r="AD59" s="125" t="n">
        <f aca="false">IF($D59&lt;&gt;0,IF(AC59/$D59&gt;=0,1,IF(AC59/$D59&lt;-1,0,IF(AND(AC59/$D59&lt;-0,AC59/$D59&gt;-1),(1-(0-(AC59/$D59))),0))),0)</f>
        <v>0</v>
      </c>
      <c r="AE59" s="182" t="n">
        <f aca="false">WSSI!$L$64-SUM(WSSI!$BN$64:$BN84)</f>
        <v>-17</v>
      </c>
      <c r="AF59" s="125" t="n">
        <f aca="false">IF($D59&lt;&gt;0,IF(AE59/$D59&gt;=0,1,IF(AE59/$D59&lt;-1,0,IF(AND(AE59/$D59&lt;-0,AE59/$D59&gt;-1),(1-(0-(AE59/$D59))),0))),0)</f>
        <v>0</v>
      </c>
      <c r="AG59" s="182" t="n">
        <f aca="false">WSSI!$L$65-SUM(WSSI!$BN$65:$BN84)</f>
        <v>-8</v>
      </c>
      <c r="AH59" s="125" t="n">
        <f aca="false">IF($D59&lt;&gt;0,IF(AG59/$D59&gt;=0,1,IF(AG59/$D59&lt;-1,0,IF(AND(AG59/$D59&lt;-0,AG59/$D59&gt;-1),(1-(0-(AG59/$D59))),0))),0)</f>
        <v>0</v>
      </c>
      <c r="AI59" s="182" t="n">
        <f aca="false">WSSI!$L$66-SUM(WSSI!$BN$66:$BN84)</f>
        <v>0</v>
      </c>
      <c r="AJ59" s="125" t="n">
        <f aca="false">IF($D59&lt;&gt;0,IF(AI59/$D59&gt;=0,1,IF(AI59/$D59&lt;-1,0,IF(AND(AI59/$D59&lt;-0,AI59/$D59&gt;-1),(1-(0-(AI59/$D59))),0))),0)</f>
        <v>1</v>
      </c>
      <c r="AK59" s="182" t="n">
        <f aca="false">WSSI!$L$67-SUM(WSSI!$BN$67:$BN84)</f>
        <v>8</v>
      </c>
      <c r="AL59" s="125" t="n">
        <f aca="false">IF($D59&lt;&gt;0,IF(AK59/$D59&gt;=0,1,IF(AK59/$D59&lt;-1,0,IF(AND(AK59/$D59&lt;-0,AK59/$D59&gt;-1),(1-(0-(AK59/$D59))),0))),0)</f>
        <v>1</v>
      </c>
      <c r="AM59" s="182" t="n">
        <f aca="false">WSSI!$L$70-SUM(WSSI!$BN$70:$BN84)</f>
        <v>8</v>
      </c>
      <c r="AN59" s="125" t="n">
        <f aca="false">IF($D59&lt;&gt;0,IF(AM59/$D59&gt;=0,1,IF(AM59/$D59&lt;-1,0,IF(AND(AM59/$D59&lt;-0,AM59/$D59&gt;-1),(1-(0-(AM59/$D59))),0))),0)</f>
        <v>1</v>
      </c>
      <c r="AO59" s="182" t="n">
        <f aca="false">WSSI!$L$71-SUM(WSSI!$BN$71:$BN84)</f>
        <v>7.99999999999999</v>
      </c>
      <c r="AP59" s="125" t="n">
        <f aca="false">IF($D59&lt;&gt;0,IF(AO59/$D59&gt;=0,1,IF(AO59/$D59&lt;-1,0,IF(AND(AO59/$D59&lt;-0,AO59/$D59&gt;-1),(1-(0-(AO59/$D59))),0))),0)</f>
        <v>1</v>
      </c>
      <c r="AQ59" s="182" t="n">
        <f aca="false">WSSI!$L$72-SUM(WSSI!$BN$72:$BN84)</f>
        <v>7.99999999999999</v>
      </c>
      <c r="AR59" s="125" t="n">
        <f aca="false">IF($D59&lt;&gt;0,IF(AQ59/$D59&gt;=0,1,IF(AQ59/$D59&lt;-1,0,IF(AND(AQ59/$D59&lt;-0,AQ59/$D59&gt;-1),(1-(0-(AQ59/$D59))),0))),0)</f>
        <v>1</v>
      </c>
      <c r="AS59" s="182" t="n">
        <f aca="false">WSSI!$L$73-SUM(WSSI!$BN$73:$BN84)</f>
        <v>7.99999999999999</v>
      </c>
      <c r="AT59" s="182"/>
      <c r="AU59" s="182"/>
      <c r="AV59" s="125" t="n">
        <f aca="false">IF(AS59/$D59&gt;=0,1,IF(AS59/$D59&lt;-1,0,IF(AND(AS59/$D59&lt;-0,AS59/$D59&gt;-1),(1-(0-(AS59/$D59))),0)))</f>
        <v>1</v>
      </c>
      <c r="AW59" s="182" t="n">
        <f aca="false">WSSI!$L$76-SUM(WSSI!$BN$76:$BN84)</f>
        <v>7.99999999999999</v>
      </c>
      <c r="AX59" s="125" t="n">
        <f aca="false">IF($D59&lt;&gt;0,IF(AW59/$D59&gt;=0,1,IF(AW59/$D59&lt;-1,0,IF(AND(AW59/$D59&lt;-0,AW59/$D59&gt;-1),(1-(0-(AW59/$D59))),0))),0)</f>
        <v>1</v>
      </c>
      <c r="AY59" s="182" t="n">
        <f aca="false">WSSI!$L$77-SUM(WSSI!$BN$77:$BN84)</f>
        <v>7.99999999999999</v>
      </c>
      <c r="AZ59" s="125" t="n">
        <f aca="false">IF($D59&lt;&gt;0,IF(AY59/$D59&gt;=0,1,IF(AY59/$D59&lt;-1,0,IF(AND(AY59/$D59&lt;-0,AY59/$D59&gt;-1),(1-(0-(AY59/$D59))),0))),0)</f>
        <v>1</v>
      </c>
      <c r="BA59" s="182" t="n">
        <f aca="false">WSSI!$L$78-SUM(WSSI!$BN$78:$BN84)</f>
        <v>7.99999999999999</v>
      </c>
      <c r="BB59" s="125" t="n">
        <f aca="false">IF($D59&lt;&gt;0,IF(BA59/$D59&gt;=0,1,IF(BA59/$D59&lt;-1,0,IF(AND(BA59/$D59&lt;-0,BA59/$D59&gt;-1),(1-(0-(BA59/$D59))),0))),0)</f>
        <v>1</v>
      </c>
      <c r="BC59" s="182" t="n">
        <f aca="false">WSSI!$L$79-SUM(WSSI!$BN$79:$BN84)</f>
        <v>7.99999999999999</v>
      </c>
      <c r="BD59" s="125" t="n">
        <f aca="false">IF($D59&lt;&gt;0,IF(BC59/$D59&gt;=0,1,IF(BC59/$D59&lt;-1,0,IF(AND(BC59/$D59&lt;-0,BC59/$D59&gt;-1),(1-(0-(BC59/$D59))),0))),0)</f>
        <v>1</v>
      </c>
      <c r="BE59" s="182" t="n">
        <f aca="false">WSSI!$L$82-SUM(WSSI!$BN$82:$BN84)</f>
        <v>7.99999999999999</v>
      </c>
      <c r="BF59" s="125" t="n">
        <f aca="false">IF($D59&lt;&gt;0,IF(BE59/$D59&gt;=0,1,IF(BE59/$D59&lt;-1,0,IF(AND(BE59/$D59&lt;-0,BE59/$D59&gt;-1),(1-(0-(BE59/$D59))),0))),0)</f>
        <v>1</v>
      </c>
      <c r="BG59" s="182" t="n">
        <f aca="false">WSSI!$L$83-SUM(WSSI!$BN$83:$BN84)</f>
        <v>8</v>
      </c>
      <c r="BH59" s="125" t="n">
        <f aca="false">IF($D59&lt;&gt;0,IF(BG59/$D59&gt;=0,1,IF(BG59/$D59&lt;-1,0,IF(AND(BG59/$D59&lt;-0,BG59/$D59&gt;-1),(1-(0-(BG59/$D59))),0))),0)</f>
        <v>1</v>
      </c>
      <c r="BI59" s="182" t="n">
        <f aca="false">WSSI!$L$84-SUM(WSSI!$BN$84:$BN84)</f>
        <v>8</v>
      </c>
      <c r="BJ59" s="125" t="n">
        <f aca="false">IF($D59&lt;&gt;0,IF(BI59/$D59&gt;=0,1,IF(BI59/$D59&lt;-1,0,IF(AND(BI59/$D59&lt;-0,BI59/$D59&gt;-1),(1-(0-(BI59/$D59))),0))),0)</f>
        <v>1</v>
      </c>
      <c r="BK59" s="13"/>
      <c r="BL59" s="13"/>
      <c r="BM59" s="13"/>
      <c r="BN59" s="13"/>
      <c r="BO59" s="182" t="n">
        <f aca="false">WSSI!$U$47-SUM(WSSI!$BN$47:$BN84)</f>
        <v>-182</v>
      </c>
      <c r="BP59" s="125" t="n">
        <f aca="false">IF($D59&lt;&gt;0,IF(BO59/$D59&gt;=0,1,IF(BO59/$D59&lt;-1,0,IF(AND(BO59/$D59&lt;-0,BO59/$D59&gt;-1),(1-(0-(BO59/$D59))),0))),0)</f>
        <v>0</v>
      </c>
      <c r="BQ59" s="182" t="n">
        <f aca="false">WSSI!$U$48-SUM(WSSI!$BN$48:$BN84)</f>
        <v>-315</v>
      </c>
      <c r="BR59" s="125" t="n">
        <f aca="false">IF($D59&lt;&gt;0,IF(BQ59/$D59&gt;=0,1,IF(BQ59/$D59&lt;-1,0,IF(AND(BQ59/$D59&lt;-0,BQ59/$D59&gt;-1),(1-(0-(BQ59/$D59))),0))),0)</f>
        <v>0</v>
      </c>
      <c r="BS59" s="182" t="n">
        <f aca="false">WSSI!$U$49-SUM(WSSI!$BN$49:$BN84)</f>
        <v>-308</v>
      </c>
      <c r="BT59" s="125" t="n">
        <f aca="false">IF($D59&lt;&gt;0,IF(BS59/$D59&gt;=0,1,IF(BS59/$D59&lt;-1,0,IF(AND(BS59/$D59&lt;-0,BS59/$D59&gt;-1),(1-(0-(BS59/$D59))),0))),0)</f>
        <v>0</v>
      </c>
      <c r="BU59" s="182" t="n">
        <f aca="false">WSSI!$U$50-SUM(WSSI!$BN$50:$BN84)</f>
        <v>-301</v>
      </c>
      <c r="BV59" s="125" t="n">
        <f aca="false">IF($D59&lt;&gt;0,IF(BU59/$D59&gt;=0,1,IF(BU59/$D59&lt;-1,0,IF(AND(BU59/$D59&lt;-0,BU59/$D59&gt;-1),(1-(0-(BU59/$D59))),0))),0)</f>
        <v>0</v>
      </c>
      <c r="BW59" s="182" t="n">
        <f aca="false">WSSI!$U$52-SUM(WSSI!$BN$52:$BN84)</f>
        <v>-293</v>
      </c>
      <c r="BX59" s="182"/>
      <c r="BY59" s="125" t="n">
        <f aca="false">IF($D59&lt;&gt;0,IF(BW59/$D59&gt;=0,1,IF(BW59/$D59&lt;-1,0,IF(AND(BW59/$D59&lt;-0,BW59/$D59&gt;-1),(1-(0-(BW59/$D59))),0))),0)</f>
        <v>0</v>
      </c>
      <c r="BZ59" s="182" t="n">
        <f aca="false">WSSI!$U$53-SUM(WSSI!$BN$53:$BN84)</f>
        <v>-285</v>
      </c>
      <c r="CA59" s="125" t="n">
        <f aca="false">IF($D59&lt;&gt;0,IF(BZ59/$D59&gt;=0,1,IF(BZ59/$D59&lt;-1,0,IF(AND(BZ59/$D59&lt;-0,BZ59/$D59&gt;-1),(1-(0-(BZ59/$D59))),0))),0)</f>
        <v>0</v>
      </c>
      <c r="CB59" s="182" t="n">
        <f aca="false">WSSI!$U$54-SUM(WSSI!$BN$54:$BN84)</f>
        <v>-276</v>
      </c>
      <c r="CC59" s="125" t="n">
        <f aca="false">IF($D59&lt;&gt;0,IF(CB59/$D59&gt;=0,1,IF(CB59/$D59&lt;-1,0,IF(AND(CB59/$D59&lt;-0,CB59/$D59&gt;-1),(1-(0-(CB59/$D59))),0))),0)</f>
        <v>0</v>
      </c>
      <c r="CD59" s="182" t="n">
        <f aca="false">WSSI!$U$55-SUM(WSSI!$BN$55:$BN84)</f>
        <v>-266</v>
      </c>
      <c r="CE59" s="125" t="n">
        <f aca="false">IF($D59&lt;&gt;0,IF(CD59/$D59&gt;=0,1,IF(CD59/$D59&lt;-1,0,IF(AND(CD59/$D59&lt;-0,CD59/$D59&gt;-1),(1-(0-(CD59/$D59))),0))),0)</f>
        <v>0</v>
      </c>
      <c r="CF59" s="182" t="n">
        <f aca="false">WSSI!$U$58-SUM(WSSI!$BN$58:$BN84)</f>
        <v>-254</v>
      </c>
      <c r="CG59" s="125" t="n">
        <f aca="false">IF(CF59/$D59&gt;=0,1,IF(CF59/$D59&lt;-1,0,IF(AND(CF59/$D59&lt;-0,CF59/$D59&gt;-1),(1-(0-(CF59/$D59))),0)))</f>
        <v>0</v>
      </c>
      <c r="CH59" s="182" t="n">
        <f aca="false">WSSI!$U$59-SUM(WSSI!$BN$59:$BN84)</f>
        <v>-241</v>
      </c>
      <c r="CI59" s="125" t="n">
        <f aca="false">IF(CH59/$D59&gt;=0,1,IF(CH59/$D59&lt;-1,0,IF(AND(CH59/$D59&lt;-0,CH59/$D59&gt;-1),(1-(0-(CH59/$D59))),0)))</f>
        <v>0</v>
      </c>
      <c r="CJ59" s="125"/>
      <c r="CK59" s="182" t="n">
        <f aca="false">WSSI!$U$60-SUM(WSSI!$BN$60:$BN84)</f>
        <v>-228</v>
      </c>
      <c r="CL59" s="125" t="n">
        <f aca="false">IF($D59&lt;&gt;0,IF(CK59/$D59&gt;=0,1,IF(CK59/$D59&lt;-1,0,IF(AND(CK59/$D59&lt;-0,CK59/$D59&gt;-1),(1-(0-(CK59/$D59))),0))),0)</f>
        <v>0</v>
      </c>
      <c r="CM59" s="182" t="n">
        <f aca="false">WSSI!$U$61-SUM(WSSI!$BN$61:$BN84)</f>
        <v>-214</v>
      </c>
      <c r="CN59" s="125" t="n">
        <f aca="false">IF($D59&lt;&gt;0,IF(CM59/$D59&gt;=0,1,IF(CM59/$D59&lt;-1,0,IF(AND(CM59/$D59&lt;-0,CM59/$D59&gt;-1),(1-(0-(CM59/$D59))),0))),0)</f>
        <v>0</v>
      </c>
      <c r="CO59" s="182" t="n">
        <f aca="false">WSSI!$U$64-SUM(WSSI!$BN$64:$BN84)</f>
        <v>-198</v>
      </c>
      <c r="CP59" s="125" t="n">
        <f aca="false">IF($D59&lt;&gt;0,IF(CO59/$D59&gt;=0,1,IF(CO59/$D59&lt;-1,0,IF(AND(CO59/$D59&lt;-0,CO59/$D59&gt;-1),(1-(0-(CO59/$D59))),0))),0)</f>
        <v>0</v>
      </c>
      <c r="CQ59" s="182" t="n">
        <f aca="false">WSSI!$U$65-SUM(WSSI!$BN$65:$BN84)</f>
        <v>-182</v>
      </c>
      <c r="CR59" s="125" t="n">
        <f aca="false">IF($D59&lt;&gt;0,IF(CQ59/$D59&gt;=0,1,IF(CQ59/$D59&lt;-1,0,IF(AND(CQ59/$D59&lt;-0,CQ59/$D59&gt;-1),(1-(0-(CQ59/$D59))),0))),0)</f>
        <v>0</v>
      </c>
      <c r="CS59" s="182" t="n">
        <f aca="false">WSSI!$U$66-SUM(WSSI!$BN$66:$BN84)</f>
        <v>-165</v>
      </c>
      <c r="CT59" s="125" t="n">
        <f aca="false">IF($D59&lt;&gt;0,IF(CS59/$D59&gt;=0,1,IF(CS59/$D59&lt;-1,0,IF(AND(CS59/$D59&lt;-0,CS59/$D59&gt;-1),(1-(0-(CS59/$D59))),0))),0)</f>
        <v>0</v>
      </c>
      <c r="CU59" s="182" t="n">
        <f aca="false">WSSI!$U$67-SUM(WSSI!$BN$67:$BN84)</f>
        <v>-147</v>
      </c>
      <c r="CV59" s="125" t="n">
        <f aca="false">IF($D59&lt;&gt;0,IF(CU59/$D59&gt;=0,1,IF(CU59/$D59&lt;-1,0,IF(AND(CU59/$D59&lt;-0,CU59/$D59&gt;-1),(1-(0-(CU59/$D59))),0))),0)</f>
        <v>0</v>
      </c>
      <c r="CW59" s="182" t="n">
        <f aca="false">WSSI!$U$70-SUM(WSSI!$BN$70:$BN84)</f>
        <v>-130</v>
      </c>
      <c r="CX59" s="125" t="n">
        <f aca="false">IF(CW59/$D59&gt;=0,1,IF(CW59/$D59&lt;-1,0,IF(AND(CW59/$D59&lt;-0,CW59/$D59&gt;-1),(1-(0-(CW59/$D59))),0)))</f>
        <v>0</v>
      </c>
      <c r="CY59" s="182" t="n">
        <f aca="false">WSSI!$U$71-SUM(WSSI!$BN$71:$BN84)</f>
        <v>-114</v>
      </c>
      <c r="CZ59" s="125" t="n">
        <f aca="false">IF(CY59/$D59&gt;=0,1,IF(CY59/$D59&lt;-1,0,IF(AND(CY59/$D59&lt;-0,CY59/$D59&gt;-1),(1-(0-(CY59/$D59))),0)))</f>
        <v>0</v>
      </c>
      <c r="DA59" s="182" t="n">
        <f aca="false">WSSI!$U$72-SUM(WSSI!$BN$72:$BN84)</f>
        <v>-99</v>
      </c>
      <c r="DB59" s="125" t="n">
        <f aca="false">IF(DA59/$D59&gt;=0,1,IF(DA59/$D59&lt;-1,0,IF(AND(DA59/$D59&lt;-0,DA59/$D59&gt;-1),(1-(0-(DA59/$D59))),0)))</f>
        <v>0</v>
      </c>
      <c r="DC59" s="182" t="n">
        <f aca="false">WSSI!$U$73-SUM(WSSI!$BN$73:$BN84)</f>
        <v>-85</v>
      </c>
      <c r="DD59" s="182"/>
      <c r="DE59" s="182"/>
      <c r="DF59" s="125" t="n">
        <f aca="false">IF($D59&lt;&gt;0,IF(DC59/$D59&gt;=0,1,IF(DC59/$D59&lt;-1,0,IF(AND(DC59/$D59&lt;-0,DC59/$D59&gt;-1),(1-(0-(DC59/$D59))),0))),0)</f>
        <v>0</v>
      </c>
      <c r="DG59" s="182" t="n">
        <f aca="false">WSSI!$U$76-SUM(WSSI!$BN$76:$BN84)</f>
        <v>-72</v>
      </c>
      <c r="DH59" s="125" t="n">
        <f aca="false">IF(DG59/$D59&gt;=0,1,IF(DG59/$D59&lt;-1,0,IF(AND(DG59/$D59&lt;-0,DG59/$D59&gt;-1),(1-(0-(DG59/$D59))),0)))</f>
        <v>0</v>
      </c>
      <c r="DI59" s="182" t="n">
        <f aca="false">WSSI!$U$77-SUM(WSSI!$BN$77:$BN84)</f>
        <v>-60</v>
      </c>
      <c r="DJ59" s="125" t="n">
        <f aca="false">IF(DI59/$D59&gt;=0,1,IF(DI59/$D59&lt;-1,0,IF(AND(DI59/$D59&lt;-0,DI59/$D59&gt;-1),(1-(0-(DI59/$D59))),0)))</f>
        <v>0</v>
      </c>
      <c r="DK59" s="182" t="n">
        <f aca="false">WSSI!$U$78-SUM(WSSI!$BN$78:$BN84)</f>
        <v>-48</v>
      </c>
      <c r="DL59" s="125" t="n">
        <f aca="false">IF(DK59/$D59&gt;=0,1,IF(DK59/$D59&lt;-1,0,IF(AND(DK59/$D59&lt;-0,DK59/$D59&gt;-1),(1-(0-(DK59/$D59))),0)))</f>
        <v>0</v>
      </c>
      <c r="DM59" s="182" t="n">
        <f aca="false">WSSI!$U$79-SUM(WSSI!$BN$79:$BN84)</f>
        <v>-37</v>
      </c>
      <c r="DN59" s="125" t="n">
        <f aca="false">IF(DM59/$D59&gt;=0,1,IF(DM59/$D59&lt;-1,0,IF(AND(DM59/$D59&lt;-0,DM59/$D59&gt;-1),(1-(0-(DM59/$D59))),0)))</f>
        <v>0</v>
      </c>
      <c r="DO59" s="182" t="n">
        <f aca="false">WSSI!$U$82-SUM(WSSI!$BN$82:$BN84)</f>
        <v>-27</v>
      </c>
      <c r="DP59" s="125" t="n">
        <f aca="false">IF(DO59/$D59&gt;=0,1,IF(DO59/$D59&lt;-1,0,IF(AND(DO59/$D59&lt;-0,DO59/$D59&gt;-1),(1-(0-(DO59/$D59))),0)))</f>
        <v>0</v>
      </c>
      <c r="DQ59" s="182" t="n">
        <f aca="false">WSSI!$U$83-SUM(WSSI!$BN$83:$BN84)</f>
        <v>-17</v>
      </c>
      <c r="DR59" s="125" t="n">
        <f aca="false">IF(DQ59/$D59&gt;=0,1,IF(DQ59/$D59&lt;-1,0,IF(AND(DQ59/$D59&lt;-0,DQ59/$D59&gt;-1),(1-(0-(DQ59/$D59))),0)))</f>
        <v>0</v>
      </c>
      <c r="DS59" s="182" t="n">
        <f aca="false">WSSI!$U$84-SUM(WSSI!$BN$84:$BN84)</f>
        <v>-8</v>
      </c>
      <c r="DT59" s="125" t="n">
        <f aca="false">IF(DS59/$D59&gt;=0,1,IF(DS59/$D59&lt;-1,0,IF(AND(DS59/$D59&lt;-0,DS59/$D59&gt;-1),(1-(0-(DS59/$D59))),0)))</f>
        <v>0</v>
      </c>
      <c r="DU59" s="13"/>
      <c r="DV59" s="13"/>
      <c r="DW59" s="13"/>
      <c r="DX59" s="13"/>
      <c r="DY59" s="182"/>
      <c r="DZ59" s="125"/>
      <c r="EA59" s="279"/>
      <c r="EB59" s="279"/>
      <c r="EC59" s="279"/>
      <c r="ED59" s="279"/>
      <c r="EE59" s="279"/>
      <c r="EF59" s="279"/>
      <c r="EG59" s="279"/>
      <c r="EH59" s="279"/>
      <c r="EI59" s="279"/>
      <c r="EJ59" s="279"/>
      <c r="EK59" s="279"/>
      <c r="EL59" s="279"/>
      <c r="EM59" s="279"/>
      <c r="EN59" s="279"/>
      <c r="EO59" s="279"/>
    </row>
    <row collapsed="false" customFormat="false" customHeight="true" hidden="false" ht="13" outlineLevel="0" r="60">
      <c r="A60" s="125"/>
      <c r="B60" s="125"/>
      <c r="C60" s="125"/>
      <c r="D60" s="125" t="n">
        <f aca="false">WSSI!BB85</f>
        <v>8</v>
      </c>
      <c r="E60" s="182" t="n">
        <f aca="false">WSSI!$L$47-SUM(WSSI!$BN$47:$BN85)</f>
        <v>-190</v>
      </c>
      <c r="F60" s="125" t="n">
        <f aca="false">IF($D60&lt;&gt;0,IF(E60/$D60&gt;=0,1,IF(E60/$D60&lt;-1,0,IF(AND(E60/$D60&lt;-0,E60/$D60&gt;-1),(1-(0-(E60/$D60))),0))),0)</f>
        <v>0</v>
      </c>
      <c r="G60" s="182" t="n">
        <f aca="false">WSSI!$L$48-SUM(WSSI!$BN$48:$BN85)</f>
        <v>-173</v>
      </c>
      <c r="H60" s="125" t="n">
        <f aca="false">IF($D60&lt;&gt;0,IF(G60/$D60&gt;=0,1,IF(G60/$D60&lt;-1,0,IF(AND(G60/$D60&lt;-0,G60/$D60&gt;-1),(1-(0-(G60/$D60))),0))),0)</f>
        <v>0</v>
      </c>
      <c r="I60" s="182" t="n">
        <f aca="false">WSSI!$L$49-SUM(WSSI!$BN$49:$BN85)</f>
        <v>-155</v>
      </c>
      <c r="J60" s="125" t="n">
        <f aca="false">IF($D60&lt;&gt;0,IF(I60/$D60&gt;=0,1,IF(I60/$D60&lt;-1,0,IF(AND(I60/$D60&lt;-0,I60/$D60&gt;-1),(1-(0-(I60/$D60))),0))),0)</f>
        <v>0</v>
      </c>
      <c r="K60" s="182" t="n">
        <f aca="false">WSSI!$L$50-SUM(WSSI!$BN$50:$BN85)</f>
        <v>-138</v>
      </c>
      <c r="L60" s="125" t="n">
        <f aca="false">IF($D60&lt;&gt;0,IF(K60/$D60&gt;=0,1,IF(K60/$D60&lt;-1,0,IF(AND(K60/$D60&lt;-0,K60/$D60&gt;-1),(1-(0-(K60/$D60))),0))),0)</f>
        <v>0</v>
      </c>
      <c r="M60" s="182" t="n">
        <f aca="false">WSSI!$L$52-SUM(WSSI!$BN$52:$BN85)</f>
        <v>-122</v>
      </c>
      <c r="N60" s="182"/>
      <c r="O60" s="125" t="n">
        <f aca="false">IF($D60&lt;&gt;0,IF(M60/$D60&gt;=0,1,IF(M60/$D60&lt;-1,0,IF(AND(M60/$D60&lt;-0,M60/$D60&gt;-1),(1-(0-(M60/$D60))),0))),0)</f>
        <v>0</v>
      </c>
      <c r="P60" s="182" t="n">
        <f aca="false">WSSI!$L$53-SUM(WSSI!$BN$53:$BN85)</f>
        <v>-107</v>
      </c>
      <c r="Q60" s="125" t="n">
        <f aca="false">IF($D60&lt;&gt;0,IF(P60/$D60&gt;=0,1,IF(P60/$D60&lt;-1,0,IF(AND(P60/$D60&lt;-0,P60/$D60&gt;-1),(1-(0-(P60/$D60))),0))),0)</f>
        <v>0</v>
      </c>
      <c r="R60" s="182" t="n">
        <f aca="false">WSSI!$L$54-SUM(WSSI!$BN$54:$BN85)</f>
        <v>-93</v>
      </c>
      <c r="S60" s="125" t="n">
        <f aca="false">IF($D60&lt;&gt;0,IF(R60/$D60&gt;=0,1,IF(R60/$D60&lt;-1,0,IF(AND(R60/$D60&lt;-0,R60/$D60&gt;-1),(1-(0-(R60/$D60))),0))),0)</f>
        <v>0</v>
      </c>
      <c r="T60" s="182" t="n">
        <f aca="false">WSSI!$L$55-SUM(WSSI!$BN$55:$BN85)</f>
        <v>-80</v>
      </c>
      <c r="U60" s="125" t="n">
        <f aca="false">IF($D60&lt;&gt;0,IF(T60/$D60&gt;=0,1,IF(T60/$D60&lt;-1,0,IF(AND(T60/$D60&lt;-0,T60/$D60&gt;-1),(1-(0-(T60/$D60))),0))),0)</f>
        <v>0</v>
      </c>
      <c r="V60" s="182" t="n">
        <f aca="false">WSSI!$L$58-SUM(WSSI!$BN$58:$BN85)</f>
        <v>-68</v>
      </c>
      <c r="W60" s="125" t="n">
        <f aca="false">IF($D60&lt;&gt;0,IF(V60/$D60&gt;=0,1,IF(V60/$D60&lt;-1,0,IF(AND(V60/$D60&lt;-0,V60/$D60&gt;-1),(1-(0-(V60/$D60))),0))),0)</f>
        <v>0</v>
      </c>
      <c r="X60" s="182" t="n">
        <f aca="false">WSSI!$L$59-SUM(WSSI!$BN$59:$BN85)</f>
        <v>-56</v>
      </c>
      <c r="Y60" s="125" t="n">
        <f aca="false">IF($D60&lt;&gt;0,IF(X60/$D60&gt;=0,1,IF(X60/$D60&lt;-1,0,IF(AND(X60/$D60&lt;-0,X60/$D60&gt;-1),(1-(0-(X60/$D60))),0))),0)</f>
        <v>0</v>
      </c>
      <c r="Z60" s="125"/>
      <c r="AA60" s="182" t="n">
        <f aca="false">WSSI!$L$60-SUM(WSSI!$BN$60:$BN85)</f>
        <v>-45</v>
      </c>
      <c r="AB60" s="125" t="n">
        <f aca="false">IF($D60&lt;&gt;0,IF(AA60/$D60&gt;=0,1,IF(AA60/$D60&lt;-1,0,IF(AND(AA60/$D60&lt;-0,AA60/$D60&gt;-1),(1-(0-(AA60/$D60))),0))),0)</f>
        <v>0</v>
      </c>
      <c r="AC60" s="182" t="n">
        <f aca="false">WSSI!$L$61-SUM(WSSI!$BN$61:$BN85)</f>
        <v>-35</v>
      </c>
      <c r="AD60" s="125" t="n">
        <f aca="false">IF($D60&lt;&gt;0,IF(AC60/$D60&gt;=0,1,IF(AC60/$D60&lt;-1,0,IF(AND(AC60/$D60&lt;-0,AC60/$D60&gt;-1),(1-(0-(AC60/$D60))),0))),0)</f>
        <v>0</v>
      </c>
      <c r="AE60" s="182" t="n">
        <f aca="false">WSSI!$L$64-SUM(WSSI!$BN$64:$BN85)</f>
        <v>-25</v>
      </c>
      <c r="AF60" s="125" t="n">
        <f aca="false">IF($D60&lt;&gt;0,IF(AE60/$D60&gt;=0,1,IF(AE60/$D60&lt;-1,0,IF(AND(AE60/$D60&lt;-0,AE60/$D60&gt;-1),(1-(0-(AE60/$D60))),0))),0)</f>
        <v>0</v>
      </c>
      <c r="AG60" s="182" t="n">
        <f aca="false">WSSI!$L$65-SUM(WSSI!$BN$65:$BN85)</f>
        <v>-16</v>
      </c>
      <c r="AH60" s="125" t="n">
        <f aca="false">IF($D60&lt;&gt;0,IF(AG60/$D60&gt;=0,1,IF(AG60/$D60&lt;-1,0,IF(AND(AG60/$D60&lt;-0,AG60/$D60&gt;-1),(1-(0-(AG60/$D60))),0))),0)</f>
        <v>0</v>
      </c>
      <c r="AI60" s="182" t="n">
        <f aca="false">WSSI!$L$66-SUM(WSSI!$BN$66:$BN85)</f>
        <v>-8</v>
      </c>
      <c r="AJ60" s="125" t="n">
        <f aca="false">IF($D60&lt;&gt;0,IF(AI60/$D60&gt;=0,1,IF(AI60/$D60&lt;-1,0,IF(AND(AI60/$D60&lt;-0,AI60/$D60&gt;-1),(1-(0-(AI60/$D60))),0))),0)</f>
        <v>0</v>
      </c>
      <c r="AK60" s="182" t="n">
        <f aca="false">WSSI!$L$67-SUM(WSSI!$BN$67:$BN85)</f>
        <v>0</v>
      </c>
      <c r="AL60" s="125" t="n">
        <f aca="false">IF($D60&lt;&gt;0,IF(AK60/$D60&gt;=0,1,IF(AK60/$D60&lt;-1,0,IF(AND(AK60/$D60&lt;-0,AK60/$D60&gt;-1),(1-(0-(AK60/$D60))),0))),0)</f>
        <v>1</v>
      </c>
      <c r="AM60" s="182" t="n">
        <f aca="false">WSSI!$L$70-SUM(WSSI!$BN$70:$BN85)</f>
        <v>0</v>
      </c>
      <c r="AN60" s="125" t="n">
        <f aca="false">IF($D60&lt;&gt;0,IF(AM60/$D60&gt;=0,1,IF(AM60/$D60&lt;-1,0,IF(AND(AM60/$D60&lt;-0,AM60/$D60&gt;-1),(1-(0-(AM60/$D60))),0))),0)</f>
        <v>1</v>
      </c>
      <c r="AO60" s="182" t="n">
        <f aca="false">WSSI!$L$71-SUM(WSSI!$BN$71:$BN85)</f>
        <v>0</v>
      </c>
      <c r="AP60" s="125" t="n">
        <f aca="false">IF($D60&lt;&gt;0,IF(AO60/$D60&gt;=0,1,IF(AO60/$D60&lt;-1,0,IF(AND(AO60/$D60&lt;-0,AO60/$D60&gt;-1),(1-(0-(AO60/$D60))),0))),0)</f>
        <v>1</v>
      </c>
      <c r="AQ60" s="182" t="n">
        <f aca="false">WSSI!$L$72-SUM(WSSI!$BN$72:$BN85)</f>
        <v>0</v>
      </c>
      <c r="AR60" s="125" t="n">
        <f aca="false">IF($D60&lt;&gt;0,IF(AQ60/$D60&gt;=0,1,IF(AQ60/$D60&lt;-1,0,IF(AND(AQ60/$D60&lt;-0,AQ60/$D60&gt;-1),(1-(0-(AQ60/$D60))),0))),0)</f>
        <v>1</v>
      </c>
      <c r="AS60" s="182" t="n">
        <f aca="false">WSSI!$L$73-SUM(WSSI!$BN$73:$BN85)</f>
        <v>0</v>
      </c>
      <c r="AT60" s="182"/>
      <c r="AU60" s="182"/>
      <c r="AV60" s="125" t="n">
        <f aca="false">IF(AS60/$D60&gt;=0,1,IF(AS60/$D60&lt;-1,0,IF(AND(AS60/$D60&lt;-0,AS60/$D60&gt;-1),(1-(0-(AS60/$D60))),0)))</f>
        <v>1</v>
      </c>
      <c r="AW60" s="182" t="n">
        <f aca="false">WSSI!$L$76-SUM(WSSI!$BN$76:$BN85)</f>
        <v>0</v>
      </c>
      <c r="AX60" s="125" t="n">
        <f aca="false">IF($D60&lt;&gt;0,IF(AW60/$D60&gt;=0,1,IF(AW60/$D60&lt;-1,0,IF(AND(AW60/$D60&lt;-0,AW60/$D60&gt;-1),(1-(0-(AW60/$D60))),0))),0)</f>
        <v>1</v>
      </c>
      <c r="AY60" s="182" t="n">
        <f aca="false">WSSI!$L$77-SUM(WSSI!$BN$77:$BN85)</f>
        <v>0</v>
      </c>
      <c r="AZ60" s="125" t="n">
        <f aca="false">IF($D60&lt;&gt;0,IF(AY60/$D60&gt;=0,1,IF(AY60/$D60&lt;-1,0,IF(AND(AY60/$D60&lt;-0,AY60/$D60&gt;-1),(1-(0-(AY60/$D60))),0))),0)</f>
        <v>1</v>
      </c>
      <c r="BA60" s="182" t="n">
        <f aca="false">WSSI!$L$78-SUM(WSSI!$BN$78:$BN85)</f>
        <v>0</v>
      </c>
      <c r="BB60" s="125" t="n">
        <f aca="false">IF($D60&lt;&gt;0,IF(BA60/$D60&gt;=0,1,IF(BA60/$D60&lt;-1,0,IF(AND(BA60/$D60&lt;-0,BA60/$D60&gt;-1),(1-(0-(BA60/$D60))),0))),0)</f>
        <v>1</v>
      </c>
      <c r="BC60" s="182" t="n">
        <f aca="false">WSSI!$L$79-SUM(WSSI!$BN$79:$BN85)</f>
        <v>0</v>
      </c>
      <c r="BD60" s="125" t="n">
        <f aca="false">IF($D60&lt;&gt;0,IF(BC60/$D60&gt;=0,1,IF(BC60/$D60&lt;-1,0,IF(AND(BC60/$D60&lt;-0,BC60/$D60&gt;-1),(1-(0-(BC60/$D60))),0))),0)</f>
        <v>1</v>
      </c>
      <c r="BE60" s="182" t="n">
        <f aca="false">WSSI!$L$82-SUM(WSSI!$BN$82:$BN85)</f>
        <v>0</v>
      </c>
      <c r="BF60" s="125" t="n">
        <f aca="false">IF($D60&lt;&gt;0,IF(BE60/$D60&gt;=0,1,IF(BE60/$D60&lt;-1,0,IF(AND(BE60/$D60&lt;-0,BE60/$D60&gt;-1),(1-(0-(BE60/$D60))),0))),0)</f>
        <v>1</v>
      </c>
      <c r="BG60" s="182" t="n">
        <f aca="false">WSSI!$L$83-SUM(WSSI!$BN$83:$BN85)</f>
        <v>0</v>
      </c>
      <c r="BH60" s="125" t="n">
        <f aca="false">IF($D60&lt;&gt;0,IF(BG60/$D60&gt;=0,1,IF(BG60/$D60&lt;-1,0,IF(AND(BG60/$D60&lt;-0,BG60/$D60&gt;-1),(1-(0-(BG60/$D60))),0))),0)</f>
        <v>1</v>
      </c>
      <c r="BI60" s="182" t="n">
        <f aca="false">WSSI!$L$84-SUM(WSSI!$BN$84:$BN85)</f>
        <v>0</v>
      </c>
      <c r="BJ60" s="125" t="n">
        <f aca="false">IF($D60&lt;&gt;0,IF(BI60/$D60&gt;=0,1,IF(BI60/$D60&lt;-1,0,IF(AND(BI60/$D60&lt;-0,BI60/$D60&gt;-1),(1-(0-(BI60/$D60))),0))),0)</f>
        <v>1</v>
      </c>
      <c r="BK60" s="182" t="n">
        <f aca="false">WSSI!$L$85-SUM(WSSI!$BN$85:$BN85)</f>
        <v>0</v>
      </c>
      <c r="BL60" s="125" t="n">
        <f aca="false">IF($D60&lt;&gt;0,IF(BK60/$D60&gt;=0,1,IF(BK60/$D60&lt;-1,0,IF(AND(BK60/$D60&lt;-0,BK60/$D60&gt;-1),(1-(0-(BK60/$D60))),0))),0)</f>
        <v>1</v>
      </c>
      <c r="BM60" s="13"/>
      <c r="BN60" s="13"/>
      <c r="BO60" s="182" t="n">
        <f aca="false">WSSI!$U$47-SUM(WSSI!$BN$47:$BN85)</f>
        <v>-190</v>
      </c>
      <c r="BP60" s="125" t="n">
        <f aca="false">IF($D60&lt;&gt;0,IF(BO60/$D60&gt;=0,1,IF(BO60/$D60&lt;-1,0,IF(AND(BO60/$D60&lt;-0,BO60/$D60&gt;-1),(1-(0-(BO60/$D60))),0))),0)</f>
        <v>0</v>
      </c>
      <c r="BQ60" s="182" t="n">
        <f aca="false">WSSI!$U$48-SUM(WSSI!$BN$48:$BN85)</f>
        <v>-323</v>
      </c>
      <c r="BR60" s="125" t="n">
        <f aca="false">IF($D60&lt;&gt;0,IF(BQ60/$D60&gt;=0,1,IF(BQ60/$D60&lt;-1,0,IF(AND(BQ60/$D60&lt;-0,BQ60/$D60&gt;-1),(1-(0-(BQ60/$D60))),0))),0)</f>
        <v>0</v>
      </c>
      <c r="BS60" s="182" t="n">
        <f aca="false">WSSI!$U$49-SUM(WSSI!$BN$49:$BN85)</f>
        <v>-316</v>
      </c>
      <c r="BT60" s="125" t="n">
        <f aca="false">IF($D60&lt;&gt;0,IF(BS60/$D60&gt;=0,1,IF(BS60/$D60&lt;-1,0,IF(AND(BS60/$D60&lt;-0,BS60/$D60&gt;-1),(1-(0-(BS60/$D60))),0))),0)</f>
        <v>0</v>
      </c>
      <c r="BU60" s="182" t="n">
        <f aca="false">WSSI!$U$50-SUM(WSSI!$BN$50:$BN85)</f>
        <v>-309</v>
      </c>
      <c r="BV60" s="125" t="n">
        <f aca="false">IF($D60&lt;&gt;0,IF(BU60/$D60&gt;=0,1,IF(BU60/$D60&lt;-1,0,IF(AND(BU60/$D60&lt;-0,BU60/$D60&gt;-1),(1-(0-(BU60/$D60))),0))),0)</f>
        <v>0</v>
      </c>
      <c r="BW60" s="182" t="n">
        <f aca="false">WSSI!$U$52-SUM(WSSI!$BN$52:$BN85)</f>
        <v>-301</v>
      </c>
      <c r="BX60" s="182"/>
      <c r="BY60" s="125" t="n">
        <f aca="false">IF($D60&lt;&gt;0,IF(BW60/$D60&gt;=0,1,IF(BW60/$D60&lt;-1,0,IF(AND(BW60/$D60&lt;-0,BW60/$D60&gt;-1),(1-(0-(BW60/$D60))),0))),0)</f>
        <v>0</v>
      </c>
      <c r="BZ60" s="182" t="n">
        <f aca="false">WSSI!$U$53-SUM(WSSI!$BN$53:$BN85)</f>
        <v>-293</v>
      </c>
      <c r="CA60" s="125" t="n">
        <f aca="false">IF($D60&lt;&gt;0,IF(BZ60/$D60&gt;=0,1,IF(BZ60/$D60&lt;-1,0,IF(AND(BZ60/$D60&lt;-0,BZ60/$D60&gt;-1),(1-(0-(BZ60/$D60))),0))),0)</f>
        <v>0</v>
      </c>
      <c r="CB60" s="182" t="n">
        <f aca="false">WSSI!$U$54-SUM(WSSI!$BN$54:$BN85)</f>
        <v>-284</v>
      </c>
      <c r="CC60" s="125" t="n">
        <f aca="false">IF($D60&lt;&gt;0,IF(CB60/$D60&gt;=0,1,IF(CB60/$D60&lt;-1,0,IF(AND(CB60/$D60&lt;-0,CB60/$D60&gt;-1),(1-(0-(CB60/$D60))),0))),0)</f>
        <v>0</v>
      </c>
      <c r="CD60" s="182" t="n">
        <f aca="false">WSSI!$U$55-SUM(WSSI!$BN$55:$BN85)</f>
        <v>-274</v>
      </c>
      <c r="CE60" s="125" t="n">
        <f aca="false">IF($D60&lt;&gt;0,IF(CD60/$D60&gt;=0,1,IF(CD60/$D60&lt;-1,0,IF(AND(CD60/$D60&lt;-0,CD60/$D60&gt;-1),(1-(0-(CD60/$D60))),0))),0)</f>
        <v>0</v>
      </c>
      <c r="CF60" s="182" t="n">
        <f aca="false">WSSI!$U$58-SUM(WSSI!$BN$58:$BN85)</f>
        <v>-262</v>
      </c>
      <c r="CG60" s="125" t="n">
        <f aca="false">IF(CF60/$D60&gt;=0,1,IF(CF60/$D60&lt;-1,0,IF(AND(CF60/$D60&lt;-0,CF60/$D60&gt;-1),(1-(0-(CF60/$D60))),0)))</f>
        <v>0</v>
      </c>
      <c r="CH60" s="182" t="n">
        <f aca="false">WSSI!$U$59-SUM(WSSI!$BN$59:$BN85)</f>
        <v>-249</v>
      </c>
      <c r="CI60" s="125" t="n">
        <f aca="false">IF(CH60/$D60&gt;=0,1,IF(CH60/$D60&lt;-1,0,IF(AND(CH60/$D60&lt;-0,CH60/$D60&gt;-1),(1-(0-(CH60/$D60))),0)))</f>
        <v>0</v>
      </c>
      <c r="CJ60" s="125"/>
      <c r="CK60" s="182" t="n">
        <f aca="false">WSSI!$U$60-SUM(WSSI!$BN$60:$BN85)</f>
        <v>-236</v>
      </c>
      <c r="CL60" s="125" t="n">
        <f aca="false">IF($D60&lt;&gt;0,IF(CK60/$D60&gt;=0,1,IF(CK60/$D60&lt;-1,0,IF(AND(CK60/$D60&lt;-0,CK60/$D60&gt;-1),(1-(0-(CK60/$D60))),0))),0)</f>
        <v>0</v>
      </c>
      <c r="CM60" s="182" t="n">
        <f aca="false">WSSI!$U$61-SUM(WSSI!$BN$61:$BN85)</f>
        <v>-222</v>
      </c>
      <c r="CN60" s="125" t="n">
        <f aca="false">IF($D60&lt;&gt;0,IF(CM60/$D60&gt;=0,1,IF(CM60/$D60&lt;-1,0,IF(AND(CM60/$D60&lt;-0,CM60/$D60&gt;-1),(1-(0-(CM60/$D60))),0))),0)</f>
        <v>0</v>
      </c>
      <c r="CO60" s="182" t="n">
        <f aca="false">WSSI!$U$64-SUM(WSSI!$BN$64:$BN85)</f>
        <v>-206</v>
      </c>
      <c r="CP60" s="125" t="n">
        <f aca="false">IF($D60&lt;&gt;0,IF(CO60/$D60&gt;=0,1,IF(CO60/$D60&lt;-1,0,IF(AND(CO60/$D60&lt;-0,CO60/$D60&gt;-1),(1-(0-(CO60/$D60))),0))),0)</f>
        <v>0</v>
      </c>
      <c r="CQ60" s="182" t="n">
        <f aca="false">WSSI!$U$65-SUM(WSSI!$BN$65:$BN85)</f>
        <v>-190</v>
      </c>
      <c r="CR60" s="125" t="n">
        <f aca="false">IF($D60&lt;&gt;0,IF(CQ60/$D60&gt;=0,1,IF(CQ60/$D60&lt;-1,0,IF(AND(CQ60/$D60&lt;-0,CQ60/$D60&gt;-1),(1-(0-(CQ60/$D60))),0))),0)</f>
        <v>0</v>
      </c>
      <c r="CS60" s="182" t="n">
        <f aca="false">WSSI!$U$66-SUM(WSSI!$BN$66:$BN85)</f>
        <v>-173</v>
      </c>
      <c r="CT60" s="125" t="n">
        <f aca="false">IF($D60&lt;&gt;0,IF(CS60/$D60&gt;=0,1,IF(CS60/$D60&lt;-1,0,IF(AND(CS60/$D60&lt;-0,CS60/$D60&gt;-1),(1-(0-(CS60/$D60))),0))),0)</f>
        <v>0</v>
      </c>
      <c r="CU60" s="182" t="n">
        <f aca="false">WSSI!$U$67-SUM(WSSI!$BN$67:$BN85)</f>
        <v>-155</v>
      </c>
      <c r="CV60" s="125" t="n">
        <f aca="false">IF($D60&lt;&gt;0,IF(CU60/$D60&gt;=0,1,IF(CU60/$D60&lt;-1,0,IF(AND(CU60/$D60&lt;-0,CU60/$D60&gt;-1),(1-(0-(CU60/$D60))),0))),0)</f>
        <v>0</v>
      </c>
      <c r="CW60" s="182" t="n">
        <f aca="false">WSSI!$U$70-SUM(WSSI!$BN$70:$BN85)</f>
        <v>-138</v>
      </c>
      <c r="CX60" s="125" t="n">
        <f aca="false">IF(CW60/$D60&gt;=0,1,IF(CW60/$D60&lt;-1,0,IF(AND(CW60/$D60&lt;-0,CW60/$D60&gt;-1),(1-(0-(CW60/$D60))),0)))</f>
        <v>0</v>
      </c>
      <c r="CY60" s="182" t="n">
        <f aca="false">WSSI!$U$71-SUM(WSSI!$BN$71:$BN85)</f>
        <v>-122</v>
      </c>
      <c r="CZ60" s="125" t="n">
        <f aca="false">IF(CY60/$D60&gt;=0,1,IF(CY60/$D60&lt;-1,0,IF(AND(CY60/$D60&lt;-0,CY60/$D60&gt;-1),(1-(0-(CY60/$D60))),0)))</f>
        <v>0</v>
      </c>
      <c r="DA60" s="182" t="n">
        <f aca="false">WSSI!$U$72-SUM(WSSI!$BN$72:$BN85)</f>
        <v>-107</v>
      </c>
      <c r="DB60" s="125" t="n">
        <f aca="false">IF(DA60/$D60&gt;=0,1,IF(DA60/$D60&lt;-1,0,IF(AND(DA60/$D60&lt;-0,DA60/$D60&gt;-1),(1-(0-(DA60/$D60))),0)))</f>
        <v>0</v>
      </c>
      <c r="DC60" s="182" t="n">
        <f aca="false">WSSI!$U$73-SUM(WSSI!$BN$73:$BN85)</f>
        <v>-93</v>
      </c>
      <c r="DD60" s="182"/>
      <c r="DE60" s="182"/>
      <c r="DF60" s="125" t="n">
        <f aca="false">IF($D60&lt;&gt;0,IF(DC60/$D60&gt;=0,1,IF(DC60/$D60&lt;-1,0,IF(AND(DC60/$D60&lt;-0,DC60/$D60&gt;-1),(1-(0-(DC60/$D60))),0))),0)</f>
        <v>0</v>
      </c>
      <c r="DG60" s="182" t="n">
        <f aca="false">WSSI!$U$76-SUM(WSSI!$BN$76:$BN85)</f>
        <v>-80</v>
      </c>
      <c r="DH60" s="125" t="n">
        <f aca="false">IF(DG60/$D60&gt;=0,1,IF(DG60/$D60&lt;-1,0,IF(AND(DG60/$D60&lt;-0,DG60/$D60&gt;-1),(1-(0-(DG60/$D60))),0)))</f>
        <v>0</v>
      </c>
      <c r="DI60" s="182" t="n">
        <f aca="false">WSSI!$U$77-SUM(WSSI!$BN$77:$BN85)</f>
        <v>-68</v>
      </c>
      <c r="DJ60" s="125" t="n">
        <f aca="false">IF(DI60/$D60&gt;=0,1,IF(DI60/$D60&lt;-1,0,IF(AND(DI60/$D60&lt;-0,DI60/$D60&gt;-1),(1-(0-(DI60/$D60))),0)))</f>
        <v>0</v>
      </c>
      <c r="DK60" s="182" t="n">
        <f aca="false">WSSI!$U$78-SUM(WSSI!$BN$78:$BN85)</f>
        <v>-56</v>
      </c>
      <c r="DL60" s="125" t="n">
        <f aca="false">IF(DK60/$D60&gt;=0,1,IF(DK60/$D60&lt;-1,0,IF(AND(DK60/$D60&lt;-0,DK60/$D60&gt;-1),(1-(0-(DK60/$D60))),0)))</f>
        <v>0</v>
      </c>
      <c r="DM60" s="182" t="n">
        <f aca="false">WSSI!$U$79-SUM(WSSI!$BN$79:$BN85)</f>
        <v>-45</v>
      </c>
      <c r="DN60" s="125" t="n">
        <f aca="false">IF(DM60/$D60&gt;=0,1,IF(DM60/$D60&lt;-1,0,IF(AND(DM60/$D60&lt;-0,DM60/$D60&gt;-1),(1-(0-(DM60/$D60))),0)))</f>
        <v>0</v>
      </c>
      <c r="DO60" s="182" t="n">
        <f aca="false">WSSI!$U$82-SUM(WSSI!$BN$82:$BN85)</f>
        <v>-35</v>
      </c>
      <c r="DP60" s="125" t="n">
        <f aca="false">IF(DO60/$D60&gt;=0,1,IF(DO60/$D60&lt;-1,0,IF(AND(DO60/$D60&lt;-0,DO60/$D60&gt;-1),(1-(0-(DO60/$D60))),0)))</f>
        <v>0</v>
      </c>
      <c r="DQ60" s="182" t="n">
        <f aca="false">WSSI!$U$83-SUM(WSSI!$BN$83:$BN85)</f>
        <v>-25</v>
      </c>
      <c r="DR60" s="125" t="n">
        <f aca="false">IF(DQ60/$D60&gt;=0,1,IF(DQ60/$D60&lt;-1,0,IF(AND(DQ60/$D60&lt;-0,DQ60/$D60&gt;-1),(1-(0-(DQ60/$D60))),0)))</f>
        <v>0</v>
      </c>
      <c r="DS60" s="182" t="n">
        <f aca="false">WSSI!$U$84-SUM(WSSI!$BN$84:$BN85)</f>
        <v>-16</v>
      </c>
      <c r="DT60" s="125" t="n">
        <f aca="false">IF(DS60/$D60&gt;=0,1,IF(DS60/$D60&lt;-1,0,IF(AND(DS60/$D60&lt;-0,DS60/$D60&gt;-1),(1-(0-(DS60/$D60))),0)))</f>
        <v>0</v>
      </c>
      <c r="DU60" s="182" t="n">
        <f aca="false">WSSI!$U$85-SUM(WSSI!$BN$85:$BN85)</f>
        <v>-8</v>
      </c>
      <c r="DV60" s="125" t="n">
        <f aca="false">IF(DU60/$D60&gt;=0,1,IF(DU60/$D60&lt;-1,0,IF(AND(DU60/$D60&lt;-0,DU60/$D60&gt;-1),(1-(0-(DU60/$D60))),0)))</f>
        <v>0</v>
      </c>
      <c r="DW60" s="13"/>
      <c r="DX60" s="13"/>
      <c r="DY60" s="182"/>
      <c r="DZ60" s="125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</row>
    <row collapsed="false" customFormat="false" customHeight="true" hidden="false" ht="13" outlineLevel="0" r="61">
      <c r="A61" s="125"/>
      <c r="B61" s="125"/>
      <c r="C61" s="125"/>
      <c r="D61" s="125"/>
      <c r="E61" s="125"/>
      <c r="F61" s="125" t="n">
        <f aca="false">SUM(F33:F60)</f>
        <v>13</v>
      </c>
      <c r="G61" s="125"/>
      <c r="H61" s="125" t="n">
        <f aca="false">SUM(H33:H60)</f>
        <v>13</v>
      </c>
      <c r="I61" s="125"/>
      <c r="J61" s="125" t="n">
        <f aca="false">SUM(J33:J60)</f>
        <v>13</v>
      </c>
      <c r="K61" s="125"/>
      <c r="L61" s="125" t="n">
        <f aca="false">SUM(L33:L60)</f>
        <v>13</v>
      </c>
      <c r="M61" s="125"/>
      <c r="N61" s="125"/>
      <c r="O61" s="125" t="n">
        <f aca="false">SUM(O33:O60)</f>
        <v>13</v>
      </c>
      <c r="P61" s="125"/>
      <c r="Q61" s="125" t="n">
        <f aca="false">SUM(Q33:Q60)</f>
        <v>13</v>
      </c>
      <c r="R61" s="125"/>
      <c r="S61" s="125" t="n">
        <f aca="false">SUM(S33:S60)</f>
        <v>13</v>
      </c>
      <c r="T61" s="125"/>
      <c r="U61" s="125" t="n">
        <f aca="false">SUM(U33:U60)</f>
        <v>13</v>
      </c>
      <c r="V61" s="125"/>
      <c r="W61" s="125" t="n">
        <f aca="false">SUM(W33:W60)</f>
        <v>13</v>
      </c>
      <c r="X61" s="125"/>
      <c r="Y61" s="125" t="n">
        <f aca="false">SUM(Y33:Y60)</f>
        <v>13</v>
      </c>
      <c r="Z61" s="125"/>
      <c r="AA61" s="125"/>
      <c r="AB61" s="125" t="n">
        <f aca="false">SUM(AB33:AB60)</f>
        <v>13</v>
      </c>
      <c r="AC61" s="125"/>
      <c r="AD61" s="125" t="n">
        <f aca="false">SUM(AD33:AD60)</f>
        <v>13</v>
      </c>
      <c r="AE61" s="125"/>
      <c r="AF61" s="125" t="n">
        <f aca="false">SUM(AF33:AF60)</f>
        <v>13</v>
      </c>
      <c r="AG61" s="125"/>
      <c r="AH61" s="125" t="n">
        <f aca="false">SUM(AH33:AH60)</f>
        <v>13</v>
      </c>
      <c r="AI61" s="125"/>
      <c r="AJ61" s="125" t="n">
        <f aca="false">SUM(AJ33:AJ60)</f>
        <v>13</v>
      </c>
      <c r="AK61" s="125"/>
      <c r="AL61" s="125" t="n">
        <f aca="false">SUM(AL33:AL60)</f>
        <v>13</v>
      </c>
      <c r="AM61" s="125"/>
      <c r="AN61" s="125" t="n">
        <f aca="false">SUM(AN33:AN60)</f>
        <v>12</v>
      </c>
      <c r="AO61" s="125"/>
      <c r="AP61" s="125" t="n">
        <f aca="false">SUM(AP33:AP60)</f>
        <v>11</v>
      </c>
      <c r="AQ61" s="125"/>
      <c r="AR61" s="125" t="n">
        <f aca="false">SUM(AR33:AR60)</f>
        <v>10</v>
      </c>
      <c r="AS61" s="125"/>
      <c r="AT61" s="125"/>
      <c r="AU61" s="125"/>
      <c r="AV61" s="125" t="n">
        <f aca="false">SUM(AV33:AV60)</f>
        <v>9</v>
      </c>
      <c r="AW61" s="125"/>
      <c r="AX61" s="125" t="n">
        <f aca="false">SUM(AX33:AX60)</f>
        <v>8</v>
      </c>
      <c r="AY61" s="125"/>
      <c r="AZ61" s="125" t="n">
        <f aca="false">SUM(AZ33:AZ60)</f>
        <v>7</v>
      </c>
      <c r="BA61" s="125"/>
      <c r="BB61" s="125" t="n">
        <f aca="false">SUM(BB33:BB60)</f>
        <v>6</v>
      </c>
      <c r="BC61" s="125"/>
      <c r="BD61" s="125" t="n">
        <f aca="false">SUM(BD33:BD60)</f>
        <v>5</v>
      </c>
      <c r="BE61" s="125"/>
      <c r="BF61" s="125" t="n">
        <f aca="false">SUM(BF33:BF60)</f>
        <v>4</v>
      </c>
      <c r="BG61" s="125"/>
      <c r="BH61" s="125" t="n">
        <f aca="false">SUM(BH33:BH60)</f>
        <v>3</v>
      </c>
      <c r="BI61" s="125"/>
      <c r="BJ61" s="125" t="n">
        <f aca="false">SUM(BJ33:BJ60)</f>
        <v>2</v>
      </c>
      <c r="BK61" s="125"/>
      <c r="BL61" s="125" t="n">
        <f aca="false">SUM(BL33:BL60)</f>
        <v>1</v>
      </c>
      <c r="BM61" s="13"/>
      <c r="BN61" s="13"/>
      <c r="BO61" s="125"/>
      <c r="BP61" s="125" t="n">
        <f aca="false">SUM(BP33:BP60)</f>
        <v>13</v>
      </c>
      <c r="BQ61" s="125"/>
      <c r="BR61" s="125" t="n">
        <f aca="false">SUM(BR33:BR60)</f>
        <v>0</v>
      </c>
      <c r="BS61" s="125"/>
      <c r="BT61" s="125" t="n">
        <f aca="false">SUM(BT33:BT60)</f>
        <v>0</v>
      </c>
      <c r="BU61" s="125"/>
      <c r="BV61" s="125" t="n">
        <f aca="false">SUM(BV33:BV60)</f>
        <v>0</v>
      </c>
      <c r="BW61" s="125"/>
      <c r="BX61" s="125"/>
      <c r="BY61" s="125" t="n">
        <f aca="false">SUM(BY33:BY60)</f>
        <v>0</v>
      </c>
      <c r="BZ61" s="125"/>
      <c r="CA61" s="125" t="n">
        <f aca="false">SUM(CA33:CA60)</f>
        <v>0</v>
      </c>
      <c r="CB61" s="125"/>
      <c r="CC61" s="125" t="n">
        <f aca="false">SUM(CC33:CC60)</f>
        <v>0</v>
      </c>
      <c r="CD61" s="125"/>
      <c r="CE61" s="125" t="n">
        <f aca="false">SUM(CE33:CE60)</f>
        <v>0</v>
      </c>
      <c r="CF61" s="125"/>
      <c r="CG61" s="125" t="n">
        <f aca="false">SUM(CG33:CG60)</f>
        <v>0</v>
      </c>
      <c r="CH61" s="125"/>
      <c r="CI61" s="125" t="n">
        <f aca="false">SUM(CI33:CI60)</f>
        <v>0</v>
      </c>
      <c r="CJ61" s="125"/>
      <c r="CK61" s="125"/>
      <c r="CL61" s="125" t="n">
        <f aca="false">SUM(CL33:CL60)</f>
        <v>0</v>
      </c>
      <c r="CM61" s="125"/>
      <c r="CN61" s="125" t="n">
        <f aca="false">SUM(CN33:CN60)</f>
        <v>0</v>
      </c>
      <c r="CO61" s="125"/>
      <c r="CP61" s="125" t="n">
        <f aca="false">SUM(CP33:CP60)</f>
        <v>0</v>
      </c>
      <c r="CQ61" s="125"/>
      <c r="CR61" s="125" t="n">
        <f aca="false">SUM(CR33:CR60)</f>
        <v>0</v>
      </c>
      <c r="CS61" s="125"/>
      <c r="CT61" s="125" t="n">
        <f aca="false">SUM(CT33:CT60)</f>
        <v>0</v>
      </c>
      <c r="CU61" s="125"/>
      <c r="CV61" s="125" t="n">
        <f aca="false">SUM(CV33:CV60)</f>
        <v>0</v>
      </c>
      <c r="CW61" s="125"/>
      <c r="CX61" s="125" t="n">
        <f aca="false">SUM(CX33:CX60)</f>
        <v>0</v>
      </c>
      <c r="CY61" s="125"/>
      <c r="CZ61" s="125" t="n">
        <f aca="false">SUM(CZ33:CZ60)</f>
        <v>0</v>
      </c>
      <c r="DA61" s="125"/>
      <c r="DB61" s="125" t="n">
        <f aca="false">SUM(DB33:DB60)</f>
        <v>0</v>
      </c>
      <c r="DC61" s="125"/>
      <c r="DD61" s="125"/>
      <c r="DE61" s="125"/>
      <c r="DF61" s="125" t="n">
        <f aca="false">SUM(DF33:DF60)</f>
        <v>0</v>
      </c>
      <c r="DG61" s="125"/>
      <c r="DH61" s="125" t="n">
        <f aca="false">SUM(DH33:DH60)</f>
        <v>0</v>
      </c>
      <c r="DI61" s="125"/>
      <c r="DJ61" s="125" t="n">
        <f aca="false">SUM(DJ33:DJ60)</f>
        <v>0</v>
      </c>
      <c r="DK61" s="125"/>
      <c r="DL61" s="125" t="n">
        <f aca="false">SUM(DL33:DL60)</f>
        <v>0</v>
      </c>
      <c r="DM61" s="125"/>
      <c r="DN61" s="125" t="n">
        <f aca="false">SUM(DN33:DN60)</f>
        <v>0</v>
      </c>
      <c r="DO61" s="125"/>
      <c r="DP61" s="125" t="n">
        <f aca="false">SUM(DP33:DP60)</f>
        <v>0</v>
      </c>
      <c r="DQ61" s="125"/>
      <c r="DR61" s="125" t="n">
        <f aca="false">SUM(DR33:DR60)</f>
        <v>0</v>
      </c>
      <c r="DS61" s="125"/>
      <c r="DT61" s="125" t="n">
        <f aca="false">SUM(DT33:DT60)</f>
        <v>0</v>
      </c>
      <c r="DU61" s="125"/>
      <c r="DV61" s="125" t="n">
        <f aca="false">SUM(DV33:DV60)</f>
        <v>0</v>
      </c>
      <c r="DW61" s="13"/>
      <c r="DX61" s="13"/>
      <c r="DY61" s="125"/>
      <c r="DZ61" s="125"/>
      <c r="EA61" s="279"/>
      <c r="EB61" s="279"/>
      <c r="EC61" s="279"/>
      <c r="ED61" s="279"/>
      <c r="EE61" s="279"/>
      <c r="EF61" s="279"/>
      <c r="EG61" s="279"/>
      <c r="EH61" s="279"/>
      <c r="EI61" s="279"/>
      <c r="EJ61" s="279"/>
      <c r="EK61" s="279"/>
      <c r="EL61" s="279"/>
      <c r="EM61" s="279"/>
      <c r="EN61" s="279"/>
      <c r="EO61" s="279"/>
    </row>
    <row collapsed="false" customFormat="false" customHeight="true" hidden="false" ht="13" outlineLevel="0" r="62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 t="n">
        <f aca="false">N50/$D50</f>
        <v>0</v>
      </c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6"/>
      <c r="AZ62" s="286"/>
      <c r="BA62" s="285"/>
      <c r="BB62" s="286"/>
      <c r="BC62" s="286"/>
      <c r="BD62" s="285"/>
      <c r="BE62" s="285"/>
      <c r="BF62" s="285"/>
      <c r="BG62" s="285"/>
      <c r="BH62" s="285"/>
      <c r="BI62" s="285"/>
      <c r="BJ62" s="285"/>
      <c r="BK62" s="285"/>
      <c r="BL62" s="285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</row>
    <row collapsed="false" customFormat="false" customHeight="true" hidden="false" ht="13" outlineLevel="0" r="63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 t="n">
        <f aca="false">N51/$D51</f>
        <v>0</v>
      </c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125"/>
      <c r="BP63" s="13"/>
      <c r="BQ63" s="13"/>
      <c r="BR63" s="13"/>
      <c r="BS63" s="13"/>
      <c r="BT63" s="13"/>
      <c r="BV63" s="286"/>
      <c r="BW63" s="286"/>
    </row>
    <row collapsed="false" customFormat="false" customHeight="true" hidden="false" ht="13" outlineLevel="0" r="64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 t="n">
        <f aca="false">N52/$D52</f>
        <v>0</v>
      </c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125"/>
      <c r="BP64" s="13"/>
      <c r="BQ64" s="13"/>
      <c r="BR64" s="13"/>
      <c r="BS64" s="13"/>
      <c r="BT64" s="13"/>
      <c r="BU64" s="125"/>
      <c r="BV64" s="286"/>
      <c r="BW64" s="286"/>
    </row>
    <row collapsed="false" customFormat="false" customHeight="true" hidden="false" ht="13" outlineLevel="0" r="65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 t="n">
        <f aca="false">N53/$D53</f>
        <v>0</v>
      </c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125"/>
      <c r="BP65" s="13"/>
      <c r="BQ65" s="13"/>
      <c r="BR65" s="13"/>
      <c r="BS65" s="13"/>
      <c r="BT65" s="13"/>
      <c r="BU65" s="125"/>
      <c r="BV65" s="286"/>
      <c r="BW65" s="286"/>
    </row>
    <row collapsed="false" customFormat="false" customHeight="true" hidden="false" ht="13" outlineLevel="0" r="66">
      <c r="A66" s="125"/>
      <c r="B66" s="125"/>
      <c r="C66" s="287"/>
      <c r="D66" s="287" t="s">
        <v>132</v>
      </c>
      <c r="E66" s="288" t="s">
        <v>133</v>
      </c>
      <c r="F66" s="288"/>
      <c r="G66" s="288"/>
      <c r="H66" s="288"/>
      <c r="I66" s="288"/>
      <c r="J66" s="288"/>
      <c r="K66" s="288"/>
      <c r="L66" s="288"/>
      <c r="M66" s="288"/>
      <c r="N66" s="288"/>
      <c r="O66" s="125" t="n">
        <f aca="false">N54/$D54</f>
        <v>0</v>
      </c>
      <c r="P66" s="288"/>
      <c r="Q66" s="125"/>
      <c r="R66" s="125"/>
      <c r="S66" s="125"/>
      <c r="T66" s="13"/>
      <c r="U66" s="125"/>
      <c r="V66" s="125"/>
      <c r="W66" s="125"/>
      <c r="X66" s="125"/>
      <c r="Y66" s="13"/>
      <c r="Z66" s="13"/>
      <c r="AA66" s="13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5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125"/>
      <c r="BP66" s="13"/>
      <c r="BQ66" s="13"/>
      <c r="BR66" s="13"/>
      <c r="BS66" s="13"/>
      <c r="BT66" s="13"/>
      <c r="BU66" s="125"/>
      <c r="BV66" s="286"/>
      <c r="BW66" s="286"/>
    </row>
    <row collapsed="false" customFormat="false" customHeight="true" hidden="false" ht="42" outlineLevel="0" r="67">
      <c r="A67" s="289"/>
      <c r="B67" s="125"/>
      <c r="C67" s="290" t="s">
        <v>134</v>
      </c>
      <c r="D67" s="290" t="s">
        <v>135</v>
      </c>
      <c r="E67" s="290" t="s">
        <v>136</v>
      </c>
      <c r="F67" s="290" t="s">
        <v>137</v>
      </c>
      <c r="G67" s="290" t="s">
        <v>138</v>
      </c>
      <c r="H67" s="290" t="s">
        <v>139</v>
      </c>
      <c r="I67" s="290" t="s">
        <v>140</v>
      </c>
      <c r="J67" s="290" t="s">
        <v>141</v>
      </c>
      <c r="K67" s="290"/>
      <c r="L67" s="290"/>
      <c r="M67" s="290"/>
      <c r="N67" s="290"/>
      <c r="O67" s="290" t="s">
        <v>36</v>
      </c>
      <c r="P67" s="290" t="s">
        <v>142</v>
      </c>
      <c r="Q67" s="290" t="s">
        <v>37</v>
      </c>
      <c r="R67" s="289" t="s">
        <v>143</v>
      </c>
      <c r="S67" s="125"/>
      <c r="T67" s="13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5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125"/>
      <c r="BP67" s="13"/>
      <c r="BQ67" s="13"/>
      <c r="BR67" s="13"/>
      <c r="BS67" s="13"/>
      <c r="BT67" s="13"/>
      <c r="BU67" s="125"/>
      <c r="BV67" s="286"/>
      <c r="BW67" s="286"/>
    </row>
    <row collapsed="false" customFormat="false" customHeight="true" hidden="false" ht="13" outlineLevel="0" r="68">
      <c r="A68" s="291" t="s">
        <v>103</v>
      </c>
      <c r="B68" s="292" t="n">
        <v>1</v>
      </c>
      <c r="C68" s="278" t="n">
        <f aca="false">IF((WSSI!AZ47&gt;0),WSSI!AZ47,WSSI!AY47)</f>
        <v>7</v>
      </c>
      <c r="D68" s="278" t="n">
        <f aca="false">WSSI!BA47</f>
        <v>0</v>
      </c>
      <c r="E68" s="278" t="n">
        <f aca="false">IF((D68=0),0,(D68-C68))</f>
        <v>0</v>
      </c>
      <c r="F68" s="278" t="n">
        <f aca="false">C68</f>
        <v>7</v>
      </c>
      <c r="G68" s="278" t="n">
        <f aca="false">D68</f>
        <v>0</v>
      </c>
      <c r="H68" s="278" t="n">
        <f aca="false">IF((D68=0),0,(G68-F68))</f>
        <v>0</v>
      </c>
      <c r="I68" s="278" t="n">
        <f aca="false">IF((D68=0),0,(((D68*100)/C68)-100))</f>
        <v>0</v>
      </c>
      <c r="J68" s="278" t="n">
        <f aca="false">IF((D68=0),0,(((G68*100)/F68)-100))</f>
        <v>0</v>
      </c>
      <c r="K68" s="270" t="n">
        <f aca="false">AVERAGE(C$68:C68)</f>
        <v>7</v>
      </c>
      <c r="L68" s="270" t="n">
        <f aca="false">AVERAGE(D$68:D68)</f>
        <v>0</v>
      </c>
      <c r="M68" s="270" t="n">
        <f aca="false">(L68*100)/K68</f>
        <v>0</v>
      </c>
      <c r="N68" s="270" t="n">
        <f aca="false">IF((WSSI!BA47&lt;&gt;0),WSSI!BA47,IF((WSSI!AZ47&lt;&gt;0),WSSI!AZ47,WSSI!AY47))</f>
        <v>7</v>
      </c>
      <c r="O68" s="278" t="n">
        <f aca="false">IF((D68=0),0,(($F$96/100)*$M68))</f>
        <v>0</v>
      </c>
      <c r="P68" s="278" t="n">
        <f aca="false">IF((D68=0),0,(O68-$F$96))</f>
        <v>0</v>
      </c>
      <c r="Q68" s="278" t="n">
        <f aca="false">IF((D68=0),0,(O68/$F$96))</f>
        <v>0</v>
      </c>
      <c r="R68" s="292" t="n">
        <f aca="false">ROW()-67</f>
        <v>1</v>
      </c>
      <c r="S68" s="125" t="s">
        <v>103</v>
      </c>
      <c r="T68" s="270" t="n">
        <f aca="false">IF((D68&lt;&gt;0),AVERAGE(O$68:O68),0)</f>
        <v>0</v>
      </c>
      <c r="U68" s="270" t="n">
        <f aca="false">SUM(T$68:T68)/R68</f>
        <v>0</v>
      </c>
      <c r="V68" s="270" t="n">
        <f aca="false">IF((D68&lt;&gt;0),((O68+T68)/2),0)</f>
        <v>0</v>
      </c>
      <c r="W68" s="270" t="n">
        <f aca="false">C68*(ROW()-67)</f>
        <v>7</v>
      </c>
      <c r="X68" s="270" t="n">
        <f aca="false">D68*(ROW()-67)</f>
        <v>0</v>
      </c>
      <c r="Y68" s="270" t="n">
        <f aca="false">(100+(AVERAGE($J$68:J68)))/100</f>
        <v>1</v>
      </c>
      <c r="Z68" s="286"/>
      <c r="AA68" s="293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5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125"/>
      <c r="BP68" s="13"/>
      <c r="BQ68" s="13"/>
      <c r="BR68" s="13"/>
      <c r="BS68" s="13"/>
      <c r="BT68" s="13"/>
      <c r="BU68" s="125"/>
      <c r="BV68" s="286"/>
      <c r="BW68" s="286"/>
    </row>
    <row collapsed="false" customFormat="false" customHeight="true" hidden="false" ht="13" outlineLevel="0" r="69">
      <c r="A69" s="291" t="s">
        <v>103</v>
      </c>
      <c r="B69" s="292" t="n">
        <v>2</v>
      </c>
      <c r="C69" s="278" t="n">
        <f aca="false">IF((WSSI!AZ48&gt;0),WSSI!AZ48,WSSI!AY48)</f>
        <v>7</v>
      </c>
      <c r="D69" s="278" t="n">
        <f aca="false">WSSI!BA48</f>
        <v>0</v>
      </c>
      <c r="E69" s="278" t="n">
        <f aca="false">IF((D69=0),0,(D69-C69))</f>
        <v>0</v>
      </c>
      <c r="F69" s="278" t="n">
        <f aca="false">SUM($C$68:C69)</f>
        <v>14</v>
      </c>
      <c r="G69" s="278" t="n">
        <f aca="false">IF((D69=0),0,SUM($D$68:D69))</f>
        <v>0</v>
      </c>
      <c r="H69" s="278" t="n">
        <f aca="false">IF((D69=0),0,(G69-F69))</f>
        <v>0</v>
      </c>
      <c r="I69" s="278" t="n">
        <f aca="false">IF((D69=0),0,(((D69*100)/C69)-100))</f>
        <v>0</v>
      </c>
      <c r="J69" s="278" t="n">
        <f aca="false">IF((D69=0),0,(((G69*100)/F69)-100))</f>
        <v>0</v>
      </c>
      <c r="K69" s="270" t="n">
        <f aca="false">AVERAGE(C$68:C69)</f>
        <v>7</v>
      </c>
      <c r="L69" s="270" t="n">
        <f aca="false">AVERAGE(D$68:D69)</f>
        <v>0</v>
      </c>
      <c r="M69" s="270" t="n">
        <f aca="false">(L69*100)/K69</f>
        <v>0</v>
      </c>
      <c r="N69" s="270" t="n">
        <f aca="false">IF((WSSI!BA48&lt;&gt;0),WSSI!BA48,IF((WSSI!AZ48&lt;&gt;0),WSSI!AZ48,WSSI!AY48))</f>
        <v>7</v>
      </c>
      <c r="O69" s="278" t="n">
        <f aca="false">IF((D69=0),0,(($F$96/100)*$M69))</f>
        <v>0</v>
      </c>
      <c r="P69" s="278" t="n">
        <f aca="false">IF((D69=0),0,(O69-$F$96))</f>
        <v>0</v>
      </c>
      <c r="Q69" s="278" t="n">
        <f aca="false">IF((D69=0),0,(O69/$F$96))</f>
        <v>0</v>
      </c>
      <c r="R69" s="292" t="n">
        <f aca="false">ROW()-67</f>
        <v>2</v>
      </c>
      <c r="S69" s="125" t="s">
        <v>103</v>
      </c>
      <c r="T69" s="270" t="n">
        <f aca="false">IF((D69&lt;&gt;0),AVERAGE(O$68:O69),0)</f>
        <v>0</v>
      </c>
      <c r="U69" s="270" t="n">
        <f aca="false">SUM(T$68:T69)/R69</f>
        <v>0</v>
      </c>
      <c r="V69" s="270" t="n">
        <f aca="false">IF((D69&lt;&gt;0),((O69+T69)/2),0)</f>
        <v>0</v>
      </c>
      <c r="W69" s="270" t="n">
        <f aca="false">C69*(ROW()-67)</f>
        <v>14</v>
      </c>
      <c r="X69" s="270" t="n">
        <f aca="false">D69*(ROW()-67)</f>
        <v>0</v>
      </c>
      <c r="Y69" s="270" t="n">
        <f aca="false">(100+(AVERAGE($J$68:J69)))/100</f>
        <v>1</v>
      </c>
      <c r="Z69" s="286"/>
      <c r="AA69" s="293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5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125"/>
      <c r="BP69" s="13"/>
      <c r="BQ69" s="13"/>
      <c r="BR69" s="13"/>
      <c r="BS69" s="13"/>
      <c r="BT69" s="13"/>
      <c r="BU69" s="125"/>
      <c r="BV69" s="286"/>
      <c r="BW69" s="286"/>
    </row>
    <row collapsed="false" customFormat="false" customHeight="true" hidden="false" ht="13" outlineLevel="0" r="70">
      <c r="A70" s="291" t="s">
        <v>103</v>
      </c>
      <c r="B70" s="292" t="n">
        <v>3</v>
      </c>
      <c r="C70" s="278" t="n">
        <f aca="false">IF((WSSI!AZ49&gt;0),WSSI!AZ49,WSSI!AY49)</f>
        <v>7</v>
      </c>
      <c r="D70" s="278" t="n">
        <f aca="false">WSSI!BA49</f>
        <v>0</v>
      </c>
      <c r="E70" s="278" t="n">
        <f aca="false">IF((D70=0),0,(D70-C70))</f>
        <v>0</v>
      </c>
      <c r="F70" s="278" t="n">
        <f aca="false">SUM($C$68:C70)</f>
        <v>21</v>
      </c>
      <c r="G70" s="278" t="n">
        <f aca="false">IF((D70=0),0,SUM($D$68:D70))</f>
        <v>0</v>
      </c>
      <c r="H70" s="278" t="n">
        <f aca="false">IF((D70=0),0,(G70-F70))</f>
        <v>0</v>
      </c>
      <c r="I70" s="278" t="n">
        <f aca="false">IF((D70=0),0,(((D70*100)/C70)-100))</f>
        <v>0</v>
      </c>
      <c r="J70" s="278" t="n">
        <f aca="false">IF((D70=0),0,(((G70*100)/F70)-100))</f>
        <v>0</v>
      </c>
      <c r="K70" s="270" t="n">
        <f aca="false">AVERAGE(C$68:C70)</f>
        <v>7</v>
      </c>
      <c r="L70" s="270" t="n">
        <f aca="false">AVERAGE(D$68:D70)</f>
        <v>0</v>
      </c>
      <c r="M70" s="270" t="n">
        <f aca="false">(L70*100)/K70</f>
        <v>0</v>
      </c>
      <c r="N70" s="270" t="n">
        <f aca="false">IF((WSSI!BA49&lt;&gt;0),WSSI!BA49,IF((WSSI!AZ49&lt;&gt;0),WSSI!AZ49,WSSI!AY49))</f>
        <v>7</v>
      </c>
      <c r="O70" s="278" t="n">
        <f aca="false">IF((D70=0),0,(($F$96/100)*$M70))</f>
        <v>0</v>
      </c>
      <c r="P70" s="278" t="n">
        <f aca="false">IF((D70=0),0,(O70-$F$96))</f>
        <v>0</v>
      </c>
      <c r="Q70" s="278" t="n">
        <f aca="false">IF((D70=0),0,(O70/$F$96))</f>
        <v>0</v>
      </c>
      <c r="R70" s="292" t="n">
        <f aca="false">ROW()-67</f>
        <v>3</v>
      </c>
      <c r="S70" s="125" t="s">
        <v>103</v>
      </c>
      <c r="T70" s="270" t="n">
        <f aca="false">IF((D70&lt;&gt;0),AVERAGE(O$68:O70),0)</f>
        <v>0</v>
      </c>
      <c r="U70" s="270" t="n">
        <f aca="false">SUM(T$68:T70)/R70</f>
        <v>0</v>
      </c>
      <c r="V70" s="270" t="n">
        <f aca="false">IF((D70&lt;&gt;0),((O70+T70)/2),0)</f>
        <v>0</v>
      </c>
      <c r="W70" s="270" t="n">
        <f aca="false">C70*(ROW()-67)</f>
        <v>21</v>
      </c>
      <c r="X70" s="270" t="n">
        <f aca="false">D70*(ROW()-67)</f>
        <v>0</v>
      </c>
      <c r="Y70" s="270" t="n">
        <f aca="false">(100+(AVERAGE($J$68:J70)))/100</f>
        <v>1</v>
      </c>
      <c r="Z70" s="286"/>
      <c r="AA70" s="293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5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125"/>
      <c r="BP70" s="13"/>
      <c r="BQ70" s="13"/>
      <c r="BR70" s="13"/>
      <c r="BS70" s="13"/>
      <c r="BT70" s="13"/>
      <c r="BU70" s="125"/>
      <c r="BV70" s="286"/>
      <c r="BW70" s="286"/>
    </row>
    <row collapsed="false" customFormat="false" customHeight="true" hidden="false" ht="13" outlineLevel="0" r="71">
      <c r="A71" s="291" t="s">
        <v>103</v>
      </c>
      <c r="B71" s="292" t="n">
        <v>4</v>
      </c>
      <c r="C71" s="278" t="n">
        <f aca="false">IF((WSSI!AZ50&gt;0),WSSI!AZ50,WSSI!AY50)</f>
        <v>8</v>
      </c>
      <c r="D71" s="278" t="n">
        <f aca="false">WSSI!BA50</f>
        <v>0</v>
      </c>
      <c r="E71" s="278" t="n">
        <f aca="false">IF((D71=0),0,(D71-C71))</f>
        <v>0</v>
      </c>
      <c r="F71" s="278" t="n">
        <f aca="false">SUM($C$68:C71)</f>
        <v>29</v>
      </c>
      <c r="G71" s="278" t="n">
        <f aca="false">IF((D71=0),0,SUM($D$68:D71))</f>
        <v>0</v>
      </c>
      <c r="H71" s="278" t="n">
        <f aca="false">IF((D71=0),0,(G71-F71))</f>
        <v>0</v>
      </c>
      <c r="I71" s="278" t="n">
        <f aca="false">IF((D71=0),0,(((D71*100)/C71)-100))</f>
        <v>0</v>
      </c>
      <c r="J71" s="278" t="n">
        <f aca="false">IF((D71=0),0,(((G71*100)/F71)-100))</f>
        <v>0</v>
      </c>
      <c r="K71" s="270" t="n">
        <f aca="false">AVERAGE(C$68:C71)</f>
        <v>7.25</v>
      </c>
      <c r="L71" s="270" t="n">
        <f aca="false">AVERAGE(D$68:D71)</f>
        <v>0</v>
      </c>
      <c r="M71" s="270" t="n">
        <f aca="false">(L71*100)/K71</f>
        <v>0</v>
      </c>
      <c r="N71" s="270" t="n">
        <f aca="false">IF((WSSI!BA50&lt;&gt;0),WSSI!BA50,IF((WSSI!AZ50&lt;&gt;0),WSSI!AZ50,WSSI!AY50))</f>
        <v>8</v>
      </c>
      <c r="O71" s="278" t="n">
        <f aca="false">IF((D71=0),0,(($F$96/100)*$M71))</f>
        <v>0</v>
      </c>
      <c r="P71" s="278" t="n">
        <f aca="false">IF((D71=0),0,(O71-$F$96))</f>
        <v>0</v>
      </c>
      <c r="Q71" s="278" t="n">
        <f aca="false">IF((D71=0),0,(O71/$F$96))</f>
        <v>0</v>
      </c>
      <c r="R71" s="292" t="n">
        <f aca="false">ROW()-67</f>
        <v>4</v>
      </c>
      <c r="S71" s="125" t="s">
        <v>103</v>
      </c>
      <c r="T71" s="270" t="n">
        <f aca="false">IF((D71&lt;&gt;0),AVERAGE(O$68:O71),0)</f>
        <v>0</v>
      </c>
      <c r="U71" s="270" t="n">
        <f aca="false">SUM(T$68:T71)/R71</f>
        <v>0</v>
      </c>
      <c r="V71" s="270" t="n">
        <f aca="false">IF((D71&lt;&gt;0),((O71+T71)/2),0)</f>
        <v>0</v>
      </c>
      <c r="W71" s="270" t="n">
        <f aca="false">C71*(ROW()-67)</f>
        <v>32</v>
      </c>
      <c r="X71" s="270" t="n">
        <f aca="false">D71*(ROW()-67)</f>
        <v>0</v>
      </c>
      <c r="Y71" s="270" t="n">
        <f aca="false">(100+(AVERAGE($J$68:J71)))/100</f>
        <v>1</v>
      </c>
      <c r="Z71" s="286"/>
      <c r="AA71" s="293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5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125"/>
      <c r="BP71" s="13"/>
      <c r="BQ71" s="13"/>
      <c r="BR71" s="13"/>
      <c r="BS71" s="13"/>
      <c r="BT71" s="13"/>
      <c r="BU71" s="125"/>
      <c r="BV71" s="286"/>
      <c r="BW71" s="286"/>
    </row>
    <row collapsed="false" customFormat="false" customHeight="true" hidden="false" ht="13" outlineLevel="0" r="72">
      <c r="A72" s="291" t="s">
        <v>103</v>
      </c>
      <c r="B72" s="292" t="n">
        <v>5</v>
      </c>
      <c r="C72" s="278" t="n">
        <f aca="false">IF((WSSI!AZ52&gt;0),WSSI!AZ52,WSSI!AY52)</f>
        <v>8</v>
      </c>
      <c r="D72" s="278" t="n">
        <f aca="false">WSSI!BA52</f>
        <v>0</v>
      </c>
      <c r="E72" s="278" t="n">
        <f aca="false">IF((D72=0),0,(D72-C72))</f>
        <v>0</v>
      </c>
      <c r="F72" s="278" t="n">
        <f aca="false">F$71+C72</f>
        <v>37</v>
      </c>
      <c r="G72" s="278" t="n">
        <f aca="false">IF((D72=0),0,SUM($D$68:D72))</f>
        <v>0</v>
      </c>
      <c r="H72" s="278" t="n">
        <f aca="false">IF((D72=0),0,(G72-F72))</f>
        <v>0</v>
      </c>
      <c r="I72" s="278" t="n">
        <f aca="false">IF((D72=0),0,(((D72*100)/C72)-100))</f>
        <v>0</v>
      </c>
      <c r="J72" s="278" t="n">
        <f aca="false">IF((D72=0),0,(((G72*100)/F72)-100))</f>
        <v>0</v>
      </c>
      <c r="K72" s="270" t="n">
        <f aca="false">AVERAGE(C$68:C72)</f>
        <v>7.4</v>
      </c>
      <c r="L72" s="270" t="n">
        <f aca="false">AVERAGE(D$68:D72)</f>
        <v>0</v>
      </c>
      <c r="M72" s="270" t="n">
        <f aca="false">(L72*100)/K72</f>
        <v>0</v>
      </c>
      <c r="N72" s="270" t="n">
        <f aca="false">IF((WSSI!BA52&lt;&gt;0),WSSI!BA52,IF((WSSI!AZ52&lt;&gt;0),WSSI!AZ52,WSSI!AY52))</f>
        <v>8</v>
      </c>
      <c r="O72" s="278" t="n">
        <f aca="false">IF((D72=0),0,(($F$96/100)*$M72))</f>
        <v>0</v>
      </c>
      <c r="P72" s="278" t="n">
        <f aca="false">IF((D72=0),0,(O72-$F$96))</f>
        <v>0</v>
      </c>
      <c r="Q72" s="278" t="n">
        <f aca="false">IF((D72=0),0,(O72/$F$96))</f>
        <v>0</v>
      </c>
      <c r="R72" s="292" t="n">
        <f aca="false">ROW()-67</f>
        <v>5</v>
      </c>
      <c r="S72" s="125" t="s">
        <v>103</v>
      </c>
      <c r="T72" s="270" t="n">
        <f aca="false">IF((D72&lt;&gt;0),AVERAGE(O$68:O72),0)</f>
        <v>0</v>
      </c>
      <c r="U72" s="270" t="n">
        <f aca="false">SUM(T$68:T72)/R72</f>
        <v>0</v>
      </c>
      <c r="V72" s="270" t="n">
        <f aca="false">IF((D72&lt;&gt;0),((O72+T72)/2),0)</f>
        <v>0</v>
      </c>
      <c r="W72" s="270" t="n">
        <f aca="false">C72*(ROW()-67)</f>
        <v>40</v>
      </c>
      <c r="X72" s="270" t="n">
        <f aca="false">D72*(ROW()-67)</f>
        <v>0</v>
      </c>
      <c r="Y72" s="270" t="n">
        <f aca="false">(100+(AVERAGE($J$68:J72)))/100</f>
        <v>1</v>
      </c>
      <c r="Z72" s="286"/>
      <c r="AA72" s="293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5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125"/>
      <c r="BP72" s="13"/>
      <c r="BQ72" s="13"/>
      <c r="BR72" s="13"/>
      <c r="BS72" s="13"/>
      <c r="BT72" s="13"/>
      <c r="BU72" s="125"/>
      <c r="BV72" s="286"/>
      <c r="BW72" s="286"/>
    </row>
    <row collapsed="false" customFormat="false" customHeight="true" hidden="false" ht="13" outlineLevel="0" r="73">
      <c r="A73" s="291" t="s">
        <v>103</v>
      </c>
      <c r="B73" s="292" t="n">
        <v>6</v>
      </c>
      <c r="C73" s="278" t="n">
        <f aca="false">IF((WSSI!AZ53&gt;0),WSSI!AZ53,WSSI!AY53)</f>
        <v>9</v>
      </c>
      <c r="D73" s="278" t="n">
        <f aca="false">WSSI!BA53</f>
        <v>0</v>
      </c>
      <c r="E73" s="278" t="n">
        <f aca="false">IF((D73=0),0,(D73-C73))</f>
        <v>0</v>
      </c>
      <c r="F73" s="278" t="n">
        <f aca="false">F$71+SUM(C$72:C73)</f>
        <v>46</v>
      </c>
      <c r="G73" s="278" t="n">
        <f aca="false">IF((D73=0),0,SUM($D$68:D73))</f>
        <v>0</v>
      </c>
      <c r="H73" s="278" t="n">
        <f aca="false">IF((D73=0),0,(G73-F73))</f>
        <v>0</v>
      </c>
      <c r="I73" s="278" t="n">
        <f aca="false">IF((D73=0),0,(((D73*100)/C73)-100))</f>
        <v>0</v>
      </c>
      <c r="J73" s="278" t="n">
        <f aca="false">IF((D73=0),0,(((G73*100)/F73)-100))</f>
        <v>0</v>
      </c>
      <c r="K73" s="270" t="n">
        <f aca="false">AVERAGE(C$68:C73)</f>
        <v>7.66666666666667</v>
      </c>
      <c r="L73" s="270" t="n">
        <f aca="false">AVERAGE(D$68:D73)</f>
        <v>0</v>
      </c>
      <c r="M73" s="270" t="n">
        <f aca="false">(L73*100)/K73</f>
        <v>0</v>
      </c>
      <c r="N73" s="270" t="n">
        <f aca="false">IF((WSSI!BA53&lt;&gt;0),WSSI!BA53,IF((WSSI!AZ53&lt;&gt;0),WSSI!AZ53,WSSI!AY53))</f>
        <v>9</v>
      </c>
      <c r="O73" s="278" t="n">
        <f aca="false">IF((D73=0),0,(($F$96/100)*$M73))</f>
        <v>0</v>
      </c>
      <c r="P73" s="278" t="n">
        <f aca="false">IF((D73=0),0,(O73-$F$96))</f>
        <v>0</v>
      </c>
      <c r="Q73" s="278" t="n">
        <f aca="false">IF((D73=0),0,(O73/$F$96))</f>
        <v>0</v>
      </c>
      <c r="R73" s="292" t="n">
        <f aca="false">ROW()-67</f>
        <v>6</v>
      </c>
      <c r="S73" s="125" t="s">
        <v>103</v>
      </c>
      <c r="T73" s="270" t="n">
        <f aca="false">IF((D73&lt;&gt;0),AVERAGE(O$68:O73),0)</f>
        <v>0</v>
      </c>
      <c r="U73" s="270" t="n">
        <f aca="false">SUM(T$68:T73)/R73</f>
        <v>0</v>
      </c>
      <c r="V73" s="270" t="n">
        <f aca="false">IF((D73&lt;&gt;0),((O73+T73)/2),0)</f>
        <v>0</v>
      </c>
      <c r="W73" s="270" t="n">
        <f aca="false">C73*(ROW()-67)</f>
        <v>54</v>
      </c>
      <c r="X73" s="270" t="n">
        <f aca="false">D73*(ROW()-67)</f>
        <v>0</v>
      </c>
      <c r="Y73" s="270" t="n">
        <f aca="false">(100+(AVERAGE($J$68:J73)))/100</f>
        <v>1</v>
      </c>
      <c r="Z73" s="286"/>
      <c r="AA73" s="293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5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125"/>
      <c r="BP73" s="13"/>
      <c r="BQ73" s="13"/>
      <c r="BR73" s="13"/>
      <c r="BS73" s="13"/>
      <c r="BT73" s="13"/>
      <c r="BU73" s="125"/>
      <c r="BV73" s="286"/>
      <c r="BW73" s="286"/>
    </row>
    <row collapsed="false" customFormat="false" customHeight="true" hidden="false" ht="13" outlineLevel="0" r="74">
      <c r="A74" s="291" t="s">
        <v>103</v>
      </c>
      <c r="B74" s="292" t="n">
        <v>7</v>
      </c>
      <c r="C74" s="278" t="n">
        <f aca="false">IF((WSSI!AZ54&gt;0),WSSI!AZ54,WSSI!AY54)</f>
        <v>10</v>
      </c>
      <c r="D74" s="278" t="n">
        <f aca="false">WSSI!BA54</f>
        <v>0</v>
      </c>
      <c r="E74" s="278" t="n">
        <f aca="false">IF((D74=0),0,(D74-C74))</f>
        <v>0</v>
      </c>
      <c r="F74" s="278" t="n">
        <f aca="false">F$71+SUM(C$72:C74)</f>
        <v>56</v>
      </c>
      <c r="G74" s="278" t="n">
        <f aca="false">IF((D74=0),0,SUM($D$68:D74))</f>
        <v>0</v>
      </c>
      <c r="H74" s="278" t="n">
        <f aca="false">IF((D74=0),0,(G74-F74))</f>
        <v>0</v>
      </c>
      <c r="I74" s="278" t="n">
        <f aca="false">IF((D74=0),0,(((D74*100)/C74)-100))</f>
        <v>0</v>
      </c>
      <c r="J74" s="278" t="n">
        <f aca="false">IF((D74=0),0,(((G74*100)/F74)-100))</f>
        <v>0</v>
      </c>
      <c r="K74" s="270" t="n">
        <f aca="false">AVERAGE(C$68:C74)</f>
        <v>8</v>
      </c>
      <c r="L74" s="270" t="n">
        <f aca="false">AVERAGE(D$68:D74)</f>
        <v>0</v>
      </c>
      <c r="M74" s="270" t="n">
        <f aca="false">(L74*100)/K74</f>
        <v>0</v>
      </c>
      <c r="N74" s="270" t="n">
        <f aca="false">IF((WSSI!BA54&lt;&gt;0),WSSI!BA54,IF((WSSI!AZ54&lt;&gt;0),WSSI!AZ54,WSSI!AY54))</f>
        <v>10</v>
      </c>
      <c r="O74" s="278" t="n">
        <f aca="false">IF((D74=0),0,(($F$96/100)*$M74))</f>
        <v>0</v>
      </c>
      <c r="P74" s="278" t="n">
        <f aca="false">IF((D74=0),0,(O74-$F$96))</f>
        <v>0</v>
      </c>
      <c r="Q74" s="278" t="n">
        <f aca="false">IF((D74=0),0,(O74/$F$96))</f>
        <v>0</v>
      </c>
      <c r="R74" s="292" t="n">
        <f aca="false">ROW()-67</f>
        <v>7</v>
      </c>
      <c r="S74" s="125" t="s">
        <v>103</v>
      </c>
      <c r="T74" s="270" t="n">
        <f aca="false">IF((D74&lt;&gt;0),AVERAGE(O$68:O74),0)</f>
        <v>0</v>
      </c>
      <c r="U74" s="270" t="n">
        <f aca="false">SUM(T$68:T74)/R74</f>
        <v>0</v>
      </c>
      <c r="V74" s="270" t="n">
        <f aca="false">IF((D74&lt;&gt;0),((O74+T74)/2),0)</f>
        <v>0</v>
      </c>
      <c r="W74" s="270" t="n">
        <f aca="false">C74*(ROW()-67)</f>
        <v>70</v>
      </c>
      <c r="X74" s="270" t="n">
        <f aca="false">D74*(ROW()-67)</f>
        <v>0</v>
      </c>
      <c r="Y74" s="270" t="n">
        <f aca="false">(100+(AVERAGE($J$68:J74)))/100</f>
        <v>1</v>
      </c>
      <c r="Z74" s="286"/>
      <c r="AA74" s="293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5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125"/>
      <c r="BP74" s="13"/>
      <c r="BQ74" s="13"/>
      <c r="BR74" s="13"/>
      <c r="BS74" s="13"/>
      <c r="BT74" s="13"/>
      <c r="BU74" s="125"/>
      <c r="BV74" s="286"/>
      <c r="BW74" s="286"/>
    </row>
    <row collapsed="false" customFormat="false" customHeight="true" hidden="false" ht="13" outlineLevel="0" r="75">
      <c r="A75" s="291" t="s">
        <v>103</v>
      </c>
      <c r="B75" s="292" t="n">
        <v>8</v>
      </c>
      <c r="C75" s="278" t="n">
        <f aca="false">IF((WSSI!AZ55&gt;0),WSSI!AZ55,WSSI!AY55)</f>
        <v>12</v>
      </c>
      <c r="D75" s="278" t="n">
        <f aca="false">WSSI!BA55</f>
        <v>0</v>
      </c>
      <c r="E75" s="278" t="n">
        <f aca="false">IF((D75=0),0,(D75-C75))</f>
        <v>0</v>
      </c>
      <c r="F75" s="278" t="n">
        <f aca="false">F$71+SUM(C$72:C75)</f>
        <v>68</v>
      </c>
      <c r="G75" s="278" t="n">
        <f aca="false">IF((D75=0),0,SUM($D$68:D75))</f>
        <v>0</v>
      </c>
      <c r="H75" s="278" t="n">
        <f aca="false">IF((D75=0),0,(G75-F75))</f>
        <v>0</v>
      </c>
      <c r="I75" s="278" t="n">
        <f aca="false">IF((D75=0),0,(((D75*100)/C75)-100))</f>
        <v>0</v>
      </c>
      <c r="J75" s="278" t="n">
        <f aca="false">IF((D75=0),0,(((G75*100)/F75)-100))</f>
        <v>0</v>
      </c>
      <c r="K75" s="270" t="n">
        <f aca="false">AVERAGE(C$68:C75)</f>
        <v>8.5</v>
      </c>
      <c r="L75" s="270" t="n">
        <f aca="false">AVERAGE(D$68:D75)</f>
        <v>0</v>
      </c>
      <c r="M75" s="270" t="n">
        <f aca="false">(L75*100)/K75</f>
        <v>0</v>
      </c>
      <c r="N75" s="270" t="n">
        <f aca="false">IF((WSSI!BA55&lt;&gt;0),WSSI!BA55,IF((WSSI!AZ55&lt;&gt;0),WSSI!AZ55,WSSI!AY55))</f>
        <v>12</v>
      </c>
      <c r="O75" s="278" t="n">
        <f aca="false">IF((D75=0),0,(($F$96/100)*$M75))</f>
        <v>0</v>
      </c>
      <c r="P75" s="278" t="n">
        <f aca="false">IF((D75=0),0,(O75-$F$96))</f>
        <v>0</v>
      </c>
      <c r="Q75" s="278" t="n">
        <f aca="false">IF((D75=0),0,(O75/$F$96))</f>
        <v>0</v>
      </c>
      <c r="R75" s="292" t="n">
        <f aca="false">ROW()-67</f>
        <v>8</v>
      </c>
      <c r="S75" s="125" t="s">
        <v>103</v>
      </c>
      <c r="T75" s="270" t="n">
        <f aca="false">IF((D75&lt;&gt;0),AVERAGE(O$68:O75),0)</f>
        <v>0</v>
      </c>
      <c r="U75" s="270" t="n">
        <f aca="false">SUM(T$68:T75)/R75</f>
        <v>0</v>
      </c>
      <c r="V75" s="270" t="n">
        <f aca="false">IF((D75&lt;&gt;0),((O75+T75)/2),0)</f>
        <v>0</v>
      </c>
      <c r="W75" s="270" t="n">
        <f aca="false">C75*(ROW()-67)</f>
        <v>96</v>
      </c>
      <c r="X75" s="270" t="n">
        <f aca="false">D75*(ROW()-67)</f>
        <v>0</v>
      </c>
      <c r="Y75" s="270" t="n">
        <f aca="false">(100+(AVERAGE($J$68:J75)))/100</f>
        <v>1</v>
      </c>
      <c r="Z75" s="286"/>
      <c r="AA75" s="293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5"/>
      <c r="BA75" s="286"/>
      <c r="BB75" s="286"/>
      <c r="BC75" s="286"/>
      <c r="BD75" s="286"/>
      <c r="BE75" s="286"/>
      <c r="BF75" s="286"/>
      <c r="BG75" s="286"/>
      <c r="BH75" s="286"/>
      <c r="BI75" s="286"/>
      <c r="BJ75" s="286"/>
      <c r="BK75" s="286"/>
      <c r="BL75" s="286"/>
      <c r="BM75" s="286"/>
      <c r="BN75" s="286"/>
      <c r="BO75" s="125"/>
      <c r="BP75" s="13"/>
      <c r="BQ75" s="13"/>
      <c r="BR75" s="13"/>
      <c r="BS75" s="13"/>
      <c r="BT75" s="13"/>
      <c r="BU75" s="125"/>
      <c r="BV75" s="286"/>
      <c r="BW75" s="286"/>
    </row>
    <row collapsed="false" customFormat="false" customHeight="true" hidden="false" ht="13" outlineLevel="0" r="76">
      <c r="A76" s="291" t="s">
        <v>103</v>
      </c>
      <c r="B76" s="292" t="n">
        <v>9</v>
      </c>
      <c r="C76" s="278" t="n">
        <f aca="false">IF((WSSI!AZ58&gt;0),WSSI!AZ58,WSSI!AY58)</f>
        <v>13</v>
      </c>
      <c r="D76" s="278" t="n">
        <f aca="false">WSSI!BA58</f>
        <v>0</v>
      </c>
      <c r="E76" s="278" t="n">
        <f aca="false">IF((D76=0),0,(D76-C76))</f>
        <v>0</v>
      </c>
      <c r="F76" s="278" t="n">
        <f aca="false">F$75+C76</f>
        <v>81</v>
      </c>
      <c r="G76" s="278" t="n">
        <f aca="false">IF((D76=0),0,SUM($D$68:D76))</f>
        <v>0</v>
      </c>
      <c r="H76" s="278" t="n">
        <f aca="false">IF((D76=0),0,(G76-F76))</f>
        <v>0</v>
      </c>
      <c r="I76" s="278" t="n">
        <f aca="false">IF((D76=0),0,(((D76*100)/C76)-100))</f>
        <v>0</v>
      </c>
      <c r="J76" s="278" t="n">
        <f aca="false">IF((D76=0),0,(((G76*100)/F76)-100))</f>
        <v>0</v>
      </c>
      <c r="K76" s="270" t="n">
        <f aca="false">AVERAGE(C$68:C76)</f>
        <v>9</v>
      </c>
      <c r="L76" s="270" t="n">
        <f aca="false">AVERAGE(D$68:D76)</f>
        <v>0</v>
      </c>
      <c r="M76" s="270" t="n">
        <f aca="false">(L76*100)/K76</f>
        <v>0</v>
      </c>
      <c r="N76" s="270" t="n">
        <f aca="false">IF((WSSI!BA58&lt;&gt;0),WSSI!BA58,IF((WSSI!AZ58&lt;&gt;0),WSSI!AZ58,WSSI!AY58))</f>
        <v>13</v>
      </c>
      <c r="O76" s="278" t="n">
        <f aca="false">IF((D76=0),0,(($F$96/100)*$M76))</f>
        <v>0</v>
      </c>
      <c r="P76" s="278" t="n">
        <f aca="false">IF((D76=0),0,(O76-$F$96))</f>
        <v>0</v>
      </c>
      <c r="Q76" s="278" t="n">
        <f aca="false">IF((D76=0),0,(O76/$F$96))</f>
        <v>0</v>
      </c>
      <c r="R76" s="292" t="n">
        <f aca="false">ROW()-67</f>
        <v>9</v>
      </c>
      <c r="S76" s="125" t="s">
        <v>103</v>
      </c>
      <c r="T76" s="270" t="n">
        <f aca="false">IF((D76&lt;&gt;0),AVERAGE(O$68:O76),0)</f>
        <v>0</v>
      </c>
      <c r="U76" s="270" t="n">
        <f aca="false">SUM(T$68:T76)/R76</f>
        <v>0</v>
      </c>
      <c r="V76" s="270" t="n">
        <f aca="false">IF((D76&lt;&gt;0),((O76+T76)/2),0)</f>
        <v>0</v>
      </c>
      <c r="W76" s="270" t="n">
        <f aca="false">C76*(ROW()-67)</f>
        <v>117</v>
      </c>
      <c r="X76" s="270" t="n">
        <f aca="false">D76*(ROW()-67)</f>
        <v>0</v>
      </c>
      <c r="Y76" s="270" t="n">
        <f aca="false">(100+(AVERAGE($J$68:J76)))/100</f>
        <v>1</v>
      </c>
      <c r="Z76" s="286"/>
      <c r="AA76" s="293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5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125"/>
      <c r="BP76" s="13"/>
      <c r="BQ76" s="13"/>
      <c r="BR76" s="13"/>
      <c r="BS76" s="13"/>
      <c r="BT76" s="13"/>
      <c r="BU76" s="125"/>
      <c r="BV76" s="286"/>
      <c r="BW76" s="286"/>
    </row>
    <row collapsed="false" customFormat="false" customHeight="true" hidden="false" ht="13" outlineLevel="0" r="77">
      <c r="A77" s="291" t="s">
        <v>103</v>
      </c>
      <c r="B77" s="292" t="n">
        <v>10</v>
      </c>
      <c r="C77" s="278" t="n">
        <f aca="false">IF((WSSI!AZ59&gt;0),WSSI!AZ59,WSSI!AY59)</f>
        <v>13</v>
      </c>
      <c r="D77" s="278" t="n">
        <f aca="false">WSSI!BA59</f>
        <v>0</v>
      </c>
      <c r="E77" s="278" t="n">
        <f aca="false">IF((D77=0),0,(D77-C77))</f>
        <v>0</v>
      </c>
      <c r="F77" s="278" t="n">
        <f aca="false">F$75+SUM(C$76:C77)</f>
        <v>94</v>
      </c>
      <c r="G77" s="278" t="n">
        <f aca="false">IF((D77=0),0,SUM($D$68:D77))</f>
        <v>0</v>
      </c>
      <c r="H77" s="278" t="n">
        <f aca="false">IF((D77=0),0,(G77-F77))</f>
        <v>0</v>
      </c>
      <c r="I77" s="278" t="n">
        <f aca="false">IF((D77=0),0,(((D77*100)/C77)-100))</f>
        <v>0</v>
      </c>
      <c r="J77" s="278" t="n">
        <f aca="false">IF((D77=0),0,(((G77*100)/F77)-100))</f>
        <v>0</v>
      </c>
      <c r="K77" s="270" t="n">
        <f aca="false">AVERAGE(C$68:C77)</f>
        <v>9.4</v>
      </c>
      <c r="L77" s="270" t="n">
        <f aca="false">AVERAGE(D$68:D77)</f>
        <v>0</v>
      </c>
      <c r="M77" s="270" t="n">
        <f aca="false">(L77*100)/K77</f>
        <v>0</v>
      </c>
      <c r="N77" s="270" t="n">
        <f aca="false">IF((WSSI!BA59&lt;&gt;0),WSSI!BA59,IF((WSSI!AZ59&lt;&gt;0),WSSI!AZ59,WSSI!AY59))</f>
        <v>13</v>
      </c>
      <c r="O77" s="278" t="n">
        <f aca="false">IF((D77=0),0,(($F$96/100)*$M77))</f>
        <v>0</v>
      </c>
      <c r="P77" s="278" t="n">
        <f aca="false">IF((D77=0),0,(O77-$F$96))</f>
        <v>0</v>
      </c>
      <c r="Q77" s="278" t="n">
        <f aca="false">IF((D77=0),0,(O77/$F$96))</f>
        <v>0</v>
      </c>
      <c r="R77" s="292" t="n">
        <f aca="false">ROW()-67</f>
        <v>10</v>
      </c>
      <c r="S77" s="125" t="s">
        <v>103</v>
      </c>
      <c r="T77" s="270" t="n">
        <f aca="false">IF((D77&lt;&gt;0),AVERAGE(O$68:O77),0)</f>
        <v>0</v>
      </c>
      <c r="U77" s="270" t="n">
        <f aca="false">SUM(T$68:T77)/R77</f>
        <v>0</v>
      </c>
      <c r="V77" s="270" t="n">
        <f aca="false">IF((D77&lt;&gt;0),((O77+T77)/2),0)</f>
        <v>0</v>
      </c>
      <c r="W77" s="270" t="n">
        <f aca="false">C77*(ROW()-67)</f>
        <v>130</v>
      </c>
      <c r="X77" s="270" t="n">
        <f aca="false">D77*(ROW()-67)</f>
        <v>0</v>
      </c>
      <c r="Y77" s="270" t="n">
        <f aca="false">(100+(AVERAGE($J$68:J77)))/100</f>
        <v>1</v>
      </c>
      <c r="Z77" s="13"/>
      <c r="AA77" s="270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2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25"/>
      <c r="BP77" s="13"/>
      <c r="BQ77" s="13"/>
      <c r="BR77" s="13"/>
      <c r="BS77" s="13"/>
      <c r="BT77" s="13"/>
      <c r="BU77" s="125"/>
      <c r="BV77" s="13"/>
      <c r="BW77" s="13"/>
    </row>
    <row collapsed="false" customFormat="false" customHeight="true" hidden="false" ht="13" outlineLevel="0" r="78">
      <c r="A78" s="291" t="s">
        <v>103</v>
      </c>
      <c r="B78" s="292" t="n">
        <v>11</v>
      </c>
      <c r="C78" s="278" t="n">
        <f aca="false">IF((WSSI!AZ60&gt;0),WSSI!AZ60,WSSI!AY60)</f>
        <v>14</v>
      </c>
      <c r="D78" s="278" t="n">
        <f aca="false">WSSI!BA60</f>
        <v>0</v>
      </c>
      <c r="E78" s="278" t="n">
        <f aca="false">IF((D78=0),0,(D78-C78))</f>
        <v>0</v>
      </c>
      <c r="F78" s="278" t="n">
        <f aca="false">F$75+SUM(C$76:C78)</f>
        <v>108</v>
      </c>
      <c r="G78" s="278" t="n">
        <f aca="false">IF((D78=0),0,SUM($D$68:D78))</f>
        <v>0</v>
      </c>
      <c r="H78" s="278" t="n">
        <f aca="false">IF((D78=0),0,(G78-F78))</f>
        <v>0</v>
      </c>
      <c r="I78" s="278" t="n">
        <f aca="false">IF((D78=0),0,(((D78*100)/C78)-100))</f>
        <v>0</v>
      </c>
      <c r="J78" s="278" t="n">
        <f aca="false">IF((D78=0),0,(((G78*100)/F78)-100))</f>
        <v>0</v>
      </c>
      <c r="K78" s="270" t="n">
        <f aca="false">AVERAGE(C$68:C78)</f>
        <v>9.81818181818182</v>
      </c>
      <c r="L78" s="270" t="n">
        <f aca="false">AVERAGE(D$68:D78)</f>
        <v>0</v>
      </c>
      <c r="M78" s="270" t="n">
        <f aca="false">(L78*100)/K78</f>
        <v>0</v>
      </c>
      <c r="N78" s="270" t="n">
        <f aca="false">IF((WSSI!BA60&lt;&gt;0),WSSI!BA60,IF((WSSI!AZ60&lt;&gt;0),WSSI!AZ60,WSSI!AY60))</f>
        <v>14</v>
      </c>
      <c r="O78" s="278" t="n">
        <f aca="false">IF((D78=0),0,(($F$96/100)*$M78))</f>
        <v>0</v>
      </c>
      <c r="P78" s="278" t="n">
        <f aca="false">IF((D78=0),0,(O78-$F$96))</f>
        <v>0</v>
      </c>
      <c r="Q78" s="278" t="n">
        <f aca="false">IF((D78=0),0,(O78/$F$96))</f>
        <v>0</v>
      </c>
      <c r="R78" s="292" t="n">
        <f aca="false">ROW()-67</f>
        <v>11</v>
      </c>
      <c r="S78" s="125" t="s">
        <v>103</v>
      </c>
      <c r="T78" s="270" t="n">
        <f aca="false">IF((D78&lt;&gt;0),AVERAGE(O$68:O78),0)</f>
        <v>0</v>
      </c>
      <c r="U78" s="270" t="n">
        <f aca="false">SUM(T$68:T78)/R78</f>
        <v>0</v>
      </c>
      <c r="V78" s="270" t="n">
        <f aca="false">IF((D78&lt;&gt;0),((O78+T78)/2),0)</f>
        <v>0</v>
      </c>
      <c r="W78" s="270" t="n">
        <f aca="false">C78*(ROW()-67)</f>
        <v>154</v>
      </c>
      <c r="X78" s="270" t="n">
        <f aca="false">D78*(ROW()-67)</f>
        <v>0</v>
      </c>
      <c r="Y78" s="270" t="n">
        <f aca="false">(100+(AVERAGE($J$68:J78)))/100</f>
        <v>1</v>
      </c>
      <c r="Z78" s="13"/>
      <c r="AA78" s="270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2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25"/>
      <c r="BP78" s="13"/>
      <c r="BQ78" s="13"/>
      <c r="BR78" s="13"/>
      <c r="BS78" s="13"/>
      <c r="BT78" s="13"/>
      <c r="BU78" s="125"/>
      <c r="BV78" s="13"/>
      <c r="BW78" s="13"/>
    </row>
    <row collapsed="false" customFormat="false" customHeight="true" hidden="false" ht="13" outlineLevel="0" r="79">
      <c r="A79" s="291" t="s">
        <v>103</v>
      </c>
      <c r="B79" s="292" t="n">
        <v>12</v>
      </c>
      <c r="C79" s="278" t="n">
        <f aca="false">IF((WSSI!AZ61&gt;0),WSSI!AZ61,WSSI!AY61)</f>
        <v>16</v>
      </c>
      <c r="D79" s="278" t="n">
        <f aca="false">WSSI!BA61</f>
        <v>0</v>
      </c>
      <c r="E79" s="278" t="n">
        <f aca="false">IF((D79=0),0,(D79-C79))</f>
        <v>0</v>
      </c>
      <c r="F79" s="278" t="n">
        <f aca="false">F$75+SUM(C$76:C79)</f>
        <v>124</v>
      </c>
      <c r="G79" s="278" t="n">
        <f aca="false">IF((D79=0),0,SUM($D$68:D79))</f>
        <v>0</v>
      </c>
      <c r="H79" s="278" t="n">
        <f aca="false">IF((D79=0),0,(G79-F79))</f>
        <v>0</v>
      </c>
      <c r="I79" s="278" t="n">
        <f aca="false">IF((D79=0),0,(((D79*100)/C79)-100))</f>
        <v>0</v>
      </c>
      <c r="J79" s="278" t="n">
        <f aca="false">IF((D79=0),0,(((G79*100)/F79)-100))</f>
        <v>0</v>
      </c>
      <c r="K79" s="270" t="n">
        <f aca="false">AVERAGE(C$68:C79)</f>
        <v>10.3333333333333</v>
      </c>
      <c r="L79" s="270" t="n">
        <f aca="false">AVERAGE(D$68:D79)</f>
        <v>0</v>
      </c>
      <c r="M79" s="270" t="n">
        <f aca="false">(L79*100)/K79</f>
        <v>0</v>
      </c>
      <c r="N79" s="270" t="n">
        <f aca="false">IF((WSSI!BA61&lt;&gt;0),WSSI!BA61,IF((WSSI!AZ61&lt;&gt;0),WSSI!AZ61,WSSI!AY61))</f>
        <v>16</v>
      </c>
      <c r="O79" s="278" t="n">
        <f aca="false">IF((D79=0),0,(($F$96/100)*$M79))</f>
        <v>0</v>
      </c>
      <c r="P79" s="278" t="n">
        <f aca="false">IF((D79=0),0,(O79-$F$96))</f>
        <v>0</v>
      </c>
      <c r="Q79" s="278" t="n">
        <f aca="false">IF((D79=0),0,(O79/$F$96))</f>
        <v>0</v>
      </c>
      <c r="R79" s="292" t="n">
        <f aca="false">ROW()-67</f>
        <v>12</v>
      </c>
      <c r="S79" s="125" t="s">
        <v>103</v>
      </c>
      <c r="T79" s="270" t="n">
        <f aca="false">IF((D79&lt;&gt;0),AVERAGE(O$68:O79),0)</f>
        <v>0</v>
      </c>
      <c r="U79" s="270" t="n">
        <f aca="false">SUM(T$68:T79)/R79</f>
        <v>0</v>
      </c>
      <c r="V79" s="270" t="n">
        <f aca="false">IF((D79&lt;&gt;0),((O79+T79)/2),0)</f>
        <v>0</v>
      </c>
      <c r="W79" s="270" t="n">
        <f aca="false">C79*(ROW()-67)</f>
        <v>192</v>
      </c>
      <c r="X79" s="270" t="n">
        <f aca="false">D79*(ROW()-67)</f>
        <v>0</v>
      </c>
      <c r="Y79" s="270" t="n">
        <f aca="false">(100+(AVERAGE($J$68:J79)))/100</f>
        <v>1</v>
      </c>
      <c r="Z79" s="13"/>
      <c r="AA79" s="270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2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25"/>
      <c r="BP79" s="13"/>
      <c r="BQ79" s="13"/>
      <c r="BR79" s="13"/>
      <c r="BS79" s="13"/>
      <c r="BT79" s="13"/>
      <c r="BU79" s="125"/>
      <c r="BV79" s="13"/>
      <c r="BW79" s="13"/>
    </row>
    <row collapsed="false" customFormat="false" customHeight="true" hidden="false" ht="13" outlineLevel="0" r="80">
      <c r="A80" s="291" t="s">
        <v>103</v>
      </c>
      <c r="B80" s="292" t="n">
        <v>13</v>
      </c>
      <c r="C80" s="278" t="n">
        <f aca="false">IF((WSSI!AZ64&gt;0),WSSI!AZ64,WSSI!AY64)</f>
        <v>16</v>
      </c>
      <c r="D80" s="278" t="n">
        <f aca="false">WSSI!BA64</f>
        <v>0</v>
      </c>
      <c r="E80" s="278" t="n">
        <f aca="false">IF((D80=0),0,(D80-C80))</f>
        <v>0</v>
      </c>
      <c r="F80" s="278" t="n">
        <f aca="false">F$75+SUM(C$76:C80)</f>
        <v>140</v>
      </c>
      <c r="G80" s="278" t="n">
        <f aca="false">IF((D80=0),0,SUM($D$68:D80))</f>
        <v>0</v>
      </c>
      <c r="H80" s="278" t="n">
        <f aca="false">IF((D80=0),0,(G80-F80))</f>
        <v>0</v>
      </c>
      <c r="I80" s="278" t="n">
        <f aca="false">IF((D80=0),0,(((D80*100)/C80)-100))</f>
        <v>0</v>
      </c>
      <c r="J80" s="278" t="n">
        <f aca="false">IF((D80=0),0,(((G80*100)/F80)-100))</f>
        <v>0</v>
      </c>
      <c r="K80" s="270" t="n">
        <f aca="false">AVERAGE(C$68:C80)</f>
        <v>10.7692307692308</v>
      </c>
      <c r="L80" s="270" t="n">
        <f aca="false">AVERAGE(D$68:D80)</f>
        <v>0</v>
      </c>
      <c r="M80" s="270" t="n">
        <f aca="false">(L80*100)/K80</f>
        <v>0</v>
      </c>
      <c r="N80" s="270" t="n">
        <f aca="false">IF((WSSI!BA64&lt;&gt;0),WSSI!BA64,IF((WSSI!AZ64&lt;&gt;0),WSSI!AZ64,WSSI!AY64))</f>
        <v>16</v>
      </c>
      <c r="O80" s="278" t="n">
        <f aca="false">IF((D80=0),0,(($F$96/100)*$M80))</f>
        <v>0</v>
      </c>
      <c r="P80" s="278" t="n">
        <f aca="false">IF((D80=0),0,(O80-$F$96))</f>
        <v>0</v>
      </c>
      <c r="Q80" s="278" t="n">
        <f aca="false">IF((D80=0),0,(O80/$F$96))</f>
        <v>0</v>
      </c>
      <c r="R80" s="292" t="n">
        <f aca="false">ROW()-67</f>
        <v>13</v>
      </c>
      <c r="S80" s="125" t="s">
        <v>103</v>
      </c>
      <c r="T80" s="270" t="n">
        <f aca="false">IF((D80&lt;&gt;0),AVERAGE(O$68:O80),0)</f>
        <v>0</v>
      </c>
      <c r="U80" s="270" t="n">
        <f aca="false">SUM(T$68:T80)/R80</f>
        <v>0</v>
      </c>
      <c r="V80" s="270" t="n">
        <f aca="false">IF((D80&lt;&gt;0),((O80+T80)/2),0)</f>
        <v>0</v>
      </c>
      <c r="W80" s="270" t="n">
        <f aca="false">C80*(ROW()-67)</f>
        <v>208</v>
      </c>
      <c r="X80" s="270" t="n">
        <f aca="false">D80*(ROW()-67)</f>
        <v>0</v>
      </c>
      <c r="Y80" s="270" t="n">
        <f aca="false">(100+(AVERAGE($J$68:J80)))/100</f>
        <v>1</v>
      </c>
      <c r="Z80" s="13"/>
      <c r="AA80" s="270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2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25"/>
      <c r="BP80" s="13"/>
      <c r="BQ80" s="13"/>
      <c r="BR80" s="13"/>
      <c r="BS80" s="13"/>
      <c r="BT80" s="13"/>
      <c r="BU80" s="125"/>
      <c r="BV80" s="13"/>
      <c r="BW80" s="13"/>
    </row>
    <row collapsed="false" customFormat="false" customHeight="true" hidden="false" ht="13" outlineLevel="0" r="81">
      <c r="A81" s="291" t="s">
        <v>103</v>
      </c>
      <c r="B81" s="292" t="n">
        <v>14</v>
      </c>
      <c r="C81" s="278" t="n">
        <f aca="false">IF((WSSI!AZ65&gt;0),WSSI!AZ65,WSSI!AY65)</f>
        <v>17</v>
      </c>
      <c r="D81" s="278" t="n">
        <f aca="false">WSSI!BA65</f>
        <v>0</v>
      </c>
      <c r="E81" s="278" t="n">
        <f aca="false">IF((D81=0),0,(D81-C81))</f>
        <v>0</v>
      </c>
      <c r="F81" s="278" t="n">
        <f aca="false">F$80+C81</f>
        <v>157</v>
      </c>
      <c r="G81" s="278" t="n">
        <f aca="false">IF((D81=0),0,SUM($D$68:D81))</f>
        <v>0</v>
      </c>
      <c r="H81" s="278" t="n">
        <f aca="false">IF((D81=0),0,(G81-F81))</f>
        <v>0</v>
      </c>
      <c r="I81" s="278" t="n">
        <f aca="false">IF((D81=0),0,(((D81*100)/C81)-100))</f>
        <v>0</v>
      </c>
      <c r="J81" s="278" t="n">
        <f aca="false">IF((D81=0),0,(((G81*100)/F81)-100))</f>
        <v>0</v>
      </c>
      <c r="K81" s="270" t="n">
        <f aca="false">AVERAGE(C$68:C81)</f>
        <v>11.2142857142857</v>
      </c>
      <c r="L81" s="270" t="n">
        <f aca="false">AVERAGE(D$68:D81)</f>
        <v>0</v>
      </c>
      <c r="M81" s="270" t="n">
        <f aca="false">(L81*100)/K81</f>
        <v>0</v>
      </c>
      <c r="N81" s="270" t="n">
        <f aca="false">IF((WSSI!BA65&lt;&gt;0),WSSI!BA65,IF((WSSI!AZ65&lt;&gt;0),WSSI!AZ65,WSSI!AY65))</f>
        <v>17</v>
      </c>
      <c r="O81" s="278" t="n">
        <f aca="false">IF((D81=0),0,(($F$96/100)*$M81))</f>
        <v>0</v>
      </c>
      <c r="P81" s="278" t="n">
        <f aca="false">IF((D81=0),0,(O81-$F$96))</f>
        <v>0</v>
      </c>
      <c r="Q81" s="278" t="n">
        <f aca="false">IF((D81=0),0,(O81/$F$96))</f>
        <v>0</v>
      </c>
      <c r="R81" s="292" t="n">
        <f aca="false">ROW()-67</f>
        <v>14</v>
      </c>
      <c r="S81" s="125" t="s">
        <v>103</v>
      </c>
      <c r="T81" s="270" t="n">
        <f aca="false">IF((D81&lt;&gt;0),AVERAGE(O$68:O81),0)</f>
        <v>0</v>
      </c>
      <c r="U81" s="270" t="n">
        <f aca="false">SUM(T$68:T81)/R81</f>
        <v>0</v>
      </c>
      <c r="V81" s="270" t="n">
        <f aca="false">IF((D81&lt;&gt;0),((O81+T81)/2),0)</f>
        <v>0</v>
      </c>
      <c r="W81" s="270" t="n">
        <f aca="false">C81*(ROW()-67)</f>
        <v>238</v>
      </c>
      <c r="X81" s="270" t="n">
        <f aca="false">D81*(ROW()-67)</f>
        <v>0</v>
      </c>
      <c r="Y81" s="270" t="n">
        <f aca="false">(100+(AVERAGE($J$68:J81)))/100</f>
        <v>1</v>
      </c>
      <c r="Z81" s="13"/>
      <c r="AA81" s="270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2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25"/>
      <c r="BP81" s="13"/>
      <c r="BQ81" s="13"/>
      <c r="BR81" s="13"/>
      <c r="BS81" s="13"/>
      <c r="BT81" s="13"/>
      <c r="BU81" s="125"/>
      <c r="BV81" s="13"/>
      <c r="BW81" s="13"/>
    </row>
    <row collapsed="false" customFormat="false" customHeight="true" hidden="false" ht="13" outlineLevel="0" r="82">
      <c r="A82" s="291" t="s">
        <v>103</v>
      </c>
      <c r="B82" s="292" t="n">
        <v>15</v>
      </c>
      <c r="C82" s="278" t="n">
        <f aca="false">IF((WSSI!AZ66&gt;0),WSSI!AZ66,WSSI!AY66)</f>
        <v>18</v>
      </c>
      <c r="D82" s="278" t="n">
        <f aca="false">WSSI!BA66</f>
        <v>0</v>
      </c>
      <c r="E82" s="278" t="n">
        <f aca="false">IF((D82=0),0,(D82-C82))</f>
        <v>0</v>
      </c>
      <c r="F82" s="278" t="n">
        <f aca="false">F$80+SUM(C$81:C82)</f>
        <v>175</v>
      </c>
      <c r="G82" s="278" t="n">
        <f aca="false">IF((D82=0),0,SUM($D$68:D82))</f>
        <v>0</v>
      </c>
      <c r="H82" s="278" t="n">
        <f aca="false">IF((D82=0),0,(G82-F82))</f>
        <v>0</v>
      </c>
      <c r="I82" s="278" t="n">
        <f aca="false">IF((D82=0),0,(((D82*100)/C82)-100))</f>
        <v>0</v>
      </c>
      <c r="J82" s="278" t="n">
        <f aca="false">IF((D82=0),0,(((G82*100)/F82)-100))</f>
        <v>0</v>
      </c>
      <c r="K82" s="270" t="n">
        <f aca="false">AVERAGE(C$68:C82)</f>
        <v>11.6666666666667</v>
      </c>
      <c r="L82" s="270" t="n">
        <f aca="false">AVERAGE(D$68:D82)</f>
        <v>0</v>
      </c>
      <c r="M82" s="270" t="n">
        <f aca="false">(L82*100)/K82</f>
        <v>0</v>
      </c>
      <c r="N82" s="270" t="n">
        <f aca="false">IF((WSSI!BA66&lt;&gt;0),WSSI!BA66,IF((WSSI!AZ66&lt;&gt;0),WSSI!AZ66,WSSI!AY66))</f>
        <v>18</v>
      </c>
      <c r="O82" s="278" t="n">
        <f aca="false">IF((D82=0),0,(($F$96/100)*$M82))</f>
        <v>0</v>
      </c>
      <c r="P82" s="278" t="n">
        <f aca="false">IF((D82=0),0,(O82-$F$96))</f>
        <v>0</v>
      </c>
      <c r="Q82" s="278" t="n">
        <f aca="false">IF((D82=0),0,(O82/$F$96))</f>
        <v>0</v>
      </c>
      <c r="R82" s="292" t="n">
        <f aca="false">ROW()-67</f>
        <v>15</v>
      </c>
      <c r="S82" s="125" t="s">
        <v>103</v>
      </c>
      <c r="T82" s="270" t="n">
        <f aca="false">IF((D82&lt;&gt;0),AVERAGE(O$68:O82),0)</f>
        <v>0</v>
      </c>
      <c r="U82" s="270" t="n">
        <f aca="false">SUM(T$68:T82)/R82</f>
        <v>0</v>
      </c>
      <c r="V82" s="270" t="n">
        <f aca="false">IF((D82&lt;&gt;0),((O82+T82)/2),0)</f>
        <v>0</v>
      </c>
      <c r="W82" s="270" t="n">
        <f aca="false">C82*(ROW()-67)</f>
        <v>270</v>
      </c>
      <c r="X82" s="270" t="n">
        <f aca="false">D82*(ROW()-67)</f>
        <v>0</v>
      </c>
      <c r="Y82" s="270" t="n">
        <f aca="false">(100+(AVERAGE($J$68:J82)))/100</f>
        <v>1</v>
      </c>
      <c r="Z82" s="13"/>
      <c r="AA82" s="270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2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25"/>
      <c r="BP82" s="13"/>
      <c r="BQ82" s="13"/>
      <c r="BR82" s="13"/>
      <c r="BS82" s="13"/>
      <c r="BT82" s="13"/>
      <c r="BU82" s="125"/>
      <c r="BV82" s="13"/>
      <c r="BW82" s="13"/>
    </row>
    <row collapsed="false" customFormat="false" customHeight="true" hidden="false" ht="13" outlineLevel="0" r="83">
      <c r="A83" s="291" t="s">
        <v>103</v>
      </c>
      <c r="B83" s="292" t="n">
        <v>16</v>
      </c>
      <c r="C83" s="278" t="n">
        <f aca="false">IF((WSSI!AZ67&gt;0),WSSI!AZ67,WSSI!AY67)</f>
        <v>17</v>
      </c>
      <c r="D83" s="278" t="n">
        <f aca="false">WSSI!BA67</f>
        <v>0</v>
      </c>
      <c r="E83" s="278" t="n">
        <f aca="false">IF((D83=0),0,(D83-C83))</f>
        <v>0</v>
      </c>
      <c r="F83" s="278" t="n">
        <f aca="false">F$80+SUM(C$81:C83)</f>
        <v>192</v>
      </c>
      <c r="G83" s="278" t="n">
        <f aca="false">IF((D83=0),0,SUM($D$68:D83))</f>
        <v>0</v>
      </c>
      <c r="H83" s="278" t="n">
        <f aca="false">IF((D83=0),0,(G83-F83))</f>
        <v>0</v>
      </c>
      <c r="I83" s="278" t="n">
        <f aca="false">IF((D83=0),0,(((D83*100)/C83)-100))</f>
        <v>0</v>
      </c>
      <c r="J83" s="278" t="n">
        <f aca="false">IF((D83=0),0,(((G83*100)/F83)-100))</f>
        <v>0</v>
      </c>
      <c r="K83" s="270" t="n">
        <f aca="false">AVERAGE(C$68:C83)</f>
        <v>12</v>
      </c>
      <c r="L83" s="270" t="n">
        <f aca="false">AVERAGE(D$68:D83)</f>
        <v>0</v>
      </c>
      <c r="M83" s="270" t="n">
        <f aca="false">(L83*100)/K83</f>
        <v>0</v>
      </c>
      <c r="N83" s="270" t="n">
        <f aca="false">IF((WSSI!BA67&lt;&gt;0),WSSI!BA67,IF((WSSI!AZ67&lt;&gt;0),WSSI!AZ67,WSSI!AY67))</f>
        <v>17</v>
      </c>
      <c r="O83" s="278" t="n">
        <f aca="false">IF((D83=0),0,(($F$96/100)*$M83))</f>
        <v>0</v>
      </c>
      <c r="P83" s="278" t="n">
        <f aca="false">IF((D83=0),0,(O83-$F$96))</f>
        <v>0</v>
      </c>
      <c r="Q83" s="278" t="n">
        <f aca="false">IF((D83=0),0,(O83/$F$96))</f>
        <v>0</v>
      </c>
      <c r="R83" s="292" t="n">
        <f aca="false">ROW()-67</f>
        <v>16</v>
      </c>
      <c r="S83" s="125" t="s">
        <v>103</v>
      </c>
      <c r="T83" s="270" t="n">
        <f aca="false">IF((D83&lt;&gt;0),AVERAGE(O$68:O83),0)</f>
        <v>0</v>
      </c>
      <c r="U83" s="270" t="n">
        <f aca="false">SUM(T$68:T83)/R83</f>
        <v>0</v>
      </c>
      <c r="V83" s="270" t="n">
        <f aca="false">IF((D83&lt;&gt;0),((O83+T83)/2),0)</f>
        <v>0</v>
      </c>
      <c r="W83" s="270" t="n">
        <f aca="false">C83*(ROW()-67)</f>
        <v>272</v>
      </c>
      <c r="X83" s="270" t="n">
        <f aca="false">D83*(ROW()-67)</f>
        <v>0</v>
      </c>
      <c r="Y83" s="270" t="n">
        <f aca="false">(100+(AVERAGE($J$68:J83)))/100</f>
        <v>1</v>
      </c>
      <c r="Z83" s="13"/>
      <c r="AA83" s="270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2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25"/>
      <c r="BP83" s="13"/>
      <c r="BQ83" s="13"/>
      <c r="BR83" s="13"/>
      <c r="BS83" s="13"/>
      <c r="BT83" s="13"/>
      <c r="BU83" s="125"/>
      <c r="BV83" s="13"/>
      <c r="BW83" s="13"/>
    </row>
    <row collapsed="false" customFormat="false" customHeight="true" hidden="false" ht="13" outlineLevel="0" r="84">
      <c r="A84" s="291" t="s">
        <v>103</v>
      </c>
      <c r="B84" s="292" t="n">
        <v>17</v>
      </c>
      <c r="C84" s="278" t="n">
        <f aca="false">IF((WSSI!AZ70&gt;0),WSSI!AZ70,WSSI!AY70)</f>
        <v>16</v>
      </c>
      <c r="D84" s="278" t="n">
        <f aca="false">WSSI!BA70</f>
        <v>0</v>
      </c>
      <c r="E84" s="278" t="n">
        <f aca="false">IF((D84=0),0,(D84-C84))</f>
        <v>0</v>
      </c>
      <c r="F84" s="278" t="n">
        <f aca="false">F$80+SUM(C$81:C84)</f>
        <v>208</v>
      </c>
      <c r="G84" s="278" t="n">
        <f aca="false">IF((D84=0),0,SUM($D$68:D84))</f>
        <v>0</v>
      </c>
      <c r="H84" s="278" t="n">
        <f aca="false">IF((D84=0),0,(G84-F84))</f>
        <v>0</v>
      </c>
      <c r="I84" s="278" t="n">
        <f aca="false">IF((D84=0),0,(((D84*100)/C84)-100))</f>
        <v>0</v>
      </c>
      <c r="J84" s="278" t="n">
        <f aca="false">IF((D84=0),0,(((G84*100)/F84)-100))</f>
        <v>0</v>
      </c>
      <c r="K84" s="270" t="n">
        <f aca="false">AVERAGE(C$68:C84)</f>
        <v>12.2352941176471</v>
      </c>
      <c r="L84" s="270" t="n">
        <f aca="false">AVERAGE(D$68:D84)</f>
        <v>0</v>
      </c>
      <c r="M84" s="270" t="n">
        <f aca="false">(L84*100)/K84</f>
        <v>0</v>
      </c>
      <c r="N84" s="270" t="n">
        <f aca="false">IF((WSSI!BA70&lt;&gt;0),WSSI!BA70,IF((WSSI!AZ70&lt;&gt;0),WSSI!AZ70,WSSI!AY70))</f>
        <v>16</v>
      </c>
      <c r="O84" s="278" t="n">
        <f aca="false">IF((D84=0),0,(($F$96/100)*$M84))</f>
        <v>0</v>
      </c>
      <c r="P84" s="278" t="n">
        <f aca="false">IF((D84=0),0,(O84-$F$96))</f>
        <v>0</v>
      </c>
      <c r="Q84" s="278" t="n">
        <f aca="false">IF((D84=0),0,(O84/$F$96))</f>
        <v>0</v>
      </c>
      <c r="R84" s="292" t="n">
        <f aca="false">ROW()-67</f>
        <v>17</v>
      </c>
      <c r="S84" s="125" t="s">
        <v>103</v>
      </c>
      <c r="T84" s="270" t="n">
        <f aca="false">IF((D84&lt;&gt;0),AVERAGE(O$68:O84),0)</f>
        <v>0</v>
      </c>
      <c r="U84" s="270" t="n">
        <f aca="false">SUM(T$68:T84)/R84</f>
        <v>0</v>
      </c>
      <c r="V84" s="270" t="n">
        <f aca="false">IF((D84&lt;&gt;0),((O84+T84)/2),0)</f>
        <v>0</v>
      </c>
      <c r="W84" s="270" t="n">
        <f aca="false">C84*(ROW()-67)</f>
        <v>272</v>
      </c>
      <c r="X84" s="270" t="n">
        <f aca="false">D84*(ROW()-67)</f>
        <v>0</v>
      </c>
      <c r="Y84" s="270" t="n">
        <f aca="false">(100+(AVERAGE($J$68:J84)))/100</f>
        <v>1</v>
      </c>
      <c r="Z84" s="13"/>
      <c r="AA84" s="270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2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25"/>
      <c r="BP84" s="13"/>
      <c r="BQ84" s="13"/>
      <c r="BR84" s="13"/>
      <c r="BS84" s="13"/>
      <c r="BT84" s="13"/>
      <c r="BU84" s="125"/>
      <c r="BV84" s="13"/>
      <c r="BW84" s="13"/>
    </row>
    <row collapsed="false" customFormat="false" customHeight="true" hidden="false" ht="13" outlineLevel="0" r="85">
      <c r="A85" s="291" t="s">
        <v>103</v>
      </c>
      <c r="B85" s="292" t="n">
        <v>18</v>
      </c>
      <c r="C85" s="278" t="n">
        <f aca="false">IF((WSSI!AZ71&gt;0),WSSI!AZ71,WSSI!AY71)</f>
        <v>15</v>
      </c>
      <c r="D85" s="278" t="n">
        <f aca="false">WSSI!BA71</f>
        <v>0</v>
      </c>
      <c r="E85" s="278" t="n">
        <f aca="false">IF((D85=0),0,(D85-C85))</f>
        <v>0</v>
      </c>
      <c r="F85" s="278" t="n">
        <f aca="false">F$84+C85</f>
        <v>223</v>
      </c>
      <c r="G85" s="278" t="n">
        <f aca="false">IF((D85=0),0,SUM($D$68:D85))</f>
        <v>0</v>
      </c>
      <c r="H85" s="278" t="n">
        <f aca="false">IF((D85=0),0,(G85-F85))</f>
        <v>0</v>
      </c>
      <c r="I85" s="278" t="n">
        <f aca="false">IF((D85=0),0,(((D85*100)/C85)-100))</f>
        <v>0</v>
      </c>
      <c r="J85" s="278" t="n">
        <f aca="false">IF((D85=0),0,(((G85*100)/F85)-100))</f>
        <v>0</v>
      </c>
      <c r="K85" s="270" t="n">
        <f aca="false">AVERAGE(C$68:C85)</f>
        <v>12.3888888888889</v>
      </c>
      <c r="L85" s="270" t="n">
        <f aca="false">AVERAGE(D$68:D85)</f>
        <v>0</v>
      </c>
      <c r="M85" s="270" t="n">
        <f aca="false">(L85*100)/K85</f>
        <v>0</v>
      </c>
      <c r="N85" s="270" t="n">
        <f aca="false">IF((WSSI!BA71&lt;&gt;0),WSSI!BA71,IF((WSSI!AZ71&lt;&gt;0),WSSI!AZ71,WSSI!AY71))</f>
        <v>15</v>
      </c>
      <c r="O85" s="278" t="n">
        <f aca="false">IF((D85=0),0,(($F$96/100)*$M85))</f>
        <v>0</v>
      </c>
      <c r="P85" s="278" t="n">
        <f aca="false">IF((D85=0),0,(O85-$F$96))</f>
        <v>0</v>
      </c>
      <c r="Q85" s="278" t="n">
        <f aca="false">IF((D85=0),0,(O85/$F$96))</f>
        <v>0</v>
      </c>
      <c r="R85" s="292" t="n">
        <f aca="false">ROW()-67</f>
        <v>18</v>
      </c>
      <c r="S85" s="125" t="s">
        <v>103</v>
      </c>
      <c r="T85" s="270" t="n">
        <f aca="false">IF((D85&lt;&gt;0),AVERAGE(O$68:O85),0)</f>
        <v>0</v>
      </c>
      <c r="U85" s="270" t="n">
        <f aca="false">SUM(T$68:T85)/R85</f>
        <v>0</v>
      </c>
      <c r="V85" s="270" t="n">
        <f aca="false">IF((D85&lt;&gt;0),((O85+T85)/2),0)</f>
        <v>0</v>
      </c>
      <c r="W85" s="270" t="n">
        <f aca="false">C85*(ROW()-67)</f>
        <v>270</v>
      </c>
      <c r="X85" s="270" t="n">
        <f aca="false">D85*(ROW()-67)</f>
        <v>0</v>
      </c>
      <c r="Y85" s="270" t="n">
        <f aca="false">(100+(AVERAGE($J$68:J85)))/100</f>
        <v>1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2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25"/>
      <c r="BP85" s="13"/>
      <c r="BQ85" s="13"/>
      <c r="BR85" s="13"/>
      <c r="BS85" s="13"/>
      <c r="BT85" s="13"/>
      <c r="BU85" s="125"/>
      <c r="BV85" s="13"/>
      <c r="BW85" s="13"/>
    </row>
    <row collapsed="false" customFormat="false" customHeight="true" hidden="false" ht="13" outlineLevel="0" r="86">
      <c r="A86" s="291" t="s">
        <v>103</v>
      </c>
      <c r="B86" s="292" t="n">
        <v>19</v>
      </c>
      <c r="C86" s="278" t="n">
        <f aca="false">IF((WSSI!AZ72&gt;0),WSSI!AZ72,WSSI!AY72)</f>
        <v>14</v>
      </c>
      <c r="D86" s="278" t="n">
        <f aca="false">WSSI!BA72</f>
        <v>0</v>
      </c>
      <c r="E86" s="278" t="n">
        <f aca="false">IF((D86=0),0,(D86-C86))</f>
        <v>0</v>
      </c>
      <c r="F86" s="278" t="n">
        <f aca="false">F$84+SUM(C$85:C86)</f>
        <v>237</v>
      </c>
      <c r="G86" s="278" t="n">
        <f aca="false">IF((D86=0),0,SUM($D$68:D86))</f>
        <v>0</v>
      </c>
      <c r="H86" s="278" t="n">
        <f aca="false">IF((D86=0),0,(G86-F86))</f>
        <v>0</v>
      </c>
      <c r="I86" s="278" t="n">
        <f aca="false">IF((D86=0),0,(((D86*100)/C86)-100))</f>
        <v>0</v>
      </c>
      <c r="J86" s="278" t="n">
        <f aca="false">IF((D86=0),0,(((G86*100)/F86)-100))</f>
        <v>0</v>
      </c>
      <c r="K86" s="270" t="n">
        <f aca="false">AVERAGE(C$68:C86)</f>
        <v>12.4736842105263</v>
      </c>
      <c r="L86" s="270" t="n">
        <f aca="false">AVERAGE(D$68:D86)</f>
        <v>0</v>
      </c>
      <c r="M86" s="270" t="n">
        <f aca="false">(L86*100)/K86</f>
        <v>0</v>
      </c>
      <c r="N86" s="270" t="n">
        <f aca="false">IF((WSSI!BA72&lt;&gt;0),WSSI!BA72,IF((WSSI!AZ72&lt;&gt;0),WSSI!AZ72,WSSI!AY72))</f>
        <v>14</v>
      </c>
      <c r="O86" s="278" t="n">
        <f aca="false">IF((D86=0),0,(($F$96/100)*$M86))</f>
        <v>0</v>
      </c>
      <c r="P86" s="278" t="n">
        <f aca="false">IF((D86=0),0,(O86-$F$96))</f>
        <v>0</v>
      </c>
      <c r="Q86" s="278" t="n">
        <f aca="false">IF((D86=0),0,(O86/$F$96))</f>
        <v>0</v>
      </c>
      <c r="R86" s="292" t="n">
        <f aca="false">ROW()-67</f>
        <v>19</v>
      </c>
      <c r="S86" s="125" t="s">
        <v>103</v>
      </c>
      <c r="T86" s="270" t="n">
        <f aca="false">IF((D86&lt;&gt;0),AVERAGE(O$68:O86),0)</f>
        <v>0</v>
      </c>
      <c r="U86" s="270" t="n">
        <f aca="false">SUM(T$68:T86)/R86</f>
        <v>0</v>
      </c>
      <c r="V86" s="270" t="n">
        <f aca="false">IF((D86&lt;&gt;0),((O86+T86)/2),0)</f>
        <v>0</v>
      </c>
      <c r="W86" s="270" t="n">
        <f aca="false">C86*(ROW()-67)</f>
        <v>266</v>
      </c>
      <c r="X86" s="270" t="n">
        <f aca="false">D86*(ROW()-67)</f>
        <v>0</v>
      </c>
      <c r="Y86" s="270" t="n">
        <f aca="false">(100+(AVERAGE($J$68:J86)))/100</f>
        <v>1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2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25"/>
      <c r="BP86" s="13"/>
      <c r="BQ86" s="13"/>
      <c r="BR86" s="13"/>
      <c r="BS86" s="13"/>
      <c r="BT86" s="13"/>
      <c r="BU86" s="125"/>
      <c r="BV86" s="13"/>
      <c r="BW86" s="13"/>
    </row>
    <row collapsed="false" customFormat="false" customHeight="true" hidden="false" ht="13" outlineLevel="0" r="87">
      <c r="A87" s="291" t="s">
        <v>103</v>
      </c>
      <c r="B87" s="292" t="n">
        <v>20</v>
      </c>
      <c r="C87" s="278" t="n">
        <f aca="false">IF((WSSI!AZ73&gt;0),WSSI!AZ73,WSSI!AY73)</f>
        <v>13</v>
      </c>
      <c r="D87" s="278" t="n">
        <f aca="false">WSSI!BA73</f>
        <v>0</v>
      </c>
      <c r="E87" s="278" t="n">
        <f aca="false">IF((D87=0),0,(D87-C87))</f>
        <v>0</v>
      </c>
      <c r="F87" s="278" t="n">
        <f aca="false">F$84+SUM(C$85:C87)</f>
        <v>250</v>
      </c>
      <c r="G87" s="278" t="n">
        <f aca="false">IF((D87=0),0,SUM($D$68:D87))</f>
        <v>0</v>
      </c>
      <c r="H87" s="278" t="n">
        <f aca="false">IF((D87=0),0,(G87-F87))</f>
        <v>0</v>
      </c>
      <c r="I87" s="278" t="n">
        <f aca="false">IF((D87=0),0,(((D87*100)/C87)-100))</f>
        <v>0</v>
      </c>
      <c r="J87" s="278" t="n">
        <f aca="false">IF((D87=0),0,(((G87*100)/F87)-100))</f>
        <v>0</v>
      </c>
      <c r="K87" s="270" t="n">
        <f aca="false">AVERAGE(C$68:C87)</f>
        <v>12.5</v>
      </c>
      <c r="L87" s="270" t="n">
        <f aca="false">AVERAGE(D$68:D87)</f>
        <v>0</v>
      </c>
      <c r="M87" s="270" t="n">
        <f aca="false">(L87*100)/K87</f>
        <v>0</v>
      </c>
      <c r="N87" s="270" t="n">
        <f aca="false">IF((WSSI!BA73&lt;&gt;0),WSSI!BA73,IF((WSSI!AZ73&lt;&gt;0),WSSI!AZ73,WSSI!AY73))</f>
        <v>13</v>
      </c>
      <c r="O87" s="278" t="n">
        <f aca="false">IF((D87=0),0,(($F$96/100)*$M87))</f>
        <v>0</v>
      </c>
      <c r="P87" s="278" t="n">
        <f aca="false">IF((D87=0),0,(O87-$F$96))</f>
        <v>0</v>
      </c>
      <c r="Q87" s="278" t="n">
        <f aca="false">IF((D87=0),0,(O87/$F$96))</f>
        <v>0</v>
      </c>
      <c r="R87" s="292" t="n">
        <f aca="false">ROW()-67</f>
        <v>20</v>
      </c>
      <c r="S87" s="125" t="s">
        <v>103</v>
      </c>
      <c r="T87" s="270" t="n">
        <f aca="false">IF((D87&lt;&gt;0),AVERAGE(O$68:O87),0)</f>
        <v>0</v>
      </c>
      <c r="U87" s="270" t="n">
        <f aca="false">SUM(T$68:T87)/R87</f>
        <v>0</v>
      </c>
      <c r="V87" s="270" t="n">
        <f aca="false">IF((D87&lt;&gt;0),((O87+T87)/2),0)</f>
        <v>0</v>
      </c>
      <c r="W87" s="270" t="n">
        <f aca="false">C87*(ROW()-67)</f>
        <v>260</v>
      </c>
      <c r="X87" s="270" t="n">
        <f aca="false">D87*(ROW()-67)</f>
        <v>0</v>
      </c>
      <c r="Y87" s="270" t="n">
        <f aca="false">(100+(AVERAGE($J$68:J87)))/100</f>
        <v>1</v>
      </c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2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25"/>
      <c r="BP87" s="13"/>
      <c r="BQ87" s="13"/>
      <c r="BR87" s="13"/>
      <c r="BS87" s="13"/>
      <c r="BT87" s="13"/>
      <c r="BU87" s="125"/>
      <c r="BV87" s="13"/>
      <c r="BW87" s="13"/>
    </row>
    <row collapsed="false" customFormat="false" customHeight="true" hidden="false" ht="13" outlineLevel="0" r="88">
      <c r="A88" s="291" t="s">
        <v>103</v>
      </c>
      <c r="B88" s="292" t="n">
        <v>21</v>
      </c>
      <c r="C88" s="278" t="n">
        <f aca="false">IF((WSSI!AZ76&gt;0),WSSI!AZ76,WSSI!AY76)</f>
        <v>12</v>
      </c>
      <c r="D88" s="278" t="n">
        <f aca="false">WSSI!BA76</f>
        <v>0</v>
      </c>
      <c r="E88" s="278" t="n">
        <f aca="false">IF((D88=0),0,(D88-C88))</f>
        <v>0</v>
      </c>
      <c r="F88" s="278" t="n">
        <f aca="false">F$84+SUM(C$85:C88)</f>
        <v>262</v>
      </c>
      <c r="G88" s="278" t="n">
        <f aca="false">IF((D88=0),0,SUM($D$68:D88))</f>
        <v>0</v>
      </c>
      <c r="H88" s="278" t="n">
        <f aca="false">IF((D88=0),0,(G88-F88))</f>
        <v>0</v>
      </c>
      <c r="I88" s="278" t="n">
        <f aca="false">IF((D88=0),0,(((D88*100)/C88)-100))</f>
        <v>0</v>
      </c>
      <c r="J88" s="278" t="n">
        <f aca="false">IF((D88=0),0,(((G88*100)/F88)-100))</f>
        <v>0</v>
      </c>
      <c r="K88" s="270" t="n">
        <f aca="false">AVERAGE(C$68:C88)</f>
        <v>12.4761904761905</v>
      </c>
      <c r="L88" s="270" t="n">
        <f aca="false">AVERAGE(D$68:D88)</f>
        <v>0</v>
      </c>
      <c r="M88" s="270" t="n">
        <f aca="false">(L88*100)/K88</f>
        <v>0</v>
      </c>
      <c r="N88" s="270" t="n">
        <f aca="false">IF((WSSI!BA76&lt;&gt;0),WSSI!BA76,IF((WSSI!AZ76&lt;&gt;0),WSSI!AZ76,WSSI!AY76))</f>
        <v>12</v>
      </c>
      <c r="O88" s="278" t="n">
        <f aca="false">IF((D88=0),0,(($F$96/100)*$M88))</f>
        <v>0</v>
      </c>
      <c r="P88" s="278" t="n">
        <f aca="false">IF((D88=0),0,(O88-$F$96))</f>
        <v>0</v>
      </c>
      <c r="Q88" s="278" t="n">
        <f aca="false">IF((D88=0),0,(O88/$F$96))</f>
        <v>0</v>
      </c>
      <c r="R88" s="292" t="n">
        <f aca="false">ROW()-67</f>
        <v>21</v>
      </c>
      <c r="S88" s="125" t="s">
        <v>103</v>
      </c>
      <c r="T88" s="270" t="n">
        <f aca="false">IF((D88&lt;&gt;0),AVERAGE(O$68:O88),0)</f>
        <v>0</v>
      </c>
      <c r="U88" s="270" t="n">
        <f aca="false">SUM(T$68:T88)/R88</f>
        <v>0</v>
      </c>
      <c r="V88" s="270" t="n">
        <f aca="false">IF((D88&lt;&gt;0),((O88+T88)/2),0)</f>
        <v>0</v>
      </c>
      <c r="W88" s="270" t="n">
        <f aca="false">C88*(ROW()-67)</f>
        <v>252</v>
      </c>
      <c r="X88" s="270" t="n">
        <f aca="false">D88*(ROW()-67)</f>
        <v>0</v>
      </c>
      <c r="Y88" s="270" t="n">
        <f aca="false">(100+(AVERAGE($J$68:J88)))/100</f>
        <v>1</v>
      </c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2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25"/>
      <c r="BP88" s="13"/>
      <c r="BQ88" s="13"/>
      <c r="BR88" s="13"/>
      <c r="BS88" s="13"/>
      <c r="BT88" s="13"/>
      <c r="BU88" s="125"/>
      <c r="BV88" s="13"/>
      <c r="BW88" s="13"/>
    </row>
    <row collapsed="false" customFormat="false" customHeight="true" hidden="false" ht="13" outlineLevel="0" r="89">
      <c r="A89" s="291" t="s">
        <v>103</v>
      </c>
      <c r="B89" s="292" t="n">
        <v>22</v>
      </c>
      <c r="C89" s="278" t="n">
        <f aca="false">IF((WSSI!AZ77&gt;0),WSSI!AZ77,WSSI!AY77)</f>
        <v>12</v>
      </c>
      <c r="D89" s="278" t="n">
        <f aca="false">WSSI!BA77</f>
        <v>0</v>
      </c>
      <c r="E89" s="278" t="n">
        <f aca="false">IF((D89=0),0,(D89-C89))</f>
        <v>0</v>
      </c>
      <c r="F89" s="278" t="n">
        <f aca="false">F$88+C89</f>
        <v>274</v>
      </c>
      <c r="G89" s="278" t="n">
        <f aca="false">IF((D89=0),0,SUM($D$68:D89))</f>
        <v>0</v>
      </c>
      <c r="H89" s="278" t="n">
        <f aca="false">IF((D89=0),0,(G89-F89))</f>
        <v>0</v>
      </c>
      <c r="I89" s="278" t="n">
        <f aca="false">IF((D89=0),0,(((D89*100)/C89)-100))</f>
        <v>0</v>
      </c>
      <c r="J89" s="278" t="n">
        <f aca="false">IF((D89=0),0,(((G89*100)/F89)-100))</f>
        <v>0</v>
      </c>
      <c r="K89" s="270" t="n">
        <f aca="false">AVERAGE(C$68:C89)</f>
        <v>12.4545454545455</v>
      </c>
      <c r="L89" s="270" t="n">
        <f aca="false">AVERAGE(D$68:D89)</f>
        <v>0</v>
      </c>
      <c r="M89" s="270" t="n">
        <f aca="false">(L89*100)/K89</f>
        <v>0</v>
      </c>
      <c r="N89" s="270" t="n">
        <f aca="false">IF((WSSI!BA77&lt;&gt;0),WSSI!BA77,IF((WSSI!AZ77&lt;&gt;0),WSSI!AZ77,WSSI!AY77))</f>
        <v>12</v>
      </c>
      <c r="O89" s="278" t="n">
        <f aca="false">IF((D89=0),0,(($F$96/100)*$M89))</f>
        <v>0</v>
      </c>
      <c r="P89" s="278" t="n">
        <f aca="false">IF((D89=0),0,(O89-$F$96))</f>
        <v>0</v>
      </c>
      <c r="Q89" s="278" t="n">
        <f aca="false">IF((D89=0),0,(O89/$F$96))</f>
        <v>0</v>
      </c>
      <c r="R89" s="292" t="n">
        <f aca="false">ROW()-67</f>
        <v>22</v>
      </c>
      <c r="S89" s="125" t="s">
        <v>103</v>
      </c>
      <c r="T89" s="270" t="n">
        <f aca="false">IF((D89&lt;&gt;0),AVERAGE(O$68:O89),0)</f>
        <v>0</v>
      </c>
      <c r="U89" s="270" t="n">
        <f aca="false">SUM(T$68:T89)/R89</f>
        <v>0</v>
      </c>
      <c r="V89" s="270" t="n">
        <f aca="false">IF((D89&lt;&gt;0),((O89+T89)/2),0)</f>
        <v>0</v>
      </c>
      <c r="W89" s="270" t="n">
        <f aca="false">C89*(ROW()-67)</f>
        <v>264</v>
      </c>
      <c r="X89" s="270" t="n">
        <f aca="false">D89*(ROW()-67)</f>
        <v>0</v>
      </c>
      <c r="Y89" s="270" t="n">
        <f aca="false">(100+(AVERAGE($J$68:J89)))/100</f>
        <v>1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2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25"/>
      <c r="BP89" s="13"/>
      <c r="BQ89" s="13"/>
      <c r="BR89" s="13"/>
      <c r="BS89" s="13"/>
      <c r="BT89" s="13"/>
      <c r="BU89" s="125"/>
      <c r="BV89" s="13"/>
      <c r="BW89" s="13"/>
    </row>
    <row collapsed="false" customFormat="false" customHeight="true" hidden="false" ht="13" outlineLevel="0" r="90">
      <c r="A90" s="291" t="s">
        <v>103</v>
      </c>
      <c r="B90" s="292" t="n">
        <v>23</v>
      </c>
      <c r="C90" s="278" t="n">
        <f aca="false">IF((WSSI!AZ78&gt;0),WSSI!AZ78,WSSI!AY78)</f>
        <v>11</v>
      </c>
      <c r="D90" s="278" t="n">
        <f aca="false">WSSI!BA78</f>
        <v>0</v>
      </c>
      <c r="E90" s="278" t="n">
        <f aca="false">IF((D90=0),0,(D90-C90))</f>
        <v>0</v>
      </c>
      <c r="F90" s="278" t="n">
        <f aca="false">F$88+SUM(C$89:C90)</f>
        <v>285</v>
      </c>
      <c r="G90" s="278" t="n">
        <f aca="false">IF((D90=0),0,SUM($D$68:D90))</f>
        <v>0</v>
      </c>
      <c r="H90" s="278" t="n">
        <f aca="false">IF((D90=0),0,(G90-F90))</f>
        <v>0</v>
      </c>
      <c r="I90" s="278" t="n">
        <f aca="false">IF((D90=0),0,(((D90*100)/C90)-100))</f>
        <v>0</v>
      </c>
      <c r="J90" s="278" t="n">
        <f aca="false">IF((D90=0),0,(((G90*100)/F90)-100))</f>
        <v>0</v>
      </c>
      <c r="K90" s="270" t="n">
        <f aca="false">AVERAGE(C$68:C90)</f>
        <v>12.3913043478261</v>
      </c>
      <c r="L90" s="270" t="n">
        <f aca="false">AVERAGE(D$68:D90)</f>
        <v>0</v>
      </c>
      <c r="M90" s="270" t="n">
        <f aca="false">(L90*100)/K90</f>
        <v>0</v>
      </c>
      <c r="N90" s="270" t="n">
        <f aca="false">IF((WSSI!BA78&lt;&gt;0),WSSI!BA78,IF((WSSI!AZ78&lt;&gt;0),WSSI!AZ78,WSSI!AY78))</f>
        <v>11</v>
      </c>
      <c r="O90" s="278" t="n">
        <f aca="false">IF((D90=0),0,(($F$96/100)*$M90))</f>
        <v>0</v>
      </c>
      <c r="P90" s="278" t="n">
        <f aca="false">IF((D90=0),0,(O90-$F$96))</f>
        <v>0</v>
      </c>
      <c r="Q90" s="278" t="n">
        <f aca="false">IF((D90=0),0,(O90/$F$96))</f>
        <v>0</v>
      </c>
      <c r="R90" s="292" t="n">
        <f aca="false">ROW()-67</f>
        <v>23</v>
      </c>
      <c r="S90" s="125" t="s">
        <v>103</v>
      </c>
      <c r="T90" s="270" t="n">
        <f aca="false">IF((D90&lt;&gt;0),AVERAGE(O$68:O90),0)</f>
        <v>0</v>
      </c>
      <c r="U90" s="270" t="n">
        <f aca="false">SUM(T$68:T90)/R90</f>
        <v>0</v>
      </c>
      <c r="V90" s="270" t="n">
        <f aca="false">IF((D90&lt;&gt;0),((O90+T90)/2),0)</f>
        <v>0</v>
      </c>
      <c r="W90" s="270" t="n">
        <f aca="false">C90*(ROW()-67)</f>
        <v>253</v>
      </c>
      <c r="X90" s="270" t="n">
        <f aca="false">D90*(ROW()-67)</f>
        <v>0</v>
      </c>
      <c r="Y90" s="270" t="n">
        <f aca="false">(100+(AVERAGE($J$68:J90)))/100</f>
        <v>1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2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25"/>
      <c r="BP90" s="13"/>
      <c r="BQ90" s="13"/>
      <c r="BR90" s="13"/>
      <c r="BS90" s="13"/>
      <c r="BT90" s="13"/>
      <c r="BU90" s="125"/>
      <c r="BV90" s="13"/>
      <c r="BW90" s="13"/>
    </row>
    <row collapsed="false" customFormat="false" customHeight="true" hidden="false" ht="13" outlineLevel="0" r="91">
      <c r="A91" s="291" t="s">
        <v>103</v>
      </c>
      <c r="B91" s="292" t="n">
        <v>24</v>
      </c>
      <c r="C91" s="278" t="n">
        <f aca="false">IF((WSSI!AZ79&gt;0),WSSI!AZ79,WSSI!AY79)</f>
        <v>10</v>
      </c>
      <c r="D91" s="278" t="n">
        <f aca="false">WSSI!BA79</f>
        <v>0</v>
      </c>
      <c r="E91" s="278" t="n">
        <f aca="false">IF((D91=0),0,(D91-C91))</f>
        <v>0</v>
      </c>
      <c r="F91" s="278" t="n">
        <f aca="false">F$88+SUM(C$89:C91)</f>
        <v>295</v>
      </c>
      <c r="G91" s="278" t="n">
        <f aca="false">IF((D91=0),0,SUM($D$68:D91))</f>
        <v>0</v>
      </c>
      <c r="H91" s="278" t="n">
        <f aca="false">IF((D91=0),0,(G91-F91))</f>
        <v>0</v>
      </c>
      <c r="I91" s="278" t="n">
        <f aca="false">IF((D91=0),0,(((D91*100)/C91)-100))</f>
        <v>0</v>
      </c>
      <c r="J91" s="278" t="n">
        <f aca="false">IF((D91=0),0,(((G91*100)/F91)-100))</f>
        <v>0</v>
      </c>
      <c r="K91" s="270" t="n">
        <f aca="false">AVERAGE(C$68:C91)</f>
        <v>12.2916666666667</v>
      </c>
      <c r="L91" s="270" t="n">
        <f aca="false">AVERAGE(D$68:D91)</f>
        <v>0</v>
      </c>
      <c r="M91" s="270" t="n">
        <f aca="false">(L91*100)/K91</f>
        <v>0</v>
      </c>
      <c r="N91" s="270" t="n">
        <f aca="false">IF((WSSI!BA79&lt;&gt;0),WSSI!BA79,IF((WSSI!AZ79&lt;&gt;0),WSSI!AZ79,WSSI!AY79))</f>
        <v>10</v>
      </c>
      <c r="O91" s="278" t="n">
        <f aca="false">IF((D91=0),0,(($F$96/100)*$M91))</f>
        <v>0</v>
      </c>
      <c r="P91" s="278" t="n">
        <f aca="false">IF((D91=0),0,(O91-$F$96))</f>
        <v>0</v>
      </c>
      <c r="Q91" s="278" t="n">
        <f aca="false">IF((D91=0),0,(O91/$F$96))</f>
        <v>0</v>
      </c>
      <c r="R91" s="292" t="n">
        <f aca="false">ROW()-67</f>
        <v>24</v>
      </c>
      <c r="S91" s="125" t="s">
        <v>103</v>
      </c>
      <c r="T91" s="270" t="n">
        <f aca="false">IF((D91&lt;&gt;0),AVERAGE(O$68:O91),0)</f>
        <v>0</v>
      </c>
      <c r="U91" s="270" t="n">
        <f aca="false">SUM(T$68:T91)/R91</f>
        <v>0</v>
      </c>
      <c r="V91" s="270" t="n">
        <f aca="false">IF((D91&lt;&gt;0),((O91+T91)/2),0)</f>
        <v>0</v>
      </c>
      <c r="W91" s="270" t="n">
        <f aca="false">C91*(ROW()-67)</f>
        <v>240</v>
      </c>
      <c r="X91" s="270" t="n">
        <f aca="false">D91*(ROW()-67)</f>
        <v>0</v>
      </c>
      <c r="Y91" s="270" t="n">
        <f aca="false">(100+(AVERAGE($J$68:J91)))/100</f>
        <v>1</v>
      </c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2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</row>
    <row collapsed="false" customFormat="false" customHeight="true" hidden="false" ht="13" outlineLevel="0" r="92">
      <c r="A92" s="291" t="s">
        <v>103</v>
      </c>
      <c r="B92" s="292" t="n">
        <v>25</v>
      </c>
      <c r="C92" s="278" t="n">
        <f aca="false">IF((WSSI!AZ82&gt;0),WSSI!AZ82,WSSI!AY82)</f>
        <v>10</v>
      </c>
      <c r="D92" s="278" t="n">
        <f aca="false">WSSI!BA82</f>
        <v>0</v>
      </c>
      <c r="E92" s="278" t="n">
        <f aca="false">IF((D92=0),0,(D92-C92))</f>
        <v>0</v>
      </c>
      <c r="F92" s="278" t="n">
        <f aca="false">F$88+SUM(C$89:C92)</f>
        <v>305</v>
      </c>
      <c r="G92" s="278" t="n">
        <f aca="false">IF((D92=0),0,SUM($D$68:D92))</f>
        <v>0</v>
      </c>
      <c r="H92" s="278" t="n">
        <f aca="false">IF((D92=0),0,(G92-F92))</f>
        <v>0</v>
      </c>
      <c r="I92" s="278" t="n">
        <f aca="false">IF((D92=0),0,(((D92*100)/C92)-100))</f>
        <v>0</v>
      </c>
      <c r="J92" s="278" t="n">
        <f aca="false">IF((D92=0),0,(((G92*100)/F92)-100))</f>
        <v>0</v>
      </c>
      <c r="K92" s="270" t="n">
        <f aca="false">AVERAGE(C$68:C92)</f>
        <v>12.2</v>
      </c>
      <c r="L92" s="270" t="n">
        <f aca="false">AVERAGE(D$68:D92)</f>
        <v>0</v>
      </c>
      <c r="M92" s="270" t="n">
        <f aca="false">(L92*100)/K92</f>
        <v>0</v>
      </c>
      <c r="N92" s="270" t="n">
        <f aca="false">IF((WSSI!BA82&lt;&gt;0),WSSI!BA82,IF((WSSI!AZ82&lt;&gt;0),WSSI!AZ82,WSSI!AY82))</f>
        <v>10</v>
      </c>
      <c r="O92" s="278" t="n">
        <f aca="false">IF((D92=0),0,(($F$96/100)*$M92))</f>
        <v>0</v>
      </c>
      <c r="P92" s="278" t="n">
        <f aca="false">IF((D92=0),0,(O92-$F$96))</f>
        <v>0</v>
      </c>
      <c r="Q92" s="278" t="n">
        <f aca="false">IF((D92=0),0,(O92/$F$96))</f>
        <v>0</v>
      </c>
      <c r="R92" s="292" t="n">
        <f aca="false">ROW()-67</f>
        <v>25</v>
      </c>
      <c r="S92" s="125" t="s">
        <v>103</v>
      </c>
      <c r="T92" s="270" t="n">
        <f aca="false">IF((D92&lt;&gt;0),AVERAGE(O$68:O92),0)</f>
        <v>0</v>
      </c>
      <c r="U92" s="270" t="n">
        <f aca="false">SUM(T$68:T92)/R92</f>
        <v>0</v>
      </c>
      <c r="V92" s="270" t="n">
        <f aca="false">IF((D92&lt;&gt;0),((O92+T92)/2),0)</f>
        <v>0</v>
      </c>
      <c r="W92" s="270" t="n">
        <f aca="false">C92*(ROW()-67)</f>
        <v>250</v>
      </c>
      <c r="X92" s="270" t="n">
        <f aca="false">D92*(ROW()-67)</f>
        <v>0</v>
      </c>
      <c r="Y92" s="270" t="n">
        <f aca="false">(100+(AVERAGE($J$68:J92)))/100</f>
        <v>1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2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</row>
    <row collapsed="false" customFormat="false" customHeight="true" hidden="false" ht="13" outlineLevel="0" r="93">
      <c r="A93" s="291" t="s">
        <v>103</v>
      </c>
      <c r="B93" s="292" t="n">
        <v>26</v>
      </c>
      <c r="C93" s="278" t="n">
        <f aca="false">IF((WSSI!AZ83&gt;0),WSSI!AZ83,WSSI!AY83)</f>
        <v>9</v>
      </c>
      <c r="D93" s="278" t="n">
        <f aca="false">WSSI!BA83</f>
        <v>0</v>
      </c>
      <c r="E93" s="278" t="n">
        <f aca="false">IF((D93=0),0,(D93-C93))</f>
        <v>0</v>
      </c>
      <c r="F93" s="278" t="n">
        <f aca="false">F$88+SUM(C$89:C93)</f>
        <v>314</v>
      </c>
      <c r="G93" s="278" t="n">
        <f aca="false">IF((D93=0),0,SUM($D$68:D93))</f>
        <v>0</v>
      </c>
      <c r="H93" s="278" t="n">
        <f aca="false">IF((D93=0),0,(G93-F93))</f>
        <v>0</v>
      </c>
      <c r="I93" s="278" t="n">
        <f aca="false">IF((D93=0),0,(((D93*100)/C93)-100))</f>
        <v>0</v>
      </c>
      <c r="J93" s="278" t="n">
        <f aca="false">IF((D93=0),0,(((G93*100)/F93)-100))</f>
        <v>0</v>
      </c>
      <c r="K93" s="270" t="n">
        <f aca="false">AVERAGE(C$68:C93)</f>
        <v>12.0769230769231</v>
      </c>
      <c r="L93" s="270" t="n">
        <f aca="false">AVERAGE(D$68:D93)</f>
        <v>0</v>
      </c>
      <c r="M93" s="270" t="n">
        <f aca="false">(L93*100)/K93</f>
        <v>0</v>
      </c>
      <c r="N93" s="270" t="n">
        <f aca="false">IF((WSSI!BA83&lt;&gt;0),WSSI!BA83,IF((WSSI!AZ83&lt;&gt;0),WSSI!AZ83,WSSI!AY83))</f>
        <v>9</v>
      </c>
      <c r="O93" s="278" t="n">
        <f aca="false">IF((D93=0),0,(($F$96/100)*$M93))</f>
        <v>0</v>
      </c>
      <c r="P93" s="278" t="n">
        <f aca="false">IF((D93=0),0,(O93-$F$96))</f>
        <v>0</v>
      </c>
      <c r="Q93" s="278" t="n">
        <f aca="false">IF((D93=0),0,(O93/$F$96))</f>
        <v>0</v>
      </c>
      <c r="R93" s="292" t="n">
        <f aca="false">ROW()-67</f>
        <v>26</v>
      </c>
      <c r="S93" s="125" t="s">
        <v>103</v>
      </c>
      <c r="T93" s="270" t="n">
        <f aca="false">IF((D93&lt;&gt;0),AVERAGE(O$68:O93),0)</f>
        <v>0</v>
      </c>
      <c r="U93" s="270" t="n">
        <f aca="false">SUM(T$68:T93)/R93</f>
        <v>0</v>
      </c>
      <c r="V93" s="270" t="n">
        <f aca="false">IF((D93&lt;&gt;0),((O93+T93)/2),0)</f>
        <v>0</v>
      </c>
      <c r="W93" s="270" t="n">
        <f aca="false">C93*(ROW()-67)</f>
        <v>234</v>
      </c>
      <c r="X93" s="270" t="n">
        <f aca="false">D93*(ROW()-67)</f>
        <v>0</v>
      </c>
      <c r="Y93" s="270" t="n">
        <f aca="false">(100+(AVERAGE($J$68:J93)))/100</f>
        <v>1</v>
      </c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2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</row>
    <row collapsed="false" customFormat="false" customHeight="true" hidden="false" ht="13" outlineLevel="0" r="94">
      <c r="A94" s="291" t="s">
        <v>103</v>
      </c>
      <c r="B94" s="292" t="n">
        <v>27</v>
      </c>
      <c r="C94" s="278" t="n">
        <f aca="false">IF((WSSI!AZ84&gt;0),WSSI!AZ84,WSSI!AY84)</f>
        <v>8</v>
      </c>
      <c r="D94" s="278" t="n">
        <f aca="false">WSSI!BA84</f>
        <v>0</v>
      </c>
      <c r="E94" s="278" t="n">
        <f aca="false">IF((D94=0),0,(D94-C94))</f>
        <v>0</v>
      </c>
      <c r="F94" s="278" t="n">
        <f aca="false">F$88+SUM(C$89:C94)</f>
        <v>322</v>
      </c>
      <c r="G94" s="278" t="n">
        <f aca="false">IF((D94=0),0,SUM($D$68:D94))</f>
        <v>0</v>
      </c>
      <c r="H94" s="278" t="n">
        <f aca="false">IF((D94=0),0,(G94-F94))</f>
        <v>0</v>
      </c>
      <c r="I94" s="278" t="n">
        <f aca="false">IF((D94=0),0,(((D94*100)/C94)-100))</f>
        <v>0</v>
      </c>
      <c r="J94" s="278" t="n">
        <f aca="false">IF((D94=0),0,(((G94*100)/F94)-100))</f>
        <v>0</v>
      </c>
      <c r="K94" s="270" t="n">
        <f aca="false">AVERAGE(C$68:C94)</f>
        <v>11.9259259259259</v>
      </c>
      <c r="L94" s="270" t="n">
        <f aca="false">AVERAGE(D$68:D94)</f>
        <v>0</v>
      </c>
      <c r="M94" s="270" t="n">
        <f aca="false">(L94*100)/K94</f>
        <v>0</v>
      </c>
      <c r="N94" s="270" t="n">
        <f aca="false">IF((WSSI!BA84&lt;&gt;0),WSSI!BA84,IF((WSSI!AZ84&lt;&gt;0),WSSI!AZ84,WSSI!AY84))</f>
        <v>8</v>
      </c>
      <c r="O94" s="278" t="n">
        <f aca="false">IF((D94=0),0,(($F$96/100)*$M94))</f>
        <v>0</v>
      </c>
      <c r="P94" s="278" t="n">
        <f aca="false">IF((D94=0),0,(O94-$F$96))</f>
        <v>0</v>
      </c>
      <c r="Q94" s="278" t="n">
        <f aca="false">IF((D94=0),0,(O94/$F$96))</f>
        <v>0</v>
      </c>
      <c r="R94" s="292" t="n">
        <f aca="false">ROW()-67</f>
        <v>27</v>
      </c>
      <c r="S94" s="125" t="s">
        <v>103</v>
      </c>
      <c r="T94" s="270" t="n">
        <f aca="false">IF((D94&lt;&gt;0),AVERAGE(O$68:O94),0)</f>
        <v>0</v>
      </c>
      <c r="U94" s="270" t="n">
        <f aca="false">SUM(T$68:T94)/R94</f>
        <v>0</v>
      </c>
      <c r="V94" s="270" t="n">
        <f aca="false">IF((D94&lt;&gt;0),((O94+T94)/2),0)</f>
        <v>0</v>
      </c>
      <c r="W94" s="270" t="n">
        <f aca="false">C94*(ROW()-67)</f>
        <v>216</v>
      </c>
      <c r="X94" s="270" t="n">
        <f aca="false">D94*(ROW()-67)</f>
        <v>0</v>
      </c>
      <c r="Y94" s="270" t="n">
        <f aca="false">(100+(AVERAGE($J$68:J94)))/100</f>
        <v>1</v>
      </c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2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</row>
    <row collapsed="false" customFormat="false" customHeight="true" hidden="false" ht="13" outlineLevel="0" r="95">
      <c r="A95" s="291" t="s">
        <v>103</v>
      </c>
      <c r="B95" s="292" t="n">
        <v>28</v>
      </c>
      <c r="C95" s="278" t="n">
        <f aca="false">IF((WSSI!AZ85&gt;0),WSSI!AZ85,WSSI!AY85)</f>
        <v>8</v>
      </c>
      <c r="D95" s="278" t="n">
        <f aca="false">WSSI!BA85</f>
        <v>0</v>
      </c>
      <c r="E95" s="278" t="n">
        <f aca="false">IF((D95=0),0,(D95-C95))</f>
        <v>0</v>
      </c>
      <c r="F95" s="278" t="n">
        <f aca="false">F$88+SUM(C$89:C95)</f>
        <v>330</v>
      </c>
      <c r="G95" s="278" t="n">
        <f aca="false">IF((D95=0),0,SUM($D$68:D95))</f>
        <v>0</v>
      </c>
      <c r="H95" s="278" t="n">
        <f aca="false">IF((D95=0),0,(G95-F95))</f>
        <v>0</v>
      </c>
      <c r="I95" s="278" t="n">
        <f aca="false">IF((D95=0),0,(((D95*100)/C95)-100))</f>
        <v>0</v>
      </c>
      <c r="J95" s="278" t="n">
        <f aca="false">IF((D95=0),0,(((G95*100)/F95)-100))</f>
        <v>0</v>
      </c>
      <c r="K95" s="270" t="n">
        <f aca="false">AVERAGE(C$68:C95)</f>
        <v>11.7857142857143</v>
      </c>
      <c r="L95" s="270" t="n">
        <f aca="false">AVERAGE(D$68:D95)</f>
        <v>0</v>
      </c>
      <c r="M95" s="270" t="n">
        <f aca="false">(L95*100)/K95</f>
        <v>0</v>
      </c>
      <c r="N95" s="270" t="n">
        <f aca="false">IF((WSSI!BA85&lt;&gt;0),WSSI!BA85,IF((WSSI!AZ85&lt;&gt;0),WSSI!AZ85,WSSI!AY85))</f>
        <v>8</v>
      </c>
      <c r="O95" s="278" t="n">
        <f aca="false">IF((D95=0),0,(($F$96/100)*$M95))</f>
        <v>0</v>
      </c>
      <c r="P95" s="278" t="n">
        <f aca="false">IF((D95=0),0,(O95-$F$96))</f>
        <v>0</v>
      </c>
      <c r="Q95" s="278" t="n">
        <f aca="false">IF((D95=0),0,(O95/$F$96))</f>
        <v>0</v>
      </c>
      <c r="R95" s="292" t="n">
        <f aca="false">ROW()-67</f>
        <v>28</v>
      </c>
      <c r="S95" s="125" t="s">
        <v>103</v>
      </c>
      <c r="T95" s="270" t="n">
        <f aca="false">IF((D95&lt;&gt;0),AVERAGE(O$68:O95),0)</f>
        <v>0</v>
      </c>
      <c r="U95" s="270" t="n">
        <f aca="false">SUM(T$68:T95)/R95</f>
        <v>0</v>
      </c>
      <c r="V95" s="270" t="n">
        <f aca="false">IF((D95&lt;&gt;0),((O95+T95)/2),0)</f>
        <v>0</v>
      </c>
      <c r="W95" s="270" t="n">
        <f aca="false">C95*(ROW()-67)</f>
        <v>224</v>
      </c>
      <c r="X95" s="270" t="n">
        <f aca="false">D95*(ROW()-67)</f>
        <v>0</v>
      </c>
      <c r="Y95" s="270" t="n">
        <f aca="false">(100+(AVERAGE($J$68:J95)))/100</f>
        <v>1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2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</row>
    <row collapsed="false" customFormat="false" customHeight="true" hidden="false" ht="13" outlineLevel="0" r="96">
      <c r="A96" s="291" t="s">
        <v>107</v>
      </c>
      <c r="B96" s="291"/>
      <c r="C96" s="278" t="n">
        <f aca="false">SUM(C68:C95)</f>
        <v>330</v>
      </c>
      <c r="D96" s="278"/>
      <c r="E96" s="278"/>
      <c r="F96" s="278" t="n">
        <f aca="false">F95</f>
        <v>330</v>
      </c>
      <c r="G96" s="278" t="n">
        <f aca="false">G95</f>
        <v>0</v>
      </c>
      <c r="H96" s="278"/>
      <c r="I96" s="278" t="n">
        <v>0</v>
      </c>
      <c r="J96" s="278" t="n">
        <v>0</v>
      </c>
      <c r="K96" s="278"/>
      <c r="L96" s="278"/>
      <c r="M96" s="278"/>
      <c r="N96" s="278"/>
      <c r="O96" s="278"/>
      <c r="P96" s="278"/>
      <c r="Q96" s="278"/>
      <c r="R96" s="291"/>
      <c r="S96" s="125"/>
      <c r="T96" s="13"/>
      <c r="U96" s="286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2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</row>
    <row collapsed="false" customFormat="false" customHeight="true" hidden="false" ht="42" outlineLevel="0" r="97">
      <c r="A97" s="125"/>
      <c r="B97" s="125"/>
      <c r="C97" s="290"/>
      <c r="D97" s="290" t="s">
        <v>135</v>
      </c>
      <c r="E97" s="290" t="s">
        <v>136</v>
      </c>
      <c r="F97" s="290" t="s">
        <v>137</v>
      </c>
      <c r="G97" s="290" t="s">
        <v>138</v>
      </c>
      <c r="H97" s="290" t="s">
        <v>139</v>
      </c>
      <c r="I97" s="290" t="s">
        <v>140</v>
      </c>
      <c r="J97" s="290" t="s">
        <v>141</v>
      </c>
      <c r="K97" s="290"/>
      <c r="L97" s="290"/>
      <c r="M97" s="290"/>
      <c r="N97" s="290"/>
      <c r="O97" s="290" t="s">
        <v>36</v>
      </c>
      <c r="P97" s="290"/>
      <c r="Q97" s="290" t="s">
        <v>37</v>
      </c>
      <c r="R97" s="289" t="s">
        <v>143</v>
      </c>
      <c r="S97" s="125"/>
      <c r="T97" s="13"/>
      <c r="U97" s="286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2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</row>
    <row collapsed="false" customFormat="false" customHeight="true" hidden="false" ht="13" outlineLevel="0" r="98">
      <c r="A98" s="286"/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13"/>
      <c r="Y98" s="13"/>
      <c r="Z98" s="13"/>
      <c r="AA98" s="13"/>
      <c r="AB98" s="13"/>
      <c r="AC98" s="13"/>
      <c r="AD98" s="13"/>
      <c r="AE98" s="1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</row>
  </sheetData>
  <printOptions headings="false" gridLines="false" gridLinesSet="true" horizontalCentered="false" verticalCentered="false"/>
  <pageMargins left="0.75" right="0.75" top="1.7875" bottom="1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LibreOffice_project/340m1$Build-302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