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136"/>
  </bookViews>
  <sheets>
    <sheet name="TIDRAPPORT" sheetId="1" r:id="rId1"/>
    <sheet name="RESTID" sheetId="2" r:id="rId2"/>
  </sheets>
  <definedNames>
    <definedName name="Print_Area_1">{#NAME?}</definedName>
    <definedName name="Print_Area_1_1">TIDRAPPORT!$A$1:$AC$112</definedName>
    <definedName name="Print_Area_2">RESTID!$A$1:$T$39</definedName>
    <definedName name="_xlnm.Print_Area">{#NAME?}</definedName>
  </definedNames>
  <calcPr calcId="145621"/>
</workbook>
</file>

<file path=xl/calcChain.xml><?xml version="1.0" encoding="utf-8"?>
<calcChain xmlns="http://schemas.openxmlformats.org/spreadsheetml/2006/main">
  <c r="R38" i="2" l="1"/>
  <c r="O38" i="2"/>
  <c r="S36" i="2"/>
  <c r="L36" i="2"/>
  <c r="J36" i="2"/>
  <c r="G36" i="2"/>
  <c r="S35" i="2"/>
  <c r="L35" i="2"/>
  <c r="J35" i="2"/>
  <c r="G35" i="2"/>
  <c r="S34" i="2"/>
  <c r="L34" i="2"/>
  <c r="J34" i="2"/>
  <c r="G34" i="2"/>
  <c r="S33" i="2"/>
  <c r="L33" i="2"/>
  <c r="J33" i="2"/>
  <c r="G33" i="2"/>
  <c r="S32" i="2"/>
  <c r="L32" i="2"/>
  <c r="J32" i="2"/>
  <c r="G32" i="2"/>
  <c r="S31" i="2"/>
  <c r="L31" i="2"/>
  <c r="J31" i="2"/>
  <c r="G31" i="2"/>
  <c r="S30" i="2"/>
  <c r="L30" i="2"/>
  <c r="J30" i="2"/>
  <c r="G30" i="2"/>
  <c r="S29" i="2"/>
  <c r="L29" i="2"/>
  <c r="J29" i="2"/>
  <c r="G29" i="2"/>
  <c r="S28" i="2"/>
  <c r="L28" i="2"/>
  <c r="J28" i="2"/>
  <c r="G28" i="2"/>
  <c r="S27" i="2"/>
  <c r="L27" i="2"/>
  <c r="J27" i="2"/>
  <c r="G27" i="2"/>
  <c r="S26" i="2"/>
  <c r="L26" i="2"/>
  <c r="J26" i="2"/>
  <c r="G26" i="2"/>
  <c r="S25" i="2"/>
  <c r="L25" i="2"/>
  <c r="J25" i="2"/>
  <c r="G25" i="2"/>
  <c r="S24" i="2"/>
  <c r="L24" i="2"/>
  <c r="J24" i="2"/>
  <c r="G24" i="2"/>
  <c r="S23" i="2"/>
  <c r="L23" i="2"/>
  <c r="J23" i="2"/>
  <c r="G23" i="2"/>
  <c r="S22" i="2"/>
  <c r="L22" i="2"/>
  <c r="J22" i="2"/>
  <c r="G22" i="2"/>
  <c r="S21" i="2"/>
  <c r="L21" i="2"/>
  <c r="J21" i="2"/>
  <c r="G21" i="2"/>
  <c r="S20" i="2"/>
  <c r="L20" i="2"/>
  <c r="J20" i="2"/>
  <c r="G20" i="2"/>
  <c r="S19" i="2"/>
  <c r="L19" i="2"/>
  <c r="J19" i="2"/>
  <c r="G19" i="2"/>
  <c r="S18" i="2"/>
  <c r="L18" i="2"/>
  <c r="J18" i="2"/>
  <c r="G18" i="2"/>
  <c r="S17" i="2"/>
  <c r="L17" i="2"/>
  <c r="J17" i="2"/>
  <c r="G17" i="2"/>
  <c r="S16" i="2"/>
  <c r="L16" i="2"/>
  <c r="J16" i="2"/>
  <c r="G16" i="2"/>
  <c r="S15" i="2"/>
  <c r="L15" i="2"/>
  <c r="J15" i="2"/>
  <c r="G15" i="2"/>
  <c r="S14" i="2"/>
  <c r="L14" i="2"/>
  <c r="J14" i="2"/>
  <c r="G14" i="2"/>
  <c r="S13" i="2"/>
  <c r="L13" i="2"/>
  <c r="J13" i="2"/>
  <c r="G13" i="2"/>
  <c r="S12" i="2"/>
  <c r="L12" i="2"/>
  <c r="J12" i="2"/>
  <c r="G12" i="2"/>
  <c r="S11" i="2"/>
  <c r="L11" i="2"/>
  <c r="J11" i="2"/>
  <c r="G11" i="2"/>
  <c r="S10" i="2"/>
  <c r="L10" i="2"/>
  <c r="J10" i="2"/>
  <c r="G10" i="2"/>
  <c r="S9" i="2"/>
  <c r="L9" i="2"/>
  <c r="J9" i="2"/>
  <c r="G9" i="2"/>
  <c r="S8" i="2"/>
  <c r="L8" i="2"/>
  <c r="J8" i="2"/>
  <c r="G8" i="2"/>
  <c r="S7" i="2"/>
  <c r="L7" i="2"/>
  <c r="J7" i="2"/>
  <c r="G7" i="2"/>
  <c r="S6" i="2"/>
  <c r="L6" i="2"/>
  <c r="J6" i="2"/>
  <c r="G6" i="2"/>
  <c r="G38" i="2" s="1"/>
  <c r="C4" i="2"/>
  <c r="B4" i="2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Q72" i="1"/>
  <c r="P72" i="1"/>
  <c r="N72" i="1"/>
  <c r="M72" i="1"/>
  <c r="L72" i="1"/>
  <c r="K72" i="1"/>
  <c r="J72" i="1"/>
  <c r="I72" i="1"/>
  <c r="H72" i="1"/>
  <c r="G72" i="1"/>
  <c r="F72" i="1"/>
  <c r="E72" i="1"/>
  <c r="Q71" i="1"/>
  <c r="P71" i="1"/>
  <c r="N71" i="1"/>
  <c r="M71" i="1"/>
  <c r="L71" i="1"/>
  <c r="K71" i="1"/>
  <c r="J71" i="1"/>
  <c r="I71" i="1"/>
  <c r="H71" i="1"/>
  <c r="G71" i="1"/>
  <c r="F71" i="1"/>
  <c r="E71" i="1"/>
  <c r="Q70" i="1"/>
  <c r="P70" i="1"/>
  <c r="N70" i="1"/>
  <c r="M70" i="1"/>
  <c r="L70" i="1"/>
  <c r="K70" i="1"/>
  <c r="J70" i="1"/>
  <c r="I70" i="1"/>
  <c r="H70" i="1"/>
  <c r="G70" i="1"/>
  <c r="F70" i="1"/>
  <c r="E70" i="1"/>
  <c r="Q69" i="1"/>
  <c r="P69" i="1"/>
  <c r="N69" i="1"/>
  <c r="M69" i="1"/>
  <c r="L69" i="1"/>
  <c r="K69" i="1"/>
  <c r="J69" i="1"/>
  <c r="I69" i="1"/>
  <c r="H69" i="1"/>
  <c r="G69" i="1"/>
  <c r="F69" i="1"/>
  <c r="E69" i="1"/>
  <c r="Q68" i="1"/>
  <c r="P68" i="1"/>
  <c r="N68" i="1"/>
  <c r="M68" i="1"/>
  <c r="L68" i="1"/>
  <c r="K68" i="1"/>
  <c r="J68" i="1"/>
  <c r="I68" i="1"/>
  <c r="H68" i="1"/>
  <c r="G68" i="1"/>
  <c r="F68" i="1"/>
  <c r="E68" i="1"/>
  <c r="Q67" i="1"/>
  <c r="P67" i="1"/>
  <c r="N67" i="1"/>
  <c r="M67" i="1"/>
  <c r="L67" i="1"/>
  <c r="K67" i="1"/>
  <c r="J67" i="1"/>
  <c r="I67" i="1"/>
  <c r="H67" i="1"/>
  <c r="G67" i="1"/>
  <c r="F67" i="1"/>
  <c r="E67" i="1"/>
  <c r="Q66" i="1"/>
  <c r="P66" i="1"/>
  <c r="N66" i="1"/>
  <c r="M66" i="1"/>
  <c r="L66" i="1"/>
  <c r="K66" i="1"/>
  <c r="J66" i="1"/>
  <c r="I66" i="1"/>
  <c r="H66" i="1"/>
  <c r="G66" i="1"/>
  <c r="F66" i="1"/>
  <c r="E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P58" i="1"/>
  <c r="O58" i="1"/>
  <c r="N58" i="1"/>
  <c r="M58" i="1"/>
  <c r="L58" i="1"/>
  <c r="K58" i="1"/>
  <c r="J58" i="1"/>
  <c r="I58" i="1"/>
  <c r="H58" i="1"/>
  <c r="G58" i="1"/>
  <c r="F58" i="1"/>
  <c r="E58" i="1"/>
  <c r="P57" i="1"/>
  <c r="N57" i="1"/>
  <c r="M57" i="1"/>
  <c r="L57" i="1"/>
  <c r="K57" i="1"/>
  <c r="J57" i="1"/>
  <c r="I57" i="1"/>
  <c r="H57" i="1"/>
  <c r="G57" i="1"/>
  <c r="F57" i="1"/>
  <c r="E57" i="1"/>
  <c r="P56" i="1"/>
  <c r="N56" i="1"/>
  <c r="M56" i="1"/>
  <c r="L56" i="1"/>
  <c r="K56" i="1"/>
  <c r="J56" i="1"/>
  <c r="I56" i="1"/>
  <c r="H56" i="1"/>
  <c r="G56" i="1"/>
  <c r="F56" i="1"/>
  <c r="E56" i="1"/>
  <c r="P55" i="1"/>
  <c r="O55" i="1"/>
  <c r="N55" i="1"/>
  <c r="M55" i="1"/>
  <c r="L55" i="1"/>
  <c r="K55" i="1"/>
  <c r="J55" i="1"/>
  <c r="I55" i="1"/>
  <c r="H55" i="1"/>
  <c r="G55" i="1"/>
  <c r="F55" i="1"/>
  <c r="E55" i="1"/>
  <c r="P54" i="1"/>
  <c r="O54" i="1"/>
  <c r="N54" i="1"/>
  <c r="M54" i="1"/>
  <c r="L54" i="1"/>
  <c r="K54" i="1"/>
  <c r="J54" i="1"/>
  <c r="I54" i="1"/>
  <c r="H54" i="1"/>
  <c r="G54" i="1"/>
  <c r="F54" i="1"/>
  <c r="E54" i="1"/>
  <c r="Q53" i="1"/>
  <c r="N53" i="1"/>
  <c r="M53" i="1"/>
  <c r="L53" i="1"/>
  <c r="J53" i="1"/>
  <c r="I53" i="1"/>
  <c r="H53" i="1"/>
  <c r="G53" i="1"/>
  <c r="F53" i="1"/>
  <c r="E53" i="1"/>
  <c r="Q52" i="1"/>
  <c r="N52" i="1"/>
  <c r="M52" i="1"/>
  <c r="L52" i="1"/>
  <c r="K52" i="1"/>
  <c r="J52" i="1"/>
  <c r="I52" i="1"/>
  <c r="H52" i="1"/>
  <c r="G52" i="1"/>
  <c r="F52" i="1"/>
  <c r="E52" i="1"/>
  <c r="Q51" i="1"/>
  <c r="O51" i="1"/>
  <c r="N51" i="1"/>
  <c r="M51" i="1"/>
  <c r="L51" i="1"/>
  <c r="K51" i="1"/>
  <c r="J51" i="1"/>
  <c r="I51" i="1"/>
  <c r="H51" i="1"/>
  <c r="G51" i="1"/>
  <c r="F51" i="1"/>
  <c r="E51" i="1"/>
  <c r="Q50" i="1"/>
  <c r="O50" i="1"/>
  <c r="N50" i="1"/>
  <c r="M50" i="1"/>
  <c r="L50" i="1"/>
  <c r="K50" i="1"/>
  <c r="J50" i="1"/>
  <c r="I50" i="1"/>
  <c r="H50" i="1"/>
  <c r="G50" i="1"/>
  <c r="F50" i="1"/>
  <c r="E50" i="1"/>
  <c r="Q49" i="1"/>
  <c r="O49" i="1"/>
  <c r="N49" i="1"/>
  <c r="M49" i="1"/>
  <c r="L49" i="1"/>
  <c r="K49" i="1"/>
  <c r="J49" i="1"/>
  <c r="I49" i="1"/>
  <c r="H49" i="1"/>
  <c r="G49" i="1"/>
  <c r="F49" i="1"/>
  <c r="E49" i="1"/>
  <c r="Q48" i="1"/>
  <c r="O48" i="1"/>
  <c r="N48" i="1"/>
  <c r="M48" i="1"/>
  <c r="L48" i="1"/>
  <c r="K48" i="1"/>
  <c r="J48" i="1"/>
  <c r="I48" i="1"/>
  <c r="H48" i="1"/>
  <c r="G48" i="1"/>
  <c r="F48" i="1"/>
  <c r="E48" i="1"/>
  <c r="Q47" i="1"/>
  <c r="P47" i="1"/>
  <c r="O47" i="1"/>
  <c r="N47" i="1"/>
  <c r="M47" i="1"/>
  <c r="L47" i="1"/>
  <c r="K47" i="1"/>
  <c r="J47" i="1"/>
  <c r="I47" i="1"/>
  <c r="H47" i="1"/>
  <c r="G47" i="1"/>
  <c r="F47" i="1"/>
  <c r="Q46" i="1"/>
  <c r="P46" i="1"/>
  <c r="O46" i="1"/>
  <c r="N46" i="1"/>
  <c r="M46" i="1"/>
  <c r="L46" i="1"/>
  <c r="K46" i="1"/>
  <c r="J46" i="1"/>
  <c r="I46" i="1"/>
  <c r="H46" i="1"/>
  <c r="G46" i="1"/>
  <c r="F46" i="1"/>
  <c r="Q45" i="1"/>
  <c r="P45" i="1"/>
  <c r="N45" i="1"/>
  <c r="M45" i="1"/>
  <c r="L45" i="1"/>
  <c r="K45" i="1"/>
  <c r="J45" i="1"/>
  <c r="I45" i="1"/>
  <c r="H45" i="1"/>
  <c r="G45" i="1"/>
  <c r="F45" i="1"/>
  <c r="Q44" i="1"/>
  <c r="P44" i="1"/>
  <c r="N44" i="1"/>
  <c r="M44" i="1"/>
  <c r="L44" i="1"/>
  <c r="K44" i="1"/>
  <c r="J44" i="1"/>
  <c r="I44" i="1"/>
  <c r="H44" i="1"/>
  <c r="G44" i="1"/>
  <c r="F44" i="1"/>
  <c r="Q43" i="1"/>
  <c r="P43" i="1"/>
  <c r="M43" i="1"/>
  <c r="L43" i="1"/>
  <c r="K43" i="1"/>
  <c r="J43" i="1"/>
  <c r="I43" i="1"/>
  <c r="H43" i="1"/>
  <c r="G43" i="1"/>
  <c r="F43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BE36" i="1"/>
  <c r="BD36" i="1"/>
  <c r="BC36" i="1"/>
  <c r="AY36" i="1"/>
  <c r="AX36" i="1"/>
  <c r="AT36" i="1"/>
  <c r="AS36" i="1"/>
  <c r="AR36" i="1"/>
  <c r="AQ36" i="1"/>
  <c r="X36" i="1"/>
  <c r="U36" i="1"/>
  <c r="Y36" i="1" s="1"/>
  <c r="P36" i="1"/>
  <c r="O36" i="1"/>
  <c r="J36" i="1"/>
  <c r="Q36" i="1" s="1"/>
  <c r="BE35" i="1"/>
  <c r="BD35" i="1"/>
  <c r="BC35" i="1"/>
  <c r="AY35" i="1"/>
  <c r="AX35" i="1"/>
  <c r="AT35" i="1"/>
  <c r="AS35" i="1"/>
  <c r="AR35" i="1"/>
  <c r="AQ35" i="1"/>
  <c r="X35" i="1"/>
  <c r="U35" i="1"/>
  <c r="Y35" i="1" s="1"/>
  <c r="P35" i="1"/>
  <c r="O35" i="1"/>
  <c r="J35" i="1"/>
  <c r="Q35" i="1" s="1"/>
  <c r="BE34" i="1"/>
  <c r="BD34" i="1"/>
  <c r="BC34" i="1"/>
  <c r="AY34" i="1"/>
  <c r="AX34" i="1"/>
  <c r="AT34" i="1"/>
  <c r="AS34" i="1"/>
  <c r="AR34" i="1"/>
  <c r="AQ34" i="1"/>
  <c r="X34" i="1"/>
  <c r="U34" i="1"/>
  <c r="Y34" i="1" s="1"/>
  <c r="P34" i="1"/>
  <c r="O34" i="1"/>
  <c r="J34" i="1"/>
  <c r="Q34" i="1" s="1"/>
  <c r="BE33" i="1"/>
  <c r="BD33" i="1"/>
  <c r="BC33" i="1"/>
  <c r="AY33" i="1"/>
  <c r="AX33" i="1"/>
  <c r="AT33" i="1"/>
  <c r="AS33" i="1"/>
  <c r="AR33" i="1"/>
  <c r="AQ33" i="1"/>
  <c r="X33" i="1"/>
  <c r="U33" i="1"/>
  <c r="Y33" i="1" s="1"/>
  <c r="P33" i="1"/>
  <c r="O33" i="1"/>
  <c r="J33" i="1"/>
  <c r="Q33" i="1" s="1"/>
  <c r="BE32" i="1"/>
  <c r="BD32" i="1"/>
  <c r="BC32" i="1"/>
  <c r="AY32" i="1"/>
  <c r="AX32" i="1"/>
  <c r="AT32" i="1"/>
  <c r="AS32" i="1"/>
  <c r="AR32" i="1"/>
  <c r="AQ32" i="1"/>
  <c r="X32" i="1"/>
  <c r="U32" i="1"/>
  <c r="Y32" i="1" s="1"/>
  <c r="P32" i="1"/>
  <c r="O32" i="1"/>
  <c r="J32" i="1"/>
  <c r="Q32" i="1" s="1"/>
  <c r="BE31" i="1"/>
  <c r="BD31" i="1"/>
  <c r="BC31" i="1"/>
  <c r="AY31" i="1"/>
  <c r="AX31" i="1"/>
  <c r="AT31" i="1"/>
  <c r="AS31" i="1"/>
  <c r="AR31" i="1"/>
  <c r="AQ31" i="1"/>
  <c r="X31" i="1"/>
  <c r="U31" i="1"/>
  <c r="Y31" i="1" s="1"/>
  <c r="P31" i="1"/>
  <c r="O31" i="1"/>
  <c r="J31" i="1"/>
  <c r="Q31" i="1" s="1"/>
  <c r="BE30" i="1"/>
  <c r="BD30" i="1"/>
  <c r="BC30" i="1"/>
  <c r="AY30" i="1"/>
  <c r="AX30" i="1"/>
  <c r="AT30" i="1"/>
  <c r="AS30" i="1"/>
  <c r="AR30" i="1"/>
  <c r="AQ30" i="1"/>
  <c r="X30" i="1"/>
  <c r="U30" i="1"/>
  <c r="Y30" i="1" s="1"/>
  <c r="P30" i="1"/>
  <c r="O30" i="1"/>
  <c r="J30" i="1"/>
  <c r="Q30" i="1" s="1"/>
  <c r="BE29" i="1"/>
  <c r="BD29" i="1"/>
  <c r="BC29" i="1"/>
  <c r="AY29" i="1"/>
  <c r="AX29" i="1"/>
  <c r="AT29" i="1"/>
  <c r="AS29" i="1"/>
  <c r="AR29" i="1"/>
  <c r="AQ29" i="1"/>
  <c r="X29" i="1"/>
  <c r="U29" i="1"/>
  <c r="Y29" i="1" s="1"/>
  <c r="P29" i="1"/>
  <c r="O29" i="1"/>
  <c r="J29" i="1"/>
  <c r="Q29" i="1" s="1"/>
  <c r="BK28" i="1"/>
  <c r="BK29" i="1" s="1"/>
  <c r="C6" i="1" s="1"/>
  <c r="BE28" i="1"/>
  <c r="BD28" i="1"/>
  <c r="BC28" i="1"/>
  <c r="AY28" i="1"/>
  <c r="AX28" i="1"/>
  <c r="AT28" i="1"/>
  <c r="AS28" i="1"/>
  <c r="AR28" i="1"/>
  <c r="AQ28" i="1"/>
  <c r="X28" i="1"/>
  <c r="U28" i="1"/>
  <c r="Y28" i="1" s="1"/>
  <c r="P28" i="1"/>
  <c r="O28" i="1"/>
  <c r="J28" i="1"/>
  <c r="BE27" i="1"/>
  <c r="BD27" i="1"/>
  <c r="BC27" i="1"/>
  <c r="AY27" i="1"/>
  <c r="AX27" i="1"/>
  <c r="AT27" i="1"/>
  <c r="AS27" i="1"/>
  <c r="AR27" i="1"/>
  <c r="AQ27" i="1"/>
  <c r="X27" i="1"/>
  <c r="U27" i="1"/>
  <c r="Y27" i="1" s="1"/>
  <c r="P27" i="1"/>
  <c r="O27" i="1"/>
  <c r="J27" i="1"/>
  <c r="Q27" i="1" s="1"/>
  <c r="BE26" i="1"/>
  <c r="BD26" i="1"/>
  <c r="BC26" i="1"/>
  <c r="AY26" i="1"/>
  <c r="AX26" i="1"/>
  <c r="AT26" i="1"/>
  <c r="AS26" i="1"/>
  <c r="AR26" i="1"/>
  <c r="AQ26" i="1"/>
  <c r="X26" i="1"/>
  <c r="U26" i="1"/>
  <c r="Y26" i="1" s="1"/>
  <c r="P26" i="1"/>
  <c r="O26" i="1"/>
  <c r="J26" i="1"/>
  <c r="Q26" i="1" s="1"/>
  <c r="BE25" i="1"/>
  <c r="BD25" i="1"/>
  <c r="BC25" i="1"/>
  <c r="AY25" i="1"/>
  <c r="AX25" i="1"/>
  <c r="AT25" i="1"/>
  <c r="AS25" i="1"/>
  <c r="AR25" i="1"/>
  <c r="AQ25" i="1"/>
  <c r="X25" i="1"/>
  <c r="U25" i="1"/>
  <c r="Y25" i="1" s="1"/>
  <c r="P25" i="1"/>
  <c r="O25" i="1"/>
  <c r="J25" i="1"/>
  <c r="Q25" i="1" s="1"/>
  <c r="BE24" i="1"/>
  <c r="BD24" i="1"/>
  <c r="BC24" i="1"/>
  <c r="AY24" i="1"/>
  <c r="AX24" i="1"/>
  <c r="AT24" i="1"/>
  <c r="AS24" i="1"/>
  <c r="AR24" i="1"/>
  <c r="AQ24" i="1"/>
  <c r="X24" i="1"/>
  <c r="U24" i="1"/>
  <c r="Y24" i="1" s="1"/>
  <c r="P24" i="1"/>
  <c r="O24" i="1"/>
  <c r="J24" i="1"/>
  <c r="Q24" i="1" s="1"/>
  <c r="BE23" i="1"/>
  <c r="BD23" i="1"/>
  <c r="BC23" i="1"/>
  <c r="AY23" i="1"/>
  <c r="AX23" i="1"/>
  <c r="AT23" i="1"/>
  <c r="AS23" i="1"/>
  <c r="AR23" i="1"/>
  <c r="AQ23" i="1"/>
  <c r="X23" i="1"/>
  <c r="U23" i="1"/>
  <c r="Y23" i="1" s="1"/>
  <c r="P23" i="1"/>
  <c r="O23" i="1"/>
  <c r="J23" i="1"/>
  <c r="Q23" i="1" s="1"/>
  <c r="BE22" i="1"/>
  <c r="BD22" i="1"/>
  <c r="BC22" i="1"/>
  <c r="AY22" i="1"/>
  <c r="AX22" i="1"/>
  <c r="AT22" i="1"/>
  <c r="AS22" i="1"/>
  <c r="AR22" i="1"/>
  <c r="AQ22" i="1"/>
  <c r="X22" i="1"/>
  <c r="U22" i="1"/>
  <c r="Y22" i="1" s="1"/>
  <c r="P22" i="1"/>
  <c r="O22" i="1"/>
  <c r="J22" i="1"/>
  <c r="BE21" i="1"/>
  <c r="BD21" i="1"/>
  <c r="BC21" i="1"/>
  <c r="AY21" i="1"/>
  <c r="AX21" i="1"/>
  <c r="AT21" i="1"/>
  <c r="AS21" i="1"/>
  <c r="AR21" i="1"/>
  <c r="AQ21" i="1"/>
  <c r="X21" i="1"/>
  <c r="U21" i="1"/>
  <c r="Y21" i="1" s="1"/>
  <c r="P21" i="1"/>
  <c r="O21" i="1"/>
  <c r="J21" i="1"/>
  <c r="Q21" i="1" s="1"/>
  <c r="BE20" i="1"/>
  <c r="BD20" i="1"/>
  <c r="BC20" i="1"/>
  <c r="AY20" i="1"/>
  <c r="AX20" i="1"/>
  <c r="AT20" i="1"/>
  <c r="AS20" i="1"/>
  <c r="AR20" i="1"/>
  <c r="AQ20" i="1"/>
  <c r="X20" i="1"/>
  <c r="U20" i="1"/>
  <c r="Y20" i="1" s="1"/>
  <c r="P20" i="1"/>
  <c r="O20" i="1"/>
  <c r="J20" i="1"/>
  <c r="Q20" i="1" s="1"/>
  <c r="BE19" i="1"/>
  <c r="BD19" i="1"/>
  <c r="BC19" i="1"/>
  <c r="AY19" i="1"/>
  <c r="AX19" i="1"/>
  <c r="AT19" i="1"/>
  <c r="AS19" i="1"/>
  <c r="AR19" i="1"/>
  <c r="AQ19" i="1"/>
  <c r="X19" i="1"/>
  <c r="U19" i="1"/>
  <c r="Y19" i="1" s="1"/>
  <c r="P19" i="1"/>
  <c r="O19" i="1"/>
  <c r="J19" i="1"/>
  <c r="Q19" i="1" s="1"/>
  <c r="BE18" i="1"/>
  <c r="BD18" i="1"/>
  <c r="BC18" i="1"/>
  <c r="AY18" i="1"/>
  <c r="AX18" i="1"/>
  <c r="AT18" i="1"/>
  <c r="AS18" i="1"/>
  <c r="AR18" i="1"/>
  <c r="AQ18" i="1"/>
  <c r="X18" i="1"/>
  <c r="U18" i="1"/>
  <c r="Y18" i="1" s="1"/>
  <c r="P18" i="1"/>
  <c r="O18" i="1"/>
  <c r="J18" i="1"/>
  <c r="Q18" i="1" s="1"/>
  <c r="BE17" i="1"/>
  <c r="BD17" i="1"/>
  <c r="BC17" i="1"/>
  <c r="AY17" i="1"/>
  <c r="AX17" i="1"/>
  <c r="AT17" i="1"/>
  <c r="AS17" i="1"/>
  <c r="AR17" i="1"/>
  <c r="AQ17" i="1"/>
  <c r="X17" i="1"/>
  <c r="U17" i="1"/>
  <c r="Y17" i="1" s="1"/>
  <c r="P17" i="1"/>
  <c r="O17" i="1"/>
  <c r="J17" i="1"/>
  <c r="Q17" i="1" s="1"/>
  <c r="BE16" i="1"/>
  <c r="BD16" i="1"/>
  <c r="BC16" i="1"/>
  <c r="AY16" i="1"/>
  <c r="AX16" i="1"/>
  <c r="AT16" i="1"/>
  <c r="AS16" i="1"/>
  <c r="AR16" i="1"/>
  <c r="AQ16" i="1"/>
  <c r="X16" i="1"/>
  <c r="U16" i="1"/>
  <c r="Y16" i="1" s="1"/>
  <c r="P16" i="1"/>
  <c r="O16" i="1"/>
  <c r="J16" i="1"/>
  <c r="Q16" i="1" s="1"/>
  <c r="BE15" i="1"/>
  <c r="BD15" i="1"/>
  <c r="BC15" i="1"/>
  <c r="AY15" i="1"/>
  <c r="AX15" i="1"/>
  <c r="AT15" i="1"/>
  <c r="AS15" i="1"/>
  <c r="AR15" i="1"/>
  <c r="AQ15" i="1"/>
  <c r="X15" i="1"/>
  <c r="U15" i="1"/>
  <c r="Y15" i="1" s="1"/>
  <c r="P15" i="1"/>
  <c r="O15" i="1"/>
  <c r="J15" i="1"/>
  <c r="Q15" i="1" s="1"/>
  <c r="BE14" i="1"/>
  <c r="BD14" i="1"/>
  <c r="BC14" i="1"/>
  <c r="AY14" i="1"/>
  <c r="AX14" i="1"/>
  <c r="AT14" i="1"/>
  <c r="AS14" i="1"/>
  <c r="AR14" i="1"/>
  <c r="AQ14" i="1"/>
  <c r="X14" i="1"/>
  <c r="U14" i="1"/>
  <c r="Y14" i="1" s="1"/>
  <c r="P14" i="1"/>
  <c r="O14" i="1"/>
  <c r="J14" i="1"/>
  <c r="Q14" i="1" s="1"/>
  <c r="BE13" i="1"/>
  <c r="BD13" i="1"/>
  <c r="BC13" i="1"/>
  <c r="AY13" i="1"/>
  <c r="AX13" i="1"/>
  <c r="AT13" i="1"/>
  <c r="AS13" i="1"/>
  <c r="AR13" i="1"/>
  <c r="AQ13" i="1"/>
  <c r="X13" i="1"/>
  <c r="U13" i="1"/>
  <c r="Y13" i="1" s="1"/>
  <c r="P13" i="1"/>
  <c r="O13" i="1"/>
  <c r="J13" i="1"/>
  <c r="Q13" i="1" s="1"/>
  <c r="BE12" i="1"/>
  <c r="BD12" i="1"/>
  <c r="BC12" i="1"/>
  <c r="AY12" i="1"/>
  <c r="AX12" i="1"/>
  <c r="AT12" i="1"/>
  <c r="AS12" i="1"/>
  <c r="AR12" i="1"/>
  <c r="AQ12" i="1"/>
  <c r="X12" i="1"/>
  <c r="U12" i="1"/>
  <c r="Y12" i="1" s="1"/>
  <c r="P12" i="1"/>
  <c r="O12" i="1"/>
  <c r="J12" i="1"/>
  <c r="Q12" i="1" s="1"/>
  <c r="BE11" i="1"/>
  <c r="BD11" i="1"/>
  <c r="BC11" i="1"/>
  <c r="AY11" i="1"/>
  <c r="AX11" i="1"/>
  <c r="AT11" i="1"/>
  <c r="AS11" i="1"/>
  <c r="AR11" i="1"/>
  <c r="AQ11" i="1"/>
  <c r="X11" i="1"/>
  <c r="U11" i="1"/>
  <c r="Y11" i="1" s="1"/>
  <c r="P11" i="1"/>
  <c r="O11" i="1"/>
  <c r="J11" i="1"/>
  <c r="Q11" i="1" s="1"/>
  <c r="BE10" i="1"/>
  <c r="BD10" i="1"/>
  <c r="BC10" i="1"/>
  <c r="AY10" i="1"/>
  <c r="AX10" i="1"/>
  <c r="AT10" i="1"/>
  <c r="AS10" i="1"/>
  <c r="AR10" i="1"/>
  <c r="AQ10" i="1"/>
  <c r="X10" i="1"/>
  <c r="U10" i="1"/>
  <c r="Y10" i="1" s="1"/>
  <c r="P10" i="1"/>
  <c r="O10" i="1"/>
  <c r="J10" i="1"/>
  <c r="Q10" i="1" s="1"/>
  <c r="BE9" i="1"/>
  <c r="BD9" i="1"/>
  <c r="BC9" i="1"/>
  <c r="AY9" i="1"/>
  <c r="AX9" i="1"/>
  <c r="AT9" i="1"/>
  <c r="AS9" i="1"/>
  <c r="AR9" i="1"/>
  <c r="AQ9" i="1"/>
  <c r="X9" i="1"/>
  <c r="U9" i="1"/>
  <c r="Y9" i="1" s="1"/>
  <c r="P9" i="1"/>
  <c r="O9" i="1"/>
  <c r="J9" i="1"/>
  <c r="Q9" i="1" s="1"/>
  <c r="BE8" i="1"/>
  <c r="BD8" i="1"/>
  <c r="BC8" i="1"/>
  <c r="AY8" i="1"/>
  <c r="AX8" i="1"/>
  <c r="AT8" i="1"/>
  <c r="AS8" i="1"/>
  <c r="AR8" i="1"/>
  <c r="AQ8" i="1"/>
  <c r="X8" i="1"/>
  <c r="U8" i="1"/>
  <c r="Y8" i="1" s="1"/>
  <c r="P8" i="1"/>
  <c r="O8" i="1"/>
  <c r="J8" i="1"/>
  <c r="Q8" i="1" s="1"/>
  <c r="BE7" i="1"/>
  <c r="BD7" i="1"/>
  <c r="BC7" i="1"/>
  <c r="AY7" i="1"/>
  <c r="AX7" i="1"/>
  <c r="AT7" i="1"/>
  <c r="AS7" i="1"/>
  <c r="AR7" i="1"/>
  <c r="AQ7" i="1"/>
  <c r="X7" i="1"/>
  <c r="U7" i="1"/>
  <c r="Y7" i="1" s="1"/>
  <c r="P7" i="1"/>
  <c r="O7" i="1"/>
  <c r="J7" i="1"/>
  <c r="Q7" i="1" s="1"/>
  <c r="BE6" i="1"/>
  <c r="AB38" i="1" s="1"/>
  <c r="BD6" i="1"/>
  <c r="BC6" i="1"/>
  <c r="AY6" i="1"/>
  <c r="AX6" i="1"/>
  <c r="AT6" i="1"/>
  <c r="AS6" i="1"/>
  <c r="AR6" i="1"/>
  <c r="AQ6" i="1"/>
  <c r="X6" i="1"/>
  <c r="U6" i="1"/>
  <c r="U38" i="1" s="1"/>
  <c r="P6" i="1"/>
  <c r="P37" i="1" s="1"/>
  <c r="O6" i="1"/>
  <c r="J6" i="1"/>
  <c r="Q6" i="1" s="1"/>
  <c r="Q28" i="1" l="1"/>
  <c r="Q22" i="1"/>
  <c r="O71" i="1"/>
  <c r="O72" i="1"/>
  <c r="O75" i="1" s="1"/>
  <c r="O70" i="1"/>
  <c r="O69" i="1"/>
  <c r="O68" i="1"/>
  <c r="O67" i="1"/>
  <c r="Q38" i="1"/>
  <c r="O66" i="1"/>
  <c r="O57" i="1"/>
  <c r="O56" i="1"/>
  <c r="O53" i="1"/>
  <c r="O52" i="1"/>
  <c r="R22" i="1"/>
  <c r="BB21" i="1" s="1"/>
  <c r="O44" i="1"/>
  <c r="O45" i="1"/>
  <c r="R6" i="1"/>
  <c r="R8" i="1"/>
  <c r="BB7" i="1" s="1"/>
  <c r="R10" i="1"/>
  <c r="BB9" i="1" s="1"/>
  <c r="R18" i="1"/>
  <c r="BB17" i="1" s="1"/>
  <c r="R21" i="1"/>
  <c r="BA20" i="1" s="1"/>
  <c r="R26" i="1"/>
  <c r="BB25" i="1" s="1"/>
  <c r="R31" i="1"/>
  <c r="BB30" i="1" s="1"/>
  <c r="O43" i="1"/>
  <c r="R30" i="1"/>
  <c r="AV29" i="1" s="1"/>
  <c r="R7" i="1"/>
  <c r="BB6" i="1" s="1"/>
  <c r="R20" i="1"/>
  <c r="BB19" i="1" s="1"/>
  <c r="R11" i="1"/>
  <c r="BA10" i="1" s="1"/>
  <c r="R12" i="1"/>
  <c r="AW11" i="1" s="1"/>
  <c r="R15" i="1"/>
  <c r="BB14" i="1" s="1"/>
  <c r="R24" i="1"/>
  <c r="AV23" i="1" s="1"/>
  <c r="R25" i="1"/>
  <c r="BA24" i="1" s="1"/>
  <c r="R27" i="1"/>
  <c r="BA26" i="1" s="1"/>
  <c r="R29" i="1"/>
  <c r="BA28" i="1" s="1"/>
  <c r="R32" i="1"/>
  <c r="BB31" i="1" s="1"/>
  <c r="R9" i="1"/>
  <c r="BB8" i="1" s="1"/>
  <c r="R14" i="1"/>
  <c r="AW13" i="1" s="1"/>
  <c r="R19" i="1"/>
  <c r="AW18" i="1" s="1"/>
  <c r="R28" i="1"/>
  <c r="AV27" i="1" s="1"/>
  <c r="R33" i="1"/>
  <c r="BB32" i="1" s="1"/>
  <c r="R13" i="1"/>
  <c r="AV12" i="1" s="1"/>
  <c r="R16" i="1"/>
  <c r="BB15" i="1" s="1"/>
  <c r="R17" i="1"/>
  <c r="AW16" i="1" s="1"/>
  <c r="R23" i="1"/>
  <c r="BB22" i="1" s="1"/>
  <c r="BB11" i="1"/>
  <c r="BA14" i="1"/>
  <c r="BB26" i="1"/>
  <c r="BA6" i="1"/>
  <c r="N43" i="1"/>
  <c r="K53" i="1"/>
  <c r="Q58" i="1"/>
  <c r="Q57" i="1"/>
  <c r="Q56" i="1"/>
  <c r="Q55" i="1"/>
  <c r="Q54" i="1"/>
  <c r="P53" i="1"/>
  <c r="P52" i="1"/>
  <c r="P51" i="1"/>
  <c r="P50" i="1"/>
  <c r="P49" i="1"/>
  <c r="P48" i="1"/>
  <c r="E44" i="1"/>
  <c r="E45" i="1"/>
  <c r="E46" i="1"/>
  <c r="E47" i="1"/>
  <c r="E43" i="1"/>
  <c r="C6" i="2"/>
  <c r="C43" i="1"/>
  <c r="C79" i="1" s="1"/>
  <c r="C7" i="1"/>
  <c r="D6" i="1"/>
  <c r="B6" i="1"/>
  <c r="Y6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E75" i="1"/>
  <c r="F75" i="1"/>
  <c r="G75" i="1"/>
  <c r="H75" i="1"/>
  <c r="I75" i="1"/>
  <c r="J75" i="1"/>
  <c r="K75" i="1"/>
  <c r="L75" i="1"/>
  <c r="M75" i="1"/>
  <c r="N75" i="1"/>
  <c r="P75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W44" i="1"/>
  <c r="E80" i="1" s="1"/>
  <c r="X44" i="1"/>
  <c r="F80" i="1" s="1"/>
  <c r="Y44" i="1"/>
  <c r="G80" i="1" s="1"/>
  <c r="Z44" i="1"/>
  <c r="H80" i="1" s="1"/>
  <c r="AA44" i="1"/>
  <c r="I80" i="1" s="1"/>
  <c r="AB44" i="1"/>
  <c r="J80" i="1" s="1"/>
  <c r="AC44" i="1"/>
  <c r="K80" i="1" s="1"/>
  <c r="AD44" i="1"/>
  <c r="L80" i="1" s="1"/>
  <c r="AE44" i="1"/>
  <c r="M80" i="1" s="1"/>
  <c r="AF44" i="1"/>
  <c r="N80" i="1" s="1"/>
  <c r="AG44" i="1"/>
  <c r="O80" i="1" s="1"/>
  <c r="AH44" i="1"/>
  <c r="P80" i="1" s="1"/>
  <c r="AI44" i="1"/>
  <c r="Q80" i="1" s="1"/>
  <c r="W45" i="1"/>
  <c r="E81" i="1" s="1"/>
  <c r="X45" i="1"/>
  <c r="F81" i="1" s="1"/>
  <c r="Y45" i="1"/>
  <c r="G81" i="1" s="1"/>
  <c r="Z45" i="1"/>
  <c r="H81" i="1" s="1"/>
  <c r="AA45" i="1"/>
  <c r="I81" i="1" s="1"/>
  <c r="AB45" i="1"/>
  <c r="J81" i="1" s="1"/>
  <c r="AC45" i="1"/>
  <c r="K81" i="1" s="1"/>
  <c r="AD45" i="1"/>
  <c r="L81" i="1" s="1"/>
  <c r="AE45" i="1"/>
  <c r="M81" i="1" s="1"/>
  <c r="AF45" i="1"/>
  <c r="N81" i="1" s="1"/>
  <c r="AG45" i="1"/>
  <c r="O81" i="1" s="1"/>
  <c r="AH45" i="1"/>
  <c r="P81" i="1" s="1"/>
  <c r="AI45" i="1"/>
  <c r="Q81" i="1" s="1"/>
  <c r="W46" i="1"/>
  <c r="E82" i="1" s="1"/>
  <c r="X46" i="1"/>
  <c r="F82" i="1" s="1"/>
  <c r="Y46" i="1"/>
  <c r="G82" i="1" s="1"/>
  <c r="Z46" i="1"/>
  <c r="H82" i="1" s="1"/>
  <c r="AA46" i="1"/>
  <c r="I82" i="1" s="1"/>
  <c r="AB46" i="1"/>
  <c r="J82" i="1" s="1"/>
  <c r="AC46" i="1"/>
  <c r="K82" i="1" s="1"/>
  <c r="AD46" i="1"/>
  <c r="L82" i="1" s="1"/>
  <c r="AE46" i="1"/>
  <c r="M82" i="1" s="1"/>
  <c r="AF46" i="1"/>
  <c r="N82" i="1" s="1"/>
  <c r="AG46" i="1"/>
  <c r="O82" i="1" s="1"/>
  <c r="AH46" i="1"/>
  <c r="P82" i="1" s="1"/>
  <c r="AI46" i="1"/>
  <c r="Q82" i="1" s="1"/>
  <c r="W47" i="1"/>
  <c r="E83" i="1" s="1"/>
  <c r="X47" i="1"/>
  <c r="F83" i="1" s="1"/>
  <c r="Y47" i="1"/>
  <c r="G83" i="1" s="1"/>
  <c r="Z47" i="1"/>
  <c r="H83" i="1" s="1"/>
  <c r="AA47" i="1"/>
  <c r="I83" i="1" s="1"/>
  <c r="AB47" i="1"/>
  <c r="J83" i="1" s="1"/>
  <c r="AC47" i="1"/>
  <c r="K83" i="1" s="1"/>
  <c r="AD47" i="1"/>
  <c r="L83" i="1" s="1"/>
  <c r="AE47" i="1"/>
  <c r="M83" i="1" s="1"/>
  <c r="AF47" i="1"/>
  <c r="N83" i="1" s="1"/>
  <c r="AG47" i="1"/>
  <c r="O83" i="1" s="1"/>
  <c r="AH47" i="1"/>
  <c r="P83" i="1" s="1"/>
  <c r="AI47" i="1"/>
  <c r="Q83" i="1" s="1"/>
  <c r="W48" i="1"/>
  <c r="E84" i="1" s="1"/>
  <c r="X48" i="1"/>
  <c r="F84" i="1" s="1"/>
  <c r="Y48" i="1"/>
  <c r="G84" i="1" s="1"/>
  <c r="Z48" i="1"/>
  <c r="H84" i="1" s="1"/>
  <c r="AA48" i="1"/>
  <c r="I84" i="1" s="1"/>
  <c r="AB48" i="1"/>
  <c r="J84" i="1" s="1"/>
  <c r="AC48" i="1"/>
  <c r="K84" i="1" s="1"/>
  <c r="AD48" i="1"/>
  <c r="L84" i="1" s="1"/>
  <c r="AE48" i="1"/>
  <c r="M84" i="1" s="1"/>
  <c r="AF48" i="1"/>
  <c r="N84" i="1" s="1"/>
  <c r="AG48" i="1"/>
  <c r="O84" i="1" s="1"/>
  <c r="AH48" i="1"/>
  <c r="P84" i="1" s="1"/>
  <c r="AI48" i="1"/>
  <c r="Q84" i="1" s="1"/>
  <c r="W49" i="1"/>
  <c r="E85" i="1" s="1"/>
  <c r="X49" i="1"/>
  <c r="F85" i="1" s="1"/>
  <c r="Y49" i="1"/>
  <c r="G85" i="1" s="1"/>
  <c r="Z49" i="1"/>
  <c r="H85" i="1" s="1"/>
  <c r="AA49" i="1"/>
  <c r="I85" i="1" s="1"/>
  <c r="AB49" i="1"/>
  <c r="J85" i="1" s="1"/>
  <c r="AC49" i="1"/>
  <c r="K85" i="1" s="1"/>
  <c r="AD49" i="1"/>
  <c r="L85" i="1" s="1"/>
  <c r="AE49" i="1"/>
  <c r="M85" i="1" s="1"/>
  <c r="AF49" i="1"/>
  <c r="N85" i="1" s="1"/>
  <c r="AG49" i="1"/>
  <c r="O85" i="1" s="1"/>
  <c r="AH49" i="1"/>
  <c r="P85" i="1" s="1"/>
  <c r="AI49" i="1"/>
  <c r="Q85" i="1" s="1"/>
  <c r="W50" i="1"/>
  <c r="E86" i="1" s="1"/>
  <c r="X50" i="1"/>
  <c r="F86" i="1" s="1"/>
  <c r="Y50" i="1"/>
  <c r="G86" i="1" s="1"/>
  <c r="Z50" i="1"/>
  <c r="H86" i="1" s="1"/>
  <c r="AA50" i="1"/>
  <c r="I86" i="1" s="1"/>
  <c r="AB50" i="1"/>
  <c r="J86" i="1" s="1"/>
  <c r="AC50" i="1"/>
  <c r="K86" i="1" s="1"/>
  <c r="AD50" i="1"/>
  <c r="L86" i="1" s="1"/>
  <c r="AE50" i="1"/>
  <c r="M86" i="1" s="1"/>
  <c r="AF50" i="1"/>
  <c r="N86" i="1" s="1"/>
  <c r="AG50" i="1"/>
  <c r="O86" i="1" s="1"/>
  <c r="AH50" i="1"/>
  <c r="P86" i="1" s="1"/>
  <c r="AI50" i="1"/>
  <c r="Q86" i="1" s="1"/>
  <c r="G87" i="1"/>
  <c r="H87" i="1"/>
  <c r="I87" i="1"/>
  <c r="J87" i="1"/>
  <c r="K87" i="1"/>
  <c r="L87" i="1"/>
  <c r="M87" i="1"/>
  <c r="N87" i="1"/>
  <c r="O87" i="1"/>
  <c r="P87" i="1"/>
  <c r="Q87" i="1"/>
  <c r="W51" i="1"/>
  <c r="E87" i="1" s="1"/>
  <c r="X51" i="1"/>
  <c r="F87" i="1" s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E90" i="1"/>
  <c r="F90" i="1"/>
  <c r="G90" i="1"/>
  <c r="H90" i="1"/>
  <c r="I90" i="1"/>
  <c r="J90" i="1"/>
  <c r="K90" i="1"/>
  <c r="L90" i="1"/>
  <c r="M90" i="1"/>
  <c r="N90" i="1"/>
  <c r="O90" i="1"/>
  <c r="P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P108" i="1"/>
  <c r="Q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O108" i="1" l="1"/>
  <c r="AW21" i="1"/>
  <c r="BA25" i="1"/>
  <c r="BA21" i="1"/>
  <c r="AV7" i="1"/>
  <c r="Q75" i="1"/>
  <c r="BB29" i="1"/>
  <c r="AV20" i="1"/>
  <c r="Q90" i="1"/>
  <c r="BA9" i="1"/>
  <c r="AW19" i="1"/>
  <c r="BA30" i="1"/>
  <c r="BA23" i="1"/>
  <c r="BA29" i="1"/>
  <c r="AW20" i="1"/>
  <c r="AV19" i="1"/>
  <c r="BB13" i="1"/>
  <c r="AW30" i="1"/>
  <c r="AW9" i="1"/>
  <c r="AV9" i="1"/>
  <c r="AV30" i="1"/>
  <c r="BB12" i="1"/>
  <c r="AW29" i="1"/>
  <c r="BB20" i="1"/>
  <c r="BA19" i="1"/>
  <c r="AV31" i="1"/>
  <c r="BA17" i="1"/>
  <c r="AV21" i="1"/>
  <c r="AW10" i="1"/>
  <c r="AW25" i="1"/>
  <c r="AW7" i="1"/>
  <c r="AW6" i="1"/>
  <c r="AV15" i="1"/>
  <c r="BB28" i="1"/>
  <c r="BB24" i="1"/>
  <c r="BA32" i="1"/>
  <c r="AW17" i="1"/>
  <c r="AV17" i="1"/>
  <c r="AV22" i="1"/>
  <c r="AW15" i="1"/>
  <c r="AW28" i="1"/>
  <c r="AV28" i="1"/>
  <c r="BB10" i="1"/>
  <c r="AV10" i="1"/>
  <c r="AV25" i="1"/>
  <c r="BA7" i="1"/>
  <c r="AV6" i="1"/>
  <c r="BA18" i="1"/>
  <c r="AV8" i="1"/>
  <c r="AW14" i="1"/>
  <c r="BB18" i="1"/>
  <c r="AW8" i="1"/>
  <c r="AW22" i="1"/>
  <c r="BA22" i="1"/>
  <c r="BA15" i="1"/>
  <c r="AV32" i="1"/>
  <c r="AW32" i="1"/>
  <c r="AV18" i="1"/>
  <c r="BA8" i="1"/>
  <c r="AW24" i="1"/>
  <c r="AV24" i="1"/>
  <c r="AV14" i="1"/>
  <c r="BA12" i="1"/>
  <c r="BA13" i="1"/>
  <c r="AV26" i="1"/>
  <c r="BA11" i="1"/>
  <c r="BB16" i="1"/>
  <c r="AW12" i="1"/>
  <c r="BA27" i="1"/>
  <c r="AV13" i="1"/>
  <c r="AW26" i="1"/>
  <c r="AV11" i="1"/>
  <c r="AV16" i="1"/>
  <c r="AW27" i="1"/>
  <c r="AW23" i="1"/>
  <c r="BA31" i="1"/>
  <c r="BA16" i="1"/>
  <c r="BB27" i="1"/>
  <c r="BB23" i="1"/>
  <c r="AW31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Q79" i="1"/>
  <c r="P79" i="1"/>
  <c r="P111" i="1" s="1"/>
  <c r="O79" i="1"/>
  <c r="O111" i="1" s="1"/>
  <c r="N79" i="1"/>
  <c r="N111" i="1" s="1"/>
  <c r="M79" i="1"/>
  <c r="M111" i="1" s="1"/>
  <c r="L79" i="1"/>
  <c r="L111" i="1" s="1"/>
  <c r="K79" i="1"/>
  <c r="K111" i="1" s="1"/>
  <c r="J79" i="1"/>
  <c r="J111" i="1" s="1"/>
  <c r="I79" i="1"/>
  <c r="I111" i="1" s="1"/>
  <c r="H79" i="1"/>
  <c r="H111" i="1" s="1"/>
  <c r="G79" i="1"/>
  <c r="G111" i="1" s="1"/>
  <c r="F79" i="1"/>
  <c r="F111" i="1" s="1"/>
  <c r="E79" i="1"/>
  <c r="E111" i="1" s="1"/>
  <c r="B6" i="2"/>
  <c r="B43" i="1"/>
  <c r="B79" i="1" s="1"/>
  <c r="D6" i="2"/>
  <c r="D43" i="1"/>
  <c r="D79" i="1" s="1"/>
  <c r="C7" i="2"/>
  <c r="C44" i="1"/>
  <c r="C80" i="1" s="1"/>
  <c r="C8" i="1"/>
  <c r="D7" i="1"/>
  <c r="B7" i="1"/>
  <c r="Q111" i="1" l="1"/>
  <c r="B7" i="2"/>
  <c r="B44" i="1"/>
  <c r="B80" i="1" s="1"/>
  <c r="D7" i="2"/>
  <c r="D44" i="1"/>
  <c r="D80" i="1" s="1"/>
  <c r="C8" i="2"/>
  <c r="C45" i="1"/>
  <c r="C81" i="1" s="1"/>
  <c r="C9" i="1"/>
  <c r="D8" i="1"/>
  <c r="B8" i="1"/>
  <c r="B8" i="2" l="1"/>
  <c r="B45" i="1"/>
  <c r="B81" i="1" s="1"/>
  <c r="D8" i="2"/>
  <c r="D45" i="1"/>
  <c r="D81" i="1" s="1"/>
  <c r="C9" i="2"/>
  <c r="C46" i="1"/>
  <c r="C82" i="1" s="1"/>
  <c r="C10" i="1"/>
  <c r="D9" i="1"/>
  <c r="B9" i="1"/>
  <c r="B9" i="2" l="1"/>
  <c r="B46" i="1"/>
  <c r="B82" i="1" s="1"/>
  <c r="D9" i="2"/>
  <c r="D46" i="1"/>
  <c r="D82" i="1" s="1"/>
  <c r="C10" i="2"/>
  <c r="C47" i="1"/>
  <c r="C83" i="1" s="1"/>
  <c r="C11" i="1"/>
  <c r="D10" i="1"/>
  <c r="B10" i="1"/>
  <c r="B10" i="2" l="1"/>
  <c r="B47" i="1"/>
  <c r="B83" i="1" s="1"/>
  <c r="D10" i="2"/>
  <c r="D47" i="1"/>
  <c r="D83" i="1" s="1"/>
  <c r="C11" i="2"/>
  <c r="C48" i="1"/>
  <c r="C84" i="1" s="1"/>
  <c r="C12" i="1"/>
  <c r="D11" i="1"/>
  <c r="B11" i="1"/>
  <c r="B11" i="2" l="1"/>
  <c r="B48" i="1"/>
  <c r="B84" i="1" s="1"/>
  <c r="D11" i="2"/>
  <c r="D48" i="1"/>
  <c r="D84" i="1" s="1"/>
  <c r="C12" i="2"/>
  <c r="C49" i="1"/>
  <c r="C85" i="1" s="1"/>
  <c r="C13" i="1"/>
  <c r="D12" i="1"/>
  <c r="B12" i="1"/>
  <c r="B12" i="2" l="1"/>
  <c r="B49" i="1"/>
  <c r="B85" i="1" s="1"/>
  <c r="D12" i="2"/>
  <c r="D49" i="1"/>
  <c r="D85" i="1" s="1"/>
  <c r="C13" i="2"/>
  <c r="C50" i="1"/>
  <c r="C86" i="1" s="1"/>
  <c r="C14" i="1"/>
  <c r="D13" i="1"/>
  <c r="B13" i="1"/>
  <c r="B13" i="2" l="1"/>
  <c r="B50" i="1"/>
  <c r="B86" i="1" s="1"/>
  <c r="D13" i="2"/>
  <c r="D50" i="1"/>
  <c r="D86" i="1" s="1"/>
  <c r="C14" i="2"/>
  <c r="C51" i="1"/>
  <c r="C87" i="1" s="1"/>
  <c r="C15" i="1"/>
  <c r="D14" i="1"/>
  <c r="B14" i="1"/>
  <c r="B14" i="2" l="1"/>
  <c r="B51" i="1"/>
  <c r="B87" i="1" s="1"/>
  <c r="D14" i="2"/>
  <c r="D51" i="1"/>
  <c r="D87" i="1" s="1"/>
  <c r="C15" i="2"/>
  <c r="C52" i="1"/>
  <c r="C88" i="1" s="1"/>
  <c r="C16" i="1"/>
  <c r="D15" i="1"/>
  <c r="B15" i="1"/>
  <c r="B15" i="2" l="1"/>
  <c r="B52" i="1"/>
  <c r="B88" i="1" s="1"/>
  <c r="D15" i="2"/>
  <c r="D52" i="1"/>
  <c r="D88" i="1" s="1"/>
  <c r="C16" i="2"/>
  <c r="C53" i="1"/>
  <c r="C89" i="1" s="1"/>
  <c r="C17" i="1"/>
  <c r="D16" i="1"/>
  <c r="B16" i="1"/>
  <c r="B16" i="2" l="1"/>
  <c r="B53" i="1"/>
  <c r="B89" i="1" s="1"/>
  <c r="D16" i="2"/>
  <c r="D53" i="1"/>
  <c r="D89" i="1" s="1"/>
  <c r="C17" i="2"/>
  <c r="C54" i="1"/>
  <c r="C90" i="1" s="1"/>
  <c r="C18" i="1"/>
  <c r="D17" i="1"/>
  <c r="B17" i="1"/>
  <c r="B17" i="2" l="1"/>
  <c r="B54" i="1"/>
  <c r="B90" i="1" s="1"/>
  <c r="D17" i="2"/>
  <c r="D54" i="1"/>
  <c r="D90" i="1" s="1"/>
  <c r="C18" i="2"/>
  <c r="C55" i="1"/>
  <c r="C91" i="1" s="1"/>
  <c r="C19" i="1"/>
  <c r="D18" i="1"/>
  <c r="B18" i="1"/>
  <c r="B18" i="2" l="1"/>
  <c r="B55" i="1"/>
  <c r="B91" i="1" s="1"/>
  <c r="D18" i="2"/>
  <c r="D55" i="1"/>
  <c r="D91" i="1" s="1"/>
  <c r="C19" i="2"/>
  <c r="C56" i="1"/>
  <c r="C92" i="1" s="1"/>
  <c r="C20" i="1"/>
  <c r="D19" i="1"/>
  <c r="B19" i="1"/>
  <c r="B19" i="2" l="1"/>
  <c r="B56" i="1"/>
  <c r="B92" i="1" s="1"/>
  <c r="D19" i="2"/>
  <c r="D56" i="1"/>
  <c r="D92" i="1" s="1"/>
  <c r="C20" i="2"/>
  <c r="C57" i="1"/>
  <c r="C93" i="1" s="1"/>
  <c r="C21" i="1"/>
  <c r="D20" i="1"/>
  <c r="B20" i="1"/>
  <c r="B20" i="2" l="1"/>
  <c r="B57" i="1"/>
  <c r="B93" i="1" s="1"/>
  <c r="D20" i="2"/>
  <c r="D57" i="1"/>
  <c r="D93" i="1" s="1"/>
  <c r="C21" i="2"/>
  <c r="C58" i="1"/>
  <c r="C94" i="1" s="1"/>
  <c r="C22" i="1"/>
  <c r="D21" i="1"/>
  <c r="B21" i="1"/>
  <c r="B21" i="2" l="1"/>
  <c r="B58" i="1"/>
  <c r="B94" i="1" s="1"/>
  <c r="D21" i="2"/>
  <c r="D58" i="1"/>
  <c r="D94" i="1" s="1"/>
  <c r="C22" i="2"/>
  <c r="C59" i="1"/>
  <c r="C95" i="1" s="1"/>
  <c r="C23" i="1"/>
  <c r="D22" i="1"/>
  <c r="B22" i="1"/>
  <c r="B22" i="2" l="1"/>
  <c r="B59" i="1"/>
  <c r="B95" i="1" s="1"/>
  <c r="D22" i="2"/>
  <c r="D59" i="1"/>
  <c r="D95" i="1" s="1"/>
  <c r="C23" i="2"/>
  <c r="C60" i="1"/>
  <c r="C96" i="1" s="1"/>
  <c r="C24" i="1"/>
  <c r="D23" i="1"/>
  <c r="B23" i="1"/>
  <c r="B23" i="2" l="1"/>
  <c r="B60" i="1"/>
  <c r="B96" i="1" s="1"/>
  <c r="D23" i="2"/>
  <c r="D60" i="1"/>
  <c r="D96" i="1" s="1"/>
  <c r="C24" i="2"/>
  <c r="C61" i="1"/>
  <c r="C97" i="1" s="1"/>
  <c r="C25" i="1"/>
  <c r="D24" i="1"/>
  <c r="B24" i="1"/>
  <c r="B24" i="2" l="1"/>
  <c r="B61" i="1"/>
  <c r="B97" i="1" s="1"/>
  <c r="D24" i="2"/>
  <c r="D61" i="1"/>
  <c r="D97" i="1" s="1"/>
  <c r="C25" i="2"/>
  <c r="C62" i="1"/>
  <c r="C98" i="1" s="1"/>
  <c r="C26" i="1"/>
  <c r="D25" i="1"/>
  <c r="B25" i="1"/>
  <c r="B25" i="2" l="1"/>
  <c r="B62" i="1"/>
  <c r="B98" i="1" s="1"/>
  <c r="D25" i="2"/>
  <c r="D62" i="1"/>
  <c r="D98" i="1" s="1"/>
  <c r="C26" i="2"/>
  <c r="C63" i="1"/>
  <c r="C99" i="1" s="1"/>
  <c r="C27" i="1"/>
  <c r="D26" i="1"/>
  <c r="B26" i="1"/>
  <c r="B26" i="2" l="1"/>
  <c r="B63" i="1"/>
  <c r="B99" i="1" s="1"/>
  <c r="D26" i="2"/>
  <c r="D63" i="1"/>
  <c r="D99" i="1" s="1"/>
  <c r="C27" i="2"/>
  <c r="C64" i="1"/>
  <c r="C100" i="1" s="1"/>
  <c r="C28" i="1"/>
  <c r="D27" i="1"/>
  <c r="B27" i="1"/>
  <c r="B27" i="2" l="1"/>
  <c r="B64" i="1"/>
  <c r="B100" i="1" s="1"/>
  <c r="D27" i="2"/>
  <c r="D64" i="1"/>
  <c r="D100" i="1" s="1"/>
  <c r="C28" i="2"/>
  <c r="C65" i="1"/>
  <c r="C101" i="1" s="1"/>
  <c r="C29" i="1"/>
  <c r="D28" i="1"/>
  <c r="B28" i="1"/>
  <c r="B28" i="2" l="1"/>
  <c r="B65" i="1"/>
  <c r="B101" i="1" s="1"/>
  <c r="D28" i="2"/>
  <c r="D65" i="1"/>
  <c r="D101" i="1" s="1"/>
  <c r="C29" i="2"/>
  <c r="C66" i="1"/>
  <c r="C102" i="1" s="1"/>
  <c r="C30" i="1"/>
  <c r="D29" i="1"/>
  <c r="B29" i="1"/>
  <c r="B29" i="2" l="1"/>
  <c r="B66" i="1"/>
  <c r="B102" i="1" s="1"/>
  <c r="D29" i="2"/>
  <c r="D66" i="1"/>
  <c r="D102" i="1" s="1"/>
  <c r="C30" i="2"/>
  <c r="C67" i="1"/>
  <c r="C103" i="1" s="1"/>
  <c r="C31" i="1"/>
  <c r="D30" i="1"/>
  <c r="B30" i="1"/>
  <c r="B30" i="2" l="1"/>
  <c r="B67" i="1"/>
  <c r="B103" i="1" s="1"/>
  <c r="D30" i="2"/>
  <c r="D67" i="1"/>
  <c r="D103" i="1" s="1"/>
  <c r="C31" i="2"/>
  <c r="C68" i="1"/>
  <c r="C104" i="1" s="1"/>
  <c r="C32" i="1"/>
  <c r="D31" i="1"/>
  <c r="B31" i="1"/>
  <c r="B31" i="2" l="1"/>
  <c r="B68" i="1"/>
  <c r="B104" i="1" s="1"/>
  <c r="D31" i="2"/>
  <c r="D68" i="1"/>
  <c r="D104" i="1" s="1"/>
  <c r="C32" i="2"/>
  <c r="C69" i="1"/>
  <c r="C105" i="1" s="1"/>
  <c r="C33" i="1"/>
  <c r="D32" i="1"/>
  <c r="B32" i="1"/>
  <c r="B32" i="2" l="1"/>
  <c r="B69" i="1"/>
  <c r="B105" i="1" s="1"/>
  <c r="D32" i="2"/>
  <c r="D69" i="1"/>
  <c r="D105" i="1" s="1"/>
  <c r="C33" i="2"/>
  <c r="C70" i="1"/>
  <c r="C106" i="1" s="1"/>
  <c r="C34" i="1"/>
  <c r="B34" i="1"/>
  <c r="D33" i="1"/>
  <c r="B33" i="1"/>
  <c r="B33" i="2" l="1"/>
  <c r="B70" i="1"/>
  <c r="B106" i="1" s="1"/>
  <c r="D33" i="2"/>
  <c r="D70" i="1"/>
  <c r="D106" i="1" s="1"/>
  <c r="B34" i="2"/>
  <c r="B71" i="1"/>
  <c r="B107" i="1" s="1"/>
  <c r="C34" i="2"/>
  <c r="C71" i="1"/>
  <c r="C107" i="1" s="1"/>
  <c r="C35" i="1"/>
  <c r="B35" i="1" s="1"/>
  <c r="R34" i="1"/>
  <c r="D34" i="1"/>
  <c r="D34" i="2" l="1"/>
  <c r="D71" i="1"/>
  <c r="D107" i="1" s="1"/>
  <c r="BB33" i="1"/>
  <c r="BA33" i="1"/>
  <c r="AW33" i="1"/>
  <c r="AV33" i="1"/>
  <c r="B35" i="2"/>
  <c r="B72" i="1"/>
  <c r="B108" i="1" s="1"/>
  <c r="C35" i="2"/>
  <c r="C72" i="1"/>
  <c r="C108" i="1" s="1"/>
  <c r="C36" i="1"/>
  <c r="B36" i="1"/>
  <c r="R35" i="1"/>
  <c r="D35" i="1"/>
  <c r="D35" i="2" l="1"/>
  <c r="D72" i="1"/>
  <c r="D108" i="1" s="1"/>
  <c r="BB34" i="1"/>
  <c r="BA34" i="1"/>
  <c r="AW34" i="1"/>
  <c r="AV34" i="1"/>
  <c r="B36" i="2"/>
  <c r="B73" i="1"/>
  <c r="B109" i="1" s="1"/>
  <c r="C36" i="2"/>
  <c r="C73" i="1"/>
  <c r="C109" i="1" s="1"/>
  <c r="R36" i="1"/>
  <c r="R37" i="1" s="1"/>
  <c r="D36" i="1"/>
  <c r="BB36" i="1" l="1"/>
  <c r="BA36" i="1"/>
  <c r="AW36" i="1"/>
  <c r="AV36" i="1"/>
  <c r="D36" i="2"/>
  <c r="D73" i="1"/>
  <c r="D109" i="1" s="1"/>
  <c r="BB35" i="1"/>
  <c r="BA35" i="1"/>
  <c r="AW35" i="1"/>
  <c r="AV35" i="1"/>
</calcChain>
</file>

<file path=xl/sharedStrings.xml><?xml version="1.0" encoding="utf-8"?>
<sst xmlns="http://schemas.openxmlformats.org/spreadsheetml/2006/main" count="179" uniqueCount="126">
  <si>
    <t>År</t>
  </si>
  <si>
    <t>Månad</t>
  </si>
  <si>
    <t>Namn</t>
  </si>
  <si>
    <t>Ansvarig</t>
  </si>
  <si>
    <t>VECKA</t>
  </si>
  <si>
    <t>DATUM</t>
  </si>
  <si>
    <t>DAG</t>
  </si>
  <si>
    <t>Arbetsfri dag</t>
  </si>
  <si>
    <t>Tid 1</t>
  </si>
  <si>
    <t>Tid 2</t>
  </si>
  <si>
    <t>Arbetsfri tid</t>
  </si>
  <si>
    <t>Totaltid</t>
  </si>
  <si>
    <t>OB</t>
  </si>
  <si>
    <t>Orsak till övertid</t>
  </si>
  <si>
    <t>Tid/pengar</t>
  </si>
  <si>
    <t>Elev</t>
  </si>
  <si>
    <t>Kommentarer</t>
  </si>
  <si>
    <t>Tid 1 OB</t>
  </si>
  <si>
    <t>Tid 2 OB</t>
  </si>
  <si>
    <t>Enkel Övertid 1</t>
  </si>
  <si>
    <t>Enkel Övertid 2</t>
  </si>
  <si>
    <t>Kvalificerad Övertid 1</t>
  </si>
  <si>
    <t>Kvalificerad Övertid 2</t>
  </si>
  <si>
    <t>tis-tors</t>
  </si>
  <si>
    <t>20-06</t>
  </si>
  <si>
    <t>sön-mån</t>
  </si>
  <si>
    <t>Ja</t>
  </si>
  <si>
    <t>Tid</t>
  </si>
  <si>
    <t>Pengar</t>
  </si>
  <si>
    <t>-</t>
  </si>
  <si>
    <t>TOTAL ARBETSFRI TID</t>
  </si>
  <si>
    <t>TOTAL OB</t>
  </si>
  <si>
    <t>SUMMA</t>
  </si>
  <si>
    <t>TOTAL ARBETAD TID</t>
  </si>
  <si>
    <t>ÖVERTID</t>
  </si>
  <si>
    <t>ELEVTILLÄGG</t>
  </si>
  <si>
    <t>Tidsregler OB</t>
  </si>
  <si>
    <t>Tidsregler ÖTE</t>
  </si>
  <si>
    <t>Tidsregler ÖTK</t>
  </si>
  <si>
    <t>Veckodag</t>
  </si>
  <si>
    <t>KUNDKORT</t>
  </si>
  <si>
    <t>DSB Uppland</t>
  </si>
  <si>
    <t>ProTrain Bemanning</t>
  </si>
  <si>
    <t>ProTrain</t>
  </si>
  <si>
    <t>ISS</t>
  </si>
  <si>
    <t>Arriva</t>
  </si>
  <si>
    <t>Veolia Transport</t>
  </si>
  <si>
    <t>CFL Cargo</t>
  </si>
  <si>
    <t>TX Logistik</t>
  </si>
  <si>
    <t>Infra Nord</t>
  </si>
  <si>
    <t>Hector Rail</t>
  </si>
  <si>
    <t>DSB Småland</t>
  </si>
  <si>
    <t>0-dag</t>
  </si>
  <si>
    <t>FV-dag</t>
  </si>
  <si>
    <t>Semester</t>
  </si>
  <si>
    <t>FP-dag</t>
  </si>
  <si>
    <t>Resa till/från hemmet</t>
  </si>
  <si>
    <t>Vecka</t>
  </si>
  <si>
    <t>Datum</t>
  </si>
  <si>
    <t>Avfärd</t>
  </si>
  <si>
    <t>ank.</t>
  </si>
  <si>
    <t>Restid 1</t>
  </si>
  <si>
    <t>Restid 2</t>
  </si>
  <si>
    <t>Typ av resa</t>
  </si>
  <si>
    <t>Passresor</t>
  </si>
  <si>
    <t>Anledning till resa</t>
  </si>
  <si>
    <t>Egen Bil</t>
  </si>
  <si>
    <t>Antal km</t>
  </si>
  <si>
    <t>Överliggning</t>
  </si>
  <si>
    <t>Frukost</t>
  </si>
  <si>
    <t>Utlägg i kr</t>
  </si>
  <si>
    <t>Passresa</t>
  </si>
  <si>
    <t>TOTAL RESTID</t>
  </si>
  <si>
    <t>KM</t>
  </si>
  <si>
    <t>UTLÄGG</t>
  </si>
  <si>
    <t>Version: 3.0</t>
  </si>
  <si>
    <t>SJ Götalandståg</t>
  </si>
  <si>
    <t>Turnummer, tur 1</t>
  </si>
  <si>
    <t>Operatör, tur 2</t>
  </si>
  <si>
    <t>Start, tur 1</t>
  </si>
  <si>
    <t>Slut, tur 1</t>
  </si>
  <si>
    <t>Operatör, tur 1</t>
  </si>
  <si>
    <t>Tid, tur 1</t>
  </si>
  <si>
    <t>Turnummer, tur 2</t>
  </si>
  <si>
    <t>Start, tur 2</t>
  </si>
  <si>
    <t>Slut, tur 2</t>
  </si>
  <si>
    <t>Tid, tur 2</t>
  </si>
  <si>
    <t>Start, övertid 1</t>
  </si>
  <si>
    <t>Slut, övertid 1</t>
  </si>
  <si>
    <t>Tid, övertid 1</t>
  </si>
  <si>
    <t>Start, övertid 2</t>
  </si>
  <si>
    <t>Slut, övertid 2</t>
  </si>
  <si>
    <t>Tid, övertid 2</t>
  </si>
  <si>
    <t>Infratek</t>
  </si>
  <si>
    <t>Turnummer, tur 3</t>
  </si>
  <si>
    <t>Turnummer, tur 4</t>
  </si>
  <si>
    <t>Turnummer, tur 5</t>
  </si>
  <si>
    <t>Turnummer, tur 6</t>
  </si>
  <si>
    <t>Turnummer, tur 7</t>
  </si>
  <si>
    <t>Turnummer, tur 8</t>
  </si>
  <si>
    <t>Turnummer, tur 9</t>
  </si>
  <si>
    <t>Turnummer, tur 10</t>
  </si>
  <si>
    <t>Turnummer, tur 11</t>
  </si>
  <si>
    <t>Turnummer, tur 12</t>
  </si>
  <si>
    <t>Turnummer, tur 13</t>
  </si>
  <si>
    <t>Turnummer, tur 14</t>
  </si>
  <si>
    <t>Turnummer, tur 15</t>
  </si>
  <si>
    <t>Turnummer, tur 16</t>
  </si>
  <si>
    <t>Turnummer, tur 17</t>
  </si>
  <si>
    <t>Turnummer, tur 18</t>
  </si>
  <si>
    <t>Turnummer, tur 19</t>
  </si>
  <si>
    <t>Turnummer, tur 20</t>
  </si>
  <si>
    <t>Turnummer, tur 21</t>
  </si>
  <si>
    <t>Turnummer, tur 22</t>
  </si>
  <si>
    <t>Turnummer, tur 23</t>
  </si>
  <si>
    <t>Turnummer, tur 24</t>
  </si>
  <si>
    <t>Turnummer, tur 25</t>
  </si>
  <si>
    <t>Turnummer, tur 26</t>
  </si>
  <si>
    <t>Turnummer, tur 27</t>
  </si>
  <si>
    <t>Turnummer, tur 28</t>
  </si>
  <si>
    <t>Turnummer, tur 29</t>
  </si>
  <si>
    <t>Turnummer, tur 30</t>
  </si>
  <si>
    <t>Turnummer, tur 31</t>
  </si>
  <si>
    <t>Turnummer, tur 32</t>
  </si>
  <si>
    <t>Turnummer, tur 33</t>
  </si>
  <si>
    <t>mats jacobsson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</si>
</sst>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"/>
    <numFmt numFmtId="165" formatCode="[hh]:mm"/>
    <numFmt numFmtId="166" formatCode="0.00_);[Red]\(0.00\)"/>
    <numFmt numFmtId="167" formatCode="0.00;\-0.00;;@"/>
  </numFmts>
  <fonts count="1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A6A6A6"/>
      <name val="Calibri"/>
      <family val="2"/>
      <charset val="1"/>
    </font>
    <font>
      <sz val="11"/>
      <color rgb="FFA6A6A6"/>
      <name val="Calibri"/>
      <family val="2"/>
      <charset val="1"/>
    </font>
    <font>
      <b/>
      <sz val="12"/>
      <color rgb="FFA6A6A6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A6A6A6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E6E6E6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83CAFF"/>
        <bgColor rgb="FF9999FF"/>
      </patternFill>
    </fill>
    <fill>
      <patternFill patternType="solid">
        <fgColor rgb="FFFFFF00"/>
        <bgColor rgb="FFFFFF00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4" borderId="4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1" fillId="2" borderId="5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0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3" fillId="4" borderId="8" xfId="0" applyFon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4" borderId="10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2" fillId="3" borderId="0" xfId="0" applyFont="1" applyFill="1"/>
    <xf numFmtId="0" fontId="0" fillId="5" borderId="18" xfId="0" applyFont="1" applyFill="1" applyBorder="1" applyAlignment="1">
      <alignment horizontal="center"/>
    </xf>
    <xf numFmtId="14" fontId="5" fillId="5" borderId="17" xfId="0" applyNumberFormat="1" applyFont="1" applyFill="1" applyBorder="1" applyAlignment="1">
      <alignment horizontal="center"/>
    </xf>
    <xf numFmtId="164" fontId="0" fillId="2" borderId="19" xfId="0" applyNumberFormat="1" applyFill="1" applyBorder="1"/>
    <xf numFmtId="0" fontId="0" fillId="4" borderId="19" xfId="0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165" fontId="5" fillId="4" borderId="19" xfId="0" applyNumberFormat="1" applyFont="1" applyFill="1" applyBorder="1" applyAlignment="1" applyProtection="1">
      <alignment horizontal="center"/>
      <protection locked="0"/>
    </xf>
    <xf numFmtId="166" fontId="6" fillId="2" borderId="20" xfId="0" applyNumberFormat="1" applyFont="1" applyFill="1" applyBorder="1" applyAlignment="1">
      <alignment horizontal="center" vertical="center" wrapText="1"/>
    </xf>
    <xf numFmtId="167" fontId="5" fillId="5" borderId="21" xfId="0" applyNumberFormat="1" applyFont="1" applyFill="1" applyBorder="1" applyAlignment="1">
      <alignment horizontal="center"/>
    </xf>
    <xf numFmtId="0" fontId="7" fillId="2" borderId="22" xfId="0" applyFont="1" applyFill="1" applyBorder="1"/>
    <xf numFmtId="0" fontId="0" fillId="4" borderId="23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65" fontId="0" fillId="6" borderId="25" xfId="0" applyNumberFormat="1" applyFill="1" applyBorder="1" applyAlignment="1">
      <alignment horizontal="center"/>
    </xf>
    <xf numFmtId="165" fontId="4" fillId="6" borderId="26" xfId="0" applyNumberFormat="1" applyFont="1" applyFill="1" applyBorder="1" applyAlignment="1">
      <alignment horizontal="center"/>
    </xf>
    <xf numFmtId="165" fontId="0" fillId="6" borderId="27" xfId="0" applyNumberFormat="1" applyFill="1" applyBorder="1" applyAlignment="1">
      <alignment horizontal="center"/>
    </xf>
    <xf numFmtId="165" fontId="0" fillId="6" borderId="26" xfId="0" applyNumberFormat="1" applyFill="1" applyBorder="1" applyAlignment="1">
      <alignment horizontal="center"/>
    </xf>
    <xf numFmtId="165" fontId="4" fillId="6" borderId="27" xfId="0" applyNumberFormat="1" applyFont="1" applyFill="1" applyBorder="1" applyAlignment="1">
      <alignment horizontal="center"/>
    </xf>
    <xf numFmtId="165" fontId="0" fillId="3" borderId="0" xfId="0" applyNumberFormat="1" applyFill="1"/>
    <xf numFmtId="16" fontId="0" fillId="3" borderId="0" xfId="0" applyNumberFormat="1" applyFont="1" applyFill="1"/>
    <xf numFmtId="20" fontId="0" fillId="3" borderId="0" xfId="0" applyNumberFormat="1" applyFill="1"/>
    <xf numFmtId="14" fontId="0" fillId="3" borderId="0" xfId="0" applyNumberFormat="1" applyFill="1"/>
    <xf numFmtId="0" fontId="0" fillId="5" borderId="28" xfId="0" applyFont="1" applyFill="1" applyBorder="1" applyAlignment="1">
      <alignment horizontal="center"/>
    </xf>
    <xf numFmtId="14" fontId="5" fillId="5" borderId="29" xfId="0" applyNumberFormat="1" applyFont="1" applyFill="1" applyBorder="1" applyAlignment="1">
      <alignment horizontal="center"/>
    </xf>
    <xf numFmtId="164" fontId="0" fillId="2" borderId="30" xfId="0" applyNumberFormat="1" applyFill="1" applyBorder="1"/>
    <xf numFmtId="0" fontId="0" fillId="4" borderId="30" xfId="0" applyFill="1" applyBorder="1" applyProtection="1">
      <protection locked="0"/>
    </xf>
    <xf numFmtId="166" fontId="6" fillId="2" borderId="31" xfId="0" applyNumberFormat="1" applyFont="1" applyFill="1" applyBorder="1" applyAlignment="1">
      <alignment horizontal="center" vertical="center" wrapText="1"/>
    </xf>
    <xf numFmtId="0" fontId="0" fillId="4" borderId="32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2" fillId="2" borderId="34" xfId="0" applyFont="1" applyFill="1" applyBorder="1"/>
    <xf numFmtId="0" fontId="2" fillId="2" borderId="35" xfId="0" applyFont="1" applyFill="1" applyBorder="1"/>
    <xf numFmtId="166" fontId="2" fillId="2" borderId="36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0" applyNumberFormat="1" applyFont="1" applyFill="1" applyBorder="1" applyAlignment="1">
      <alignment horizontal="center"/>
    </xf>
    <xf numFmtId="166" fontId="2" fillId="2" borderId="37" xfId="0" applyNumberFormat="1" applyFont="1" applyFill="1" applyBorder="1"/>
    <xf numFmtId="166" fontId="2" fillId="2" borderId="37" xfId="0" applyNumberFormat="1" applyFont="1" applyFill="1" applyBorder="1" applyAlignment="1">
      <alignment horizontal="center"/>
    </xf>
    <xf numFmtId="166" fontId="2" fillId="2" borderId="36" xfId="0" applyNumberFormat="1" applyFont="1" applyFill="1" applyBorder="1"/>
    <xf numFmtId="0" fontId="0" fillId="2" borderId="35" xfId="0" applyFill="1" applyBorder="1"/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0" xfId="0" applyFont="1" applyFill="1" applyBorder="1"/>
    <xf numFmtId="166" fontId="2" fillId="2" borderId="4" xfId="0" applyNumberFormat="1" applyFont="1" applyFill="1" applyBorder="1"/>
    <xf numFmtId="0" fontId="8" fillId="2" borderId="0" xfId="0" applyFont="1" applyFill="1" applyBorder="1"/>
    <xf numFmtId="166" fontId="2" fillId="2" borderId="0" xfId="0" applyNumberFormat="1" applyFont="1" applyFill="1" applyBorder="1"/>
    <xf numFmtId="0" fontId="4" fillId="2" borderId="17" xfId="0" applyFont="1" applyFill="1" applyBorder="1" applyAlignment="1">
      <alignment horizontal="center"/>
    </xf>
    <xf numFmtId="166" fontId="2" fillId="2" borderId="35" xfId="0" applyNumberFormat="1" applyFont="1" applyFill="1" applyBorder="1"/>
    <xf numFmtId="0" fontId="9" fillId="2" borderId="35" xfId="0" applyFont="1" applyFill="1" applyBorder="1"/>
    <xf numFmtId="166" fontId="9" fillId="2" borderId="35" xfId="0" applyNumberFormat="1" applyFont="1" applyFill="1" applyBorder="1"/>
    <xf numFmtId="0" fontId="10" fillId="2" borderId="35" xfId="0" applyFont="1" applyFill="1" applyBorder="1"/>
    <xf numFmtId="0" fontId="9" fillId="2" borderId="36" xfId="0" applyFont="1" applyFill="1" applyBorder="1"/>
    <xf numFmtId="0" fontId="9" fillId="2" borderId="0" xfId="0" applyFont="1" applyFill="1" applyBorder="1"/>
    <xf numFmtId="0" fontId="0" fillId="7" borderId="25" xfId="0" applyFill="1" applyBorder="1" applyAlignment="1">
      <alignment horizontal="center"/>
    </xf>
    <xf numFmtId="165" fontId="0" fillId="7" borderId="25" xfId="0" applyNumberFormat="1" applyFill="1" applyBorder="1" applyAlignment="1">
      <alignment horizontal="center"/>
    </xf>
    <xf numFmtId="165" fontId="0" fillId="7" borderId="26" xfId="0" applyNumberFormat="1" applyFill="1" applyBorder="1" applyAlignment="1">
      <alignment horizontal="center"/>
    </xf>
    <xf numFmtId="165" fontId="0" fillId="7" borderId="27" xfId="0" applyNumberFormat="1" applyFill="1" applyBorder="1" applyAlignment="1">
      <alignment horizontal="center"/>
    </xf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14" xfId="0" applyFont="1" applyFill="1" applyBorder="1" applyProtection="1">
      <protection locked="0"/>
    </xf>
    <xf numFmtId="0" fontId="11" fillId="2" borderId="1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7" borderId="41" xfId="0" applyFill="1" applyBorder="1" applyAlignment="1">
      <alignment horizontal="center"/>
    </xf>
    <xf numFmtId="165" fontId="0" fillId="7" borderId="41" xfId="0" applyNumberFormat="1" applyFill="1" applyBorder="1" applyAlignment="1">
      <alignment horizontal="center"/>
    </xf>
    <xf numFmtId="165" fontId="0" fillId="7" borderId="42" xfId="0" applyNumberFormat="1" applyFill="1" applyBorder="1" applyAlignment="1">
      <alignment horizontal="center"/>
    </xf>
    <xf numFmtId="165" fontId="0" fillId="7" borderId="0" xfId="0" applyNumberFormat="1" applyFill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0" fontId="12" fillId="2" borderId="11" xfId="0" applyFont="1" applyFill="1" applyBorder="1"/>
    <xf numFmtId="14" fontId="12" fillId="2" borderId="11" xfId="0" applyNumberFormat="1" applyFont="1" applyFill="1" applyBorder="1"/>
    <xf numFmtId="164" fontId="12" fillId="2" borderId="11" xfId="0" applyNumberFormat="1" applyFont="1" applyFill="1" applyBorder="1"/>
    <xf numFmtId="166" fontId="13" fillId="2" borderId="2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/>
    </xf>
    <xf numFmtId="165" fontId="0" fillId="7" borderId="43" xfId="0" applyNumberFormat="1" applyFill="1" applyBorder="1" applyAlignment="1">
      <alignment horizontal="center"/>
    </xf>
    <xf numFmtId="165" fontId="0" fillId="7" borderId="44" xfId="0" applyNumberFormat="1" applyFill="1" applyBorder="1" applyAlignment="1">
      <alignment horizontal="center"/>
    </xf>
    <xf numFmtId="165" fontId="0" fillId="7" borderId="45" xfId="0" applyNumberFormat="1" applyFill="1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 applyBorder="1"/>
    <xf numFmtId="166" fontId="9" fillId="2" borderId="37" xfId="0" applyNumberFormat="1" applyFont="1" applyFill="1" applyBorder="1"/>
    <xf numFmtId="166" fontId="9" fillId="2" borderId="0" xfId="0" applyNumberFormat="1" applyFont="1" applyFill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>
      <alignment horizontal="center"/>
    </xf>
    <xf numFmtId="14" fontId="12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Protection="1"/>
    <xf numFmtId="0" fontId="0" fillId="4" borderId="2" xfId="0" applyFill="1" applyBorder="1"/>
    <xf numFmtId="0" fontId="0" fillId="4" borderId="3" xfId="0" applyFill="1" applyBorder="1" applyProtection="1"/>
    <xf numFmtId="0" fontId="1" fillId="2" borderId="6" xfId="0" applyFont="1" applyFill="1" applyBorder="1" applyProtection="1"/>
    <xf numFmtId="0" fontId="0" fillId="4" borderId="6" xfId="0" applyFill="1" applyBorder="1"/>
    <xf numFmtId="0" fontId="0" fillId="4" borderId="7" xfId="0" applyFill="1" applyBorder="1" applyProtection="1"/>
    <xf numFmtId="0" fontId="3" fillId="2" borderId="46" xfId="0" applyFont="1" applyFill="1" applyBorder="1" applyProtection="1"/>
    <xf numFmtId="0" fontId="0" fillId="4" borderId="46" xfId="0" applyFill="1" applyBorder="1"/>
    <xf numFmtId="0" fontId="0" fillId="4" borderId="10" xfId="0" applyFill="1" applyBorder="1" applyProtection="1"/>
    <xf numFmtId="0" fontId="1" fillId="2" borderId="38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" fillId="2" borderId="39" xfId="0" applyFont="1" applyFill="1" applyBorder="1" applyProtection="1"/>
    <xf numFmtId="0" fontId="1" fillId="2" borderId="47" xfId="0" applyFont="1" applyFill="1" applyBorder="1" applyProtection="1"/>
    <xf numFmtId="0" fontId="1" fillId="2" borderId="48" xfId="0" applyFont="1" applyFill="1" applyBorder="1" applyProtection="1"/>
    <xf numFmtId="0" fontId="1" fillId="2" borderId="14" xfId="0" applyFont="1" applyFill="1" applyBorder="1" applyProtection="1"/>
    <xf numFmtId="0" fontId="1" fillId="2" borderId="49" xfId="0" applyFont="1" applyFill="1" applyBorder="1" applyProtection="1"/>
    <xf numFmtId="0" fontId="1" fillId="2" borderId="50" xfId="0" applyFont="1" applyFill="1" applyBorder="1" applyProtection="1"/>
    <xf numFmtId="0" fontId="0" fillId="2" borderId="51" xfId="0" applyFill="1" applyBorder="1" applyAlignment="1" applyProtection="1">
      <alignment horizontal="center"/>
    </xf>
    <xf numFmtId="14" fontId="0" fillId="2" borderId="19" xfId="0" applyNumberFormat="1" applyFill="1" applyBorder="1" applyAlignment="1" applyProtection="1">
      <alignment horizontal="center"/>
    </xf>
    <xf numFmtId="166" fontId="6" fillId="2" borderId="52" xfId="0" applyNumberFormat="1" applyFont="1" applyFill="1" applyBorder="1" applyAlignment="1" applyProtection="1">
      <alignment horizontal="center" vertical="center" wrapText="1"/>
    </xf>
    <xf numFmtId="166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0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</xf>
    <xf numFmtId="0" fontId="0" fillId="2" borderId="51" xfId="0" applyFill="1" applyBorder="1" applyProtection="1"/>
    <xf numFmtId="14" fontId="0" fillId="2" borderId="19" xfId="0" applyNumberFormat="1" applyFill="1" applyBorder="1" applyProtection="1"/>
    <xf numFmtId="0" fontId="0" fillId="2" borderId="54" xfId="0" applyFill="1" applyBorder="1" applyProtection="1"/>
    <xf numFmtId="14" fontId="0" fillId="2" borderId="55" xfId="0" applyNumberFormat="1" applyFill="1" applyBorder="1" applyProtection="1"/>
    <xf numFmtId="164" fontId="0" fillId="2" borderId="55" xfId="0" applyNumberFormat="1" applyFill="1" applyBorder="1"/>
    <xf numFmtId="166" fontId="6" fillId="2" borderId="56" xfId="0" applyNumberFormat="1" applyFont="1" applyFill="1" applyBorder="1" applyAlignment="1" applyProtection="1">
      <alignment horizontal="center" vertical="center" wrapText="1"/>
    </xf>
    <xf numFmtId="166" fontId="6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7" xfId="0" applyFill="1" applyBorder="1" applyAlignment="1" applyProtection="1">
      <alignment horizontal="center"/>
      <protection locked="0"/>
    </xf>
    <xf numFmtId="0" fontId="0" fillId="4" borderId="58" xfId="0" applyFill="1" applyBorder="1" applyAlignment="1" applyProtection="1">
      <alignment horizontal="center"/>
      <protection locked="0"/>
    </xf>
    <xf numFmtId="0" fontId="0" fillId="2" borderId="2" xfId="0" applyFill="1" applyBorder="1" applyProtection="1"/>
    <xf numFmtId="0" fontId="0" fillId="2" borderId="4" xfId="0" applyFill="1" applyBorder="1" applyProtection="1"/>
    <xf numFmtId="0" fontId="2" fillId="2" borderId="46" xfId="0" applyFont="1" applyFill="1" applyBorder="1" applyProtection="1"/>
    <xf numFmtId="0" fontId="0" fillId="2" borderId="9" xfId="0" applyFill="1" applyBorder="1" applyProtection="1"/>
    <xf numFmtId="0" fontId="0" fillId="2" borderId="9" xfId="0" applyFill="1" applyBorder="1"/>
    <xf numFmtId="166" fontId="2" fillId="2" borderId="36" xfId="0" applyNumberFormat="1" applyFont="1" applyFill="1" applyBorder="1" applyAlignment="1" applyProtection="1">
      <alignment horizontal="center"/>
    </xf>
    <xf numFmtId="0" fontId="2" fillId="2" borderId="9" xfId="0" applyFont="1" applyFill="1" applyBorder="1"/>
    <xf numFmtId="166" fontId="2" fillId="2" borderId="46" xfId="0" applyNumberFormat="1" applyFont="1" applyFill="1" applyBorder="1" applyProtection="1"/>
    <xf numFmtId="166" fontId="2" fillId="2" borderId="8" xfId="0" applyNumberFormat="1" applyFont="1" applyFill="1" applyBorder="1"/>
    <xf numFmtId="166" fontId="2" fillId="2" borderId="8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2" borderId="10" xfId="0" applyFont="1" applyFill="1" applyBorder="1"/>
    <xf numFmtId="166" fontId="2" fillId="2" borderId="9" xfId="0" applyNumberFormat="1" applyFont="1" applyFill="1" applyBorder="1"/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protection locked="0"/>
    </xf>
    <xf numFmtId="0" fontId="0" fillId="2" borderId="0" xfId="0" applyFill="1" applyBorder="1"/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246165</xdr:colOff>
      <xdr:row>1</xdr:row>
      <xdr:rowOff>86591</xdr:rowOff>
    </xdr:from>
    <xdr:to>
      <xdr:col>12</xdr:col>
      <xdr:colOff>1102178</xdr:colOff>
      <xdr:row>3</xdr:row>
      <xdr:rowOff>207818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9" y="277091"/>
          <a:ext cx="4935682" cy="536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4720</xdr:colOff>
      <xdr:row>0</xdr:row>
      <xdr:rowOff>155520</xdr:rowOff>
    </xdr:from>
    <xdr:to>
      <xdr:col>19</xdr:col>
      <xdr:colOff>1359720</xdr:colOff>
      <xdr:row>3</xdr:row>
      <xdr:rowOff>25560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43880" y="155520"/>
          <a:ext cx="4369680" cy="4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47"/>
  <sheetViews>
    <sheetView tabSelected="1" topLeftCell="A2" zoomScale="70" zoomScaleNormal="70" workbookViewId="0">
      <selection activeCell="F6" sqref="F6"/>
    </sheetView>
  </sheetViews>
  <sheetFormatPr defaultRowHeight="15" x14ac:dyDescent="0.25"/>
  <cols>
    <col min="1" max="1" width="7.42578125" style="1"/>
    <col min="2" max="2" width="9.5703125" style="1"/>
    <col min="3" max="3" width="12.5703125" style="1"/>
    <col min="4" max="4" width="10.7109375" style="1"/>
    <col min="5" max="5" width="18.42578125" style="1"/>
    <col min="6" max="6" width="21.42578125" style="1" bestFit="1" customWidth="1"/>
    <col min="7" max="7" width="16" style="1" bestFit="1" customWidth="1"/>
    <col min="8" max="8" width="11.7109375" style="1" bestFit="1" customWidth="1"/>
    <col min="9" max="9" width="11.28515625" style="1"/>
    <col min="10" max="10" width="15.5703125" style="1"/>
    <col min="11" max="11" width="18.7109375" style="1" bestFit="1" customWidth="1"/>
    <col min="12" max="12" width="15.7109375" style="1"/>
    <col min="13" max="13" width="18.85546875" style="1"/>
    <col min="14" max="14" width="15.7109375" style="1"/>
    <col min="15" max="15" width="14.42578125" style="1"/>
    <col min="16" max="16" width="15.28515625" style="1"/>
    <col min="17" max="17" width="15.85546875" style="1"/>
    <col min="18" max="18" width="10.140625" style="1"/>
    <col min="19" max="19" width="16" style="1" bestFit="1" customWidth="1"/>
    <col min="20" max="20" width="15" style="1" bestFit="1" customWidth="1"/>
    <col min="21" max="21" width="14.140625" style="1" bestFit="1" customWidth="1"/>
    <col min="22" max="22" width="16" style="1" bestFit="1" customWidth="1"/>
    <col min="23" max="23" width="15" style="1" bestFit="1" customWidth="1"/>
    <col min="24" max="24" width="16.85546875" style="1"/>
    <col min="25" max="25" width="24.7109375" style="1"/>
    <col min="26" max="26" width="37.42578125" style="1"/>
    <col min="27" max="27" width="12.5703125" style="1" bestFit="1" customWidth="1"/>
    <col min="28" max="28" width="6.140625" style="1"/>
    <col min="29" max="29" width="29.140625" style="1"/>
    <col min="30" max="55" width="21.42578125" style="1"/>
    <col min="56" max="57" width="5.140625" style="1"/>
    <col min="58" max="58" width="3.28515625" style="1"/>
    <col min="59" max="59" width="9.85546875" style="2"/>
    <col min="60" max="60" width="9.28515625" style="2"/>
    <col min="61" max="61" width="6.85546875" style="2"/>
    <col min="62" max="62" width="9.28515625" style="2"/>
    <col min="63" max="63" width="11.85546875" style="2"/>
    <col min="64" max="64" width="3.140625" style="2"/>
    <col min="65" max="65" width="11.5703125" style="2"/>
    <col min="66" max="66" width="8" style="2"/>
    <col min="67" max="67" width="2.7109375" style="2"/>
    <col min="68" max="68" width="6.28515625" style="2"/>
    <col min="69" max="69" width="2.7109375" style="2"/>
    <col min="70" max="70" width="6.28515625" style="2"/>
    <col min="71" max="73" width="2.7109375" style="2"/>
    <col min="74" max="78" width="4" style="2"/>
    <col min="79" max="79" width="2.7109375" style="2"/>
    <col min="80" max="80" width="9.28515625" style="2"/>
    <col min="81" max="1025" width="9.28515625" style="1"/>
  </cols>
  <sheetData>
    <row r="1" spans="2:80" x14ac:dyDescent="0.25">
      <c r="BE1" s="2"/>
      <c r="BF1" s="2"/>
      <c r="CA1" s="1"/>
      <c r="CB1" s="1"/>
    </row>
    <row r="2" spans="2:80" ht="15.75" x14ac:dyDescent="0.25">
      <c r="B2" s="3" t="s">
        <v>0</v>
      </c>
      <c r="C2" s="3" t="s">
        <v>1</v>
      </c>
      <c r="D2" s="4" t="s">
        <v>2</v>
      </c>
      <c r="E2" s="5"/>
      <c r="F2" s="4" t="s">
        <v>3</v>
      </c>
      <c r="G2" s="6"/>
      <c r="H2" s="5"/>
      <c r="I2" s="7"/>
      <c r="J2" s="7"/>
      <c r="K2" s="7"/>
      <c r="L2" s="7"/>
      <c r="M2" s="7"/>
      <c r="N2" s="7" t="s">
        <v>75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BE2" s="2"/>
      <c r="BF2" s="2"/>
      <c r="CA2" s="1"/>
      <c r="CB2" s="1"/>
    </row>
    <row r="3" spans="2:80" ht="15.75" x14ac:dyDescent="0.25">
      <c r="B3" s="10"/>
      <c r="C3" s="10"/>
      <c r="D3" s="11"/>
      <c r="E3" s="12"/>
      <c r="F3" s="11"/>
      <c r="G3" s="13"/>
      <c r="H3" s="12"/>
      <c r="I3" s="14"/>
      <c r="J3" s="14"/>
      <c r="K3" s="14"/>
      <c r="L3" s="14"/>
      <c r="M3" s="14"/>
      <c r="N3" s="1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BE3" s="2"/>
      <c r="BF3" s="2"/>
      <c r="CA3" s="1"/>
      <c r="CB3" s="1"/>
    </row>
    <row r="4" spans="2:80" ht="18.75" x14ac:dyDescent="0.3">
      <c r="B4" s="17">
        <v>2012</v>
      </c>
      <c r="C4" s="17">
        <v>10</v>
      </c>
      <c r="D4" s="161" t="s">
        <v>125</v>
      </c>
      <c r="E4" s="161"/>
      <c r="F4" s="161"/>
      <c r="G4" s="161"/>
      <c r="H4" s="161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9"/>
      <c r="AQ4" s="162"/>
      <c r="AR4" s="162"/>
      <c r="AS4" s="162"/>
      <c r="AT4" s="162"/>
      <c r="AV4" s="162"/>
      <c r="AW4" s="162"/>
      <c r="AX4" s="162"/>
      <c r="AY4" s="162"/>
      <c r="BA4" s="162"/>
      <c r="BB4" s="162"/>
      <c r="BC4" s="162"/>
      <c r="BD4" s="162"/>
      <c r="BE4" s="2"/>
      <c r="BF4" s="2"/>
      <c r="CA4" s="1"/>
      <c r="CB4" s="1"/>
    </row>
    <row r="5" spans="2:80" ht="15.75" x14ac:dyDescent="0.25">
      <c r="B5" s="20" t="s">
        <v>4</v>
      </c>
      <c r="C5" s="21" t="s">
        <v>5</v>
      </c>
      <c r="D5" s="22" t="s">
        <v>6</v>
      </c>
      <c r="E5" s="22" t="s">
        <v>7</v>
      </c>
      <c r="F5" s="22" t="s">
        <v>77</v>
      </c>
      <c r="G5" s="22" t="s">
        <v>81</v>
      </c>
      <c r="H5" s="22" t="s">
        <v>79</v>
      </c>
      <c r="I5" s="23" t="s">
        <v>80</v>
      </c>
      <c r="J5" s="24" t="s">
        <v>82</v>
      </c>
      <c r="K5" s="22" t="s">
        <v>83</v>
      </c>
      <c r="L5" s="22" t="s">
        <v>78</v>
      </c>
      <c r="M5" s="22" t="s">
        <v>84</v>
      </c>
      <c r="N5" s="23" t="s">
        <v>85</v>
      </c>
      <c r="O5" s="24" t="s">
        <v>86</v>
      </c>
      <c r="P5" s="24" t="s">
        <v>10</v>
      </c>
      <c r="Q5" s="24" t="s">
        <v>11</v>
      </c>
      <c r="R5" s="24" t="s">
        <v>12</v>
      </c>
      <c r="S5" s="22" t="s">
        <v>87</v>
      </c>
      <c r="T5" s="23" t="s">
        <v>88</v>
      </c>
      <c r="U5" s="24" t="s">
        <v>89</v>
      </c>
      <c r="V5" s="22" t="s">
        <v>90</v>
      </c>
      <c r="W5" s="23" t="s">
        <v>91</v>
      </c>
      <c r="X5" s="24" t="s">
        <v>92</v>
      </c>
      <c r="Y5" s="25"/>
      <c r="Z5" s="22" t="s">
        <v>13</v>
      </c>
      <c r="AA5" s="23" t="s">
        <v>14</v>
      </c>
      <c r="AB5" s="24" t="s">
        <v>15</v>
      </c>
      <c r="AC5" s="26" t="s">
        <v>16</v>
      </c>
      <c r="AQ5" s="163" t="s">
        <v>17</v>
      </c>
      <c r="AR5" s="163"/>
      <c r="AS5" s="163" t="s">
        <v>18</v>
      </c>
      <c r="AT5" s="163"/>
      <c r="AV5" s="163" t="s">
        <v>19</v>
      </c>
      <c r="AW5" s="163"/>
      <c r="AX5" s="163" t="s">
        <v>20</v>
      </c>
      <c r="AY5" s="163"/>
      <c r="BA5" s="163" t="s">
        <v>21</v>
      </c>
      <c r="BB5" s="163"/>
      <c r="BC5" s="163" t="s">
        <v>22</v>
      </c>
      <c r="BD5" s="163"/>
      <c r="BE5" s="27"/>
      <c r="BF5" s="2"/>
      <c r="CA5" s="1"/>
      <c r="CB5" s="1"/>
    </row>
    <row r="6" spans="2:80" ht="15.75" x14ac:dyDescent="0.25">
      <c r="B6" s="28">
        <f t="shared" ref="B6:B33" si="0">INT((C6-WEEKDAY(C6,2)-DATE(YEAR(C6+4-WEEKDAY(C6,2)),1,4))/7)+2</f>
        <v>40</v>
      </c>
      <c r="C6" s="29">
        <f>$BK$29 + 1</f>
        <v>41183</v>
      </c>
      <c r="D6" s="30">
        <f t="shared" ref="D6:D36" si="1">C6</f>
        <v>41183</v>
      </c>
      <c r="E6" s="31"/>
      <c r="F6" s="22" t="s">
        <v>83</v>
      </c>
      <c r="G6" s="32" t="s">
        <v>49</v>
      </c>
      <c r="H6" s="33">
        <v>0.29166666666666669</v>
      </c>
      <c r="I6" s="33">
        <v>0.83333333333333337</v>
      </c>
      <c r="J6" s="34">
        <f t="shared" ref="J6:J36" si="2">IF(OR($E6&lt;&gt;"",OR(ISBLANK(H6),ISBLANK(I6))),0,IF(I6&lt;H6,"FEL",(I6-H6)*24))</f>
        <v>13.000000000000002</v>
      </c>
      <c r="K6" s="32"/>
      <c r="L6" s="32"/>
      <c r="M6" s="33"/>
      <c r="N6" s="33"/>
      <c r="O6" s="34">
        <f>IF(OR($E6&lt;&gt;"",OR(ISBLANK(M6),ISBLANK(N6))),0,IF(N6&lt;M6,"FEL",(N6-M6)*24))</f>
        <v>0</v>
      </c>
      <c r="P6" s="34">
        <f t="shared" ref="P6:P36" si="3">IF(E6=$BM$45,9,IF(E6=$BM$46,9,IF(E6=$BM$47,9,0)))</f>
        <v>0</v>
      </c>
      <c r="Q6" s="34">
        <f>+J6+O6+RESTID!L6</f>
        <v>13.000000000000002</v>
      </c>
      <c r="R6" s="35">
        <f t="shared" ref="R6:R33" ca="1" si="4">IF(E6="",(IF(AQ6&lt;0,0,AQ6) + IF(AR6&lt;0,0,AR6) + IF(AS6&lt;0,0,AS6) +IF(AT6&lt;0,0,AT6))*24,0)</f>
        <v>1.5987211554602254E-14</v>
      </c>
      <c r="S6" s="33"/>
      <c r="T6" s="33"/>
      <c r="U6" s="34">
        <f t="shared" ref="U6:U36" si="5">IF((OR(ISBLANK(S6),ISBLANK(T6))),0,IF(T6&lt;S6,"FEL",(T6-S6)*24))</f>
        <v>0</v>
      </c>
      <c r="V6" s="33"/>
      <c r="W6" s="33"/>
      <c r="X6" s="34">
        <f>IF((OR(ISBLANK(V6),ISBLANK(W6))),0,IF(W6&lt;V6,"FEL",(W6-V6)*24))</f>
        <v>0</v>
      </c>
      <c r="Y6" s="36" t="str">
        <f t="shared" ref="Y6:Y36" si="6">IF(U6=0,"","ORSAK TILL ÖVERTID?")</f>
        <v/>
      </c>
      <c r="Z6" s="32"/>
      <c r="AA6" s="37"/>
      <c r="AB6" s="38"/>
      <c r="AC6" s="39"/>
      <c r="AQ6" s="40">
        <f t="shared" ref="AQ6:AQ36" ca="1" si="7">IF(OR(ISBLANK($I6),ISBLANK($H6)),0,IF(MIN($I6,OFFSET(AR$40,WEEKDAY($C6,2),0,1,1)) - MAX($H6,OFFSET(AQ$40,WEEKDAY($C6,2),0,1,1))&lt;0,0,MIN($I6,OFFSET(AR$40,WEEKDAY($C6,2),0,1,1)) - MAX($H6,OFFSET(AQ$40,WEEKDAY($C6,2),0,1,1))))</f>
        <v>3.3306690738754696E-16</v>
      </c>
      <c r="AR6" s="41">
        <f t="shared" ref="AR6:AR36" ca="1" si="8">IF(OR(ISBLANK($I6),ISBLANK($H6)),0,IF(MIN($I6,OFFSET(AT$40,WEEKDAY($C6,2),0,1,1)) - MAX($H6,OFFSET(AS$40,WEEKDAY($C6,2),0,1,1))&lt;0,0,MIN($I6,OFFSET(AT$40,WEEKDAY($C6,2),0,1,1)) - MAX($H6,OFFSET(AS$40,WEEKDAY($C6,2),0,1,1))))</f>
        <v>3.3306690738754696E-16</v>
      </c>
      <c r="AS6" s="42">
        <f t="shared" ref="AS6:AS36" ca="1" si="9">IF(OR(ISBLANK($N6),ISBLANK($M6)),0,IF(MIN($N6,OFFSET(AR$40,WEEKDAY($C6,2),0,1,1)) - MAX($M6,OFFSET(AQ$40,WEEKDAY($C6,2),0,1,1))&lt;0,0,MIN($N6,OFFSET(AR$40,WEEKDAY($C6,2),0,1,1)) - MAX($M6,OFFSET(AQ$40,WEEKDAY($C6,2),0,1,1))))</f>
        <v>0</v>
      </c>
      <c r="AT6" s="43">
        <f t="shared" ref="AT6:AT36" ca="1" si="10">IF(OR(ISBLANK($N6),ISBLANK($M6)),0,IF(MIN($N6,OFFSET(AT$40,WEEKDAY($C6,2),0,1,1)) - MAX($M6,OFFSET(AS$40,WEEKDAY($C6,2),0,1,1))&lt;0,0,MIN($N6,OFFSET(AT$40,WEEKDAY($C6,2),0,1,1)) - MAX($M6,OFFSET(AS$40,WEEKDAY($C6,2),0,1,1))))</f>
        <v>0</v>
      </c>
      <c r="AV6" s="40">
        <f t="shared" ref="AV6:AV36" ca="1" si="11">IF(OR(ISBLANK($S7),ISBLANK($R7)),0,IF(D7=$BK$6,IF(MIN($S7,OFFSET($AW$40,WEEKDAY($C7,2),0,1,1)) - MAX($R7,OFFSET($AV$40,WEEKDAY($C7,2),0,1,1))&lt;0,0,MIN($S7,OFFSET($AW$40,WEEKDAY($C7,2),0,1,1)) - MAX($R7,OFFSET($AV$40,WEEKDAY($C7,2),0,1,1)))))</f>
        <v>0</v>
      </c>
      <c r="AW6" s="44">
        <f t="shared" ref="AW6:AW36" ca="1" si="12">IF(OR(ISBLANK($S7),ISBLANK($R7)),0,IF(D7=$BK$6,IF(MIN($S7,OFFSET($AY$40,WEEKDAY($C7,2),0,1,1)) - MAX($R7,OFFSET($AX$40,WEEKDAY($C7,2),0,1,1))&lt;0,0,MIN($S7,OFFSET($AY$40,WEEKDAY($C7,2),0,1,1)) - MAX($R7,OFFSET($AX$40,WEEKDAY($C7,2),0,1,1)))))</f>
        <v>0</v>
      </c>
      <c r="AX6" s="42">
        <f t="shared" ref="AX6:AX36" ca="1" si="13">IF(OR(ISBLANK($V7),ISBLANK($U7)),0,IF(D7=$BK$6,IF(MIN($V7,OFFSET($AW$40,WEEKDAY($C7,2),0,1,1)) - MAX($U7,OFFSET($AV$40,WEEKDAY($C7,2),0,1,1))&lt;0,0,MIN($V7,OFFSET($AW$40,WEEKDAY($C7,2),0,1,1)) - MAX($U7,OFFSET($AV$40,WEEKDAY($C7,2),0,1,1)))))</f>
        <v>0</v>
      </c>
      <c r="AY6" s="41">
        <f t="shared" ref="AY6:AY36" ca="1" si="14">IF(OR(ISBLANK($V7),ISBLANK($U7)),0,IF(D7=$BK$6,IF(MIN($V7,OFFSET($AY$40,WEEKDAY($C7,2),0,1,1)) - MAX($U7,OFFSET($AX$40,WEEKDAY($C7,2),0,1,1))&lt;0,0,MIN($V7,OFFSET($AY$40,WEEKDAY($C7,2),0,1,1)) - MAX($U7,OFFSET($AX$40,WEEKDAY($C7,2),0,1,1)))))</f>
        <v>0</v>
      </c>
      <c r="BA6" s="40">
        <f t="shared" ref="BA6:BA36" ca="1" si="15">IF(OR(ISBLANK($S7),ISBLANK($R7)),0,IF(D7=$BK$6,IF(MIN($S7,OFFSET($BB$40,WEEKDAY($C7,2),0,1,1)) - MAX($R7,OFFSET($BA$40,WEEKDAY($C7,2),0,1,1))&lt;0,0,MIN($S7,OFFSET($BB$40,WEEKDAY($C7,2),0,1,1)) - MAX($R7,OFFSET($BA$40,WEEKDAY($C7,2),0,1,1))),IF((S7-R7)&gt;0, S7-R7)))</f>
        <v>0</v>
      </c>
      <c r="BB6" s="44">
        <f t="shared" ref="BB6:BB36" ca="1" si="16">IF(OR(ISBLANK($S7),ISBLANK($R7)),0,IF(D7=$BK$6,IF(MIN($S7,OFFSET($BD$40,WEEKDAY($C7,2),0,1,1)) - MAX($R7,OFFSET($BC$40,WEEKDAY($C7,2),0,1,1))&lt;0,0,MIN($S7,OFFSET($BD$40,WEEKDAY($C7,2),0,1,1)) - MAX($R7,OFFSET($BC$40,WEEKDAY($C7,2),0,1,1)))))</f>
        <v>0</v>
      </c>
      <c r="BC6" s="42">
        <f t="shared" ref="BC6:BC36" ca="1" si="17">IF(OR(ISBLANK($V7),ISBLANK($U7)),0,IF(D7=$BK$6,IF(MIN($V7,OFFSET($BB$40,WEEKDAY($C7,2),0,1,1)) - MAX($U7,OFFSET($BA$40,WEEKDAY($C7,2),0,1,1))&lt;0,0,MIN($V7,OFFSET($BB$40,WEEKDAY($C7,2),0,1,1)) - MAX($U7,OFFSET($BA$40,WEEKDAY($C7,2),0,1,1))),IF((V7-U7)&gt;0, V7-U7)))</f>
        <v>0</v>
      </c>
      <c r="BD6" s="41">
        <f t="shared" ref="BD6:BD36" ca="1" si="18">IF(OR(ISBLANK($V7),ISBLANK($U7)),0,IF(D7=$BK$6,IF(MIN($V7,OFFSET($BD$40,WEEKDAY($C7,2),0,1,1)) - MAX($U7,OFFSET($BC$40,WEEKDAY($C7,2),0,1,1))&lt;0,0,MIN($V7,OFFSET($BD$40,WEEKDAY($C7,2),0,1,1)) - MAX($U7,OFFSET($BC$40,WEEKDAY($C7,2),0,1,1)))))</f>
        <v>0</v>
      </c>
      <c r="BE6" s="2">
        <f t="shared" ref="BE6:BE36" si="19">IF(AB6="",0,1)</f>
        <v>0</v>
      </c>
      <c r="BF6" s="2"/>
      <c r="CA6" s="1"/>
      <c r="CB6" s="1"/>
    </row>
    <row r="7" spans="2:80" ht="15.75" x14ac:dyDescent="0.25">
      <c r="B7" s="28">
        <f t="shared" si="0"/>
        <v>40</v>
      </c>
      <c r="C7" s="29">
        <f t="shared" ref="C7:C33" si="20">C6 + 1</f>
        <v>41184</v>
      </c>
      <c r="D7" s="30">
        <f t="shared" si="1"/>
        <v>41184</v>
      </c>
      <c r="E7" s="31"/>
      <c r="F7" s="22" t="s">
        <v>94</v>
      </c>
      <c r="G7" s="32" t="s">
        <v>49</v>
      </c>
      <c r="H7" s="33">
        <v>0.29166666666666669</v>
      </c>
      <c r="I7" s="33">
        <v>0.79166666666666663</v>
      </c>
      <c r="J7" s="34">
        <f t="shared" si="2"/>
        <v>11.999999999999998</v>
      </c>
      <c r="K7" s="32"/>
      <c r="L7" s="32"/>
      <c r="M7" s="33"/>
      <c r="N7" s="33"/>
      <c r="O7" s="34">
        <f t="shared" ref="O7:O36" si="21">IF((OR(N7="",M7="")),0,IF((N7&lt;M7),((N7-M7)*24)+24,(N7-M7)*24))</f>
        <v>0</v>
      </c>
      <c r="P7" s="34">
        <f t="shared" si="3"/>
        <v>0</v>
      </c>
      <c r="Q7" s="34">
        <f>+J7+O7+RESTID!L7</f>
        <v>11.999999999999998</v>
      </c>
      <c r="R7" s="35">
        <f t="shared" ca="1" si="4"/>
        <v>0</v>
      </c>
      <c r="S7" s="33"/>
      <c r="T7" s="33"/>
      <c r="U7" s="34">
        <f t="shared" si="5"/>
        <v>0</v>
      </c>
      <c r="V7" s="33"/>
      <c r="W7" s="33"/>
      <c r="X7" s="34">
        <f t="shared" ref="X7:X36" si="22">IF((OR(W7="",V7="")),0,IF((W7&lt;V7),((W7-V7)*24)+24,(W7-V7)*24))</f>
        <v>0</v>
      </c>
      <c r="Y7" s="36" t="str">
        <f t="shared" si="6"/>
        <v/>
      </c>
      <c r="Z7" s="32"/>
      <c r="AA7" s="37"/>
      <c r="AB7" s="38"/>
      <c r="AC7" s="39"/>
      <c r="AQ7" s="40">
        <f t="shared" ca="1" si="7"/>
        <v>0</v>
      </c>
      <c r="AR7" s="41">
        <f t="shared" ca="1" si="8"/>
        <v>0</v>
      </c>
      <c r="AS7" s="42">
        <f t="shared" ca="1" si="9"/>
        <v>0</v>
      </c>
      <c r="AT7" s="43">
        <f t="shared" ca="1" si="10"/>
        <v>0</v>
      </c>
      <c r="AV7" s="40">
        <f t="shared" ca="1" si="11"/>
        <v>0</v>
      </c>
      <c r="AW7" s="44">
        <f t="shared" ca="1" si="12"/>
        <v>0</v>
      </c>
      <c r="AX7" s="42">
        <f t="shared" ca="1" si="13"/>
        <v>0</v>
      </c>
      <c r="AY7" s="41">
        <f t="shared" ca="1" si="14"/>
        <v>0</v>
      </c>
      <c r="BA7" s="40">
        <f t="shared" ca="1" si="15"/>
        <v>0</v>
      </c>
      <c r="BB7" s="44">
        <f t="shared" ca="1" si="16"/>
        <v>0</v>
      </c>
      <c r="BC7" s="42">
        <f t="shared" ca="1" si="17"/>
        <v>0</v>
      </c>
      <c r="BD7" s="41">
        <f t="shared" ca="1" si="18"/>
        <v>0</v>
      </c>
      <c r="BE7" s="2">
        <f t="shared" si="19"/>
        <v>0</v>
      </c>
      <c r="BF7" s="2"/>
      <c r="BG7" s="45">
        <v>0</v>
      </c>
      <c r="CA7" s="1"/>
      <c r="CB7" s="1"/>
    </row>
    <row r="8" spans="2:80" ht="15.75" x14ac:dyDescent="0.25">
      <c r="B8" s="28">
        <f t="shared" si="0"/>
        <v>40</v>
      </c>
      <c r="C8" s="29">
        <f t="shared" si="20"/>
        <v>41185</v>
      </c>
      <c r="D8" s="30">
        <f t="shared" si="1"/>
        <v>41185</v>
      </c>
      <c r="E8" s="31"/>
      <c r="F8" s="22" t="s">
        <v>95</v>
      </c>
      <c r="G8" s="32" t="s">
        <v>49</v>
      </c>
      <c r="H8" s="33">
        <v>0.29166666666666669</v>
      </c>
      <c r="I8" s="33">
        <v>0.91666666666666663</v>
      </c>
      <c r="J8" s="34">
        <f t="shared" si="2"/>
        <v>15</v>
      </c>
      <c r="K8" s="32"/>
      <c r="L8" s="32"/>
      <c r="M8" s="33"/>
      <c r="N8" s="33"/>
      <c r="O8" s="34">
        <f t="shared" si="21"/>
        <v>0</v>
      </c>
      <c r="P8" s="34">
        <f t="shared" si="3"/>
        <v>0</v>
      </c>
      <c r="Q8" s="34">
        <f>+J8+O8+RESTID!L8</f>
        <v>15</v>
      </c>
      <c r="R8" s="35">
        <f t="shared" ca="1" si="4"/>
        <v>2.0000000000000062</v>
      </c>
      <c r="S8" s="33"/>
      <c r="T8" s="33"/>
      <c r="U8" s="34">
        <f t="shared" si="5"/>
        <v>0</v>
      </c>
      <c r="V8" s="33"/>
      <c r="W8" s="33"/>
      <c r="X8" s="34">
        <f t="shared" si="22"/>
        <v>0</v>
      </c>
      <c r="Y8" s="36" t="str">
        <f t="shared" si="6"/>
        <v/>
      </c>
      <c r="Z8" s="32"/>
      <c r="AA8" s="37"/>
      <c r="AB8" s="38"/>
      <c r="AC8" s="39"/>
      <c r="AQ8" s="40">
        <f t="shared" ca="1" si="7"/>
        <v>0</v>
      </c>
      <c r="AR8" s="41">
        <f t="shared" ca="1" si="8"/>
        <v>8.3333333333333592E-2</v>
      </c>
      <c r="AS8" s="42">
        <f t="shared" ca="1" si="9"/>
        <v>0</v>
      </c>
      <c r="AT8" s="43">
        <f t="shared" ca="1" si="10"/>
        <v>0</v>
      </c>
      <c r="AV8" s="40">
        <f t="shared" ca="1" si="11"/>
        <v>0</v>
      </c>
      <c r="AW8" s="44">
        <f t="shared" ca="1" si="12"/>
        <v>0</v>
      </c>
      <c r="AX8" s="42">
        <f t="shared" ca="1" si="13"/>
        <v>0</v>
      </c>
      <c r="AY8" s="41">
        <f t="shared" ca="1" si="14"/>
        <v>0</v>
      </c>
      <c r="BA8" s="40">
        <f t="shared" ca="1" si="15"/>
        <v>0</v>
      </c>
      <c r="BB8" s="44">
        <f t="shared" ca="1" si="16"/>
        <v>0</v>
      </c>
      <c r="BC8" s="42">
        <f t="shared" ca="1" si="17"/>
        <v>0</v>
      </c>
      <c r="BD8" s="41">
        <f t="shared" ca="1" si="18"/>
        <v>0</v>
      </c>
      <c r="BE8" s="2">
        <f t="shared" si="19"/>
        <v>0</v>
      </c>
      <c r="BF8" s="2"/>
      <c r="BG8" s="45">
        <v>6.9444444444444404E-4</v>
      </c>
      <c r="BK8" s="2" t="s">
        <v>23</v>
      </c>
      <c r="BL8" s="46" t="s">
        <v>24</v>
      </c>
      <c r="CA8" s="1"/>
      <c r="CB8" s="1"/>
    </row>
    <row r="9" spans="2:80" ht="15.75" x14ac:dyDescent="0.25">
      <c r="B9" s="28">
        <f t="shared" si="0"/>
        <v>40</v>
      </c>
      <c r="C9" s="29">
        <f t="shared" si="20"/>
        <v>41186</v>
      </c>
      <c r="D9" s="30">
        <f t="shared" si="1"/>
        <v>41186</v>
      </c>
      <c r="E9" s="31"/>
      <c r="F9" s="22" t="s">
        <v>96</v>
      </c>
      <c r="G9" s="32" t="s">
        <v>49</v>
      </c>
      <c r="H9" s="33">
        <v>0.375</v>
      </c>
      <c r="I9" s="33">
        <v>1</v>
      </c>
      <c r="J9" s="34">
        <f t="shared" si="2"/>
        <v>15</v>
      </c>
      <c r="K9" s="32"/>
      <c r="L9" s="32"/>
      <c r="M9" s="33"/>
      <c r="N9" s="33"/>
      <c r="O9" s="34">
        <f t="shared" si="21"/>
        <v>0</v>
      </c>
      <c r="P9" s="34">
        <f t="shared" si="3"/>
        <v>0</v>
      </c>
      <c r="Q9" s="34">
        <f>+J9+O9+RESTID!L9</f>
        <v>15</v>
      </c>
      <c r="R9" s="35">
        <f t="shared" ca="1" si="4"/>
        <v>4.0000000000000071</v>
      </c>
      <c r="S9" s="33"/>
      <c r="T9" s="33"/>
      <c r="U9" s="34">
        <f t="shared" si="5"/>
        <v>0</v>
      </c>
      <c r="V9" s="33"/>
      <c r="W9" s="33"/>
      <c r="X9" s="34">
        <f t="shared" si="22"/>
        <v>0</v>
      </c>
      <c r="Y9" s="36" t="str">
        <f t="shared" si="6"/>
        <v/>
      </c>
      <c r="Z9" s="32"/>
      <c r="AA9" s="37"/>
      <c r="AB9" s="38"/>
      <c r="AC9" s="39"/>
      <c r="AQ9" s="40">
        <f t="shared" ca="1" si="7"/>
        <v>0</v>
      </c>
      <c r="AR9" s="41">
        <f t="shared" ca="1" si="8"/>
        <v>0.16666666666666696</v>
      </c>
      <c r="AS9" s="42">
        <f t="shared" ca="1" si="9"/>
        <v>0</v>
      </c>
      <c r="AT9" s="43">
        <f t="shared" ca="1" si="10"/>
        <v>0</v>
      </c>
      <c r="AV9" s="40">
        <f t="shared" ca="1" si="11"/>
        <v>0</v>
      </c>
      <c r="AW9" s="44">
        <f t="shared" ca="1" si="12"/>
        <v>0</v>
      </c>
      <c r="AX9" s="42">
        <f t="shared" ca="1" si="13"/>
        <v>0</v>
      </c>
      <c r="AY9" s="41">
        <f t="shared" ca="1" si="14"/>
        <v>0</v>
      </c>
      <c r="BA9" s="40">
        <f t="shared" ca="1" si="15"/>
        <v>0</v>
      </c>
      <c r="BB9" s="44">
        <f t="shared" ca="1" si="16"/>
        <v>0</v>
      </c>
      <c r="BC9" s="42">
        <f t="shared" ca="1" si="17"/>
        <v>0</v>
      </c>
      <c r="BD9" s="41">
        <f t="shared" ca="1" si="18"/>
        <v>0</v>
      </c>
      <c r="BE9" s="2">
        <f t="shared" si="19"/>
        <v>0</v>
      </c>
      <c r="BF9" s="2"/>
      <c r="BG9" s="45">
        <v>1.38888888888889E-3</v>
      </c>
      <c r="BK9" s="2" t="s">
        <v>25</v>
      </c>
      <c r="CA9" s="1"/>
      <c r="CB9" s="1"/>
    </row>
    <row r="10" spans="2:80" ht="15.75" x14ac:dyDescent="0.25">
      <c r="B10" s="28">
        <f t="shared" si="0"/>
        <v>40</v>
      </c>
      <c r="C10" s="29">
        <f t="shared" si="20"/>
        <v>41187</v>
      </c>
      <c r="D10" s="30">
        <f t="shared" si="1"/>
        <v>41187</v>
      </c>
      <c r="E10" s="31"/>
      <c r="F10" s="22" t="s">
        <v>97</v>
      </c>
      <c r="G10" s="32"/>
      <c r="H10" s="33"/>
      <c r="I10" s="33"/>
      <c r="J10" s="34">
        <f t="shared" si="2"/>
        <v>0</v>
      </c>
      <c r="K10" s="32"/>
      <c r="L10" s="32"/>
      <c r="M10" s="33"/>
      <c r="N10" s="33"/>
      <c r="O10" s="34">
        <f t="shared" si="21"/>
        <v>0</v>
      </c>
      <c r="P10" s="34">
        <f t="shared" si="3"/>
        <v>0</v>
      </c>
      <c r="Q10" s="34">
        <f>+J10+O10+RESTID!L10</f>
        <v>0</v>
      </c>
      <c r="R10" s="35">
        <f t="shared" ca="1" si="4"/>
        <v>0</v>
      </c>
      <c r="S10" s="33"/>
      <c r="T10" s="33"/>
      <c r="U10" s="34">
        <f t="shared" si="5"/>
        <v>0</v>
      </c>
      <c r="V10" s="33"/>
      <c r="W10" s="33"/>
      <c r="X10" s="34">
        <f t="shared" si="22"/>
        <v>0</v>
      </c>
      <c r="Y10" s="36" t="str">
        <f t="shared" si="6"/>
        <v/>
      </c>
      <c r="Z10" s="32"/>
      <c r="AA10" s="37"/>
      <c r="AB10" s="38"/>
      <c r="AC10" s="39"/>
      <c r="AQ10" s="40">
        <f t="shared" ca="1" si="7"/>
        <v>0</v>
      </c>
      <c r="AR10" s="41">
        <f t="shared" ca="1" si="8"/>
        <v>0</v>
      </c>
      <c r="AS10" s="42">
        <f t="shared" ca="1" si="9"/>
        <v>0</v>
      </c>
      <c r="AT10" s="43">
        <f t="shared" ca="1" si="10"/>
        <v>0</v>
      </c>
      <c r="AV10" s="40">
        <f t="shared" ca="1" si="11"/>
        <v>0</v>
      </c>
      <c r="AW10" s="44">
        <f t="shared" ca="1" si="12"/>
        <v>0</v>
      </c>
      <c r="AX10" s="42">
        <f t="shared" ca="1" si="13"/>
        <v>0</v>
      </c>
      <c r="AY10" s="41">
        <f t="shared" ca="1" si="14"/>
        <v>0</v>
      </c>
      <c r="BA10" s="40">
        <f t="shared" ca="1" si="15"/>
        <v>0</v>
      </c>
      <c r="BB10" s="44">
        <f t="shared" ca="1" si="16"/>
        <v>0</v>
      </c>
      <c r="BC10" s="42">
        <f t="shared" ca="1" si="17"/>
        <v>0</v>
      </c>
      <c r="BD10" s="41">
        <f t="shared" ca="1" si="18"/>
        <v>0</v>
      </c>
      <c r="BE10" s="2">
        <f t="shared" si="19"/>
        <v>0</v>
      </c>
      <c r="BF10" s="2"/>
      <c r="BG10" s="45">
        <v>2.0833333333333298E-3</v>
      </c>
      <c r="CA10" s="1"/>
      <c r="CB10" s="1"/>
    </row>
    <row r="11" spans="2:80" ht="15.75" x14ac:dyDescent="0.25">
      <c r="B11" s="28">
        <f t="shared" si="0"/>
        <v>40</v>
      </c>
      <c r="C11" s="29">
        <f t="shared" si="20"/>
        <v>41188</v>
      </c>
      <c r="D11" s="30">
        <f t="shared" si="1"/>
        <v>41188</v>
      </c>
      <c r="E11" s="31"/>
      <c r="F11" s="22" t="s">
        <v>98</v>
      </c>
      <c r="G11" s="32"/>
      <c r="H11" s="33"/>
      <c r="I11" s="33"/>
      <c r="J11" s="34">
        <f t="shared" si="2"/>
        <v>0</v>
      </c>
      <c r="K11" s="32"/>
      <c r="L11" s="32"/>
      <c r="M11" s="33"/>
      <c r="N11" s="33"/>
      <c r="O11" s="34">
        <f t="shared" si="21"/>
        <v>0</v>
      </c>
      <c r="P11" s="34">
        <f t="shared" si="3"/>
        <v>0</v>
      </c>
      <c r="Q11" s="34">
        <f>+J11+O11+RESTID!L11</f>
        <v>0</v>
      </c>
      <c r="R11" s="35">
        <f t="shared" ca="1" si="4"/>
        <v>0</v>
      </c>
      <c r="S11" s="33"/>
      <c r="T11" s="33"/>
      <c r="U11" s="34">
        <f t="shared" si="5"/>
        <v>0</v>
      </c>
      <c r="V11" s="33"/>
      <c r="W11" s="33"/>
      <c r="X11" s="34">
        <f t="shared" si="22"/>
        <v>0</v>
      </c>
      <c r="Y11" s="36" t="str">
        <f t="shared" si="6"/>
        <v/>
      </c>
      <c r="Z11" s="32"/>
      <c r="AA11" s="37"/>
      <c r="AB11" s="38"/>
      <c r="AC11" s="39"/>
      <c r="AQ11" s="40">
        <f t="shared" ca="1" si="7"/>
        <v>0</v>
      </c>
      <c r="AR11" s="41">
        <f t="shared" ca="1" si="8"/>
        <v>0</v>
      </c>
      <c r="AS11" s="42">
        <f t="shared" ca="1" si="9"/>
        <v>0</v>
      </c>
      <c r="AT11" s="43">
        <f t="shared" ca="1" si="10"/>
        <v>0</v>
      </c>
      <c r="AV11" s="40">
        <f t="shared" ca="1" si="11"/>
        <v>0</v>
      </c>
      <c r="AW11" s="44">
        <f t="shared" ca="1" si="12"/>
        <v>0</v>
      </c>
      <c r="AX11" s="42">
        <f t="shared" ca="1" si="13"/>
        <v>0</v>
      </c>
      <c r="AY11" s="41">
        <f t="shared" ca="1" si="14"/>
        <v>0</v>
      </c>
      <c r="BA11" s="40">
        <f t="shared" ca="1" si="15"/>
        <v>0</v>
      </c>
      <c r="BB11" s="44">
        <f t="shared" ca="1" si="16"/>
        <v>0</v>
      </c>
      <c r="BC11" s="42">
        <f t="shared" ca="1" si="17"/>
        <v>0</v>
      </c>
      <c r="BD11" s="41">
        <f t="shared" ca="1" si="18"/>
        <v>0</v>
      </c>
      <c r="BE11" s="2">
        <f t="shared" si="19"/>
        <v>0</v>
      </c>
      <c r="BF11" s="2"/>
      <c r="BG11" s="45">
        <v>2.7777777777777801E-3</v>
      </c>
      <c r="CA11" s="1"/>
      <c r="CB11" s="1"/>
    </row>
    <row r="12" spans="2:80" ht="15.75" x14ac:dyDescent="0.25">
      <c r="B12" s="28">
        <f t="shared" si="0"/>
        <v>40</v>
      </c>
      <c r="C12" s="29">
        <f t="shared" si="20"/>
        <v>41189</v>
      </c>
      <c r="D12" s="30">
        <f t="shared" si="1"/>
        <v>41189</v>
      </c>
      <c r="E12" s="31"/>
      <c r="F12" s="22" t="s">
        <v>99</v>
      </c>
      <c r="G12" s="32"/>
      <c r="H12" s="33"/>
      <c r="I12" s="33"/>
      <c r="J12" s="34">
        <f t="shared" si="2"/>
        <v>0</v>
      </c>
      <c r="K12" s="32"/>
      <c r="L12" s="32"/>
      <c r="M12" s="33"/>
      <c r="N12" s="33"/>
      <c r="O12" s="34">
        <f t="shared" si="21"/>
        <v>0</v>
      </c>
      <c r="P12" s="34">
        <f t="shared" si="3"/>
        <v>0</v>
      </c>
      <c r="Q12" s="34">
        <f>+J12+O12+RESTID!L12</f>
        <v>0</v>
      </c>
      <c r="R12" s="35">
        <f t="shared" ca="1" si="4"/>
        <v>0</v>
      </c>
      <c r="S12" s="33"/>
      <c r="T12" s="33"/>
      <c r="U12" s="34">
        <f t="shared" si="5"/>
        <v>0</v>
      </c>
      <c r="V12" s="33"/>
      <c r="W12" s="33"/>
      <c r="X12" s="34">
        <f t="shared" si="22"/>
        <v>0</v>
      </c>
      <c r="Y12" s="36" t="str">
        <f t="shared" si="6"/>
        <v/>
      </c>
      <c r="Z12" s="32"/>
      <c r="AA12" s="37"/>
      <c r="AB12" s="38"/>
      <c r="AC12" s="39"/>
      <c r="AQ12" s="40">
        <f t="shared" ca="1" si="7"/>
        <v>0</v>
      </c>
      <c r="AR12" s="41">
        <f t="shared" ca="1" si="8"/>
        <v>0</v>
      </c>
      <c r="AS12" s="42">
        <f t="shared" ca="1" si="9"/>
        <v>0</v>
      </c>
      <c r="AT12" s="43">
        <f t="shared" ca="1" si="10"/>
        <v>0</v>
      </c>
      <c r="AV12" s="40">
        <f t="shared" ca="1" si="11"/>
        <v>0</v>
      </c>
      <c r="AW12" s="44">
        <f t="shared" ca="1" si="12"/>
        <v>0</v>
      </c>
      <c r="AX12" s="42">
        <f t="shared" ca="1" si="13"/>
        <v>0</v>
      </c>
      <c r="AY12" s="41">
        <f t="shared" ca="1" si="14"/>
        <v>0</v>
      </c>
      <c r="BA12" s="40">
        <f t="shared" ca="1" si="15"/>
        <v>0</v>
      </c>
      <c r="BB12" s="44">
        <f t="shared" ca="1" si="16"/>
        <v>0</v>
      </c>
      <c r="BC12" s="42">
        <f t="shared" ca="1" si="17"/>
        <v>0</v>
      </c>
      <c r="BD12" s="41">
        <f t="shared" ca="1" si="18"/>
        <v>0</v>
      </c>
      <c r="BE12" s="2">
        <f t="shared" si="19"/>
        <v>0</v>
      </c>
      <c r="BF12" s="2"/>
      <c r="BG12" s="45">
        <v>3.4722222222222199E-3</v>
      </c>
      <c r="BK12" s="2">
        <v>1</v>
      </c>
      <c r="BL12" s="47">
        <v>0</v>
      </c>
      <c r="BN12" s="2">
        <v>2</v>
      </c>
      <c r="BO12" s="2">
        <v>3</v>
      </c>
      <c r="BP12" s="2">
        <v>4</v>
      </c>
      <c r="BQ12" s="2">
        <v>5</v>
      </c>
      <c r="BR12" s="2">
        <v>6</v>
      </c>
      <c r="BS12" s="2">
        <v>7</v>
      </c>
      <c r="BU12" s="2">
        <v>20</v>
      </c>
      <c r="BV12" s="2">
        <v>21</v>
      </c>
      <c r="BW12" s="2">
        <v>22</v>
      </c>
      <c r="BX12" s="2">
        <v>23</v>
      </c>
      <c r="BY12" s="2">
        <v>0</v>
      </c>
      <c r="CA12" s="1"/>
      <c r="CB12" s="1"/>
    </row>
    <row r="13" spans="2:80" ht="15.75" x14ac:dyDescent="0.25">
      <c r="B13" s="28">
        <f t="shared" si="0"/>
        <v>41</v>
      </c>
      <c r="C13" s="29">
        <f t="shared" si="20"/>
        <v>41190</v>
      </c>
      <c r="D13" s="30">
        <f t="shared" si="1"/>
        <v>41190</v>
      </c>
      <c r="E13" s="31"/>
      <c r="F13" s="22" t="s">
        <v>100</v>
      </c>
      <c r="G13" s="32"/>
      <c r="H13" s="33"/>
      <c r="I13" s="33"/>
      <c r="J13" s="34">
        <f t="shared" si="2"/>
        <v>0</v>
      </c>
      <c r="K13" s="32"/>
      <c r="L13" s="32"/>
      <c r="M13" s="33"/>
      <c r="N13" s="33"/>
      <c r="O13" s="34">
        <f t="shared" si="21"/>
        <v>0</v>
      </c>
      <c r="P13" s="34">
        <f t="shared" si="3"/>
        <v>0</v>
      </c>
      <c r="Q13" s="34">
        <f>+J13+O13+RESTID!L13</f>
        <v>0</v>
      </c>
      <c r="R13" s="35">
        <f t="shared" ca="1" si="4"/>
        <v>0</v>
      </c>
      <c r="S13" s="33"/>
      <c r="T13" s="33"/>
      <c r="U13" s="34">
        <f t="shared" si="5"/>
        <v>0</v>
      </c>
      <c r="V13" s="33"/>
      <c r="W13" s="33"/>
      <c r="X13" s="34">
        <f t="shared" si="22"/>
        <v>0</v>
      </c>
      <c r="Y13" s="36" t="str">
        <f t="shared" si="6"/>
        <v/>
      </c>
      <c r="Z13" s="32"/>
      <c r="AA13" s="37"/>
      <c r="AB13" s="38"/>
      <c r="AC13" s="39"/>
      <c r="AQ13" s="40">
        <f t="shared" ca="1" si="7"/>
        <v>0</v>
      </c>
      <c r="AR13" s="41">
        <f t="shared" ca="1" si="8"/>
        <v>0</v>
      </c>
      <c r="AS13" s="42">
        <f t="shared" ca="1" si="9"/>
        <v>0</v>
      </c>
      <c r="AT13" s="43">
        <f t="shared" ca="1" si="10"/>
        <v>0</v>
      </c>
      <c r="AV13" s="40">
        <f t="shared" ca="1" si="11"/>
        <v>0</v>
      </c>
      <c r="AW13" s="44">
        <f t="shared" ca="1" si="12"/>
        <v>0</v>
      </c>
      <c r="AX13" s="42">
        <f t="shared" ca="1" si="13"/>
        <v>0</v>
      </c>
      <c r="AY13" s="41">
        <f t="shared" ca="1" si="14"/>
        <v>0</v>
      </c>
      <c r="BA13" s="40">
        <f t="shared" ca="1" si="15"/>
        <v>0</v>
      </c>
      <c r="BB13" s="44">
        <f t="shared" ca="1" si="16"/>
        <v>0</v>
      </c>
      <c r="BC13" s="42">
        <f t="shared" ca="1" si="17"/>
        <v>0</v>
      </c>
      <c r="BD13" s="41">
        <f t="shared" ca="1" si="18"/>
        <v>0</v>
      </c>
      <c r="BE13" s="2">
        <f t="shared" si="19"/>
        <v>0</v>
      </c>
      <c r="BF13" s="2"/>
      <c r="BG13" s="45">
        <v>4.1666666666666701E-3</v>
      </c>
      <c r="BK13" s="2">
        <v>2</v>
      </c>
      <c r="BL13" s="2">
        <v>0</v>
      </c>
      <c r="BM13" s="2">
        <v>1</v>
      </c>
      <c r="BN13" s="2">
        <v>2</v>
      </c>
      <c r="BO13" s="2">
        <v>3</v>
      </c>
      <c r="BP13" s="2">
        <v>4</v>
      </c>
      <c r="BQ13" s="2">
        <v>5</v>
      </c>
      <c r="BR13" s="2">
        <v>6</v>
      </c>
      <c r="BU13" s="2">
        <v>20</v>
      </c>
      <c r="BV13" s="2">
        <v>21</v>
      </c>
      <c r="BW13" s="2">
        <v>22</v>
      </c>
      <c r="BX13" s="2">
        <v>23</v>
      </c>
      <c r="BY13" s="2">
        <v>0</v>
      </c>
      <c r="CA13" s="1"/>
      <c r="CB13" s="1"/>
    </row>
    <row r="14" spans="2:80" ht="15.75" x14ac:dyDescent="0.25">
      <c r="B14" s="28">
        <f t="shared" si="0"/>
        <v>41</v>
      </c>
      <c r="C14" s="29">
        <f t="shared" si="20"/>
        <v>41191</v>
      </c>
      <c r="D14" s="30">
        <f t="shared" si="1"/>
        <v>41191</v>
      </c>
      <c r="E14" s="31"/>
      <c r="F14" s="22" t="s">
        <v>101</v>
      </c>
      <c r="G14" s="32"/>
      <c r="H14" s="33"/>
      <c r="I14" s="33"/>
      <c r="J14" s="34">
        <f t="shared" si="2"/>
        <v>0</v>
      </c>
      <c r="K14" s="32"/>
      <c r="L14" s="32"/>
      <c r="M14" s="33"/>
      <c r="N14" s="33"/>
      <c r="O14" s="34">
        <f t="shared" si="21"/>
        <v>0</v>
      </c>
      <c r="P14" s="34">
        <f t="shared" si="3"/>
        <v>0</v>
      </c>
      <c r="Q14" s="34">
        <f>+J14+O14+RESTID!L14</f>
        <v>0</v>
      </c>
      <c r="R14" s="35">
        <f t="shared" ca="1" si="4"/>
        <v>0</v>
      </c>
      <c r="S14" s="33"/>
      <c r="T14" s="33"/>
      <c r="U14" s="34">
        <f t="shared" si="5"/>
        <v>0</v>
      </c>
      <c r="V14" s="33"/>
      <c r="W14" s="33"/>
      <c r="X14" s="34">
        <f t="shared" si="22"/>
        <v>0</v>
      </c>
      <c r="Y14" s="36" t="str">
        <f t="shared" si="6"/>
        <v/>
      </c>
      <c r="Z14" s="32"/>
      <c r="AA14" s="37"/>
      <c r="AB14" s="38"/>
      <c r="AC14" s="39"/>
      <c r="AQ14" s="40">
        <f t="shared" ca="1" si="7"/>
        <v>0</v>
      </c>
      <c r="AR14" s="41">
        <f t="shared" ca="1" si="8"/>
        <v>0</v>
      </c>
      <c r="AS14" s="42">
        <f t="shared" ca="1" si="9"/>
        <v>0</v>
      </c>
      <c r="AT14" s="43">
        <f t="shared" ca="1" si="10"/>
        <v>0</v>
      </c>
      <c r="AV14" s="40">
        <f t="shared" ca="1" si="11"/>
        <v>0</v>
      </c>
      <c r="AW14" s="44">
        <f t="shared" ca="1" si="12"/>
        <v>0</v>
      </c>
      <c r="AX14" s="42">
        <f t="shared" ca="1" si="13"/>
        <v>0</v>
      </c>
      <c r="AY14" s="41">
        <f t="shared" ca="1" si="14"/>
        <v>0</v>
      </c>
      <c r="BA14" s="40">
        <f t="shared" ca="1" si="15"/>
        <v>0</v>
      </c>
      <c r="BB14" s="44">
        <f t="shared" ca="1" si="16"/>
        <v>0</v>
      </c>
      <c r="BC14" s="42">
        <f t="shared" ca="1" si="17"/>
        <v>0</v>
      </c>
      <c r="BD14" s="41">
        <f t="shared" ca="1" si="18"/>
        <v>0</v>
      </c>
      <c r="BE14" s="2">
        <f t="shared" si="19"/>
        <v>0</v>
      </c>
      <c r="BF14" s="2"/>
      <c r="BG14" s="45">
        <v>4.8611111111111103E-3</v>
      </c>
      <c r="BK14" s="2">
        <v>3</v>
      </c>
      <c r="BL14" s="2">
        <v>0</v>
      </c>
      <c r="BM14" s="2">
        <v>1</v>
      </c>
      <c r="BN14" s="2">
        <v>2</v>
      </c>
      <c r="BO14" s="2">
        <v>3</v>
      </c>
      <c r="BP14" s="2">
        <v>4</v>
      </c>
      <c r="BQ14" s="2">
        <v>5</v>
      </c>
      <c r="BR14" s="2">
        <v>6</v>
      </c>
      <c r="BU14" s="2">
        <v>20</v>
      </c>
      <c r="BV14" s="2">
        <v>21</v>
      </c>
      <c r="BW14" s="2">
        <v>22</v>
      </c>
      <c r="BX14" s="2">
        <v>23</v>
      </c>
      <c r="BY14" s="2">
        <v>0</v>
      </c>
      <c r="CA14" s="1"/>
      <c r="CB14" s="1"/>
    </row>
    <row r="15" spans="2:80" ht="15.75" x14ac:dyDescent="0.25">
      <c r="B15" s="28">
        <f t="shared" si="0"/>
        <v>41</v>
      </c>
      <c r="C15" s="29">
        <f t="shared" si="20"/>
        <v>41192</v>
      </c>
      <c r="D15" s="30">
        <f t="shared" si="1"/>
        <v>41192</v>
      </c>
      <c r="E15" s="31"/>
      <c r="F15" s="22" t="s">
        <v>102</v>
      </c>
      <c r="G15" s="32" t="s">
        <v>49</v>
      </c>
      <c r="H15" s="33">
        <v>0.46527777777777773</v>
      </c>
      <c r="I15" s="33">
        <v>0.83333333333333337</v>
      </c>
      <c r="J15" s="34">
        <f t="shared" si="2"/>
        <v>8.8333333333333357</v>
      </c>
      <c r="K15" s="32"/>
      <c r="L15" s="32"/>
      <c r="M15" s="33"/>
      <c r="N15" s="33"/>
      <c r="O15" s="34">
        <f t="shared" si="21"/>
        <v>0</v>
      </c>
      <c r="P15" s="34">
        <f t="shared" si="3"/>
        <v>0</v>
      </c>
      <c r="Q15" s="34">
        <f>+J15+O15+RESTID!L15</f>
        <v>8.8333333333333357</v>
      </c>
      <c r="R15" s="35">
        <f t="shared" ca="1" si="4"/>
        <v>7.9936057773011271E-15</v>
      </c>
      <c r="S15" s="33"/>
      <c r="T15" s="33"/>
      <c r="U15" s="34">
        <f t="shared" si="5"/>
        <v>0</v>
      </c>
      <c r="V15" s="33"/>
      <c r="W15" s="33"/>
      <c r="X15" s="34">
        <f t="shared" si="22"/>
        <v>0</v>
      </c>
      <c r="Y15" s="36" t="str">
        <f t="shared" si="6"/>
        <v/>
      </c>
      <c r="Z15" s="32"/>
      <c r="AA15" s="37"/>
      <c r="AB15" s="38"/>
      <c r="AC15" s="39"/>
      <c r="AQ15" s="40">
        <f t="shared" ca="1" si="7"/>
        <v>0</v>
      </c>
      <c r="AR15" s="41">
        <f t="shared" ca="1" si="8"/>
        <v>3.3306690738754696E-16</v>
      </c>
      <c r="AS15" s="42">
        <f t="shared" ca="1" si="9"/>
        <v>0</v>
      </c>
      <c r="AT15" s="43">
        <f t="shared" ca="1" si="10"/>
        <v>0</v>
      </c>
      <c r="AV15" s="40">
        <f t="shared" ca="1" si="11"/>
        <v>0</v>
      </c>
      <c r="AW15" s="44">
        <f t="shared" ca="1" si="12"/>
        <v>0</v>
      </c>
      <c r="AX15" s="42">
        <f t="shared" ca="1" si="13"/>
        <v>0</v>
      </c>
      <c r="AY15" s="41">
        <f t="shared" ca="1" si="14"/>
        <v>0</v>
      </c>
      <c r="BA15" s="40">
        <f t="shared" ca="1" si="15"/>
        <v>0</v>
      </c>
      <c r="BB15" s="44">
        <f t="shared" ca="1" si="16"/>
        <v>0</v>
      </c>
      <c r="BC15" s="42">
        <f t="shared" ca="1" si="17"/>
        <v>0</v>
      </c>
      <c r="BD15" s="41">
        <f t="shared" ca="1" si="18"/>
        <v>0</v>
      </c>
      <c r="BE15" s="2">
        <f t="shared" si="19"/>
        <v>0</v>
      </c>
      <c r="BF15" s="2"/>
      <c r="BG15" s="45">
        <v>5.5555555555555601E-3</v>
      </c>
      <c r="BK15" s="2">
        <v>4</v>
      </c>
      <c r="BL15" s="2">
        <v>0</v>
      </c>
      <c r="BM15" s="2">
        <v>1</v>
      </c>
      <c r="BN15" s="2">
        <v>2</v>
      </c>
      <c r="BO15" s="2">
        <v>3</v>
      </c>
      <c r="BP15" s="2">
        <v>4</v>
      </c>
      <c r="BQ15" s="2">
        <v>5</v>
      </c>
      <c r="BR15" s="2">
        <v>6</v>
      </c>
      <c r="BU15" s="2">
        <v>20</v>
      </c>
      <c r="BV15" s="2">
        <v>21</v>
      </c>
      <c r="BW15" s="2">
        <v>22</v>
      </c>
      <c r="BX15" s="2">
        <v>23</v>
      </c>
      <c r="BY15" s="2">
        <v>0</v>
      </c>
      <c r="CA15" s="1"/>
      <c r="CB15" s="1"/>
    </row>
    <row r="16" spans="2:80" ht="15.75" x14ac:dyDescent="0.25">
      <c r="B16" s="28">
        <f t="shared" si="0"/>
        <v>41</v>
      </c>
      <c r="C16" s="29">
        <f t="shared" si="20"/>
        <v>41193</v>
      </c>
      <c r="D16" s="30">
        <f t="shared" si="1"/>
        <v>41193</v>
      </c>
      <c r="E16" s="31"/>
      <c r="F16" s="22" t="s">
        <v>103</v>
      </c>
      <c r="G16" s="32" t="s">
        <v>49</v>
      </c>
      <c r="H16" s="33">
        <v>0.29166666666666669</v>
      </c>
      <c r="I16" s="33">
        <v>0.91666666666666663</v>
      </c>
      <c r="J16" s="34">
        <f t="shared" si="2"/>
        <v>15</v>
      </c>
      <c r="K16" s="32"/>
      <c r="L16" s="32"/>
      <c r="M16" s="33"/>
      <c r="N16" s="33"/>
      <c r="O16" s="34">
        <f t="shared" si="21"/>
        <v>0</v>
      </c>
      <c r="P16" s="34">
        <f t="shared" si="3"/>
        <v>0</v>
      </c>
      <c r="Q16" s="34">
        <f>+J16+O16+RESTID!L16</f>
        <v>15</v>
      </c>
      <c r="R16" s="35">
        <f t="shared" ca="1" si="4"/>
        <v>2.0000000000000062</v>
      </c>
      <c r="S16" s="33"/>
      <c r="T16" s="33"/>
      <c r="U16" s="34">
        <f t="shared" si="5"/>
        <v>0</v>
      </c>
      <c r="V16" s="33"/>
      <c r="W16" s="33"/>
      <c r="X16" s="34">
        <f t="shared" si="22"/>
        <v>0</v>
      </c>
      <c r="Y16" s="36" t="str">
        <f t="shared" si="6"/>
        <v/>
      </c>
      <c r="Z16" s="32"/>
      <c r="AA16" s="37"/>
      <c r="AB16" s="38"/>
      <c r="AC16" s="39"/>
      <c r="AQ16" s="40">
        <f t="shared" ca="1" si="7"/>
        <v>0</v>
      </c>
      <c r="AR16" s="41">
        <f t="shared" ca="1" si="8"/>
        <v>8.3333333333333592E-2</v>
      </c>
      <c r="AS16" s="42">
        <f t="shared" ca="1" si="9"/>
        <v>0</v>
      </c>
      <c r="AT16" s="43">
        <f t="shared" ca="1" si="10"/>
        <v>0</v>
      </c>
      <c r="AV16" s="40">
        <f t="shared" ca="1" si="11"/>
        <v>0</v>
      </c>
      <c r="AW16" s="44">
        <f t="shared" ca="1" si="12"/>
        <v>0</v>
      </c>
      <c r="AX16" s="42">
        <f t="shared" ca="1" si="13"/>
        <v>0</v>
      </c>
      <c r="AY16" s="41">
        <f t="shared" ca="1" si="14"/>
        <v>0</v>
      </c>
      <c r="BA16" s="40">
        <f t="shared" ca="1" si="15"/>
        <v>0</v>
      </c>
      <c r="BB16" s="44">
        <f t="shared" ca="1" si="16"/>
        <v>0</v>
      </c>
      <c r="BC16" s="42">
        <f t="shared" ca="1" si="17"/>
        <v>0</v>
      </c>
      <c r="BD16" s="41">
        <f t="shared" ca="1" si="18"/>
        <v>0</v>
      </c>
      <c r="BE16" s="2">
        <f t="shared" si="19"/>
        <v>0</v>
      </c>
      <c r="BF16" s="2"/>
      <c r="BG16" s="45">
        <v>6.2500000000000003E-3</v>
      </c>
      <c r="BK16" s="2">
        <v>5</v>
      </c>
      <c r="BL16" s="2">
        <v>0</v>
      </c>
      <c r="BM16" s="2">
        <v>1</v>
      </c>
      <c r="BN16" s="2">
        <v>2</v>
      </c>
      <c r="BO16" s="2">
        <v>3</v>
      </c>
      <c r="BP16" s="2">
        <v>4</v>
      </c>
      <c r="BQ16" s="2">
        <v>5</v>
      </c>
      <c r="BR16" s="2">
        <v>6</v>
      </c>
      <c r="BT16" s="2">
        <v>19</v>
      </c>
      <c r="BU16" s="2">
        <v>20</v>
      </c>
      <c r="BV16" s="2">
        <v>21</v>
      </c>
      <c r="BW16" s="2">
        <v>22</v>
      </c>
      <c r="BX16" s="2">
        <v>23</v>
      </c>
      <c r="BY16" s="2">
        <v>0</v>
      </c>
      <c r="CA16" s="1"/>
      <c r="CB16" s="1"/>
    </row>
    <row r="17" spans="2:80" ht="15.75" x14ac:dyDescent="0.25">
      <c r="B17" s="28">
        <f t="shared" si="0"/>
        <v>41</v>
      </c>
      <c r="C17" s="29">
        <f t="shared" si="20"/>
        <v>41194</v>
      </c>
      <c r="D17" s="30">
        <f t="shared" si="1"/>
        <v>41194</v>
      </c>
      <c r="E17" s="31"/>
      <c r="F17" s="22" t="s">
        <v>104</v>
      </c>
      <c r="G17" s="32" t="s">
        <v>49</v>
      </c>
      <c r="H17" s="33">
        <v>0.375</v>
      </c>
      <c r="I17" s="33">
        <v>0.83333333333333337</v>
      </c>
      <c r="J17" s="34">
        <f t="shared" si="2"/>
        <v>11</v>
      </c>
      <c r="K17" s="32"/>
      <c r="L17" s="32"/>
      <c r="M17" s="33"/>
      <c r="N17" s="33"/>
      <c r="O17" s="34">
        <f t="shared" si="21"/>
        <v>0</v>
      </c>
      <c r="P17" s="34">
        <f t="shared" si="3"/>
        <v>0</v>
      </c>
      <c r="Q17" s="34">
        <f>+J17+O17+RESTID!L17</f>
        <v>11</v>
      </c>
      <c r="R17" s="35">
        <f t="shared" ca="1" si="4"/>
        <v>0.99999999999999378</v>
      </c>
      <c r="S17" s="33"/>
      <c r="T17" s="33"/>
      <c r="U17" s="34">
        <f t="shared" si="5"/>
        <v>0</v>
      </c>
      <c r="V17" s="33"/>
      <c r="W17" s="33"/>
      <c r="X17" s="34">
        <f t="shared" si="22"/>
        <v>0</v>
      </c>
      <c r="Y17" s="36" t="str">
        <f t="shared" si="6"/>
        <v/>
      </c>
      <c r="Z17" s="32"/>
      <c r="AA17" s="37"/>
      <c r="AB17" s="38"/>
      <c r="AC17" s="39"/>
      <c r="AQ17" s="40">
        <f t="shared" ca="1" si="7"/>
        <v>0</v>
      </c>
      <c r="AR17" s="41">
        <f t="shared" ca="1" si="8"/>
        <v>4.1666666666666408E-2</v>
      </c>
      <c r="AS17" s="42">
        <f t="shared" ca="1" si="9"/>
        <v>0</v>
      </c>
      <c r="AT17" s="43">
        <f t="shared" ca="1" si="10"/>
        <v>0</v>
      </c>
      <c r="AV17" s="40">
        <f t="shared" ca="1" si="11"/>
        <v>0</v>
      </c>
      <c r="AW17" s="44">
        <f t="shared" ca="1" si="12"/>
        <v>0</v>
      </c>
      <c r="AX17" s="42">
        <f t="shared" ca="1" si="13"/>
        <v>0</v>
      </c>
      <c r="AY17" s="41">
        <f t="shared" ca="1" si="14"/>
        <v>0</v>
      </c>
      <c r="BA17" s="40">
        <f t="shared" ca="1" si="15"/>
        <v>0</v>
      </c>
      <c r="BB17" s="44">
        <f t="shared" ca="1" si="16"/>
        <v>0</v>
      </c>
      <c r="BC17" s="42">
        <f t="shared" ca="1" si="17"/>
        <v>0</v>
      </c>
      <c r="BD17" s="41">
        <f t="shared" ca="1" si="18"/>
        <v>0</v>
      </c>
      <c r="BE17" s="2">
        <f t="shared" si="19"/>
        <v>0</v>
      </c>
      <c r="BF17" s="2"/>
      <c r="BG17" s="45">
        <v>6.9444444444444397E-3</v>
      </c>
      <c r="BK17" s="2">
        <v>6</v>
      </c>
      <c r="CA17" s="1"/>
      <c r="CB17" s="1"/>
    </row>
    <row r="18" spans="2:80" ht="15.75" x14ac:dyDescent="0.25">
      <c r="B18" s="28">
        <f t="shared" si="0"/>
        <v>41</v>
      </c>
      <c r="C18" s="29">
        <f t="shared" si="20"/>
        <v>41195</v>
      </c>
      <c r="D18" s="30">
        <f t="shared" si="1"/>
        <v>41195</v>
      </c>
      <c r="E18" s="31"/>
      <c r="F18" s="22" t="s">
        <v>105</v>
      </c>
      <c r="G18" s="32" t="s">
        <v>49</v>
      </c>
      <c r="H18" s="33">
        <v>0.29166666666666669</v>
      </c>
      <c r="I18" s="33">
        <v>0.75</v>
      </c>
      <c r="J18" s="34">
        <f t="shared" si="2"/>
        <v>11</v>
      </c>
      <c r="K18" s="32"/>
      <c r="L18" s="32"/>
      <c r="M18" s="33"/>
      <c r="N18" s="33"/>
      <c r="O18" s="34">
        <f t="shared" si="21"/>
        <v>0</v>
      </c>
      <c r="P18" s="34">
        <f t="shared" si="3"/>
        <v>0</v>
      </c>
      <c r="Q18" s="34">
        <f>+J18+O18+RESTID!L18</f>
        <v>11</v>
      </c>
      <c r="R18" s="35">
        <f t="shared" ca="1" si="4"/>
        <v>11</v>
      </c>
      <c r="S18" s="33"/>
      <c r="T18" s="33"/>
      <c r="U18" s="34">
        <f t="shared" si="5"/>
        <v>0</v>
      </c>
      <c r="V18" s="33"/>
      <c r="W18" s="33"/>
      <c r="X18" s="34">
        <f t="shared" si="22"/>
        <v>0</v>
      </c>
      <c r="Y18" s="36" t="str">
        <f t="shared" si="6"/>
        <v/>
      </c>
      <c r="Z18" s="32"/>
      <c r="AA18" s="37"/>
      <c r="AB18" s="38"/>
      <c r="AC18" s="39"/>
      <c r="AQ18" s="40">
        <f t="shared" ca="1" si="7"/>
        <v>0.45833333333333331</v>
      </c>
      <c r="AR18" s="41">
        <f t="shared" ca="1" si="8"/>
        <v>0</v>
      </c>
      <c r="AS18" s="42">
        <f t="shared" ca="1" si="9"/>
        <v>0</v>
      </c>
      <c r="AT18" s="43">
        <f t="shared" ca="1" si="10"/>
        <v>0</v>
      </c>
      <c r="AV18" s="40">
        <f t="shared" ca="1" si="11"/>
        <v>0</v>
      </c>
      <c r="AW18" s="44">
        <f t="shared" ca="1" si="12"/>
        <v>0</v>
      </c>
      <c r="AX18" s="42">
        <f t="shared" ca="1" si="13"/>
        <v>0</v>
      </c>
      <c r="AY18" s="41">
        <f t="shared" ca="1" si="14"/>
        <v>0</v>
      </c>
      <c r="BA18" s="40">
        <f t="shared" ca="1" si="15"/>
        <v>0</v>
      </c>
      <c r="BB18" s="44">
        <f t="shared" ca="1" si="16"/>
        <v>0</v>
      </c>
      <c r="BC18" s="42">
        <f t="shared" ca="1" si="17"/>
        <v>0</v>
      </c>
      <c r="BD18" s="41">
        <f t="shared" ca="1" si="18"/>
        <v>0</v>
      </c>
      <c r="BE18" s="2">
        <f t="shared" si="19"/>
        <v>0</v>
      </c>
      <c r="BF18" s="2"/>
      <c r="BG18" s="45">
        <v>7.6388888888888904E-3</v>
      </c>
      <c r="BK18" s="2">
        <v>7</v>
      </c>
      <c r="CA18" s="1"/>
      <c r="CB18" s="1"/>
    </row>
    <row r="19" spans="2:80" ht="15.75" x14ac:dyDescent="0.25">
      <c r="B19" s="28">
        <f t="shared" si="0"/>
        <v>41</v>
      </c>
      <c r="C19" s="29">
        <f t="shared" si="20"/>
        <v>41196</v>
      </c>
      <c r="D19" s="30">
        <f t="shared" si="1"/>
        <v>41196</v>
      </c>
      <c r="E19" s="31"/>
      <c r="F19" s="22" t="s">
        <v>106</v>
      </c>
      <c r="G19" s="32" t="s">
        <v>49</v>
      </c>
      <c r="H19" s="33">
        <v>0.29166666666666669</v>
      </c>
      <c r="I19" s="33">
        <v>0.75</v>
      </c>
      <c r="J19" s="34">
        <f t="shared" si="2"/>
        <v>11</v>
      </c>
      <c r="K19" s="32"/>
      <c r="L19" s="32"/>
      <c r="M19" s="33"/>
      <c r="N19" s="33"/>
      <c r="O19" s="34">
        <f t="shared" si="21"/>
        <v>0</v>
      </c>
      <c r="P19" s="34">
        <f t="shared" si="3"/>
        <v>0</v>
      </c>
      <c r="Q19" s="34">
        <f>+J19+O19+RESTID!L19</f>
        <v>11</v>
      </c>
      <c r="R19" s="35">
        <f t="shared" ca="1" si="4"/>
        <v>11</v>
      </c>
      <c r="S19" s="33"/>
      <c r="T19" s="33"/>
      <c r="U19" s="34">
        <f t="shared" si="5"/>
        <v>0</v>
      </c>
      <c r="V19" s="33"/>
      <c r="W19" s="33"/>
      <c r="X19" s="34">
        <f t="shared" si="22"/>
        <v>0</v>
      </c>
      <c r="Y19" s="36" t="str">
        <f t="shared" si="6"/>
        <v/>
      </c>
      <c r="Z19" s="32"/>
      <c r="AA19" s="37"/>
      <c r="AB19" s="38"/>
      <c r="AC19" s="39"/>
      <c r="AQ19" s="40">
        <f t="shared" ca="1" si="7"/>
        <v>0.45833333333333331</v>
      </c>
      <c r="AR19" s="41">
        <f t="shared" ca="1" si="8"/>
        <v>0</v>
      </c>
      <c r="AS19" s="42">
        <f t="shared" ca="1" si="9"/>
        <v>0</v>
      </c>
      <c r="AT19" s="43">
        <f t="shared" ca="1" si="10"/>
        <v>0</v>
      </c>
      <c r="AV19" s="40">
        <f t="shared" ca="1" si="11"/>
        <v>0</v>
      </c>
      <c r="AW19" s="44">
        <f t="shared" ca="1" si="12"/>
        <v>0</v>
      </c>
      <c r="AX19" s="42">
        <f t="shared" ca="1" si="13"/>
        <v>0</v>
      </c>
      <c r="AY19" s="41">
        <f t="shared" ca="1" si="14"/>
        <v>0</v>
      </c>
      <c r="BA19" s="40">
        <f t="shared" ca="1" si="15"/>
        <v>0</v>
      </c>
      <c r="BB19" s="44">
        <f t="shared" ca="1" si="16"/>
        <v>0</v>
      </c>
      <c r="BC19" s="42">
        <f t="shared" ca="1" si="17"/>
        <v>0</v>
      </c>
      <c r="BD19" s="41">
        <f t="shared" ca="1" si="18"/>
        <v>0</v>
      </c>
      <c r="BE19" s="2">
        <f t="shared" si="19"/>
        <v>0</v>
      </c>
      <c r="BF19" s="2"/>
      <c r="BG19" s="45">
        <v>8.3333333333333297E-3</v>
      </c>
      <c r="CA19" s="1"/>
      <c r="CB19" s="1"/>
    </row>
    <row r="20" spans="2:80" ht="15.75" x14ac:dyDescent="0.25">
      <c r="B20" s="28">
        <f t="shared" si="0"/>
        <v>42</v>
      </c>
      <c r="C20" s="29">
        <f t="shared" si="20"/>
        <v>41197</v>
      </c>
      <c r="D20" s="30">
        <f t="shared" si="1"/>
        <v>41197</v>
      </c>
      <c r="E20" s="31"/>
      <c r="F20" s="22" t="s">
        <v>107</v>
      </c>
      <c r="G20" s="32" t="s">
        <v>49</v>
      </c>
      <c r="H20" s="33">
        <v>0.29166666666666669</v>
      </c>
      <c r="I20" s="33">
        <v>0.75</v>
      </c>
      <c r="J20" s="34">
        <f t="shared" si="2"/>
        <v>11</v>
      </c>
      <c r="K20" s="32"/>
      <c r="L20" s="32"/>
      <c r="M20" s="33"/>
      <c r="N20" s="33"/>
      <c r="O20" s="34">
        <f t="shared" si="21"/>
        <v>0</v>
      </c>
      <c r="P20" s="34">
        <f t="shared" si="3"/>
        <v>0</v>
      </c>
      <c r="Q20" s="34">
        <f>+J20+O20+RESTID!L20</f>
        <v>11</v>
      </c>
      <c r="R20" s="35">
        <f t="shared" ca="1" si="4"/>
        <v>7.9936057773011271E-15</v>
      </c>
      <c r="S20" s="33"/>
      <c r="T20" s="33"/>
      <c r="U20" s="34">
        <f t="shared" si="5"/>
        <v>0</v>
      </c>
      <c r="V20" s="33"/>
      <c r="W20" s="33"/>
      <c r="X20" s="34">
        <f t="shared" si="22"/>
        <v>0</v>
      </c>
      <c r="Y20" s="36" t="str">
        <f t="shared" si="6"/>
        <v/>
      </c>
      <c r="Z20" s="32"/>
      <c r="AA20" s="37"/>
      <c r="AB20" s="38"/>
      <c r="AC20" s="39"/>
      <c r="AQ20" s="40">
        <f t="shared" ca="1" si="7"/>
        <v>3.3306690738754696E-16</v>
      </c>
      <c r="AR20" s="41">
        <f t="shared" ca="1" si="8"/>
        <v>0</v>
      </c>
      <c r="AS20" s="42">
        <f t="shared" ca="1" si="9"/>
        <v>0</v>
      </c>
      <c r="AT20" s="43">
        <f t="shared" ca="1" si="10"/>
        <v>0</v>
      </c>
      <c r="AV20" s="40">
        <f t="shared" ca="1" si="11"/>
        <v>0</v>
      </c>
      <c r="AW20" s="44">
        <f t="shared" ca="1" si="12"/>
        <v>0</v>
      </c>
      <c r="AX20" s="42">
        <f t="shared" ca="1" si="13"/>
        <v>0</v>
      </c>
      <c r="AY20" s="41">
        <f t="shared" ca="1" si="14"/>
        <v>0</v>
      </c>
      <c r="BA20" s="40">
        <f t="shared" ca="1" si="15"/>
        <v>0</v>
      </c>
      <c r="BB20" s="44">
        <f t="shared" ca="1" si="16"/>
        <v>0</v>
      </c>
      <c r="BC20" s="42">
        <f t="shared" ca="1" si="17"/>
        <v>0</v>
      </c>
      <c r="BD20" s="41">
        <f t="shared" ca="1" si="18"/>
        <v>0</v>
      </c>
      <c r="BE20" s="2">
        <f t="shared" si="19"/>
        <v>0</v>
      </c>
      <c r="BF20" s="2"/>
      <c r="BG20" s="45">
        <v>9.0277777777777804E-3</v>
      </c>
      <c r="CA20" s="1"/>
      <c r="CB20" s="1"/>
    </row>
    <row r="21" spans="2:80" ht="15.75" x14ac:dyDescent="0.25">
      <c r="B21" s="28">
        <f t="shared" si="0"/>
        <v>42</v>
      </c>
      <c r="C21" s="29">
        <f t="shared" si="20"/>
        <v>41198</v>
      </c>
      <c r="D21" s="30">
        <f t="shared" si="1"/>
        <v>41198</v>
      </c>
      <c r="E21" s="31"/>
      <c r="F21" s="22" t="s">
        <v>108</v>
      </c>
      <c r="G21" s="32" t="s">
        <v>49</v>
      </c>
      <c r="H21" s="33">
        <v>0.20833333333333334</v>
      </c>
      <c r="I21" s="33">
        <v>0.66666666666666663</v>
      </c>
      <c r="J21" s="34">
        <f t="shared" si="2"/>
        <v>10.999999999999998</v>
      </c>
      <c r="K21" s="32"/>
      <c r="L21" s="32"/>
      <c r="M21" s="33"/>
      <c r="N21" s="33"/>
      <c r="O21" s="34">
        <f t="shared" si="21"/>
        <v>0</v>
      </c>
      <c r="P21" s="34">
        <f t="shared" si="3"/>
        <v>0</v>
      </c>
      <c r="Q21" s="34">
        <f>+J21+O21+RESTID!L21</f>
        <v>10.999999999999998</v>
      </c>
      <c r="R21" s="35">
        <f t="shared" ca="1" si="4"/>
        <v>0.99999999999999978</v>
      </c>
      <c r="S21" s="33"/>
      <c r="T21" s="33"/>
      <c r="U21" s="34">
        <f t="shared" si="5"/>
        <v>0</v>
      </c>
      <c r="V21" s="33"/>
      <c r="W21" s="33"/>
      <c r="X21" s="34">
        <f t="shared" si="22"/>
        <v>0</v>
      </c>
      <c r="Y21" s="36" t="str">
        <f t="shared" si="6"/>
        <v/>
      </c>
      <c r="Z21" s="32"/>
      <c r="AA21" s="37"/>
      <c r="AB21" s="38"/>
      <c r="AC21" s="39"/>
      <c r="AQ21" s="40">
        <f t="shared" ca="1" si="7"/>
        <v>4.1666666666666657E-2</v>
      </c>
      <c r="AR21" s="41">
        <f t="shared" ca="1" si="8"/>
        <v>0</v>
      </c>
      <c r="AS21" s="42">
        <f t="shared" ca="1" si="9"/>
        <v>0</v>
      </c>
      <c r="AT21" s="43">
        <f t="shared" ca="1" si="10"/>
        <v>0</v>
      </c>
      <c r="AV21" s="40">
        <f t="shared" ca="1" si="11"/>
        <v>0</v>
      </c>
      <c r="AW21" s="44">
        <f t="shared" ca="1" si="12"/>
        <v>0</v>
      </c>
      <c r="AX21" s="42">
        <f t="shared" ca="1" si="13"/>
        <v>0</v>
      </c>
      <c r="AY21" s="41">
        <f t="shared" ca="1" si="14"/>
        <v>0</v>
      </c>
      <c r="BA21" s="40">
        <f t="shared" ca="1" si="15"/>
        <v>0</v>
      </c>
      <c r="BB21" s="44">
        <f t="shared" ca="1" si="16"/>
        <v>0</v>
      </c>
      <c r="BC21" s="42">
        <f t="shared" ca="1" si="17"/>
        <v>0</v>
      </c>
      <c r="BD21" s="41">
        <f t="shared" ca="1" si="18"/>
        <v>0</v>
      </c>
      <c r="BE21" s="2">
        <f t="shared" si="19"/>
        <v>0</v>
      </c>
      <c r="BF21" s="2"/>
      <c r="BG21" s="45">
        <v>9.7222222222222206E-3</v>
      </c>
      <c r="CA21" s="1"/>
      <c r="CB21" s="1"/>
    </row>
    <row r="22" spans="2:80" ht="15.75" x14ac:dyDescent="0.25">
      <c r="B22" s="28">
        <f t="shared" si="0"/>
        <v>42</v>
      </c>
      <c r="C22" s="29">
        <f t="shared" si="20"/>
        <v>41199</v>
      </c>
      <c r="D22" s="30">
        <f t="shared" si="1"/>
        <v>41199</v>
      </c>
      <c r="E22" s="31"/>
      <c r="F22" s="22" t="s">
        <v>109</v>
      </c>
      <c r="G22" s="32"/>
      <c r="H22" s="33"/>
      <c r="I22" s="33"/>
      <c r="J22" s="34">
        <f t="shared" si="2"/>
        <v>0</v>
      </c>
      <c r="K22" s="32"/>
      <c r="L22" s="32"/>
      <c r="M22" s="33"/>
      <c r="N22" s="33"/>
      <c r="O22" s="34">
        <f t="shared" si="21"/>
        <v>0</v>
      </c>
      <c r="P22" s="34">
        <f t="shared" si="3"/>
        <v>0</v>
      </c>
      <c r="Q22" s="34">
        <f>+J22+O22+RESTID!L22</f>
        <v>0</v>
      </c>
      <c r="R22" s="35">
        <f t="shared" ca="1" si="4"/>
        <v>0</v>
      </c>
      <c r="S22" s="33"/>
      <c r="T22" s="33"/>
      <c r="U22" s="34">
        <f t="shared" si="5"/>
        <v>0</v>
      </c>
      <c r="V22" s="33"/>
      <c r="W22" s="33"/>
      <c r="X22" s="34">
        <f t="shared" si="22"/>
        <v>0</v>
      </c>
      <c r="Y22" s="36" t="str">
        <f t="shared" si="6"/>
        <v/>
      </c>
      <c r="Z22" s="32"/>
      <c r="AA22" s="37"/>
      <c r="AB22" s="38"/>
      <c r="AC22" s="39"/>
      <c r="AQ22" s="40">
        <f t="shared" ca="1" si="7"/>
        <v>0</v>
      </c>
      <c r="AR22" s="41">
        <f t="shared" ca="1" si="8"/>
        <v>0</v>
      </c>
      <c r="AS22" s="42">
        <f t="shared" ca="1" si="9"/>
        <v>0</v>
      </c>
      <c r="AT22" s="43">
        <f t="shared" ca="1" si="10"/>
        <v>0</v>
      </c>
      <c r="AV22" s="40">
        <f t="shared" ca="1" si="11"/>
        <v>0</v>
      </c>
      <c r="AW22" s="44">
        <f t="shared" ca="1" si="12"/>
        <v>0</v>
      </c>
      <c r="AX22" s="42">
        <f t="shared" ca="1" si="13"/>
        <v>0</v>
      </c>
      <c r="AY22" s="41">
        <f t="shared" ca="1" si="14"/>
        <v>0</v>
      </c>
      <c r="BA22" s="40">
        <f t="shared" ca="1" si="15"/>
        <v>0</v>
      </c>
      <c r="BB22" s="44">
        <f t="shared" ca="1" si="16"/>
        <v>0</v>
      </c>
      <c r="BC22" s="42">
        <f t="shared" ca="1" si="17"/>
        <v>0</v>
      </c>
      <c r="BD22" s="41">
        <f t="shared" ca="1" si="18"/>
        <v>0</v>
      </c>
      <c r="BE22" s="2">
        <f t="shared" si="19"/>
        <v>0</v>
      </c>
      <c r="BF22" s="2"/>
      <c r="BG22" s="45">
        <v>1.0416666666666701E-2</v>
      </c>
      <c r="BJ22" s="2" t="s">
        <v>26</v>
      </c>
      <c r="CA22" s="1"/>
      <c r="CB22" s="1"/>
    </row>
    <row r="23" spans="2:80" ht="15.75" x14ac:dyDescent="0.25">
      <c r="B23" s="28">
        <f t="shared" si="0"/>
        <v>42</v>
      </c>
      <c r="C23" s="29">
        <f t="shared" si="20"/>
        <v>41200</v>
      </c>
      <c r="D23" s="30">
        <f t="shared" si="1"/>
        <v>41200</v>
      </c>
      <c r="E23" s="31"/>
      <c r="F23" s="22" t="s">
        <v>110</v>
      </c>
      <c r="G23" s="32"/>
      <c r="H23" s="33"/>
      <c r="I23" s="33"/>
      <c r="J23" s="34">
        <f t="shared" si="2"/>
        <v>0</v>
      </c>
      <c r="K23" s="32"/>
      <c r="L23" s="32"/>
      <c r="M23" s="33"/>
      <c r="N23" s="33"/>
      <c r="O23" s="34">
        <f t="shared" si="21"/>
        <v>0</v>
      </c>
      <c r="P23" s="34">
        <f t="shared" si="3"/>
        <v>0</v>
      </c>
      <c r="Q23" s="34">
        <f>+J23+O23+RESTID!L23</f>
        <v>0</v>
      </c>
      <c r="R23" s="35">
        <f t="shared" ca="1" si="4"/>
        <v>0</v>
      </c>
      <c r="S23" s="33"/>
      <c r="T23" s="33"/>
      <c r="U23" s="34">
        <f t="shared" si="5"/>
        <v>0</v>
      </c>
      <c r="V23" s="33"/>
      <c r="W23" s="33"/>
      <c r="X23" s="34">
        <f t="shared" si="22"/>
        <v>0</v>
      </c>
      <c r="Y23" s="36" t="str">
        <f t="shared" si="6"/>
        <v/>
      </c>
      <c r="Z23" s="32"/>
      <c r="AA23" s="37"/>
      <c r="AB23" s="38"/>
      <c r="AC23" s="39"/>
      <c r="AQ23" s="40">
        <f t="shared" ca="1" si="7"/>
        <v>0</v>
      </c>
      <c r="AR23" s="41">
        <f t="shared" ca="1" si="8"/>
        <v>0</v>
      </c>
      <c r="AS23" s="42">
        <f t="shared" ca="1" si="9"/>
        <v>0</v>
      </c>
      <c r="AT23" s="43">
        <f t="shared" ca="1" si="10"/>
        <v>0</v>
      </c>
      <c r="AV23" s="40">
        <f t="shared" ca="1" si="11"/>
        <v>0</v>
      </c>
      <c r="AW23" s="44">
        <f t="shared" ca="1" si="12"/>
        <v>0</v>
      </c>
      <c r="AX23" s="42">
        <f t="shared" ca="1" si="13"/>
        <v>0</v>
      </c>
      <c r="AY23" s="41">
        <f t="shared" ca="1" si="14"/>
        <v>0</v>
      </c>
      <c r="BA23" s="40">
        <f t="shared" ca="1" si="15"/>
        <v>0</v>
      </c>
      <c r="BB23" s="44">
        <f t="shared" ca="1" si="16"/>
        <v>0</v>
      </c>
      <c r="BC23" s="42">
        <f t="shared" ca="1" si="17"/>
        <v>0</v>
      </c>
      <c r="BD23" s="41">
        <f t="shared" ca="1" si="18"/>
        <v>0</v>
      </c>
      <c r="BE23" s="2">
        <f t="shared" si="19"/>
        <v>0</v>
      </c>
      <c r="BF23" s="2"/>
      <c r="BG23" s="45">
        <v>1.1111111111111099E-2</v>
      </c>
      <c r="CA23" s="1"/>
      <c r="CB23" s="1"/>
    </row>
    <row r="24" spans="2:80" ht="15.75" x14ac:dyDescent="0.25">
      <c r="B24" s="28">
        <f t="shared" si="0"/>
        <v>42</v>
      </c>
      <c r="C24" s="29">
        <f t="shared" si="20"/>
        <v>41201</v>
      </c>
      <c r="D24" s="30">
        <f t="shared" si="1"/>
        <v>41201</v>
      </c>
      <c r="E24" s="31"/>
      <c r="F24" s="22" t="s">
        <v>111</v>
      </c>
      <c r="G24" s="32"/>
      <c r="H24" s="33"/>
      <c r="I24" s="33"/>
      <c r="J24" s="34">
        <f t="shared" si="2"/>
        <v>0</v>
      </c>
      <c r="K24" s="32"/>
      <c r="L24" s="32"/>
      <c r="M24" s="33"/>
      <c r="N24" s="33"/>
      <c r="O24" s="34">
        <f t="shared" si="21"/>
        <v>0</v>
      </c>
      <c r="P24" s="34">
        <f t="shared" si="3"/>
        <v>0</v>
      </c>
      <c r="Q24" s="34">
        <f>+J24+O24+RESTID!L24</f>
        <v>0</v>
      </c>
      <c r="R24" s="35">
        <f t="shared" ca="1" si="4"/>
        <v>0</v>
      </c>
      <c r="S24" s="33"/>
      <c r="T24" s="33"/>
      <c r="U24" s="34">
        <f t="shared" si="5"/>
        <v>0</v>
      </c>
      <c r="V24" s="33"/>
      <c r="W24" s="33"/>
      <c r="X24" s="34">
        <f t="shared" si="22"/>
        <v>0</v>
      </c>
      <c r="Y24" s="36" t="str">
        <f t="shared" si="6"/>
        <v/>
      </c>
      <c r="Z24" s="32"/>
      <c r="AA24" s="37"/>
      <c r="AB24" s="38"/>
      <c r="AC24" s="39"/>
      <c r="AQ24" s="40">
        <f t="shared" ca="1" si="7"/>
        <v>0</v>
      </c>
      <c r="AR24" s="41">
        <f t="shared" ca="1" si="8"/>
        <v>0</v>
      </c>
      <c r="AS24" s="42">
        <f t="shared" ca="1" si="9"/>
        <v>0</v>
      </c>
      <c r="AT24" s="43">
        <f t="shared" ca="1" si="10"/>
        <v>0</v>
      </c>
      <c r="AV24" s="40">
        <f t="shared" ca="1" si="11"/>
        <v>0</v>
      </c>
      <c r="AW24" s="44">
        <f t="shared" ca="1" si="12"/>
        <v>0</v>
      </c>
      <c r="AX24" s="42">
        <f t="shared" ca="1" si="13"/>
        <v>0</v>
      </c>
      <c r="AY24" s="41">
        <f t="shared" ca="1" si="14"/>
        <v>0</v>
      </c>
      <c r="BA24" s="40">
        <f t="shared" ca="1" si="15"/>
        <v>0</v>
      </c>
      <c r="BB24" s="44">
        <f t="shared" ca="1" si="16"/>
        <v>0</v>
      </c>
      <c r="BC24" s="42">
        <f t="shared" ca="1" si="17"/>
        <v>0</v>
      </c>
      <c r="BD24" s="41">
        <f t="shared" ca="1" si="18"/>
        <v>0</v>
      </c>
      <c r="BE24" s="2">
        <f t="shared" si="19"/>
        <v>0</v>
      </c>
      <c r="BF24" s="2"/>
      <c r="BG24" s="45">
        <v>1.18055555555556E-2</v>
      </c>
      <c r="BL24" s="2" t="s">
        <v>27</v>
      </c>
      <c r="CA24" s="1"/>
      <c r="CB24" s="1"/>
    </row>
    <row r="25" spans="2:80" ht="15.75" x14ac:dyDescent="0.25">
      <c r="B25" s="28">
        <f t="shared" si="0"/>
        <v>42</v>
      </c>
      <c r="C25" s="29">
        <f t="shared" si="20"/>
        <v>41202</v>
      </c>
      <c r="D25" s="30">
        <f t="shared" si="1"/>
        <v>41202</v>
      </c>
      <c r="E25" s="31"/>
      <c r="F25" s="22" t="s">
        <v>112</v>
      </c>
      <c r="G25" s="32"/>
      <c r="H25" s="33"/>
      <c r="I25" s="33"/>
      <c r="J25" s="34">
        <f t="shared" si="2"/>
        <v>0</v>
      </c>
      <c r="K25" s="32"/>
      <c r="L25" s="32"/>
      <c r="M25" s="33"/>
      <c r="N25" s="33"/>
      <c r="O25" s="34">
        <f t="shared" si="21"/>
        <v>0</v>
      </c>
      <c r="P25" s="34">
        <f t="shared" si="3"/>
        <v>0</v>
      </c>
      <c r="Q25" s="34">
        <f>+J25+O25+RESTID!L25</f>
        <v>0</v>
      </c>
      <c r="R25" s="35">
        <f t="shared" ca="1" si="4"/>
        <v>0</v>
      </c>
      <c r="S25" s="33"/>
      <c r="T25" s="33"/>
      <c r="U25" s="34">
        <f t="shared" si="5"/>
        <v>0</v>
      </c>
      <c r="V25" s="33"/>
      <c r="W25" s="33"/>
      <c r="X25" s="34">
        <f t="shared" si="22"/>
        <v>0</v>
      </c>
      <c r="Y25" s="36" t="str">
        <f t="shared" si="6"/>
        <v/>
      </c>
      <c r="Z25" s="32"/>
      <c r="AA25" s="37"/>
      <c r="AB25" s="38"/>
      <c r="AC25" s="39"/>
      <c r="AQ25" s="40">
        <f t="shared" ca="1" si="7"/>
        <v>0</v>
      </c>
      <c r="AR25" s="41">
        <f t="shared" ca="1" si="8"/>
        <v>0</v>
      </c>
      <c r="AS25" s="42">
        <f t="shared" ca="1" si="9"/>
        <v>0</v>
      </c>
      <c r="AT25" s="43">
        <f t="shared" ca="1" si="10"/>
        <v>0</v>
      </c>
      <c r="AV25" s="40">
        <f t="shared" ca="1" si="11"/>
        <v>0</v>
      </c>
      <c r="AW25" s="44">
        <f t="shared" ca="1" si="12"/>
        <v>0</v>
      </c>
      <c r="AX25" s="42">
        <f t="shared" ca="1" si="13"/>
        <v>0</v>
      </c>
      <c r="AY25" s="41">
        <f t="shared" ca="1" si="14"/>
        <v>0</v>
      </c>
      <c r="BA25" s="40">
        <f t="shared" ca="1" si="15"/>
        <v>0</v>
      </c>
      <c r="BB25" s="44">
        <f t="shared" ca="1" si="16"/>
        <v>0</v>
      </c>
      <c r="BC25" s="42">
        <f t="shared" ca="1" si="17"/>
        <v>0</v>
      </c>
      <c r="BD25" s="41">
        <f t="shared" ca="1" si="18"/>
        <v>0</v>
      </c>
      <c r="BE25" s="2">
        <f t="shared" si="19"/>
        <v>0</v>
      </c>
      <c r="BF25" s="2"/>
      <c r="BG25" s="45">
        <v>1.2500000000000001E-2</v>
      </c>
      <c r="BL25" s="2" t="s">
        <v>28</v>
      </c>
      <c r="CA25" s="1"/>
      <c r="CB25" s="1"/>
    </row>
    <row r="26" spans="2:80" ht="15.75" x14ac:dyDescent="0.25">
      <c r="B26" s="28">
        <f t="shared" si="0"/>
        <v>42</v>
      </c>
      <c r="C26" s="29">
        <f t="shared" si="20"/>
        <v>41203</v>
      </c>
      <c r="D26" s="30">
        <f t="shared" si="1"/>
        <v>41203</v>
      </c>
      <c r="E26" s="31"/>
      <c r="F26" s="22" t="s">
        <v>113</v>
      </c>
      <c r="G26" s="32"/>
      <c r="H26" s="33"/>
      <c r="I26" s="33"/>
      <c r="J26" s="34">
        <f t="shared" si="2"/>
        <v>0</v>
      </c>
      <c r="K26" s="32"/>
      <c r="L26" s="32"/>
      <c r="M26" s="33"/>
      <c r="N26" s="33"/>
      <c r="O26" s="34">
        <f t="shared" si="21"/>
        <v>0</v>
      </c>
      <c r="P26" s="34">
        <f t="shared" si="3"/>
        <v>0</v>
      </c>
      <c r="Q26" s="34">
        <f>+J26+O26+RESTID!L26</f>
        <v>0</v>
      </c>
      <c r="R26" s="35">
        <f t="shared" ca="1" si="4"/>
        <v>0</v>
      </c>
      <c r="S26" s="33"/>
      <c r="T26" s="33"/>
      <c r="U26" s="34">
        <f t="shared" si="5"/>
        <v>0</v>
      </c>
      <c r="V26" s="33"/>
      <c r="W26" s="33"/>
      <c r="X26" s="34">
        <f t="shared" si="22"/>
        <v>0</v>
      </c>
      <c r="Y26" s="36" t="str">
        <f t="shared" si="6"/>
        <v/>
      </c>
      <c r="Z26" s="32"/>
      <c r="AA26" s="37"/>
      <c r="AB26" s="38"/>
      <c r="AC26" s="39"/>
      <c r="AQ26" s="40">
        <f t="shared" ca="1" si="7"/>
        <v>0</v>
      </c>
      <c r="AR26" s="41">
        <f t="shared" ca="1" si="8"/>
        <v>0</v>
      </c>
      <c r="AS26" s="42">
        <f t="shared" ca="1" si="9"/>
        <v>0</v>
      </c>
      <c r="AT26" s="43">
        <f t="shared" ca="1" si="10"/>
        <v>0</v>
      </c>
      <c r="AV26" s="40">
        <f t="shared" ca="1" si="11"/>
        <v>0</v>
      </c>
      <c r="AW26" s="44">
        <f t="shared" ca="1" si="12"/>
        <v>0</v>
      </c>
      <c r="AX26" s="42">
        <f t="shared" ca="1" si="13"/>
        <v>0</v>
      </c>
      <c r="AY26" s="41">
        <f t="shared" ca="1" si="14"/>
        <v>0</v>
      </c>
      <c r="BA26" s="40">
        <f t="shared" ca="1" si="15"/>
        <v>0</v>
      </c>
      <c r="BB26" s="44">
        <f t="shared" ca="1" si="16"/>
        <v>0</v>
      </c>
      <c r="BC26" s="42">
        <f t="shared" ca="1" si="17"/>
        <v>0</v>
      </c>
      <c r="BD26" s="41">
        <f t="shared" ca="1" si="18"/>
        <v>0</v>
      </c>
      <c r="BE26" s="2">
        <f t="shared" si="19"/>
        <v>0</v>
      </c>
      <c r="BF26" s="2"/>
      <c r="BG26" s="45">
        <v>1.3194444444444399E-2</v>
      </c>
      <c r="CA26" s="1"/>
      <c r="CB26" s="1"/>
    </row>
    <row r="27" spans="2:80" ht="15.75" x14ac:dyDescent="0.25">
      <c r="B27" s="28">
        <f t="shared" si="0"/>
        <v>43</v>
      </c>
      <c r="C27" s="29">
        <f t="shared" si="20"/>
        <v>41204</v>
      </c>
      <c r="D27" s="30">
        <f t="shared" si="1"/>
        <v>41204</v>
      </c>
      <c r="E27" s="31"/>
      <c r="F27" s="22" t="s">
        <v>114</v>
      </c>
      <c r="G27" s="32"/>
      <c r="H27" s="33"/>
      <c r="I27" s="33"/>
      <c r="J27" s="34">
        <f t="shared" si="2"/>
        <v>0</v>
      </c>
      <c r="K27" s="32"/>
      <c r="L27" s="32"/>
      <c r="M27" s="33"/>
      <c r="N27" s="33"/>
      <c r="O27" s="34">
        <f t="shared" si="21"/>
        <v>0</v>
      </c>
      <c r="P27" s="34">
        <f t="shared" si="3"/>
        <v>0</v>
      </c>
      <c r="Q27" s="34">
        <f>+J27+O27+RESTID!L27</f>
        <v>0</v>
      </c>
      <c r="R27" s="35">
        <f t="shared" ca="1" si="4"/>
        <v>0</v>
      </c>
      <c r="S27" s="33"/>
      <c r="T27" s="33"/>
      <c r="U27" s="34">
        <f t="shared" si="5"/>
        <v>0</v>
      </c>
      <c r="V27" s="33"/>
      <c r="W27" s="33"/>
      <c r="X27" s="34">
        <f t="shared" si="22"/>
        <v>0</v>
      </c>
      <c r="Y27" s="36" t="str">
        <f t="shared" si="6"/>
        <v/>
      </c>
      <c r="Z27" s="32"/>
      <c r="AA27" s="37"/>
      <c r="AB27" s="38"/>
      <c r="AC27" s="39"/>
      <c r="AQ27" s="40">
        <f t="shared" ca="1" si="7"/>
        <v>0</v>
      </c>
      <c r="AR27" s="41">
        <f t="shared" ca="1" si="8"/>
        <v>0</v>
      </c>
      <c r="AS27" s="42">
        <f t="shared" ca="1" si="9"/>
        <v>0</v>
      </c>
      <c r="AT27" s="43">
        <f t="shared" ca="1" si="10"/>
        <v>0</v>
      </c>
      <c r="AV27" s="40">
        <f t="shared" ca="1" si="11"/>
        <v>0</v>
      </c>
      <c r="AW27" s="44">
        <f t="shared" ca="1" si="12"/>
        <v>0</v>
      </c>
      <c r="AX27" s="42">
        <f t="shared" ca="1" si="13"/>
        <v>0</v>
      </c>
      <c r="AY27" s="41">
        <f t="shared" ca="1" si="14"/>
        <v>0</v>
      </c>
      <c r="BA27" s="40">
        <f t="shared" ca="1" si="15"/>
        <v>0</v>
      </c>
      <c r="BB27" s="44">
        <f t="shared" ca="1" si="16"/>
        <v>0</v>
      </c>
      <c r="BC27" s="42">
        <f t="shared" ca="1" si="17"/>
        <v>0</v>
      </c>
      <c r="BD27" s="41">
        <f t="shared" ca="1" si="18"/>
        <v>0</v>
      </c>
      <c r="BE27" s="2">
        <f t="shared" si="19"/>
        <v>0</v>
      </c>
      <c r="BF27" s="2"/>
      <c r="BG27" s="45">
        <v>1.38888888888889E-2</v>
      </c>
      <c r="CA27" s="1"/>
      <c r="CB27" s="1"/>
    </row>
    <row r="28" spans="2:80" ht="15.75" x14ac:dyDescent="0.25">
      <c r="B28" s="28">
        <f t="shared" si="0"/>
        <v>43</v>
      </c>
      <c r="C28" s="29">
        <f t="shared" si="20"/>
        <v>41205</v>
      </c>
      <c r="D28" s="30">
        <f t="shared" si="1"/>
        <v>41205</v>
      </c>
      <c r="E28" s="31"/>
      <c r="F28" s="22" t="s">
        <v>115</v>
      </c>
      <c r="G28" s="32"/>
      <c r="H28" s="33"/>
      <c r="I28" s="33"/>
      <c r="J28" s="34">
        <f t="shared" si="2"/>
        <v>0</v>
      </c>
      <c r="K28" s="32"/>
      <c r="L28" s="32"/>
      <c r="M28" s="33"/>
      <c r="N28" s="33"/>
      <c r="O28" s="34">
        <f t="shared" si="21"/>
        <v>0</v>
      </c>
      <c r="P28" s="34">
        <f t="shared" si="3"/>
        <v>0</v>
      </c>
      <c r="Q28" s="34">
        <f>+J28+O28+RESTID!L28</f>
        <v>0</v>
      </c>
      <c r="R28" s="35">
        <f t="shared" ca="1" si="4"/>
        <v>0</v>
      </c>
      <c r="S28" s="33"/>
      <c r="T28" s="33"/>
      <c r="U28" s="34">
        <f t="shared" si="5"/>
        <v>0</v>
      </c>
      <c r="V28" s="33"/>
      <c r="W28" s="33"/>
      <c r="X28" s="34">
        <f t="shared" si="22"/>
        <v>0</v>
      </c>
      <c r="Y28" s="36" t="str">
        <f t="shared" si="6"/>
        <v/>
      </c>
      <c r="Z28" s="32"/>
      <c r="AA28" s="37"/>
      <c r="AB28" s="38"/>
      <c r="AC28" s="39"/>
      <c r="AQ28" s="40">
        <f t="shared" ca="1" si="7"/>
        <v>0</v>
      </c>
      <c r="AR28" s="41">
        <f t="shared" ca="1" si="8"/>
        <v>0</v>
      </c>
      <c r="AS28" s="42">
        <f t="shared" ca="1" si="9"/>
        <v>0</v>
      </c>
      <c r="AT28" s="43">
        <f t="shared" ca="1" si="10"/>
        <v>0</v>
      </c>
      <c r="AV28" s="40">
        <f t="shared" ca="1" si="11"/>
        <v>0</v>
      </c>
      <c r="AW28" s="44">
        <f t="shared" ca="1" si="12"/>
        <v>0</v>
      </c>
      <c r="AX28" s="42">
        <f t="shared" ca="1" si="13"/>
        <v>0</v>
      </c>
      <c r="AY28" s="41">
        <f t="shared" ca="1" si="14"/>
        <v>0</v>
      </c>
      <c r="BA28" s="40">
        <f t="shared" ca="1" si="15"/>
        <v>0</v>
      </c>
      <c r="BB28" s="44">
        <f t="shared" ca="1" si="16"/>
        <v>0</v>
      </c>
      <c r="BC28" s="42">
        <f t="shared" ca="1" si="17"/>
        <v>0</v>
      </c>
      <c r="BD28" s="41">
        <f t="shared" ca="1" si="18"/>
        <v>0</v>
      </c>
      <c r="BE28" s="2">
        <f t="shared" si="19"/>
        <v>0</v>
      </c>
      <c r="BF28" s="2"/>
      <c r="BG28" s="45">
        <v>1.4583333333333301E-2</v>
      </c>
      <c r="BI28" s="2">
        <v>1</v>
      </c>
      <c r="BK28" s="48" t="str">
        <f>CONCATENATE(B4,BJ32,C4,BJ31,BI28)</f>
        <v>2012-10-1</v>
      </c>
      <c r="BL28" s="2">
        <v>1</v>
      </c>
      <c r="CA28" s="1"/>
      <c r="CB28" s="1"/>
    </row>
    <row r="29" spans="2:80" ht="15.75" x14ac:dyDescent="0.25">
      <c r="B29" s="28">
        <f t="shared" si="0"/>
        <v>43</v>
      </c>
      <c r="C29" s="29">
        <f t="shared" si="20"/>
        <v>41206</v>
      </c>
      <c r="D29" s="30">
        <f t="shared" si="1"/>
        <v>41206</v>
      </c>
      <c r="E29" s="31"/>
      <c r="F29" s="22" t="s">
        <v>116</v>
      </c>
      <c r="G29" s="32" t="s">
        <v>49</v>
      </c>
      <c r="H29" s="33">
        <v>0.29166666666666669</v>
      </c>
      <c r="I29" s="33">
        <v>0.79166666666666663</v>
      </c>
      <c r="J29" s="34">
        <f t="shared" si="2"/>
        <v>11.999999999999998</v>
      </c>
      <c r="K29" s="32"/>
      <c r="L29" s="32"/>
      <c r="M29" s="33"/>
      <c r="N29" s="33"/>
      <c r="O29" s="34">
        <f t="shared" si="21"/>
        <v>0</v>
      </c>
      <c r="P29" s="34">
        <f t="shared" si="3"/>
        <v>0</v>
      </c>
      <c r="Q29" s="34">
        <f>+J29+O29+RESTID!L29</f>
        <v>11.999999999999998</v>
      </c>
      <c r="R29" s="35">
        <f t="shared" ca="1" si="4"/>
        <v>0</v>
      </c>
      <c r="S29" s="33"/>
      <c r="T29" s="33"/>
      <c r="U29" s="34">
        <f t="shared" si="5"/>
        <v>0</v>
      </c>
      <c r="V29" s="33"/>
      <c r="W29" s="33"/>
      <c r="X29" s="34">
        <f t="shared" si="22"/>
        <v>0</v>
      </c>
      <c r="Y29" s="36" t="str">
        <f t="shared" si="6"/>
        <v/>
      </c>
      <c r="Z29" s="32"/>
      <c r="AA29" s="37"/>
      <c r="AB29" s="38"/>
      <c r="AC29" s="39"/>
      <c r="AQ29" s="40">
        <f t="shared" ca="1" si="7"/>
        <v>0</v>
      </c>
      <c r="AR29" s="41">
        <f t="shared" ca="1" si="8"/>
        <v>0</v>
      </c>
      <c r="AS29" s="42">
        <f t="shared" ca="1" si="9"/>
        <v>0</v>
      </c>
      <c r="AT29" s="43">
        <f t="shared" ca="1" si="10"/>
        <v>0</v>
      </c>
      <c r="AV29" s="40">
        <f t="shared" ca="1" si="11"/>
        <v>0</v>
      </c>
      <c r="AW29" s="44">
        <f t="shared" ca="1" si="12"/>
        <v>0</v>
      </c>
      <c r="AX29" s="42">
        <f t="shared" ca="1" si="13"/>
        <v>0</v>
      </c>
      <c r="AY29" s="41">
        <f t="shared" ca="1" si="14"/>
        <v>0</v>
      </c>
      <c r="BA29" s="40">
        <f t="shared" ca="1" si="15"/>
        <v>0</v>
      </c>
      <c r="BB29" s="44">
        <f t="shared" ca="1" si="16"/>
        <v>0</v>
      </c>
      <c r="BC29" s="42">
        <f t="shared" ca="1" si="17"/>
        <v>0</v>
      </c>
      <c r="BD29" s="41">
        <f t="shared" ca="1" si="18"/>
        <v>0</v>
      </c>
      <c r="BE29" s="2">
        <f t="shared" si="19"/>
        <v>0</v>
      </c>
      <c r="BF29" s="2"/>
      <c r="BG29" s="45">
        <v>1.52777777777778E-2</v>
      </c>
      <c r="BK29" s="48">
        <f>+BK28-1</f>
        <v>41182</v>
      </c>
      <c r="BL29" s="2">
        <v>2</v>
      </c>
      <c r="BN29" s="2">
        <v>2012</v>
      </c>
      <c r="BP29" s="2">
        <v>2012</v>
      </c>
      <c r="CA29" s="1"/>
      <c r="CB29" s="1"/>
    </row>
    <row r="30" spans="2:80" ht="15.75" x14ac:dyDescent="0.25">
      <c r="B30" s="28">
        <f t="shared" si="0"/>
        <v>43</v>
      </c>
      <c r="C30" s="29">
        <f t="shared" si="20"/>
        <v>41207</v>
      </c>
      <c r="D30" s="30">
        <f t="shared" si="1"/>
        <v>41207</v>
      </c>
      <c r="E30" s="31"/>
      <c r="F30" s="22" t="s">
        <v>117</v>
      </c>
      <c r="G30" s="32" t="s">
        <v>49</v>
      </c>
      <c r="H30" s="33">
        <v>0.29166666666666669</v>
      </c>
      <c r="I30" s="33">
        <v>0.79166666666666663</v>
      </c>
      <c r="J30" s="34">
        <f t="shared" si="2"/>
        <v>11.999999999999998</v>
      </c>
      <c r="K30" s="32"/>
      <c r="L30" s="32"/>
      <c r="M30" s="33"/>
      <c r="N30" s="33"/>
      <c r="O30" s="34">
        <f t="shared" si="21"/>
        <v>0</v>
      </c>
      <c r="P30" s="34">
        <f t="shared" si="3"/>
        <v>0</v>
      </c>
      <c r="Q30" s="34">
        <f>+J30+O30+RESTID!L30</f>
        <v>11.999999999999998</v>
      </c>
      <c r="R30" s="35">
        <f t="shared" ca="1" si="4"/>
        <v>0</v>
      </c>
      <c r="S30" s="33"/>
      <c r="T30" s="33"/>
      <c r="U30" s="34">
        <f t="shared" si="5"/>
        <v>0</v>
      </c>
      <c r="V30" s="33"/>
      <c r="W30" s="33"/>
      <c r="X30" s="34">
        <f t="shared" si="22"/>
        <v>0</v>
      </c>
      <c r="Y30" s="36" t="str">
        <f t="shared" si="6"/>
        <v/>
      </c>
      <c r="Z30" s="32"/>
      <c r="AA30" s="37"/>
      <c r="AB30" s="38"/>
      <c r="AC30" s="39"/>
      <c r="AQ30" s="40">
        <f t="shared" ca="1" si="7"/>
        <v>0</v>
      </c>
      <c r="AR30" s="41">
        <f t="shared" ca="1" si="8"/>
        <v>0</v>
      </c>
      <c r="AS30" s="42">
        <f t="shared" ca="1" si="9"/>
        <v>0</v>
      </c>
      <c r="AT30" s="43">
        <f t="shared" ca="1" si="10"/>
        <v>0</v>
      </c>
      <c r="AV30" s="40">
        <f t="shared" ca="1" si="11"/>
        <v>0</v>
      </c>
      <c r="AW30" s="44">
        <f t="shared" ca="1" si="12"/>
        <v>0</v>
      </c>
      <c r="AX30" s="42">
        <f t="shared" ca="1" si="13"/>
        <v>0</v>
      </c>
      <c r="AY30" s="41">
        <f t="shared" ca="1" si="14"/>
        <v>0</v>
      </c>
      <c r="BA30" s="40">
        <f t="shared" ca="1" si="15"/>
        <v>0</v>
      </c>
      <c r="BB30" s="44">
        <f t="shared" ca="1" si="16"/>
        <v>0</v>
      </c>
      <c r="BC30" s="42">
        <f t="shared" ca="1" si="17"/>
        <v>0</v>
      </c>
      <c r="BD30" s="41">
        <f t="shared" ca="1" si="18"/>
        <v>0</v>
      </c>
      <c r="BE30" s="2">
        <f t="shared" si="19"/>
        <v>0</v>
      </c>
      <c r="BF30" s="2"/>
      <c r="BG30" s="45">
        <v>1.59722222222222E-2</v>
      </c>
      <c r="BL30" s="2">
        <v>3</v>
      </c>
      <c r="BN30" s="2">
        <v>2013</v>
      </c>
      <c r="BP30" s="2">
        <v>2013</v>
      </c>
      <c r="CA30" s="1"/>
      <c r="CB30" s="1"/>
    </row>
    <row r="31" spans="2:80" ht="15.75" x14ac:dyDescent="0.25">
      <c r="B31" s="28">
        <f t="shared" si="0"/>
        <v>43</v>
      </c>
      <c r="C31" s="29">
        <f t="shared" si="20"/>
        <v>41208</v>
      </c>
      <c r="D31" s="30">
        <f t="shared" si="1"/>
        <v>41208</v>
      </c>
      <c r="E31" s="31"/>
      <c r="F31" s="22" t="s">
        <v>118</v>
      </c>
      <c r="G31" s="32" t="s">
        <v>49</v>
      </c>
      <c r="H31" s="33">
        <v>0.29166666666666669</v>
      </c>
      <c r="I31" s="33">
        <v>0.875</v>
      </c>
      <c r="J31" s="34">
        <f t="shared" si="2"/>
        <v>13.999999999999998</v>
      </c>
      <c r="K31" s="32"/>
      <c r="L31" s="32"/>
      <c r="M31" s="33"/>
      <c r="N31" s="33"/>
      <c r="O31" s="34">
        <f t="shared" si="21"/>
        <v>0</v>
      </c>
      <c r="P31" s="34">
        <f t="shared" si="3"/>
        <v>0</v>
      </c>
      <c r="Q31" s="34">
        <f>+J31+O31+RESTID!L31</f>
        <v>13.999999999999998</v>
      </c>
      <c r="R31" s="35">
        <f t="shared" ca="1" si="4"/>
        <v>1.9999999999999929</v>
      </c>
      <c r="S31" s="33"/>
      <c r="T31" s="33"/>
      <c r="U31" s="34">
        <f t="shared" si="5"/>
        <v>0</v>
      </c>
      <c r="V31" s="33"/>
      <c r="W31" s="33"/>
      <c r="X31" s="34">
        <f t="shared" si="22"/>
        <v>0</v>
      </c>
      <c r="Y31" s="36" t="str">
        <f t="shared" si="6"/>
        <v/>
      </c>
      <c r="Z31" s="32"/>
      <c r="AA31" s="37"/>
      <c r="AB31" s="38"/>
      <c r="AC31" s="39"/>
      <c r="AQ31" s="40">
        <f t="shared" ca="1" si="7"/>
        <v>0</v>
      </c>
      <c r="AR31" s="41">
        <f t="shared" ca="1" si="8"/>
        <v>8.3333333333333037E-2</v>
      </c>
      <c r="AS31" s="42">
        <f t="shared" ca="1" si="9"/>
        <v>0</v>
      </c>
      <c r="AT31" s="43">
        <f t="shared" ca="1" si="10"/>
        <v>0</v>
      </c>
      <c r="AV31" s="40">
        <f t="shared" ca="1" si="11"/>
        <v>0</v>
      </c>
      <c r="AW31" s="44">
        <f t="shared" ca="1" si="12"/>
        <v>0</v>
      </c>
      <c r="AX31" s="42">
        <f t="shared" ca="1" si="13"/>
        <v>0</v>
      </c>
      <c r="AY31" s="41">
        <f t="shared" ca="1" si="14"/>
        <v>0</v>
      </c>
      <c r="BA31" s="40">
        <f t="shared" ca="1" si="15"/>
        <v>0</v>
      </c>
      <c r="BB31" s="44">
        <f t="shared" ca="1" si="16"/>
        <v>0</v>
      </c>
      <c r="BC31" s="42">
        <f t="shared" ca="1" si="17"/>
        <v>0</v>
      </c>
      <c r="BD31" s="41">
        <f t="shared" ca="1" si="18"/>
        <v>0</v>
      </c>
      <c r="BE31" s="2">
        <f t="shared" si="19"/>
        <v>0</v>
      </c>
      <c r="BF31" s="2"/>
      <c r="BG31" s="45">
        <v>1.6666666666666701E-2</v>
      </c>
      <c r="BJ31" s="48" t="s">
        <v>29</v>
      </c>
      <c r="BL31" s="2">
        <v>4</v>
      </c>
      <c r="BN31" s="2">
        <v>2014</v>
      </c>
      <c r="BP31" s="2">
        <v>2014</v>
      </c>
      <c r="CA31" s="1"/>
      <c r="CB31" s="1"/>
    </row>
    <row r="32" spans="2:80" ht="15.75" x14ac:dyDescent="0.25">
      <c r="B32" s="28">
        <f t="shared" si="0"/>
        <v>43</v>
      </c>
      <c r="C32" s="29">
        <f t="shared" si="20"/>
        <v>41209</v>
      </c>
      <c r="D32" s="30">
        <f t="shared" si="1"/>
        <v>41209</v>
      </c>
      <c r="E32" s="31"/>
      <c r="F32" s="22" t="s">
        <v>119</v>
      </c>
      <c r="G32" s="32" t="s">
        <v>49</v>
      </c>
      <c r="H32" s="33">
        <v>0.29166666666666669</v>
      </c>
      <c r="I32" s="33">
        <v>0.75</v>
      </c>
      <c r="J32" s="34">
        <f t="shared" si="2"/>
        <v>11</v>
      </c>
      <c r="K32" s="32"/>
      <c r="L32" s="32"/>
      <c r="M32" s="33"/>
      <c r="N32" s="33"/>
      <c r="O32" s="34">
        <f t="shared" si="21"/>
        <v>0</v>
      </c>
      <c r="P32" s="34">
        <f t="shared" si="3"/>
        <v>0</v>
      </c>
      <c r="Q32" s="34">
        <f>+J32+O32+RESTID!L32</f>
        <v>11</v>
      </c>
      <c r="R32" s="35">
        <f t="shared" ca="1" si="4"/>
        <v>11</v>
      </c>
      <c r="S32" s="33"/>
      <c r="T32" s="33"/>
      <c r="U32" s="34">
        <f t="shared" si="5"/>
        <v>0</v>
      </c>
      <c r="V32" s="33"/>
      <c r="W32" s="33"/>
      <c r="X32" s="34">
        <f t="shared" si="22"/>
        <v>0</v>
      </c>
      <c r="Y32" s="36" t="str">
        <f t="shared" si="6"/>
        <v/>
      </c>
      <c r="Z32" s="32"/>
      <c r="AA32" s="37"/>
      <c r="AB32" s="38"/>
      <c r="AC32" s="39"/>
      <c r="AQ32" s="40">
        <f t="shared" ca="1" si="7"/>
        <v>0.45833333333333331</v>
      </c>
      <c r="AR32" s="41">
        <f t="shared" ca="1" si="8"/>
        <v>0</v>
      </c>
      <c r="AS32" s="42">
        <f t="shared" ca="1" si="9"/>
        <v>0</v>
      </c>
      <c r="AT32" s="43">
        <f t="shared" ca="1" si="10"/>
        <v>0</v>
      </c>
      <c r="AV32" s="40">
        <f t="shared" ca="1" si="11"/>
        <v>0</v>
      </c>
      <c r="AW32" s="44">
        <f t="shared" ca="1" si="12"/>
        <v>0</v>
      </c>
      <c r="AX32" s="42">
        <f t="shared" ca="1" si="13"/>
        <v>0</v>
      </c>
      <c r="AY32" s="41">
        <f t="shared" ca="1" si="14"/>
        <v>0</v>
      </c>
      <c r="BA32" s="40">
        <f t="shared" ca="1" si="15"/>
        <v>0</v>
      </c>
      <c r="BB32" s="44">
        <f t="shared" ca="1" si="16"/>
        <v>0</v>
      </c>
      <c r="BC32" s="42">
        <f t="shared" ca="1" si="17"/>
        <v>0</v>
      </c>
      <c r="BD32" s="41">
        <f t="shared" ca="1" si="18"/>
        <v>0</v>
      </c>
      <c r="BE32" s="2">
        <f t="shared" si="19"/>
        <v>0</v>
      </c>
      <c r="BF32" s="2"/>
      <c r="BG32" s="45">
        <v>1.7361111111111101E-2</v>
      </c>
      <c r="BJ32" s="48" t="s">
        <v>29</v>
      </c>
      <c r="BL32" s="2">
        <v>5</v>
      </c>
      <c r="BN32" s="2">
        <v>2015</v>
      </c>
      <c r="BP32" s="2">
        <v>2015</v>
      </c>
      <c r="CA32" s="1"/>
      <c r="CB32" s="1"/>
    </row>
    <row r="33" spans="1:80" ht="15.75" x14ac:dyDescent="0.25">
      <c r="B33" s="28">
        <f t="shared" si="0"/>
        <v>43</v>
      </c>
      <c r="C33" s="29">
        <f t="shared" si="20"/>
        <v>41210</v>
      </c>
      <c r="D33" s="30">
        <f t="shared" si="1"/>
        <v>41210</v>
      </c>
      <c r="E33" s="31"/>
      <c r="F33" s="22" t="s">
        <v>120</v>
      </c>
      <c r="G33" s="32" t="s">
        <v>49</v>
      </c>
      <c r="H33" s="33">
        <v>0.29166666666666669</v>
      </c>
      <c r="I33" s="33">
        <v>0.75</v>
      </c>
      <c r="J33" s="34">
        <f t="shared" si="2"/>
        <v>11</v>
      </c>
      <c r="K33" s="32"/>
      <c r="L33" s="32"/>
      <c r="M33" s="33"/>
      <c r="N33" s="33"/>
      <c r="O33" s="34">
        <f t="shared" si="21"/>
        <v>0</v>
      </c>
      <c r="P33" s="34">
        <f t="shared" si="3"/>
        <v>0</v>
      </c>
      <c r="Q33" s="34">
        <f>+J33+O33+RESTID!L33</f>
        <v>11</v>
      </c>
      <c r="R33" s="35">
        <f t="shared" ca="1" si="4"/>
        <v>11</v>
      </c>
      <c r="S33" s="33"/>
      <c r="T33" s="33"/>
      <c r="U33" s="34">
        <f t="shared" si="5"/>
        <v>0</v>
      </c>
      <c r="V33" s="33"/>
      <c r="W33" s="33"/>
      <c r="X33" s="34">
        <f t="shared" si="22"/>
        <v>0</v>
      </c>
      <c r="Y33" s="36" t="str">
        <f t="shared" si="6"/>
        <v/>
      </c>
      <c r="Z33" s="32"/>
      <c r="AA33" s="37"/>
      <c r="AB33" s="38"/>
      <c r="AC33" s="39"/>
      <c r="AQ33" s="40">
        <f t="shared" ca="1" si="7"/>
        <v>0.45833333333333331</v>
      </c>
      <c r="AR33" s="41">
        <f t="shared" ca="1" si="8"/>
        <v>0</v>
      </c>
      <c r="AS33" s="42">
        <f t="shared" ca="1" si="9"/>
        <v>0</v>
      </c>
      <c r="AT33" s="43">
        <f t="shared" ca="1" si="10"/>
        <v>0</v>
      </c>
      <c r="AV33" s="40">
        <f t="shared" ca="1" si="11"/>
        <v>0</v>
      </c>
      <c r="AW33" s="44">
        <f t="shared" ca="1" si="12"/>
        <v>0</v>
      </c>
      <c r="AX33" s="42">
        <f t="shared" ca="1" si="13"/>
        <v>0</v>
      </c>
      <c r="AY33" s="41">
        <f t="shared" ca="1" si="14"/>
        <v>0</v>
      </c>
      <c r="BA33" s="40">
        <f t="shared" ca="1" si="15"/>
        <v>0</v>
      </c>
      <c r="BB33" s="44">
        <f t="shared" ca="1" si="16"/>
        <v>0</v>
      </c>
      <c r="BC33" s="42">
        <f t="shared" ca="1" si="17"/>
        <v>0</v>
      </c>
      <c r="BD33" s="41">
        <f t="shared" ca="1" si="18"/>
        <v>0</v>
      </c>
      <c r="BE33" s="2">
        <f t="shared" si="19"/>
        <v>0</v>
      </c>
      <c r="BF33" s="2"/>
      <c r="BG33" s="45">
        <v>1.8055555555555599E-2</v>
      </c>
      <c r="BJ33" s="2" t="s">
        <v>29</v>
      </c>
      <c r="BL33" s="2">
        <v>6</v>
      </c>
      <c r="BN33" s="2">
        <v>2016</v>
      </c>
      <c r="BP33" s="2">
        <v>2016</v>
      </c>
      <c r="CA33" s="1"/>
      <c r="CB33" s="1"/>
    </row>
    <row r="34" spans="1:80" ht="15.75" x14ac:dyDescent="0.25">
      <c r="B34" s="28">
        <f>IF(MONTH(C33)=MONTH(C33+1),INT((C34-WEEKDAY(C34,2)-DATE(YEAR(C34+4-WEEKDAY(C34,2)),1,4))/7)+2,"")</f>
        <v>44</v>
      </c>
      <c r="C34" s="29">
        <f>IF(MONTH(C33)=MONTH(C33+1),C33+1,"")</f>
        <v>41211</v>
      </c>
      <c r="D34" s="30">
        <f t="shared" si="1"/>
        <v>41211</v>
      </c>
      <c r="E34" s="31"/>
      <c r="F34" s="22" t="s">
        <v>121</v>
      </c>
      <c r="G34" s="32" t="s">
        <v>49</v>
      </c>
      <c r="H34" s="33">
        <v>0.29166666666666669</v>
      </c>
      <c r="I34" s="33">
        <v>0.83333333333333337</v>
      </c>
      <c r="J34" s="34">
        <f t="shared" si="2"/>
        <v>13.000000000000002</v>
      </c>
      <c r="K34" s="32"/>
      <c r="L34" s="32"/>
      <c r="M34" s="33"/>
      <c r="N34" s="33"/>
      <c r="O34" s="34">
        <f t="shared" si="21"/>
        <v>0</v>
      </c>
      <c r="P34" s="34">
        <f t="shared" si="3"/>
        <v>0</v>
      </c>
      <c r="Q34" s="34">
        <f>+J34+O34+RESTID!L34</f>
        <v>13.000000000000002</v>
      </c>
      <c r="R34" s="35">
        <f ca="1">IF(C34="",0,IF(E34="",(IF(AQ34&lt;0,0,AQ34) + IF(AR34&lt;0,0,AR34) + IF(AS34&lt;0,0,AS34) +IF(AT34&lt;0,0,AT34))*24,0))</f>
        <v>1.5987211554602254E-14</v>
      </c>
      <c r="S34" s="33"/>
      <c r="T34" s="33"/>
      <c r="U34" s="34">
        <f t="shared" si="5"/>
        <v>0</v>
      </c>
      <c r="V34" s="33"/>
      <c r="W34" s="33"/>
      <c r="X34" s="34">
        <f t="shared" si="22"/>
        <v>0</v>
      </c>
      <c r="Y34" s="36" t="str">
        <f t="shared" si="6"/>
        <v/>
      </c>
      <c r="Z34" s="32"/>
      <c r="AA34" s="37"/>
      <c r="AB34" s="38"/>
      <c r="AC34" s="39"/>
      <c r="AQ34" s="40">
        <f t="shared" ca="1" si="7"/>
        <v>3.3306690738754696E-16</v>
      </c>
      <c r="AR34" s="41">
        <f t="shared" ca="1" si="8"/>
        <v>3.3306690738754696E-16</v>
      </c>
      <c r="AS34" s="42">
        <f t="shared" ca="1" si="9"/>
        <v>0</v>
      </c>
      <c r="AT34" s="43">
        <f t="shared" ca="1" si="10"/>
        <v>0</v>
      </c>
      <c r="AV34" s="40">
        <f t="shared" ca="1" si="11"/>
        <v>0</v>
      </c>
      <c r="AW34" s="44">
        <f t="shared" ca="1" si="12"/>
        <v>0</v>
      </c>
      <c r="AX34" s="42">
        <f t="shared" ca="1" si="13"/>
        <v>0</v>
      </c>
      <c r="AY34" s="41">
        <f t="shared" ca="1" si="14"/>
        <v>0</v>
      </c>
      <c r="BA34" s="40">
        <f t="shared" ca="1" si="15"/>
        <v>0</v>
      </c>
      <c r="BB34" s="44">
        <f t="shared" ca="1" si="16"/>
        <v>0</v>
      </c>
      <c r="BC34" s="42">
        <f t="shared" ca="1" si="17"/>
        <v>0</v>
      </c>
      <c r="BD34" s="41">
        <f t="shared" ca="1" si="18"/>
        <v>0</v>
      </c>
      <c r="BE34" s="2">
        <f t="shared" si="19"/>
        <v>0</v>
      </c>
      <c r="BF34" s="2"/>
      <c r="BG34" s="45">
        <v>1.8749999999999999E-2</v>
      </c>
      <c r="BL34" s="2">
        <v>7</v>
      </c>
      <c r="BN34" s="2">
        <v>2017</v>
      </c>
      <c r="BP34" s="2">
        <v>2017</v>
      </c>
      <c r="CA34" s="1"/>
      <c r="CB34" s="1"/>
    </row>
    <row r="35" spans="1:80" ht="15.75" x14ac:dyDescent="0.25">
      <c r="B35" s="28">
        <f>IF(C34="","",IF(MONTH(C34)=MONTH(C34+1),INT((C35-WEEKDAY(C35,2)-DATE(YEAR(C35+4-WEEKDAY(C35,2)),1,4))/7)+2,""))</f>
        <v>44</v>
      </c>
      <c r="C35" s="29">
        <f>IF(C34="","", IF(MONTH(C34)=MONTH(C34+1),C34+1,""))</f>
        <v>41212</v>
      </c>
      <c r="D35" s="30">
        <f t="shared" si="1"/>
        <v>41212</v>
      </c>
      <c r="E35" s="31"/>
      <c r="F35" s="22" t="s">
        <v>122</v>
      </c>
      <c r="G35" s="32" t="s">
        <v>49</v>
      </c>
      <c r="H35" s="33">
        <v>0.29166666666666669</v>
      </c>
      <c r="I35" s="33">
        <v>0.375</v>
      </c>
      <c r="J35" s="34">
        <f t="shared" si="2"/>
        <v>1.9999999999999996</v>
      </c>
      <c r="K35" s="32"/>
      <c r="L35" s="32"/>
      <c r="M35" s="33"/>
      <c r="N35" s="33"/>
      <c r="O35" s="34">
        <f t="shared" si="21"/>
        <v>0</v>
      </c>
      <c r="P35" s="34">
        <f t="shared" si="3"/>
        <v>0</v>
      </c>
      <c r="Q35" s="34">
        <f>+J35+O35+RESTID!L35</f>
        <v>1.9999999999999996</v>
      </c>
      <c r="R35" s="35">
        <f ca="1">IF(C35="",0,IF(E35="",(IF(AQ35&lt;0,0,AQ35) + IF(AR35&lt;0,0,AR35) + IF(AS35&lt;0,0,AS35) +IF(AT35&lt;0,0,AT35))*24,0))</f>
        <v>0</v>
      </c>
      <c r="S35" s="33"/>
      <c r="T35" s="33"/>
      <c r="U35" s="34">
        <f t="shared" si="5"/>
        <v>0</v>
      </c>
      <c r="V35" s="33"/>
      <c r="W35" s="33"/>
      <c r="X35" s="34">
        <f t="shared" si="22"/>
        <v>0</v>
      </c>
      <c r="Y35" s="36" t="str">
        <f t="shared" si="6"/>
        <v/>
      </c>
      <c r="Z35" s="32"/>
      <c r="AA35" s="37"/>
      <c r="AB35" s="38"/>
      <c r="AC35" s="39"/>
      <c r="AQ35" s="40">
        <f t="shared" ca="1" si="7"/>
        <v>0</v>
      </c>
      <c r="AR35" s="41">
        <f t="shared" ca="1" si="8"/>
        <v>0</v>
      </c>
      <c r="AS35" s="42">
        <f t="shared" ca="1" si="9"/>
        <v>0</v>
      </c>
      <c r="AT35" s="43">
        <f t="shared" ca="1" si="10"/>
        <v>0</v>
      </c>
      <c r="AV35" s="40">
        <f t="shared" ca="1" si="11"/>
        <v>0</v>
      </c>
      <c r="AW35" s="44">
        <f t="shared" ca="1" si="12"/>
        <v>0</v>
      </c>
      <c r="AX35" s="42">
        <f t="shared" ca="1" si="13"/>
        <v>0</v>
      </c>
      <c r="AY35" s="41">
        <f t="shared" ca="1" si="14"/>
        <v>0</v>
      </c>
      <c r="BA35" s="40">
        <f t="shared" ca="1" si="15"/>
        <v>0</v>
      </c>
      <c r="BB35" s="44">
        <f t="shared" ca="1" si="16"/>
        <v>0</v>
      </c>
      <c r="BC35" s="42">
        <f t="shared" ca="1" si="17"/>
        <v>0</v>
      </c>
      <c r="BD35" s="41">
        <f t="shared" ca="1" si="18"/>
        <v>0</v>
      </c>
      <c r="BE35" s="2">
        <f t="shared" si="19"/>
        <v>0</v>
      </c>
      <c r="BF35" s="2"/>
      <c r="BG35" s="45">
        <v>1.94444444444444E-2</v>
      </c>
      <c r="BL35" s="2">
        <v>8</v>
      </c>
      <c r="BN35" s="2">
        <v>2018</v>
      </c>
      <c r="BP35" s="2">
        <v>2018</v>
      </c>
      <c r="CA35" s="1"/>
      <c r="CB35" s="1"/>
    </row>
    <row r="36" spans="1:80" ht="16.5" thickBot="1" x14ac:dyDescent="0.3">
      <c r="B36" s="49">
        <f>IF(C35="","",IF(MONTH(C35)=MONTH(C35+1),INT((C36-WEEKDAY(C36,2)-DATE(YEAR(C36+4-WEEKDAY(C36,2)),1,4))/7)+2,""))</f>
        <v>44</v>
      </c>
      <c r="C36" s="50">
        <f>IF(C35="","", IF(MONTH(C35)=MONTH(C35+1),C35+1,""))</f>
        <v>41213</v>
      </c>
      <c r="D36" s="51">
        <f t="shared" si="1"/>
        <v>41213</v>
      </c>
      <c r="E36" s="31"/>
      <c r="F36" s="22" t="s">
        <v>123</v>
      </c>
      <c r="G36" s="32"/>
      <c r="H36" s="33"/>
      <c r="I36" s="33"/>
      <c r="J36" s="34">
        <f t="shared" si="2"/>
        <v>0</v>
      </c>
      <c r="K36" s="52"/>
      <c r="L36" s="32"/>
      <c r="M36" s="33"/>
      <c r="N36" s="33"/>
      <c r="O36" s="53">
        <f t="shared" si="21"/>
        <v>0</v>
      </c>
      <c r="P36" s="34">
        <f t="shared" si="3"/>
        <v>0</v>
      </c>
      <c r="Q36" s="34">
        <f>+J36+O36+RESTID!L36</f>
        <v>0</v>
      </c>
      <c r="R36" s="35">
        <f ca="1">IF(C36="",0,IF(E36="",(IF(AQ36&lt;0,0,AQ36) + IF(AR36&lt;0,0,AR36) + IF(AS36&lt;0,0,AS36) +IF(AT36&lt;0,0,AT36))*24,0))</f>
        <v>0</v>
      </c>
      <c r="S36" s="33"/>
      <c r="T36" s="33"/>
      <c r="U36" s="34">
        <f t="shared" si="5"/>
        <v>0</v>
      </c>
      <c r="V36" s="33"/>
      <c r="W36" s="33"/>
      <c r="X36" s="53">
        <f t="shared" si="22"/>
        <v>0</v>
      </c>
      <c r="Y36" s="36" t="str">
        <f t="shared" si="6"/>
        <v/>
      </c>
      <c r="Z36" s="52"/>
      <c r="AA36" s="54"/>
      <c r="AB36" s="55"/>
      <c r="AC36" s="56"/>
      <c r="AQ36" s="40">
        <f t="shared" ca="1" si="7"/>
        <v>0</v>
      </c>
      <c r="AR36" s="41">
        <f t="shared" ca="1" si="8"/>
        <v>0</v>
      </c>
      <c r="AS36" s="42">
        <f t="shared" ca="1" si="9"/>
        <v>0</v>
      </c>
      <c r="AT36" s="43">
        <f t="shared" ca="1" si="10"/>
        <v>0</v>
      </c>
      <c r="AV36" s="40">
        <f t="shared" ca="1" si="11"/>
        <v>0</v>
      </c>
      <c r="AW36" s="44">
        <f t="shared" ca="1" si="12"/>
        <v>0</v>
      </c>
      <c r="AX36" s="42">
        <f t="shared" ca="1" si="13"/>
        <v>0</v>
      </c>
      <c r="AY36" s="41">
        <f t="shared" ca="1" si="14"/>
        <v>0</v>
      </c>
      <c r="BA36" s="40">
        <f t="shared" ca="1" si="15"/>
        <v>0</v>
      </c>
      <c r="BB36" s="44">
        <f t="shared" ca="1" si="16"/>
        <v>0</v>
      </c>
      <c r="BC36" s="42">
        <f t="shared" ca="1" si="17"/>
        <v>0</v>
      </c>
      <c r="BD36" s="41">
        <f t="shared" ca="1" si="18"/>
        <v>0</v>
      </c>
      <c r="BE36" s="2">
        <f t="shared" si="19"/>
        <v>0</v>
      </c>
      <c r="BF36" s="2"/>
      <c r="BG36" s="45">
        <v>2.0138888888888901E-2</v>
      </c>
      <c r="BL36" s="2">
        <v>9</v>
      </c>
      <c r="BN36" s="2">
        <v>2019</v>
      </c>
      <c r="BP36" s="2">
        <v>2019</v>
      </c>
      <c r="CA36" s="1"/>
      <c r="CB36" s="1"/>
    </row>
    <row r="37" spans="1:80" ht="16.5" thickBot="1" x14ac:dyDescent="0.3">
      <c r="B37" s="57"/>
      <c r="C37" s="6"/>
      <c r="D37" s="6"/>
      <c r="E37" s="6"/>
      <c r="F37" s="22" t="s">
        <v>124</v>
      </c>
      <c r="G37" s="6"/>
      <c r="H37" s="6"/>
      <c r="I37" s="6"/>
      <c r="J37" s="58"/>
      <c r="K37" s="6"/>
      <c r="L37" s="6"/>
      <c r="M37" s="6"/>
      <c r="N37" s="59" t="s">
        <v>30</v>
      </c>
      <c r="O37" s="60"/>
      <c r="P37" s="61">
        <f>SUM(P6:P36)</f>
        <v>0</v>
      </c>
      <c r="Q37" s="62" t="s">
        <v>31</v>
      </c>
      <c r="R37" s="63">
        <f ca="1">SUM(R6:R36)</f>
        <v>56.00000000000005</v>
      </c>
      <c r="S37" s="6"/>
      <c r="T37" s="6"/>
      <c r="U37" s="58"/>
      <c r="V37" s="6"/>
      <c r="W37" s="6"/>
      <c r="X37" s="5"/>
      <c r="Y37" s="6"/>
      <c r="Z37" s="6"/>
      <c r="AA37" s="6"/>
      <c r="AB37" s="58"/>
      <c r="AC37" s="5"/>
      <c r="BE37" s="2"/>
      <c r="BF37" s="2"/>
      <c r="BG37" s="45">
        <v>2.0833333333333301E-2</v>
      </c>
      <c r="BL37" s="2">
        <v>10</v>
      </c>
      <c r="BN37" s="2">
        <v>2020</v>
      </c>
      <c r="BP37" s="2">
        <v>2020</v>
      </c>
      <c r="CA37" s="1"/>
      <c r="CB37" s="1"/>
    </row>
    <row r="38" spans="1:80" ht="15.75" thickBot="1" x14ac:dyDescent="0.3">
      <c r="B38" s="59" t="s">
        <v>32</v>
      </c>
      <c r="C38" s="60"/>
      <c r="D38" s="60"/>
      <c r="E38" s="60"/>
      <c r="F38" s="60"/>
      <c r="G38" s="60"/>
      <c r="H38" s="60"/>
      <c r="I38" s="60"/>
      <c r="J38" s="64"/>
      <c r="K38" s="60"/>
      <c r="L38" s="60"/>
      <c r="M38" s="60"/>
      <c r="N38" s="60"/>
      <c r="O38" s="59" t="s">
        <v>33</v>
      </c>
      <c r="P38" s="60"/>
      <c r="Q38" s="61">
        <f>SUM(Q6:Q37)</f>
        <v>208.83333333333334</v>
      </c>
      <c r="R38" s="59"/>
      <c r="S38" s="60" t="s">
        <v>34</v>
      </c>
      <c r="T38" s="60"/>
      <c r="U38" s="65">
        <f>SUM(U6:U37)+SUM(X6:X37)</f>
        <v>0</v>
      </c>
      <c r="V38" s="60"/>
      <c r="W38" s="60"/>
      <c r="X38" s="66"/>
      <c r="Y38" s="67"/>
      <c r="Z38" s="60"/>
      <c r="AA38" s="60" t="s">
        <v>35</v>
      </c>
      <c r="AB38" s="68">
        <f>SUM(BE6:BE36)</f>
        <v>0</v>
      </c>
      <c r="AC38" s="69"/>
      <c r="BE38" s="2"/>
      <c r="BF38" s="2"/>
      <c r="BG38" s="45">
        <v>2.1527777777777798E-2</v>
      </c>
      <c r="BL38" s="2">
        <v>11</v>
      </c>
      <c r="BN38" s="2">
        <v>2021</v>
      </c>
      <c r="BP38" s="2">
        <v>2021</v>
      </c>
      <c r="CA38" s="1"/>
      <c r="CB38" s="1"/>
    </row>
    <row r="39" spans="1:80" ht="16.5" thickBot="1" x14ac:dyDescent="0.3">
      <c r="A39" s="13"/>
      <c r="B39" s="70"/>
      <c r="C39" s="70"/>
      <c r="D39" s="70"/>
      <c r="E39" s="70"/>
      <c r="F39" s="70"/>
      <c r="G39" s="70"/>
      <c r="H39" s="70"/>
      <c r="I39" s="71"/>
      <c r="J39" s="72"/>
      <c r="K39" s="70"/>
      <c r="L39" s="70"/>
      <c r="M39" s="73"/>
      <c r="N39" s="13"/>
      <c r="O39" s="70"/>
      <c r="P39" s="70"/>
      <c r="Q39" s="73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164" t="s">
        <v>36</v>
      </c>
      <c r="AQ39" s="164"/>
      <c r="AR39" s="164"/>
      <c r="AS39" s="164"/>
      <c r="AT39" s="164"/>
      <c r="AV39" s="164" t="s">
        <v>37</v>
      </c>
      <c r="AW39" s="164"/>
      <c r="AX39" s="164"/>
      <c r="AY39" s="164"/>
      <c r="BA39" s="164" t="s">
        <v>38</v>
      </c>
      <c r="BB39" s="164"/>
      <c r="BC39" s="164"/>
      <c r="BD39" s="164"/>
      <c r="BE39" s="2"/>
      <c r="BF39" s="2"/>
      <c r="BG39" s="45">
        <v>2.2222222222222199E-2</v>
      </c>
      <c r="BL39" s="2">
        <v>12</v>
      </c>
      <c r="BN39" s="2">
        <v>2022</v>
      </c>
      <c r="BP39" s="2">
        <v>2022</v>
      </c>
      <c r="BV39" s="1"/>
      <c r="BW39" s="1"/>
      <c r="BX39" s="1"/>
      <c r="BY39" s="1"/>
      <c r="BZ39" s="1"/>
      <c r="CA39" s="1"/>
      <c r="CB39" s="1"/>
    </row>
    <row r="40" spans="1:80" ht="15.75" hidden="1" thickBot="1" x14ac:dyDescent="0.3">
      <c r="A40" s="13"/>
      <c r="B40" s="70"/>
      <c r="C40" s="70"/>
      <c r="D40" s="70"/>
      <c r="E40" s="70"/>
      <c r="F40" s="70"/>
      <c r="G40" s="70"/>
      <c r="H40" s="70"/>
      <c r="I40" s="73"/>
      <c r="J40" s="70"/>
      <c r="K40" s="70"/>
      <c r="L40" s="70"/>
      <c r="M40" s="73"/>
      <c r="N40" s="13"/>
      <c r="O40" s="70"/>
      <c r="P40" s="152"/>
      <c r="Q40" s="158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4" t="s">
        <v>39</v>
      </c>
      <c r="AQ40" s="165" t="s">
        <v>8</v>
      </c>
      <c r="AR40" s="165"/>
      <c r="AS40" s="163" t="s">
        <v>9</v>
      </c>
      <c r="AT40" s="163"/>
      <c r="AV40" s="165" t="s">
        <v>8</v>
      </c>
      <c r="AW40" s="165"/>
      <c r="AX40" s="163" t="s">
        <v>9</v>
      </c>
      <c r="AY40" s="163"/>
      <c r="BA40" s="165" t="s">
        <v>8</v>
      </c>
      <c r="BB40" s="165"/>
      <c r="BC40" s="163" t="s">
        <v>9</v>
      </c>
      <c r="BD40" s="163"/>
      <c r="BE40" s="2"/>
      <c r="BF40" s="2"/>
      <c r="BG40" s="45">
        <v>2.29166666666667E-2</v>
      </c>
      <c r="BV40" s="1"/>
      <c r="BW40" s="1"/>
      <c r="BX40" s="1"/>
      <c r="BY40" s="1"/>
      <c r="BZ40" s="1"/>
      <c r="CA40" s="1"/>
      <c r="CB40" s="1"/>
    </row>
    <row r="41" spans="1:80" ht="15.75" hidden="1" thickBot="1" x14ac:dyDescent="0.3">
      <c r="A41" s="13"/>
      <c r="B41" s="59" t="s">
        <v>40</v>
      </c>
      <c r="C41" s="60"/>
      <c r="D41" s="60"/>
      <c r="E41" s="60" t="s">
        <v>8</v>
      </c>
      <c r="F41" s="60"/>
      <c r="G41" s="60"/>
      <c r="H41" s="60"/>
      <c r="I41" s="75"/>
      <c r="J41" s="60"/>
      <c r="K41" s="60"/>
      <c r="L41" s="60"/>
      <c r="M41" s="75"/>
      <c r="N41" s="67"/>
      <c r="O41" s="69"/>
      <c r="P41" s="157"/>
      <c r="Q41" s="157"/>
      <c r="R41" s="69"/>
      <c r="S41" s="69"/>
      <c r="T41" s="69"/>
      <c r="U41" s="69"/>
      <c r="V41" s="69"/>
      <c r="W41" s="76" t="s">
        <v>9</v>
      </c>
      <c r="X41" s="76"/>
      <c r="Y41" s="76"/>
      <c r="Z41" s="76"/>
      <c r="AA41" s="77"/>
      <c r="AB41" s="76"/>
      <c r="AC41" s="76"/>
      <c r="AD41" s="76"/>
      <c r="AE41" s="77"/>
      <c r="AF41" s="78"/>
      <c r="AG41" s="79"/>
      <c r="AH41" s="79"/>
      <c r="AI41" s="79"/>
      <c r="AJ41" s="79"/>
      <c r="AK41" s="79"/>
      <c r="AL41" s="79"/>
      <c r="AM41" s="79"/>
      <c r="AN41" s="80"/>
      <c r="AO41" s="80"/>
      <c r="AP41" s="81">
        <v>1</v>
      </c>
      <c r="AQ41" s="82">
        <v>0</v>
      </c>
      <c r="AR41" s="83">
        <v>0.29166666666666702</v>
      </c>
      <c r="AS41" s="84">
        <v>0.83333333333333304</v>
      </c>
      <c r="AT41" s="83">
        <v>1</v>
      </c>
      <c r="AV41" s="82">
        <v>0.25</v>
      </c>
      <c r="AW41" s="84">
        <v>0.83333333333333304</v>
      </c>
      <c r="AX41" s="84">
        <v>0</v>
      </c>
      <c r="AY41" s="83">
        <v>0</v>
      </c>
      <c r="BA41" s="82">
        <v>0</v>
      </c>
      <c r="BB41" s="83">
        <v>0.25</v>
      </c>
      <c r="BC41" s="84">
        <v>0.83333333333333304</v>
      </c>
      <c r="BD41" s="83">
        <v>1</v>
      </c>
      <c r="BE41" s="70"/>
      <c r="BF41" s="70"/>
      <c r="BG41" s="45">
        <v>2.36111111111111E-2</v>
      </c>
      <c r="BI41" s="47"/>
    </row>
    <row r="42" spans="1:80" ht="15.75" hidden="1" x14ac:dyDescent="0.25">
      <c r="B42" s="85" t="s">
        <v>4</v>
      </c>
      <c r="C42" s="86" t="s">
        <v>5</v>
      </c>
      <c r="D42" s="87" t="s">
        <v>6</v>
      </c>
      <c r="E42" s="88" t="s">
        <v>41</v>
      </c>
      <c r="F42" s="88" t="s">
        <v>42</v>
      </c>
      <c r="G42" s="88" t="s">
        <v>43</v>
      </c>
      <c r="H42" s="88" t="s">
        <v>44</v>
      </c>
      <c r="I42" s="88" t="s">
        <v>93</v>
      </c>
      <c r="J42" s="88" t="s">
        <v>45</v>
      </c>
      <c r="K42" s="88" t="s">
        <v>46</v>
      </c>
      <c r="L42" s="88" t="s">
        <v>47</v>
      </c>
      <c r="M42" s="88" t="s">
        <v>76</v>
      </c>
      <c r="N42" s="88" t="s">
        <v>48</v>
      </c>
      <c r="O42" s="88" t="s">
        <v>49</v>
      </c>
      <c r="P42" s="88" t="s">
        <v>50</v>
      </c>
      <c r="Q42" s="88" t="s">
        <v>51</v>
      </c>
      <c r="R42" s="88"/>
      <c r="S42" s="88"/>
      <c r="T42" s="88"/>
      <c r="U42" s="88"/>
      <c r="V42" s="88"/>
      <c r="W42" s="89" t="str">
        <f t="shared" ref="W42:AI42" si="23">+E42</f>
        <v>DSB Uppland</v>
      </c>
      <c r="X42" s="89" t="str">
        <f t="shared" si="23"/>
        <v>ProTrain Bemanning</v>
      </c>
      <c r="Y42" s="89" t="str">
        <f t="shared" si="23"/>
        <v>ProTrain</v>
      </c>
      <c r="Z42" s="89" t="str">
        <f t="shared" si="23"/>
        <v>ISS</v>
      </c>
      <c r="AA42" s="89" t="str">
        <f t="shared" si="23"/>
        <v>Infratek</v>
      </c>
      <c r="AB42" s="89" t="str">
        <f t="shared" si="23"/>
        <v>Arriva</v>
      </c>
      <c r="AC42" s="89" t="str">
        <f t="shared" si="23"/>
        <v>Veolia Transport</v>
      </c>
      <c r="AD42" s="89" t="str">
        <f t="shared" si="23"/>
        <v>CFL Cargo</v>
      </c>
      <c r="AE42" s="89" t="str">
        <f t="shared" si="23"/>
        <v>SJ Götalandståg</v>
      </c>
      <c r="AF42" s="89" t="str">
        <f t="shared" si="23"/>
        <v>TX Logistik</v>
      </c>
      <c r="AG42" s="89" t="str">
        <f t="shared" si="23"/>
        <v>Infra Nord</v>
      </c>
      <c r="AH42" s="89" t="str">
        <f t="shared" si="23"/>
        <v>Hector Rail</v>
      </c>
      <c r="AI42" s="89" t="str">
        <f t="shared" si="23"/>
        <v>DSB Småland</v>
      </c>
      <c r="AJ42" s="89"/>
      <c r="AK42" s="89"/>
      <c r="AL42" s="89"/>
      <c r="AM42" s="89"/>
      <c r="AN42" s="90"/>
      <c r="AO42" s="90"/>
      <c r="AP42" s="91">
        <v>2</v>
      </c>
      <c r="AQ42" s="92">
        <v>0</v>
      </c>
      <c r="AR42" s="93">
        <v>0.25</v>
      </c>
      <c r="AS42" s="94">
        <v>0.83333333333333304</v>
      </c>
      <c r="AT42" s="93">
        <v>1</v>
      </c>
      <c r="AV42" s="92">
        <v>0.25</v>
      </c>
      <c r="AW42" s="95">
        <v>0.83333333333333304</v>
      </c>
      <c r="AX42" s="95">
        <v>0</v>
      </c>
      <c r="AY42" s="93">
        <v>0</v>
      </c>
      <c r="BA42" s="92">
        <v>0</v>
      </c>
      <c r="BB42" s="93">
        <v>0.25</v>
      </c>
      <c r="BC42" s="94">
        <v>0.83333333333333304</v>
      </c>
      <c r="BD42" s="93">
        <v>1</v>
      </c>
      <c r="BE42" s="2"/>
      <c r="BF42" s="2"/>
      <c r="BG42" s="45">
        <v>2.4305555555555601E-2</v>
      </c>
      <c r="CA42" s="1"/>
      <c r="CB42" s="1"/>
    </row>
    <row r="43" spans="1:80" ht="15.75" hidden="1" x14ac:dyDescent="0.25">
      <c r="B43" s="96">
        <f t="shared" ref="B43:D73" si="24">+B6</f>
        <v>40</v>
      </c>
      <c r="C43" s="97">
        <f t="shared" si="24"/>
        <v>41183</v>
      </c>
      <c r="D43" s="98">
        <f t="shared" si="24"/>
        <v>41183</v>
      </c>
      <c r="E43" s="34">
        <f t="shared" ref="E43:E73" si="25">IF(G6=$E$42,J6,0)</f>
        <v>0</v>
      </c>
      <c r="F43" s="34">
        <f t="shared" ref="F43:F73" si="26">IF(G6=$F$42,J6,0)</f>
        <v>0</v>
      </c>
      <c r="G43" s="34">
        <f t="shared" ref="G43:G73" si="27">IF(G6=$G$42,J6,0)</f>
        <v>0</v>
      </c>
      <c r="H43" s="34">
        <f t="shared" ref="H43:H73" si="28">IF(G6=$H$42,J6,0)</f>
        <v>0</v>
      </c>
      <c r="I43" s="34">
        <f t="shared" ref="I43:I73" si="29">IF(G6=$I$42,J6,0)</f>
        <v>0</v>
      </c>
      <c r="J43" s="34">
        <f t="shared" ref="J43:J73" si="30">IF(G6=$J$42,J6,0)</f>
        <v>0</v>
      </c>
      <c r="K43" s="34">
        <f t="shared" ref="K43:K73" si="31">IF(G6=$K$42,J6,0)</f>
        <v>0</v>
      </c>
      <c r="L43" s="34">
        <f t="shared" ref="L43:L73" si="32">IF(G6=$L$42,J6,0)</f>
        <v>0</v>
      </c>
      <c r="M43" s="34">
        <f t="shared" ref="M43:M73" si="33">IF(G6=$M$42,J6,0)</f>
        <v>0</v>
      </c>
      <c r="N43" s="34">
        <f t="shared" ref="N43:N73" si="34">IF(G6=$N$42,J6,0)</f>
        <v>0</v>
      </c>
      <c r="O43" s="34">
        <f t="shared" ref="O43:O73" si="35">IF(G6=$O$42,J6,0)</f>
        <v>13.000000000000002</v>
      </c>
      <c r="P43" s="34">
        <f t="shared" ref="P43:P73" si="36">IF(G6=$P$42,J6,0)</f>
        <v>0</v>
      </c>
      <c r="Q43" s="34">
        <f t="shared" ref="Q43:Q73" si="37">IF(G6=$Q$42,J6,0)</f>
        <v>0</v>
      </c>
      <c r="R43" s="34"/>
      <c r="S43" s="34"/>
      <c r="T43" s="34"/>
      <c r="U43" s="34"/>
      <c r="V43" s="34"/>
      <c r="W43" s="99">
        <f t="shared" ref="W43:W73" si="38">IF(L6=$W$42,O6,0)</f>
        <v>0</v>
      </c>
      <c r="X43" s="99">
        <f t="shared" ref="X43:X73" si="39">IF(L6=$X$42,O6,0)</f>
        <v>0</v>
      </c>
      <c r="Y43" s="99">
        <f t="shared" ref="Y43:Y73" si="40">IF(L6=$Y$42,O6,0)</f>
        <v>0</v>
      </c>
      <c r="Z43" s="99">
        <f t="shared" ref="Z43:Z73" si="41">IF(L6=$Z$42,O6,0)</f>
        <v>0</v>
      </c>
      <c r="AA43" s="99">
        <f t="shared" ref="AA43:AA73" si="42">IF(L6=$AA$42,O6,0)</f>
        <v>0</v>
      </c>
      <c r="AB43" s="99">
        <f t="shared" ref="AB43:AB73" si="43">IF(L6=$AB$42,O6,0)</f>
        <v>0</v>
      </c>
      <c r="AC43" s="99">
        <f t="shared" ref="AC43:AC73" si="44">IF(L6=$AC$42,O6,0)</f>
        <v>0</v>
      </c>
      <c r="AD43" s="99">
        <f t="shared" ref="AD43:AD73" si="45">IF(L6=$AD$42,O6,0)</f>
        <v>0</v>
      </c>
      <c r="AE43" s="99">
        <f t="shared" ref="AE43:AE73" si="46">IF(L6=$AE$42,O6,0)</f>
        <v>0</v>
      </c>
      <c r="AF43" s="99">
        <f t="shared" ref="AF43:AF73" si="47">IF(L6=$AF$42,O6,0)</f>
        <v>0</v>
      </c>
      <c r="AG43" s="99">
        <f t="shared" ref="AG43:AG73" si="48">IF(L6=$AG$42,O6,0)</f>
        <v>0</v>
      </c>
      <c r="AH43" s="34">
        <f t="shared" ref="AH43:AH73" si="49">IF(L6=$AH$42,O6,0)</f>
        <v>0</v>
      </c>
      <c r="AI43" s="34">
        <f t="shared" ref="AI43:AI73" si="50">IF(L6=$AI$42,O6,0)</f>
        <v>0</v>
      </c>
      <c r="AJ43" s="34"/>
      <c r="AK43" s="34"/>
      <c r="AL43" s="34"/>
      <c r="AM43" s="34"/>
      <c r="AN43" s="100"/>
      <c r="AO43" s="100"/>
      <c r="AP43" s="91">
        <v>3</v>
      </c>
      <c r="AQ43" s="92">
        <v>0</v>
      </c>
      <c r="AR43" s="93">
        <v>0.25</v>
      </c>
      <c r="AS43" s="94">
        <v>0.83333333333333304</v>
      </c>
      <c r="AT43" s="93">
        <v>1</v>
      </c>
      <c r="AV43" s="92">
        <v>0.25</v>
      </c>
      <c r="AW43" s="95">
        <v>0.83333333333333304</v>
      </c>
      <c r="AX43" s="95">
        <v>0</v>
      </c>
      <c r="AY43" s="93">
        <v>0</v>
      </c>
      <c r="BA43" s="92">
        <v>0</v>
      </c>
      <c r="BB43" s="93">
        <v>0.25</v>
      </c>
      <c r="BC43" s="94">
        <v>0.83333333333333304</v>
      </c>
      <c r="BD43" s="93">
        <v>1</v>
      </c>
      <c r="BE43" s="2"/>
      <c r="BF43" s="2"/>
      <c r="BG43" s="45">
        <v>2.5000000000000001E-2</v>
      </c>
      <c r="CA43" s="1"/>
      <c r="CB43" s="1"/>
    </row>
    <row r="44" spans="1:80" ht="15.75" hidden="1" x14ac:dyDescent="0.25">
      <c r="B44" s="96">
        <f t="shared" si="24"/>
        <v>40</v>
      </c>
      <c r="C44" s="97">
        <f t="shared" si="24"/>
        <v>41184</v>
      </c>
      <c r="D44" s="98">
        <f t="shared" si="24"/>
        <v>41184</v>
      </c>
      <c r="E44" s="34">
        <f t="shared" si="25"/>
        <v>0</v>
      </c>
      <c r="F44" s="34">
        <f t="shared" si="26"/>
        <v>0</v>
      </c>
      <c r="G44" s="34">
        <f t="shared" si="27"/>
        <v>0</v>
      </c>
      <c r="H44" s="34">
        <f t="shared" si="28"/>
        <v>0</v>
      </c>
      <c r="I44" s="34">
        <f t="shared" si="29"/>
        <v>0</v>
      </c>
      <c r="J44" s="34">
        <f t="shared" si="30"/>
        <v>0</v>
      </c>
      <c r="K44" s="34">
        <f t="shared" si="31"/>
        <v>0</v>
      </c>
      <c r="L44" s="34">
        <f t="shared" si="32"/>
        <v>0</v>
      </c>
      <c r="M44" s="34">
        <f t="shared" si="33"/>
        <v>0</v>
      </c>
      <c r="N44" s="34">
        <f t="shared" si="34"/>
        <v>0</v>
      </c>
      <c r="O44" s="34">
        <f t="shared" si="35"/>
        <v>11.999999999999998</v>
      </c>
      <c r="P44" s="34">
        <f t="shared" si="36"/>
        <v>0</v>
      </c>
      <c r="Q44" s="34">
        <f t="shared" si="37"/>
        <v>0</v>
      </c>
      <c r="R44" s="34"/>
      <c r="S44" s="34"/>
      <c r="T44" s="34"/>
      <c r="U44" s="34"/>
      <c r="V44" s="34"/>
      <c r="W44" s="99">
        <f t="shared" si="38"/>
        <v>0</v>
      </c>
      <c r="X44" s="99">
        <f t="shared" si="39"/>
        <v>0</v>
      </c>
      <c r="Y44" s="99">
        <f t="shared" si="40"/>
        <v>0</v>
      </c>
      <c r="Z44" s="99">
        <f t="shared" si="41"/>
        <v>0</v>
      </c>
      <c r="AA44" s="99">
        <f t="shared" si="42"/>
        <v>0</v>
      </c>
      <c r="AB44" s="99">
        <f t="shared" si="43"/>
        <v>0</v>
      </c>
      <c r="AC44" s="99">
        <f t="shared" si="44"/>
        <v>0</v>
      </c>
      <c r="AD44" s="99">
        <f t="shared" si="45"/>
        <v>0</v>
      </c>
      <c r="AE44" s="99">
        <f t="shared" si="46"/>
        <v>0</v>
      </c>
      <c r="AF44" s="99">
        <f t="shared" si="47"/>
        <v>0</v>
      </c>
      <c r="AG44" s="99">
        <f t="shared" si="48"/>
        <v>0</v>
      </c>
      <c r="AH44" s="34">
        <f t="shared" si="49"/>
        <v>0</v>
      </c>
      <c r="AI44" s="34">
        <f t="shared" si="50"/>
        <v>0</v>
      </c>
      <c r="AJ44" s="34"/>
      <c r="AK44" s="34"/>
      <c r="AL44" s="34"/>
      <c r="AM44" s="34"/>
      <c r="AN44" s="100"/>
      <c r="AO44" s="100"/>
      <c r="AP44" s="91">
        <v>4</v>
      </c>
      <c r="AQ44" s="92">
        <v>0</v>
      </c>
      <c r="AR44" s="93">
        <v>0.25</v>
      </c>
      <c r="AS44" s="94">
        <v>0.83333333333333304</v>
      </c>
      <c r="AT44" s="93">
        <v>1</v>
      </c>
      <c r="AV44" s="92">
        <v>0.25</v>
      </c>
      <c r="AW44" s="95">
        <v>0.83333333333333304</v>
      </c>
      <c r="AX44" s="95">
        <v>0</v>
      </c>
      <c r="AY44" s="93">
        <v>0</v>
      </c>
      <c r="BA44" s="92">
        <v>0</v>
      </c>
      <c r="BB44" s="93">
        <v>0.25</v>
      </c>
      <c r="BC44" s="94">
        <v>0.83333333333333304</v>
      </c>
      <c r="BD44" s="93">
        <v>1</v>
      </c>
      <c r="BE44" s="2"/>
      <c r="BF44" s="2"/>
      <c r="BG44" s="45">
        <v>2.5694444444444402E-2</v>
      </c>
      <c r="CA44" s="1"/>
      <c r="CB44" s="1"/>
    </row>
    <row r="45" spans="1:80" ht="15.75" hidden="1" x14ac:dyDescent="0.25">
      <c r="B45" s="96">
        <f t="shared" si="24"/>
        <v>40</v>
      </c>
      <c r="C45" s="97">
        <f t="shared" si="24"/>
        <v>41185</v>
      </c>
      <c r="D45" s="98">
        <f t="shared" si="24"/>
        <v>41185</v>
      </c>
      <c r="E45" s="34">
        <f t="shared" si="25"/>
        <v>0</v>
      </c>
      <c r="F45" s="34">
        <f t="shared" si="26"/>
        <v>0</v>
      </c>
      <c r="G45" s="34">
        <f t="shared" si="27"/>
        <v>0</v>
      </c>
      <c r="H45" s="34">
        <f t="shared" si="28"/>
        <v>0</v>
      </c>
      <c r="I45" s="34">
        <f t="shared" si="29"/>
        <v>0</v>
      </c>
      <c r="J45" s="34">
        <f t="shared" si="30"/>
        <v>0</v>
      </c>
      <c r="K45" s="34">
        <f t="shared" si="31"/>
        <v>0</v>
      </c>
      <c r="L45" s="34">
        <f t="shared" si="32"/>
        <v>0</v>
      </c>
      <c r="M45" s="34">
        <f t="shared" si="33"/>
        <v>0</v>
      </c>
      <c r="N45" s="34">
        <f t="shared" si="34"/>
        <v>0</v>
      </c>
      <c r="O45" s="34">
        <f t="shared" si="35"/>
        <v>15</v>
      </c>
      <c r="P45" s="34">
        <f t="shared" si="36"/>
        <v>0</v>
      </c>
      <c r="Q45" s="34">
        <f t="shared" si="37"/>
        <v>0</v>
      </c>
      <c r="R45" s="34"/>
      <c r="S45" s="34"/>
      <c r="T45" s="34"/>
      <c r="U45" s="34"/>
      <c r="V45" s="34"/>
      <c r="W45" s="99">
        <f t="shared" si="38"/>
        <v>0</v>
      </c>
      <c r="X45" s="99">
        <f t="shared" si="39"/>
        <v>0</v>
      </c>
      <c r="Y45" s="99">
        <f t="shared" si="40"/>
        <v>0</v>
      </c>
      <c r="Z45" s="99">
        <f t="shared" si="41"/>
        <v>0</v>
      </c>
      <c r="AA45" s="99">
        <f t="shared" si="42"/>
        <v>0</v>
      </c>
      <c r="AB45" s="99">
        <f t="shared" si="43"/>
        <v>0</v>
      </c>
      <c r="AC45" s="99">
        <f t="shared" si="44"/>
        <v>0</v>
      </c>
      <c r="AD45" s="99">
        <f t="shared" si="45"/>
        <v>0</v>
      </c>
      <c r="AE45" s="99">
        <f t="shared" si="46"/>
        <v>0</v>
      </c>
      <c r="AF45" s="99">
        <f t="shared" si="47"/>
        <v>0</v>
      </c>
      <c r="AG45" s="99">
        <f t="shared" si="48"/>
        <v>0</v>
      </c>
      <c r="AH45" s="34">
        <f t="shared" si="49"/>
        <v>0</v>
      </c>
      <c r="AI45" s="34">
        <f t="shared" si="50"/>
        <v>0</v>
      </c>
      <c r="AJ45" s="34"/>
      <c r="AK45" s="34"/>
      <c r="AL45" s="34"/>
      <c r="AM45" s="34"/>
      <c r="AN45" s="100"/>
      <c r="AO45" s="100"/>
      <c r="AP45" s="91">
        <v>5</v>
      </c>
      <c r="AQ45" s="92">
        <v>0</v>
      </c>
      <c r="AR45" s="93">
        <v>0.25</v>
      </c>
      <c r="AS45" s="94">
        <v>0.79166666666666696</v>
      </c>
      <c r="AT45" s="93">
        <v>1</v>
      </c>
      <c r="AV45" s="92">
        <v>0.25</v>
      </c>
      <c r="AW45" s="95">
        <v>0.83333333333333304</v>
      </c>
      <c r="AX45" s="95">
        <v>0</v>
      </c>
      <c r="AY45" s="93">
        <v>0</v>
      </c>
      <c r="BA45" s="92">
        <v>0</v>
      </c>
      <c r="BB45" s="93">
        <v>0.25</v>
      </c>
      <c r="BC45" s="94">
        <v>0.83333333333333304</v>
      </c>
      <c r="BD45" s="93">
        <v>1</v>
      </c>
      <c r="BE45" s="2"/>
      <c r="BF45" s="2"/>
      <c r="BG45" s="45">
        <v>2.6388888888888899E-2</v>
      </c>
      <c r="BM45" s="2" t="s">
        <v>52</v>
      </c>
      <c r="CA45" s="1"/>
      <c r="CB45" s="1"/>
    </row>
    <row r="46" spans="1:80" ht="15.75" hidden="1" x14ac:dyDescent="0.25">
      <c r="B46" s="96">
        <f t="shared" si="24"/>
        <v>40</v>
      </c>
      <c r="C46" s="97">
        <f t="shared" si="24"/>
        <v>41186</v>
      </c>
      <c r="D46" s="98">
        <f t="shared" si="24"/>
        <v>41186</v>
      </c>
      <c r="E46" s="34">
        <f t="shared" si="25"/>
        <v>0</v>
      </c>
      <c r="F46" s="34">
        <f t="shared" si="26"/>
        <v>0</v>
      </c>
      <c r="G46" s="34">
        <f t="shared" si="27"/>
        <v>0</v>
      </c>
      <c r="H46" s="34">
        <f t="shared" si="28"/>
        <v>0</v>
      </c>
      <c r="I46" s="34">
        <f t="shared" si="29"/>
        <v>0</v>
      </c>
      <c r="J46" s="34">
        <f t="shared" si="30"/>
        <v>0</v>
      </c>
      <c r="K46" s="34">
        <f t="shared" si="31"/>
        <v>0</v>
      </c>
      <c r="L46" s="34">
        <f t="shared" si="32"/>
        <v>0</v>
      </c>
      <c r="M46" s="34">
        <f t="shared" si="33"/>
        <v>0</v>
      </c>
      <c r="N46" s="34">
        <f t="shared" si="34"/>
        <v>0</v>
      </c>
      <c r="O46" s="34">
        <f t="shared" si="35"/>
        <v>15</v>
      </c>
      <c r="P46" s="34">
        <f t="shared" si="36"/>
        <v>0</v>
      </c>
      <c r="Q46" s="34">
        <f t="shared" si="37"/>
        <v>0</v>
      </c>
      <c r="R46" s="34"/>
      <c r="S46" s="34"/>
      <c r="T46" s="34"/>
      <c r="U46" s="34"/>
      <c r="V46" s="34"/>
      <c r="W46" s="99">
        <f t="shared" si="38"/>
        <v>0</v>
      </c>
      <c r="X46" s="99">
        <f t="shared" si="39"/>
        <v>0</v>
      </c>
      <c r="Y46" s="99">
        <f t="shared" si="40"/>
        <v>0</v>
      </c>
      <c r="Z46" s="99">
        <f t="shared" si="41"/>
        <v>0</v>
      </c>
      <c r="AA46" s="99">
        <f t="shared" si="42"/>
        <v>0</v>
      </c>
      <c r="AB46" s="99">
        <f t="shared" si="43"/>
        <v>0</v>
      </c>
      <c r="AC46" s="99">
        <f t="shared" si="44"/>
        <v>0</v>
      </c>
      <c r="AD46" s="99">
        <f t="shared" si="45"/>
        <v>0</v>
      </c>
      <c r="AE46" s="99">
        <f t="shared" si="46"/>
        <v>0</v>
      </c>
      <c r="AF46" s="99">
        <f t="shared" si="47"/>
        <v>0</v>
      </c>
      <c r="AG46" s="99">
        <f t="shared" si="48"/>
        <v>0</v>
      </c>
      <c r="AH46" s="34">
        <f t="shared" si="49"/>
        <v>0</v>
      </c>
      <c r="AI46" s="34">
        <f t="shared" si="50"/>
        <v>0</v>
      </c>
      <c r="AJ46" s="34"/>
      <c r="AK46" s="34"/>
      <c r="AL46" s="34"/>
      <c r="AM46" s="34"/>
      <c r="AN46" s="100"/>
      <c r="AO46" s="100"/>
      <c r="AP46" s="91">
        <v>6</v>
      </c>
      <c r="AQ46" s="92">
        <v>0</v>
      </c>
      <c r="AR46" s="93">
        <v>1</v>
      </c>
      <c r="AS46" s="94">
        <v>0</v>
      </c>
      <c r="AT46" s="93">
        <v>0</v>
      </c>
      <c r="AV46" s="92">
        <v>0</v>
      </c>
      <c r="AW46" s="95">
        <v>0</v>
      </c>
      <c r="AX46" s="94">
        <v>0</v>
      </c>
      <c r="AY46" s="93">
        <v>0</v>
      </c>
      <c r="BA46" s="92">
        <v>0</v>
      </c>
      <c r="BB46" s="93">
        <v>1</v>
      </c>
      <c r="BC46" s="94">
        <v>0</v>
      </c>
      <c r="BD46" s="93">
        <v>0</v>
      </c>
      <c r="BE46" s="2"/>
      <c r="BF46" s="2"/>
      <c r="BG46" s="45">
        <v>2.70833333333333E-2</v>
      </c>
      <c r="BM46" s="2" t="s">
        <v>53</v>
      </c>
      <c r="CA46" s="1"/>
      <c r="CB46" s="1"/>
    </row>
    <row r="47" spans="1:80" ht="15.75" hidden="1" x14ac:dyDescent="0.25">
      <c r="B47" s="96">
        <f t="shared" si="24"/>
        <v>40</v>
      </c>
      <c r="C47" s="97">
        <f t="shared" si="24"/>
        <v>41187</v>
      </c>
      <c r="D47" s="98">
        <f t="shared" si="24"/>
        <v>41187</v>
      </c>
      <c r="E47" s="34">
        <f t="shared" si="25"/>
        <v>0</v>
      </c>
      <c r="F47" s="34">
        <f t="shared" si="26"/>
        <v>0</v>
      </c>
      <c r="G47" s="34">
        <f t="shared" si="27"/>
        <v>0</v>
      </c>
      <c r="H47" s="34">
        <f t="shared" si="28"/>
        <v>0</v>
      </c>
      <c r="I47" s="34">
        <f t="shared" si="29"/>
        <v>0</v>
      </c>
      <c r="J47" s="34">
        <f t="shared" si="30"/>
        <v>0</v>
      </c>
      <c r="K47" s="34">
        <f t="shared" si="31"/>
        <v>0</v>
      </c>
      <c r="L47" s="34">
        <f t="shared" si="32"/>
        <v>0</v>
      </c>
      <c r="M47" s="34">
        <f t="shared" si="33"/>
        <v>0</v>
      </c>
      <c r="N47" s="34">
        <f t="shared" si="34"/>
        <v>0</v>
      </c>
      <c r="O47" s="34">
        <f t="shared" si="35"/>
        <v>0</v>
      </c>
      <c r="P47" s="34">
        <f t="shared" si="36"/>
        <v>0</v>
      </c>
      <c r="Q47" s="34">
        <f t="shared" si="37"/>
        <v>0</v>
      </c>
      <c r="R47" s="34"/>
      <c r="S47" s="34"/>
      <c r="T47" s="34"/>
      <c r="U47" s="34"/>
      <c r="V47" s="34"/>
      <c r="W47" s="99">
        <f t="shared" si="38"/>
        <v>0</v>
      </c>
      <c r="X47" s="99">
        <f t="shared" si="39"/>
        <v>0</v>
      </c>
      <c r="Y47" s="99">
        <f t="shared" si="40"/>
        <v>0</v>
      </c>
      <c r="Z47" s="99">
        <f t="shared" si="41"/>
        <v>0</v>
      </c>
      <c r="AA47" s="99">
        <f t="shared" si="42"/>
        <v>0</v>
      </c>
      <c r="AB47" s="99">
        <f t="shared" si="43"/>
        <v>0</v>
      </c>
      <c r="AC47" s="99">
        <f t="shared" si="44"/>
        <v>0</v>
      </c>
      <c r="AD47" s="99">
        <f t="shared" si="45"/>
        <v>0</v>
      </c>
      <c r="AE47" s="99">
        <f t="shared" si="46"/>
        <v>0</v>
      </c>
      <c r="AF47" s="99">
        <f t="shared" si="47"/>
        <v>0</v>
      </c>
      <c r="AG47" s="99">
        <f t="shared" si="48"/>
        <v>0</v>
      </c>
      <c r="AH47" s="34">
        <f t="shared" si="49"/>
        <v>0</v>
      </c>
      <c r="AI47" s="34">
        <f t="shared" si="50"/>
        <v>0</v>
      </c>
      <c r="AJ47" s="34"/>
      <c r="AK47" s="34"/>
      <c r="AL47" s="34"/>
      <c r="AM47" s="34"/>
      <c r="AN47" s="100"/>
      <c r="AO47" s="100"/>
      <c r="AP47" s="101">
        <v>7</v>
      </c>
      <c r="AQ47" s="102">
        <v>0</v>
      </c>
      <c r="AR47" s="103">
        <v>1</v>
      </c>
      <c r="AS47" s="104">
        <v>0</v>
      </c>
      <c r="AT47" s="103">
        <v>0</v>
      </c>
      <c r="AV47" s="102">
        <v>0</v>
      </c>
      <c r="AW47" s="104">
        <v>0</v>
      </c>
      <c r="AX47" s="104">
        <v>0</v>
      </c>
      <c r="AY47" s="103">
        <v>0</v>
      </c>
      <c r="BA47" s="102">
        <v>0</v>
      </c>
      <c r="BB47" s="103">
        <v>1</v>
      </c>
      <c r="BC47" s="104">
        <v>0</v>
      </c>
      <c r="BD47" s="103">
        <v>0</v>
      </c>
      <c r="BE47" s="2"/>
      <c r="BF47" s="2"/>
      <c r="BG47" s="45">
        <v>2.7777777777777801E-2</v>
      </c>
      <c r="BM47" s="2" t="s">
        <v>54</v>
      </c>
      <c r="CA47" s="1"/>
      <c r="CB47" s="1"/>
    </row>
    <row r="48" spans="1:80" ht="15.75" hidden="1" x14ac:dyDescent="0.25">
      <c r="B48" s="96">
        <f t="shared" si="24"/>
        <v>40</v>
      </c>
      <c r="C48" s="97">
        <f t="shared" si="24"/>
        <v>41188</v>
      </c>
      <c r="D48" s="98">
        <f t="shared" si="24"/>
        <v>41188</v>
      </c>
      <c r="E48" s="34">
        <f t="shared" si="25"/>
        <v>0</v>
      </c>
      <c r="F48" s="34">
        <f t="shared" si="26"/>
        <v>0</v>
      </c>
      <c r="G48" s="34">
        <f t="shared" si="27"/>
        <v>0</v>
      </c>
      <c r="H48" s="34">
        <f t="shared" si="28"/>
        <v>0</v>
      </c>
      <c r="I48" s="34">
        <f t="shared" si="29"/>
        <v>0</v>
      </c>
      <c r="J48" s="34">
        <f t="shared" si="30"/>
        <v>0</v>
      </c>
      <c r="K48" s="34">
        <f t="shared" si="31"/>
        <v>0</v>
      </c>
      <c r="L48" s="34">
        <f t="shared" si="32"/>
        <v>0</v>
      </c>
      <c r="M48" s="34">
        <f t="shared" si="33"/>
        <v>0</v>
      </c>
      <c r="N48" s="34">
        <f t="shared" si="34"/>
        <v>0</v>
      </c>
      <c r="O48" s="34">
        <f t="shared" si="35"/>
        <v>0</v>
      </c>
      <c r="P48" s="34">
        <f t="shared" si="36"/>
        <v>0</v>
      </c>
      <c r="Q48" s="34">
        <f t="shared" si="37"/>
        <v>0</v>
      </c>
      <c r="R48" s="34"/>
      <c r="S48" s="34"/>
      <c r="T48" s="34"/>
      <c r="U48" s="34"/>
      <c r="V48" s="34"/>
      <c r="W48" s="99">
        <f t="shared" si="38"/>
        <v>0</v>
      </c>
      <c r="X48" s="99">
        <f t="shared" si="39"/>
        <v>0</v>
      </c>
      <c r="Y48" s="99">
        <f t="shared" si="40"/>
        <v>0</v>
      </c>
      <c r="Z48" s="99">
        <f t="shared" si="41"/>
        <v>0</v>
      </c>
      <c r="AA48" s="99">
        <f t="shared" si="42"/>
        <v>0</v>
      </c>
      <c r="AB48" s="99">
        <f t="shared" si="43"/>
        <v>0</v>
      </c>
      <c r="AC48" s="99">
        <f t="shared" si="44"/>
        <v>0</v>
      </c>
      <c r="AD48" s="99">
        <f t="shared" si="45"/>
        <v>0</v>
      </c>
      <c r="AE48" s="99">
        <f t="shared" si="46"/>
        <v>0</v>
      </c>
      <c r="AF48" s="99">
        <f t="shared" si="47"/>
        <v>0</v>
      </c>
      <c r="AG48" s="99">
        <f t="shared" si="48"/>
        <v>0</v>
      </c>
      <c r="AH48" s="34">
        <f t="shared" si="49"/>
        <v>0</v>
      </c>
      <c r="AI48" s="34">
        <f t="shared" si="50"/>
        <v>0</v>
      </c>
      <c r="AJ48" s="34"/>
      <c r="AK48" s="34"/>
      <c r="AL48" s="34"/>
      <c r="AM48" s="34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E48" s="2"/>
      <c r="BF48" s="2"/>
      <c r="BG48" s="45">
        <v>2.8472222222222201E-2</v>
      </c>
      <c r="BM48" s="2" t="s">
        <v>55</v>
      </c>
      <c r="CA48" s="1"/>
      <c r="CB48" s="1"/>
    </row>
    <row r="49" spans="2:80" ht="15.75" hidden="1" x14ac:dyDescent="0.25">
      <c r="B49" s="96">
        <f t="shared" si="24"/>
        <v>40</v>
      </c>
      <c r="C49" s="97">
        <f t="shared" si="24"/>
        <v>41189</v>
      </c>
      <c r="D49" s="98">
        <f t="shared" si="24"/>
        <v>41189</v>
      </c>
      <c r="E49" s="34">
        <f t="shared" si="25"/>
        <v>0</v>
      </c>
      <c r="F49" s="34">
        <f t="shared" si="26"/>
        <v>0</v>
      </c>
      <c r="G49" s="34">
        <f t="shared" si="27"/>
        <v>0</v>
      </c>
      <c r="H49" s="34">
        <f t="shared" si="28"/>
        <v>0</v>
      </c>
      <c r="I49" s="34">
        <f t="shared" si="29"/>
        <v>0</v>
      </c>
      <c r="J49" s="34">
        <f t="shared" si="30"/>
        <v>0</v>
      </c>
      <c r="K49" s="34">
        <f t="shared" si="31"/>
        <v>0</v>
      </c>
      <c r="L49" s="34">
        <f t="shared" si="32"/>
        <v>0</v>
      </c>
      <c r="M49" s="34">
        <f t="shared" si="33"/>
        <v>0</v>
      </c>
      <c r="N49" s="34">
        <f t="shared" si="34"/>
        <v>0</v>
      </c>
      <c r="O49" s="34">
        <f t="shared" si="35"/>
        <v>0</v>
      </c>
      <c r="P49" s="34">
        <f t="shared" si="36"/>
        <v>0</v>
      </c>
      <c r="Q49" s="34">
        <f t="shared" si="37"/>
        <v>0</v>
      </c>
      <c r="R49" s="34"/>
      <c r="S49" s="34"/>
      <c r="T49" s="34"/>
      <c r="U49" s="34"/>
      <c r="V49" s="34"/>
      <c r="W49" s="99">
        <f t="shared" si="38"/>
        <v>0</v>
      </c>
      <c r="X49" s="99">
        <f t="shared" si="39"/>
        <v>0</v>
      </c>
      <c r="Y49" s="99">
        <f t="shared" si="40"/>
        <v>0</v>
      </c>
      <c r="Z49" s="99">
        <f t="shared" si="41"/>
        <v>0</v>
      </c>
      <c r="AA49" s="99">
        <f t="shared" si="42"/>
        <v>0</v>
      </c>
      <c r="AB49" s="99">
        <f t="shared" si="43"/>
        <v>0</v>
      </c>
      <c r="AC49" s="99">
        <f t="shared" si="44"/>
        <v>0</v>
      </c>
      <c r="AD49" s="99">
        <f t="shared" si="45"/>
        <v>0</v>
      </c>
      <c r="AE49" s="99">
        <f t="shared" si="46"/>
        <v>0</v>
      </c>
      <c r="AF49" s="99">
        <f t="shared" si="47"/>
        <v>0</v>
      </c>
      <c r="AG49" s="99">
        <f t="shared" si="48"/>
        <v>0</v>
      </c>
      <c r="AH49" s="34">
        <f t="shared" si="49"/>
        <v>0</v>
      </c>
      <c r="AI49" s="34">
        <f t="shared" si="50"/>
        <v>0</v>
      </c>
      <c r="AJ49" s="34"/>
      <c r="AK49" s="34"/>
      <c r="AL49" s="34"/>
      <c r="AM49" s="34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E49" s="2"/>
      <c r="BF49" s="2"/>
      <c r="BG49" s="45">
        <v>2.9166666666666698E-2</v>
      </c>
      <c r="CA49" s="1"/>
      <c r="CB49" s="1"/>
    </row>
    <row r="50" spans="2:80" ht="15.75" hidden="1" x14ac:dyDescent="0.25">
      <c r="B50" s="96">
        <f t="shared" si="24"/>
        <v>41</v>
      </c>
      <c r="C50" s="97">
        <f t="shared" si="24"/>
        <v>41190</v>
      </c>
      <c r="D50" s="98">
        <f t="shared" si="24"/>
        <v>41190</v>
      </c>
      <c r="E50" s="34">
        <f t="shared" si="25"/>
        <v>0</v>
      </c>
      <c r="F50" s="34">
        <f t="shared" si="26"/>
        <v>0</v>
      </c>
      <c r="G50" s="34">
        <f t="shared" si="27"/>
        <v>0</v>
      </c>
      <c r="H50" s="34">
        <f t="shared" si="28"/>
        <v>0</v>
      </c>
      <c r="I50" s="34">
        <f t="shared" si="29"/>
        <v>0</v>
      </c>
      <c r="J50" s="34">
        <f t="shared" si="30"/>
        <v>0</v>
      </c>
      <c r="K50" s="34">
        <f t="shared" si="31"/>
        <v>0</v>
      </c>
      <c r="L50" s="34">
        <f t="shared" si="32"/>
        <v>0</v>
      </c>
      <c r="M50" s="34">
        <f t="shared" si="33"/>
        <v>0</v>
      </c>
      <c r="N50" s="34">
        <f t="shared" si="34"/>
        <v>0</v>
      </c>
      <c r="O50" s="34">
        <f t="shared" si="35"/>
        <v>0</v>
      </c>
      <c r="P50" s="34">
        <f t="shared" si="36"/>
        <v>0</v>
      </c>
      <c r="Q50" s="34">
        <f t="shared" si="37"/>
        <v>0</v>
      </c>
      <c r="R50" s="34"/>
      <c r="S50" s="34"/>
      <c r="T50" s="34"/>
      <c r="U50" s="34"/>
      <c r="V50" s="34"/>
      <c r="W50" s="99">
        <f t="shared" si="38"/>
        <v>0</v>
      </c>
      <c r="X50" s="99">
        <f t="shared" si="39"/>
        <v>0</v>
      </c>
      <c r="Y50" s="99">
        <f t="shared" si="40"/>
        <v>0</v>
      </c>
      <c r="Z50" s="99">
        <f t="shared" si="41"/>
        <v>0</v>
      </c>
      <c r="AA50" s="99">
        <f t="shared" si="42"/>
        <v>0</v>
      </c>
      <c r="AB50" s="99">
        <f t="shared" si="43"/>
        <v>0</v>
      </c>
      <c r="AC50" s="99">
        <f t="shared" si="44"/>
        <v>0</v>
      </c>
      <c r="AD50" s="99">
        <f t="shared" si="45"/>
        <v>0</v>
      </c>
      <c r="AE50" s="99">
        <f t="shared" si="46"/>
        <v>0</v>
      </c>
      <c r="AF50" s="99">
        <f t="shared" si="47"/>
        <v>0</v>
      </c>
      <c r="AG50" s="99">
        <f t="shared" si="48"/>
        <v>0</v>
      </c>
      <c r="AH50" s="34">
        <f t="shared" si="49"/>
        <v>0</v>
      </c>
      <c r="AI50" s="34">
        <f t="shared" si="50"/>
        <v>0</v>
      </c>
      <c r="AJ50" s="34"/>
      <c r="AK50" s="34"/>
      <c r="AL50" s="34"/>
      <c r="AM50" s="34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E50" s="2"/>
      <c r="BF50" s="2"/>
      <c r="BG50" s="45">
        <v>2.9861111111111099E-2</v>
      </c>
      <c r="CA50" s="1"/>
      <c r="CB50" s="1"/>
    </row>
    <row r="51" spans="2:80" ht="15.75" hidden="1" x14ac:dyDescent="0.25">
      <c r="B51" s="96">
        <f t="shared" si="24"/>
        <v>41</v>
      </c>
      <c r="C51" s="97">
        <f t="shared" si="24"/>
        <v>41191</v>
      </c>
      <c r="D51" s="98">
        <f t="shared" si="24"/>
        <v>41191</v>
      </c>
      <c r="E51" s="34">
        <f t="shared" si="25"/>
        <v>0</v>
      </c>
      <c r="F51" s="34">
        <f t="shared" si="26"/>
        <v>0</v>
      </c>
      <c r="G51" s="34">
        <f t="shared" si="27"/>
        <v>0</v>
      </c>
      <c r="H51" s="34">
        <f t="shared" si="28"/>
        <v>0</v>
      </c>
      <c r="I51" s="34">
        <f t="shared" si="29"/>
        <v>0</v>
      </c>
      <c r="J51" s="34">
        <f t="shared" si="30"/>
        <v>0</v>
      </c>
      <c r="K51" s="34">
        <f t="shared" si="31"/>
        <v>0</v>
      </c>
      <c r="L51" s="34">
        <f t="shared" si="32"/>
        <v>0</v>
      </c>
      <c r="M51" s="34">
        <f t="shared" si="33"/>
        <v>0</v>
      </c>
      <c r="N51" s="34">
        <f t="shared" si="34"/>
        <v>0</v>
      </c>
      <c r="O51" s="34">
        <f t="shared" si="35"/>
        <v>0</v>
      </c>
      <c r="P51" s="34">
        <f t="shared" si="36"/>
        <v>0</v>
      </c>
      <c r="Q51" s="34">
        <f t="shared" si="37"/>
        <v>0</v>
      </c>
      <c r="R51" s="34"/>
      <c r="S51" s="34"/>
      <c r="T51" s="34"/>
      <c r="U51" s="34"/>
      <c r="V51" s="34"/>
      <c r="W51" s="99">
        <f t="shared" si="38"/>
        <v>0</v>
      </c>
      <c r="X51" s="99">
        <f t="shared" si="39"/>
        <v>0</v>
      </c>
      <c r="Y51" s="99">
        <f t="shared" si="40"/>
        <v>0</v>
      </c>
      <c r="Z51" s="99">
        <f t="shared" si="41"/>
        <v>0</v>
      </c>
      <c r="AA51" s="99">
        <f t="shared" si="42"/>
        <v>0</v>
      </c>
      <c r="AB51" s="99">
        <f t="shared" si="43"/>
        <v>0</v>
      </c>
      <c r="AC51" s="99">
        <f t="shared" si="44"/>
        <v>0</v>
      </c>
      <c r="AD51" s="99">
        <f t="shared" si="45"/>
        <v>0</v>
      </c>
      <c r="AE51" s="99">
        <f t="shared" si="46"/>
        <v>0</v>
      </c>
      <c r="AF51" s="99">
        <f t="shared" si="47"/>
        <v>0</v>
      </c>
      <c r="AG51" s="99">
        <f t="shared" si="48"/>
        <v>0</v>
      </c>
      <c r="AH51" s="34">
        <f t="shared" si="49"/>
        <v>0</v>
      </c>
      <c r="AI51" s="34">
        <f t="shared" si="50"/>
        <v>0</v>
      </c>
      <c r="AJ51" s="34"/>
      <c r="AK51" s="34"/>
      <c r="AL51" s="34"/>
      <c r="AM51" s="34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E51" s="2"/>
      <c r="BF51" s="2"/>
      <c r="BG51" s="45">
        <v>3.05555555555556E-2</v>
      </c>
      <c r="CA51" s="1"/>
      <c r="CB51" s="1"/>
    </row>
    <row r="52" spans="2:80" ht="15.75" hidden="1" x14ac:dyDescent="0.25">
      <c r="B52" s="96">
        <f t="shared" si="24"/>
        <v>41</v>
      </c>
      <c r="C52" s="97">
        <f t="shared" si="24"/>
        <v>41192</v>
      </c>
      <c r="D52" s="98">
        <f t="shared" si="24"/>
        <v>41192</v>
      </c>
      <c r="E52" s="34">
        <f t="shared" si="25"/>
        <v>0</v>
      </c>
      <c r="F52" s="34">
        <f t="shared" si="26"/>
        <v>0</v>
      </c>
      <c r="G52" s="34">
        <f t="shared" si="27"/>
        <v>0</v>
      </c>
      <c r="H52" s="34">
        <f t="shared" si="28"/>
        <v>0</v>
      </c>
      <c r="I52" s="34">
        <f t="shared" si="29"/>
        <v>0</v>
      </c>
      <c r="J52" s="34">
        <f t="shared" si="30"/>
        <v>0</v>
      </c>
      <c r="K52" s="34">
        <f t="shared" si="31"/>
        <v>0</v>
      </c>
      <c r="L52" s="34">
        <f t="shared" si="32"/>
        <v>0</v>
      </c>
      <c r="M52" s="34">
        <f t="shared" si="33"/>
        <v>0</v>
      </c>
      <c r="N52" s="34">
        <f t="shared" si="34"/>
        <v>0</v>
      </c>
      <c r="O52" s="34">
        <f t="shared" si="35"/>
        <v>8.8333333333333357</v>
      </c>
      <c r="P52" s="34">
        <f t="shared" si="36"/>
        <v>0</v>
      </c>
      <c r="Q52" s="34">
        <f t="shared" si="37"/>
        <v>0</v>
      </c>
      <c r="R52" s="34"/>
      <c r="S52" s="34"/>
      <c r="T52" s="34"/>
      <c r="U52" s="34"/>
      <c r="V52" s="34"/>
      <c r="W52" s="99">
        <f t="shared" si="38"/>
        <v>0</v>
      </c>
      <c r="X52" s="99">
        <f t="shared" si="39"/>
        <v>0</v>
      </c>
      <c r="Y52" s="99">
        <f t="shared" si="40"/>
        <v>0</v>
      </c>
      <c r="Z52" s="99">
        <f t="shared" si="41"/>
        <v>0</v>
      </c>
      <c r="AA52" s="99">
        <f t="shared" si="42"/>
        <v>0</v>
      </c>
      <c r="AB52" s="99">
        <f t="shared" si="43"/>
        <v>0</v>
      </c>
      <c r="AC52" s="99">
        <f t="shared" si="44"/>
        <v>0</v>
      </c>
      <c r="AD52" s="99">
        <f t="shared" si="45"/>
        <v>0</v>
      </c>
      <c r="AE52" s="99">
        <f t="shared" si="46"/>
        <v>0</v>
      </c>
      <c r="AF52" s="99">
        <f t="shared" si="47"/>
        <v>0</v>
      </c>
      <c r="AG52" s="99">
        <f t="shared" si="48"/>
        <v>0</v>
      </c>
      <c r="AH52" s="34">
        <f t="shared" si="49"/>
        <v>0</v>
      </c>
      <c r="AI52" s="34">
        <f t="shared" si="50"/>
        <v>0</v>
      </c>
      <c r="AJ52" s="34"/>
      <c r="AK52" s="34"/>
      <c r="AL52" s="34"/>
      <c r="AM52" s="34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E52" s="2"/>
      <c r="BF52" s="2"/>
      <c r="BG52" s="45">
        <v>3.125E-2</v>
      </c>
      <c r="CA52" s="1"/>
      <c r="CB52" s="1"/>
    </row>
    <row r="53" spans="2:80" ht="15.75" hidden="1" x14ac:dyDescent="0.25">
      <c r="B53" s="96">
        <f t="shared" si="24"/>
        <v>41</v>
      </c>
      <c r="C53" s="97">
        <f t="shared" si="24"/>
        <v>41193</v>
      </c>
      <c r="D53" s="98">
        <f t="shared" si="24"/>
        <v>41193</v>
      </c>
      <c r="E53" s="34">
        <f t="shared" si="25"/>
        <v>0</v>
      </c>
      <c r="F53" s="34">
        <f t="shared" si="26"/>
        <v>0</v>
      </c>
      <c r="G53" s="34">
        <f t="shared" si="27"/>
        <v>0</v>
      </c>
      <c r="H53" s="34">
        <f t="shared" si="28"/>
        <v>0</v>
      </c>
      <c r="I53" s="34">
        <f t="shared" si="29"/>
        <v>0</v>
      </c>
      <c r="J53" s="34">
        <f t="shared" si="30"/>
        <v>0</v>
      </c>
      <c r="K53" s="34">
        <f t="shared" si="31"/>
        <v>0</v>
      </c>
      <c r="L53" s="34">
        <f t="shared" si="32"/>
        <v>0</v>
      </c>
      <c r="M53" s="34">
        <f t="shared" si="33"/>
        <v>0</v>
      </c>
      <c r="N53" s="34">
        <f t="shared" si="34"/>
        <v>0</v>
      </c>
      <c r="O53" s="34">
        <f t="shared" si="35"/>
        <v>15</v>
      </c>
      <c r="P53" s="34">
        <f t="shared" si="36"/>
        <v>0</v>
      </c>
      <c r="Q53" s="34">
        <f t="shared" si="37"/>
        <v>0</v>
      </c>
      <c r="R53" s="34"/>
      <c r="S53" s="34"/>
      <c r="T53" s="34"/>
      <c r="U53" s="34"/>
      <c r="V53" s="34"/>
      <c r="W53" s="99">
        <f t="shared" si="38"/>
        <v>0</v>
      </c>
      <c r="X53" s="99">
        <f t="shared" si="39"/>
        <v>0</v>
      </c>
      <c r="Y53" s="99">
        <f t="shared" si="40"/>
        <v>0</v>
      </c>
      <c r="Z53" s="99">
        <f t="shared" si="41"/>
        <v>0</v>
      </c>
      <c r="AA53" s="99">
        <f t="shared" si="42"/>
        <v>0</v>
      </c>
      <c r="AB53" s="99">
        <f t="shared" si="43"/>
        <v>0</v>
      </c>
      <c r="AC53" s="99">
        <f t="shared" si="44"/>
        <v>0</v>
      </c>
      <c r="AD53" s="99">
        <f t="shared" si="45"/>
        <v>0</v>
      </c>
      <c r="AE53" s="99">
        <f t="shared" si="46"/>
        <v>0</v>
      </c>
      <c r="AF53" s="99">
        <f t="shared" si="47"/>
        <v>0</v>
      </c>
      <c r="AG53" s="99">
        <f t="shared" si="48"/>
        <v>0</v>
      </c>
      <c r="AH53" s="34">
        <f t="shared" si="49"/>
        <v>0</v>
      </c>
      <c r="AI53" s="34">
        <f t="shared" si="50"/>
        <v>0</v>
      </c>
      <c r="AJ53" s="34"/>
      <c r="AK53" s="34"/>
      <c r="AL53" s="34"/>
      <c r="AM53" s="34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E53" s="2"/>
      <c r="BF53" s="2"/>
      <c r="BG53" s="45">
        <v>3.19444444444444E-2</v>
      </c>
      <c r="CA53" s="1"/>
      <c r="CB53" s="1"/>
    </row>
    <row r="54" spans="2:80" ht="15.75" hidden="1" x14ac:dyDescent="0.25">
      <c r="B54" s="96">
        <f t="shared" si="24"/>
        <v>41</v>
      </c>
      <c r="C54" s="97">
        <f t="shared" si="24"/>
        <v>41194</v>
      </c>
      <c r="D54" s="98">
        <f t="shared" si="24"/>
        <v>41194</v>
      </c>
      <c r="E54" s="34">
        <f t="shared" si="25"/>
        <v>0</v>
      </c>
      <c r="F54" s="34">
        <f t="shared" si="26"/>
        <v>0</v>
      </c>
      <c r="G54" s="34">
        <f t="shared" si="27"/>
        <v>0</v>
      </c>
      <c r="H54" s="34">
        <f t="shared" si="28"/>
        <v>0</v>
      </c>
      <c r="I54" s="34">
        <f t="shared" si="29"/>
        <v>0</v>
      </c>
      <c r="J54" s="34">
        <f t="shared" si="30"/>
        <v>0</v>
      </c>
      <c r="K54" s="34">
        <f t="shared" si="31"/>
        <v>0</v>
      </c>
      <c r="L54" s="34">
        <f t="shared" si="32"/>
        <v>0</v>
      </c>
      <c r="M54" s="34">
        <f t="shared" si="33"/>
        <v>0</v>
      </c>
      <c r="N54" s="34">
        <f t="shared" si="34"/>
        <v>0</v>
      </c>
      <c r="O54" s="34">
        <f t="shared" si="35"/>
        <v>11</v>
      </c>
      <c r="P54" s="34">
        <f t="shared" si="36"/>
        <v>0</v>
      </c>
      <c r="Q54" s="34">
        <f t="shared" si="37"/>
        <v>0</v>
      </c>
      <c r="R54" s="34"/>
      <c r="S54" s="34"/>
      <c r="T54" s="34"/>
      <c r="U54" s="34"/>
      <c r="V54" s="34"/>
      <c r="W54" s="99">
        <f t="shared" si="38"/>
        <v>0</v>
      </c>
      <c r="X54" s="99">
        <f t="shared" si="39"/>
        <v>0</v>
      </c>
      <c r="Y54" s="99">
        <f t="shared" si="40"/>
        <v>0</v>
      </c>
      <c r="Z54" s="99">
        <f t="shared" si="41"/>
        <v>0</v>
      </c>
      <c r="AA54" s="99">
        <f t="shared" si="42"/>
        <v>0</v>
      </c>
      <c r="AB54" s="99">
        <f t="shared" si="43"/>
        <v>0</v>
      </c>
      <c r="AC54" s="99">
        <f t="shared" si="44"/>
        <v>0</v>
      </c>
      <c r="AD54" s="99">
        <f t="shared" si="45"/>
        <v>0</v>
      </c>
      <c r="AE54" s="99">
        <f t="shared" si="46"/>
        <v>0</v>
      </c>
      <c r="AF54" s="99">
        <f t="shared" si="47"/>
        <v>0</v>
      </c>
      <c r="AG54" s="99">
        <f t="shared" si="48"/>
        <v>0</v>
      </c>
      <c r="AH54" s="34">
        <f t="shared" si="49"/>
        <v>0</v>
      </c>
      <c r="AI54" s="34">
        <f t="shared" si="50"/>
        <v>0</v>
      </c>
      <c r="AJ54" s="34"/>
      <c r="AK54" s="34"/>
      <c r="AL54" s="34"/>
      <c r="AM54" s="34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E54" s="2"/>
      <c r="BF54" s="2"/>
      <c r="BG54" s="45">
        <v>3.2638888888888898E-2</v>
      </c>
      <c r="CA54" s="1"/>
      <c r="CB54" s="1"/>
    </row>
    <row r="55" spans="2:80" ht="15.75" hidden="1" x14ac:dyDescent="0.25">
      <c r="B55" s="96">
        <f t="shared" si="24"/>
        <v>41</v>
      </c>
      <c r="C55" s="97">
        <f t="shared" si="24"/>
        <v>41195</v>
      </c>
      <c r="D55" s="98">
        <f t="shared" si="24"/>
        <v>41195</v>
      </c>
      <c r="E55" s="34">
        <f t="shared" si="25"/>
        <v>0</v>
      </c>
      <c r="F55" s="34">
        <f t="shared" si="26"/>
        <v>0</v>
      </c>
      <c r="G55" s="34">
        <f t="shared" si="27"/>
        <v>0</v>
      </c>
      <c r="H55" s="34">
        <f t="shared" si="28"/>
        <v>0</v>
      </c>
      <c r="I55" s="34">
        <f t="shared" si="29"/>
        <v>0</v>
      </c>
      <c r="J55" s="34">
        <f t="shared" si="30"/>
        <v>0</v>
      </c>
      <c r="K55" s="34">
        <f t="shared" si="31"/>
        <v>0</v>
      </c>
      <c r="L55" s="34">
        <f t="shared" si="32"/>
        <v>0</v>
      </c>
      <c r="M55" s="34">
        <f t="shared" si="33"/>
        <v>0</v>
      </c>
      <c r="N55" s="34">
        <f t="shared" si="34"/>
        <v>0</v>
      </c>
      <c r="O55" s="34">
        <f t="shared" si="35"/>
        <v>11</v>
      </c>
      <c r="P55" s="34">
        <f t="shared" si="36"/>
        <v>0</v>
      </c>
      <c r="Q55" s="34">
        <f t="shared" si="37"/>
        <v>0</v>
      </c>
      <c r="R55" s="34"/>
      <c r="S55" s="34"/>
      <c r="T55" s="34"/>
      <c r="U55" s="34"/>
      <c r="V55" s="34"/>
      <c r="W55" s="99">
        <f t="shared" si="38"/>
        <v>0</v>
      </c>
      <c r="X55" s="99">
        <f t="shared" si="39"/>
        <v>0</v>
      </c>
      <c r="Y55" s="99">
        <f t="shared" si="40"/>
        <v>0</v>
      </c>
      <c r="Z55" s="99">
        <f t="shared" si="41"/>
        <v>0</v>
      </c>
      <c r="AA55" s="99">
        <f t="shared" si="42"/>
        <v>0</v>
      </c>
      <c r="AB55" s="99">
        <f t="shared" si="43"/>
        <v>0</v>
      </c>
      <c r="AC55" s="99">
        <f t="shared" si="44"/>
        <v>0</v>
      </c>
      <c r="AD55" s="99">
        <f t="shared" si="45"/>
        <v>0</v>
      </c>
      <c r="AE55" s="99">
        <f t="shared" si="46"/>
        <v>0</v>
      </c>
      <c r="AF55" s="99">
        <f t="shared" si="47"/>
        <v>0</v>
      </c>
      <c r="AG55" s="99">
        <f t="shared" si="48"/>
        <v>0</v>
      </c>
      <c r="AH55" s="34">
        <f t="shared" si="49"/>
        <v>0</v>
      </c>
      <c r="AI55" s="34">
        <f t="shared" si="50"/>
        <v>0</v>
      </c>
      <c r="AJ55" s="34"/>
      <c r="AK55" s="34"/>
      <c r="AL55" s="34"/>
      <c r="AM55" s="34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E55" s="2"/>
      <c r="BF55" s="2"/>
      <c r="BG55" s="45">
        <v>3.3333333333333298E-2</v>
      </c>
      <c r="CA55" s="1"/>
      <c r="CB55" s="1"/>
    </row>
    <row r="56" spans="2:80" ht="15.75" hidden="1" x14ac:dyDescent="0.25">
      <c r="B56" s="96">
        <f t="shared" si="24"/>
        <v>41</v>
      </c>
      <c r="C56" s="97">
        <f t="shared" si="24"/>
        <v>41196</v>
      </c>
      <c r="D56" s="98">
        <f t="shared" si="24"/>
        <v>41196</v>
      </c>
      <c r="E56" s="34">
        <f t="shared" si="25"/>
        <v>0</v>
      </c>
      <c r="F56" s="34">
        <f t="shared" si="26"/>
        <v>0</v>
      </c>
      <c r="G56" s="34">
        <f t="shared" si="27"/>
        <v>0</v>
      </c>
      <c r="H56" s="34">
        <f t="shared" si="28"/>
        <v>0</v>
      </c>
      <c r="I56" s="34">
        <f t="shared" si="29"/>
        <v>0</v>
      </c>
      <c r="J56" s="34">
        <f t="shared" si="30"/>
        <v>0</v>
      </c>
      <c r="K56" s="34">
        <f t="shared" si="31"/>
        <v>0</v>
      </c>
      <c r="L56" s="34">
        <f t="shared" si="32"/>
        <v>0</v>
      </c>
      <c r="M56" s="34">
        <f t="shared" si="33"/>
        <v>0</v>
      </c>
      <c r="N56" s="34">
        <f t="shared" si="34"/>
        <v>0</v>
      </c>
      <c r="O56" s="34">
        <f t="shared" si="35"/>
        <v>11</v>
      </c>
      <c r="P56" s="34">
        <f t="shared" si="36"/>
        <v>0</v>
      </c>
      <c r="Q56" s="34">
        <f t="shared" si="37"/>
        <v>0</v>
      </c>
      <c r="R56" s="34"/>
      <c r="S56" s="34"/>
      <c r="T56" s="34"/>
      <c r="U56" s="34"/>
      <c r="V56" s="34"/>
      <c r="W56" s="99">
        <f t="shared" si="38"/>
        <v>0</v>
      </c>
      <c r="X56" s="99">
        <f t="shared" si="39"/>
        <v>0</v>
      </c>
      <c r="Y56" s="99">
        <f t="shared" si="40"/>
        <v>0</v>
      </c>
      <c r="Z56" s="99">
        <f t="shared" si="41"/>
        <v>0</v>
      </c>
      <c r="AA56" s="99">
        <f t="shared" si="42"/>
        <v>0</v>
      </c>
      <c r="AB56" s="99">
        <f t="shared" si="43"/>
        <v>0</v>
      </c>
      <c r="AC56" s="99">
        <f t="shared" si="44"/>
        <v>0</v>
      </c>
      <c r="AD56" s="99">
        <f t="shared" si="45"/>
        <v>0</v>
      </c>
      <c r="AE56" s="99">
        <f t="shared" si="46"/>
        <v>0</v>
      </c>
      <c r="AF56" s="99">
        <f t="shared" si="47"/>
        <v>0</v>
      </c>
      <c r="AG56" s="99">
        <f t="shared" si="48"/>
        <v>0</v>
      </c>
      <c r="AH56" s="34">
        <f t="shared" si="49"/>
        <v>0</v>
      </c>
      <c r="AI56" s="34">
        <f t="shared" si="50"/>
        <v>0</v>
      </c>
      <c r="AJ56" s="34"/>
      <c r="AK56" s="34"/>
      <c r="AL56" s="34"/>
      <c r="AM56" s="34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E56" s="2"/>
      <c r="BF56" s="2"/>
      <c r="BG56" s="45">
        <v>3.4027777777777803E-2</v>
      </c>
      <c r="CA56" s="1"/>
      <c r="CB56" s="1"/>
    </row>
    <row r="57" spans="2:80" ht="15.75" hidden="1" x14ac:dyDescent="0.25">
      <c r="B57" s="96">
        <f t="shared" si="24"/>
        <v>42</v>
      </c>
      <c r="C57" s="97">
        <f t="shared" si="24"/>
        <v>41197</v>
      </c>
      <c r="D57" s="98">
        <f t="shared" si="24"/>
        <v>41197</v>
      </c>
      <c r="E57" s="34">
        <f t="shared" si="25"/>
        <v>0</v>
      </c>
      <c r="F57" s="34">
        <f t="shared" si="26"/>
        <v>0</v>
      </c>
      <c r="G57" s="34">
        <f t="shared" si="27"/>
        <v>0</v>
      </c>
      <c r="H57" s="34">
        <f t="shared" si="28"/>
        <v>0</v>
      </c>
      <c r="I57" s="34">
        <f t="shared" si="29"/>
        <v>0</v>
      </c>
      <c r="J57" s="34">
        <f t="shared" si="30"/>
        <v>0</v>
      </c>
      <c r="K57" s="34">
        <f t="shared" si="31"/>
        <v>0</v>
      </c>
      <c r="L57" s="34">
        <f t="shared" si="32"/>
        <v>0</v>
      </c>
      <c r="M57" s="34">
        <f t="shared" si="33"/>
        <v>0</v>
      </c>
      <c r="N57" s="34">
        <f t="shared" si="34"/>
        <v>0</v>
      </c>
      <c r="O57" s="34">
        <f t="shared" si="35"/>
        <v>11</v>
      </c>
      <c r="P57" s="34">
        <f t="shared" si="36"/>
        <v>0</v>
      </c>
      <c r="Q57" s="34">
        <f t="shared" si="37"/>
        <v>0</v>
      </c>
      <c r="R57" s="34"/>
      <c r="S57" s="34"/>
      <c r="T57" s="34"/>
      <c r="U57" s="34"/>
      <c r="V57" s="34"/>
      <c r="W57" s="99">
        <f t="shared" si="38"/>
        <v>0</v>
      </c>
      <c r="X57" s="99">
        <f t="shared" si="39"/>
        <v>0</v>
      </c>
      <c r="Y57" s="99">
        <f t="shared" si="40"/>
        <v>0</v>
      </c>
      <c r="Z57" s="99">
        <f t="shared" si="41"/>
        <v>0</v>
      </c>
      <c r="AA57" s="99">
        <f t="shared" si="42"/>
        <v>0</v>
      </c>
      <c r="AB57" s="99">
        <f t="shared" si="43"/>
        <v>0</v>
      </c>
      <c r="AC57" s="99">
        <f t="shared" si="44"/>
        <v>0</v>
      </c>
      <c r="AD57" s="99">
        <f t="shared" si="45"/>
        <v>0</v>
      </c>
      <c r="AE57" s="99">
        <f t="shared" si="46"/>
        <v>0</v>
      </c>
      <c r="AF57" s="99">
        <f t="shared" si="47"/>
        <v>0</v>
      </c>
      <c r="AG57" s="99">
        <f t="shared" si="48"/>
        <v>0</v>
      </c>
      <c r="AH57" s="34">
        <f t="shared" si="49"/>
        <v>0</v>
      </c>
      <c r="AI57" s="34">
        <f t="shared" si="50"/>
        <v>0</v>
      </c>
      <c r="AJ57" s="34"/>
      <c r="AK57" s="34"/>
      <c r="AL57" s="34"/>
      <c r="AM57" s="34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E57" s="2"/>
      <c r="BF57" s="2"/>
      <c r="BG57" s="45">
        <v>3.4722222222222203E-2</v>
      </c>
      <c r="CA57" s="1"/>
      <c r="CB57" s="1"/>
    </row>
    <row r="58" spans="2:80" ht="15.75" hidden="1" x14ac:dyDescent="0.25">
      <c r="B58" s="96">
        <f t="shared" si="24"/>
        <v>42</v>
      </c>
      <c r="C58" s="97">
        <f t="shared" si="24"/>
        <v>41198</v>
      </c>
      <c r="D58" s="98">
        <f t="shared" si="24"/>
        <v>41198</v>
      </c>
      <c r="E58" s="34">
        <f t="shared" si="25"/>
        <v>0</v>
      </c>
      <c r="F58" s="34">
        <f t="shared" si="26"/>
        <v>0</v>
      </c>
      <c r="G58" s="34">
        <f t="shared" si="27"/>
        <v>0</v>
      </c>
      <c r="H58" s="34">
        <f t="shared" si="28"/>
        <v>0</v>
      </c>
      <c r="I58" s="34">
        <f t="shared" si="29"/>
        <v>0</v>
      </c>
      <c r="J58" s="34">
        <f t="shared" si="30"/>
        <v>0</v>
      </c>
      <c r="K58" s="34">
        <f t="shared" si="31"/>
        <v>0</v>
      </c>
      <c r="L58" s="34">
        <f t="shared" si="32"/>
        <v>0</v>
      </c>
      <c r="M58" s="34">
        <f t="shared" si="33"/>
        <v>0</v>
      </c>
      <c r="N58" s="34">
        <f t="shared" si="34"/>
        <v>0</v>
      </c>
      <c r="O58" s="34">
        <f t="shared" si="35"/>
        <v>10.999999999999998</v>
      </c>
      <c r="P58" s="34">
        <f t="shared" si="36"/>
        <v>0</v>
      </c>
      <c r="Q58" s="34">
        <f t="shared" si="37"/>
        <v>0</v>
      </c>
      <c r="R58" s="34"/>
      <c r="S58" s="34"/>
      <c r="T58" s="34"/>
      <c r="U58" s="34"/>
      <c r="V58" s="34"/>
      <c r="W58" s="99">
        <f t="shared" si="38"/>
        <v>0</v>
      </c>
      <c r="X58" s="99">
        <f t="shared" si="39"/>
        <v>0</v>
      </c>
      <c r="Y58" s="99">
        <f t="shared" si="40"/>
        <v>0</v>
      </c>
      <c r="Z58" s="99">
        <f t="shared" si="41"/>
        <v>0</v>
      </c>
      <c r="AA58" s="99">
        <f t="shared" si="42"/>
        <v>0</v>
      </c>
      <c r="AB58" s="99">
        <f t="shared" si="43"/>
        <v>0</v>
      </c>
      <c r="AC58" s="99">
        <f t="shared" si="44"/>
        <v>0</v>
      </c>
      <c r="AD58" s="99">
        <f t="shared" si="45"/>
        <v>0</v>
      </c>
      <c r="AE58" s="99">
        <f t="shared" si="46"/>
        <v>0</v>
      </c>
      <c r="AF58" s="99">
        <f t="shared" si="47"/>
        <v>0</v>
      </c>
      <c r="AG58" s="99">
        <f t="shared" si="48"/>
        <v>0</v>
      </c>
      <c r="AH58" s="34">
        <f t="shared" si="49"/>
        <v>0</v>
      </c>
      <c r="AI58" s="34">
        <f t="shared" si="50"/>
        <v>0</v>
      </c>
      <c r="AJ58" s="34"/>
      <c r="AK58" s="34"/>
      <c r="AL58" s="34"/>
      <c r="AM58" s="34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E58" s="2"/>
      <c r="BF58" s="2"/>
      <c r="BG58" s="45">
        <v>3.54166666666667E-2</v>
      </c>
      <c r="CA58" s="1"/>
      <c r="CB58" s="1"/>
    </row>
    <row r="59" spans="2:80" ht="15.75" hidden="1" x14ac:dyDescent="0.25">
      <c r="B59" s="96">
        <f t="shared" si="24"/>
        <v>42</v>
      </c>
      <c r="C59" s="97">
        <f t="shared" si="24"/>
        <v>41199</v>
      </c>
      <c r="D59" s="98">
        <f t="shared" si="24"/>
        <v>41199</v>
      </c>
      <c r="E59" s="34">
        <f t="shared" si="25"/>
        <v>0</v>
      </c>
      <c r="F59" s="34">
        <f t="shared" si="26"/>
        <v>0</v>
      </c>
      <c r="G59" s="34">
        <f t="shared" si="27"/>
        <v>0</v>
      </c>
      <c r="H59" s="34">
        <f t="shared" si="28"/>
        <v>0</v>
      </c>
      <c r="I59" s="34">
        <f t="shared" si="29"/>
        <v>0</v>
      </c>
      <c r="J59" s="34">
        <f t="shared" si="30"/>
        <v>0</v>
      </c>
      <c r="K59" s="34">
        <f t="shared" si="31"/>
        <v>0</v>
      </c>
      <c r="L59" s="34">
        <f t="shared" si="32"/>
        <v>0</v>
      </c>
      <c r="M59" s="34">
        <f t="shared" si="33"/>
        <v>0</v>
      </c>
      <c r="N59" s="34">
        <f t="shared" si="34"/>
        <v>0</v>
      </c>
      <c r="O59" s="34">
        <f t="shared" si="35"/>
        <v>0</v>
      </c>
      <c r="P59" s="34">
        <f t="shared" si="36"/>
        <v>0</v>
      </c>
      <c r="Q59" s="34">
        <f t="shared" si="37"/>
        <v>0</v>
      </c>
      <c r="R59" s="34"/>
      <c r="S59" s="34"/>
      <c r="T59" s="34"/>
      <c r="U59" s="34"/>
      <c r="V59" s="34"/>
      <c r="W59" s="99">
        <f t="shared" si="38"/>
        <v>0</v>
      </c>
      <c r="X59" s="99">
        <f t="shared" si="39"/>
        <v>0</v>
      </c>
      <c r="Y59" s="99">
        <f t="shared" si="40"/>
        <v>0</v>
      </c>
      <c r="Z59" s="99">
        <f t="shared" si="41"/>
        <v>0</v>
      </c>
      <c r="AA59" s="99">
        <f t="shared" si="42"/>
        <v>0</v>
      </c>
      <c r="AB59" s="99">
        <f t="shared" si="43"/>
        <v>0</v>
      </c>
      <c r="AC59" s="99">
        <f t="shared" si="44"/>
        <v>0</v>
      </c>
      <c r="AD59" s="99">
        <f t="shared" si="45"/>
        <v>0</v>
      </c>
      <c r="AE59" s="99">
        <f t="shared" si="46"/>
        <v>0</v>
      </c>
      <c r="AF59" s="99">
        <f t="shared" si="47"/>
        <v>0</v>
      </c>
      <c r="AG59" s="99">
        <f t="shared" si="48"/>
        <v>0</v>
      </c>
      <c r="AH59" s="34">
        <f t="shared" si="49"/>
        <v>0</v>
      </c>
      <c r="AI59" s="34">
        <f t="shared" si="50"/>
        <v>0</v>
      </c>
      <c r="AJ59" s="34"/>
      <c r="AK59" s="34"/>
      <c r="AL59" s="34"/>
      <c r="AM59" s="34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E59" s="2"/>
      <c r="BF59" s="2"/>
      <c r="BG59" s="45">
        <v>3.6111111111111101E-2</v>
      </c>
      <c r="CA59" s="1"/>
      <c r="CB59" s="1"/>
    </row>
    <row r="60" spans="2:80" ht="15.75" hidden="1" x14ac:dyDescent="0.25">
      <c r="B60" s="96">
        <f t="shared" si="24"/>
        <v>42</v>
      </c>
      <c r="C60" s="97">
        <f t="shared" si="24"/>
        <v>41200</v>
      </c>
      <c r="D60" s="98">
        <f t="shared" si="24"/>
        <v>41200</v>
      </c>
      <c r="E60" s="34">
        <f t="shared" si="25"/>
        <v>0</v>
      </c>
      <c r="F60" s="34">
        <f t="shared" si="26"/>
        <v>0</v>
      </c>
      <c r="G60" s="34">
        <f t="shared" si="27"/>
        <v>0</v>
      </c>
      <c r="H60" s="34">
        <f t="shared" si="28"/>
        <v>0</v>
      </c>
      <c r="I60" s="34">
        <f t="shared" si="29"/>
        <v>0</v>
      </c>
      <c r="J60" s="34">
        <f t="shared" si="30"/>
        <v>0</v>
      </c>
      <c r="K60" s="34">
        <f t="shared" si="31"/>
        <v>0</v>
      </c>
      <c r="L60" s="34">
        <f t="shared" si="32"/>
        <v>0</v>
      </c>
      <c r="M60" s="34">
        <f t="shared" si="33"/>
        <v>0</v>
      </c>
      <c r="N60" s="34">
        <f t="shared" si="34"/>
        <v>0</v>
      </c>
      <c r="O60" s="34">
        <f t="shared" si="35"/>
        <v>0</v>
      </c>
      <c r="P60" s="34">
        <f t="shared" si="36"/>
        <v>0</v>
      </c>
      <c r="Q60" s="34">
        <f t="shared" si="37"/>
        <v>0</v>
      </c>
      <c r="R60" s="34"/>
      <c r="S60" s="34"/>
      <c r="T60" s="34"/>
      <c r="U60" s="34"/>
      <c r="V60" s="34"/>
      <c r="W60" s="99">
        <f t="shared" si="38"/>
        <v>0</v>
      </c>
      <c r="X60" s="99">
        <f t="shared" si="39"/>
        <v>0</v>
      </c>
      <c r="Y60" s="99">
        <f t="shared" si="40"/>
        <v>0</v>
      </c>
      <c r="Z60" s="99">
        <f t="shared" si="41"/>
        <v>0</v>
      </c>
      <c r="AA60" s="99">
        <f t="shared" si="42"/>
        <v>0</v>
      </c>
      <c r="AB60" s="99">
        <f t="shared" si="43"/>
        <v>0</v>
      </c>
      <c r="AC60" s="99">
        <f t="shared" si="44"/>
        <v>0</v>
      </c>
      <c r="AD60" s="99">
        <f t="shared" si="45"/>
        <v>0</v>
      </c>
      <c r="AE60" s="99">
        <f t="shared" si="46"/>
        <v>0</v>
      </c>
      <c r="AF60" s="99">
        <f t="shared" si="47"/>
        <v>0</v>
      </c>
      <c r="AG60" s="99">
        <f t="shared" si="48"/>
        <v>0</v>
      </c>
      <c r="AH60" s="34">
        <f t="shared" si="49"/>
        <v>0</v>
      </c>
      <c r="AI60" s="34">
        <f t="shared" si="50"/>
        <v>0</v>
      </c>
      <c r="AJ60" s="34"/>
      <c r="AK60" s="34"/>
      <c r="AL60" s="34"/>
      <c r="AM60" s="34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E60" s="2"/>
      <c r="BF60" s="2"/>
      <c r="BG60" s="45">
        <v>3.6805555555555598E-2</v>
      </c>
      <c r="CA60" s="1"/>
      <c r="CB60" s="1"/>
    </row>
    <row r="61" spans="2:80" ht="15.75" hidden="1" x14ac:dyDescent="0.25">
      <c r="B61" s="96">
        <f t="shared" si="24"/>
        <v>42</v>
      </c>
      <c r="C61" s="97">
        <f t="shared" si="24"/>
        <v>41201</v>
      </c>
      <c r="D61" s="98">
        <f t="shared" si="24"/>
        <v>41201</v>
      </c>
      <c r="E61" s="34">
        <f t="shared" si="25"/>
        <v>0</v>
      </c>
      <c r="F61" s="34">
        <f t="shared" si="26"/>
        <v>0</v>
      </c>
      <c r="G61" s="34">
        <f t="shared" si="27"/>
        <v>0</v>
      </c>
      <c r="H61" s="34">
        <f t="shared" si="28"/>
        <v>0</v>
      </c>
      <c r="I61" s="34">
        <f t="shared" si="29"/>
        <v>0</v>
      </c>
      <c r="J61" s="34">
        <f t="shared" si="30"/>
        <v>0</v>
      </c>
      <c r="K61" s="34">
        <f t="shared" si="31"/>
        <v>0</v>
      </c>
      <c r="L61" s="34">
        <f t="shared" si="32"/>
        <v>0</v>
      </c>
      <c r="M61" s="34">
        <f t="shared" si="33"/>
        <v>0</v>
      </c>
      <c r="N61" s="34">
        <f t="shared" si="34"/>
        <v>0</v>
      </c>
      <c r="O61" s="34">
        <f t="shared" si="35"/>
        <v>0</v>
      </c>
      <c r="P61" s="34">
        <f t="shared" si="36"/>
        <v>0</v>
      </c>
      <c r="Q61" s="34">
        <f t="shared" si="37"/>
        <v>0</v>
      </c>
      <c r="R61" s="34"/>
      <c r="S61" s="34"/>
      <c r="T61" s="34"/>
      <c r="U61" s="34"/>
      <c r="V61" s="34"/>
      <c r="W61" s="99">
        <f t="shared" si="38"/>
        <v>0</v>
      </c>
      <c r="X61" s="99">
        <f t="shared" si="39"/>
        <v>0</v>
      </c>
      <c r="Y61" s="99">
        <f t="shared" si="40"/>
        <v>0</v>
      </c>
      <c r="Z61" s="99">
        <f t="shared" si="41"/>
        <v>0</v>
      </c>
      <c r="AA61" s="99">
        <f t="shared" si="42"/>
        <v>0</v>
      </c>
      <c r="AB61" s="99">
        <f t="shared" si="43"/>
        <v>0</v>
      </c>
      <c r="AC61" s="99">
        <f t="shared" si="44"/>
        <v>0</v>
      </c>
      <c r="AD61" s="99">
        <f t="shared" si="45"/>
        <v>0</v>
      </c>
      <c r="AE61" s="99">
        <f t="shared" si="46"/>
        <v>0</v>
      </c>
      <c r="AF61" s="99">
        <f t="shared" si="47"/>
        <v>0</v>
      </c>
      <c r="AG61" s="99">
        <f t="shared" si="48"/>
        <v>0</v>
      </c>
      <c r="AH61" s="34">
        <f t="shared" si="49"/>
        <v>0</v>
      </c>
      <c r="AI61" s="34">
        <f t="shared" si="50"/>
        <v>0</v>
      </c>
      <c r="AJ61" s="34"/>
      <c r="AK61" s="34"/>
      <c r="AL61" s="34"/>
      <c r="AM61" s="34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E61" s="2"/>
      <c r="BF61" s="2"/>
      <c r="BG61" s="45">
        <v>3.7499999999999999E-2</v>
      </c>
      <c r="CA61" s="1"/>
      <c r="CB61" s="1"/>
    </row>
    <row r="62" spans="2:80" ht="15.75" hidden="1" x14ac:dyDescent="0.25">
      <c r="B62" s="96">
        <f t="shared" si="24"/>
        <v>42</v>
      </c>
      <c r="C62" s="97">
        <f t="shared" si="24"/>
        <v>41202</v>
      </c>
      <c r="D62" s="98">
        <f t="shared" si="24"/>
        <v>41202</v>
      </c>
      <c r="E62" s="34">
        <f t="shared" si="25"/>
        <v>0</v>
      </c>
      <c r="F62" s="34">
        <f t="shared" si="26"/>
        <v>0</v>
      </c>
      <c r="G62" s="34">
        <f t="shared" si="27"/>
        <v>0</v>
      </c>
      <c r="H62" s="34">
        <f t="shared" si="28"/>
        <v>0</v>
      </c>
      <c r="I62" s="34">
        <f t="shared" si="29"/>
        <v>0</v>
      </c>
      <c r="J62" s="34">
        <f t="shared" si="30"/>
        <v>0</v>
      </c>
      <c r="K62" s="34">
        <f t="shared" si="31"/>
        <v>0</v>
      </c>
      <c r="L62" s="34">
        <f t="shared" si="32"/>
        <v>0</v>
      </c>
      <c r="M62" s="34">
        <f t="shared" si="33"/>
        <v>0</v>
      </c>
      <c r="N62" s="34">
        <f t="shared" si="34"/>
        <v>0</v>
      </c>
      <c r="O62" s="34">
        <f t="shared" si="35"/>
        <v>0</v>
      </c>
      <c r="P62" s="34">
        <f t="shared" si="36"/>
        <v>0</v>
      </c>
      <c r="Q62" s="34">
        <f t="shared" si="37"/>
        <v>0</v>
      </c>
      <c r="R62" s="34"/>
      <c r="S62" s="34"/>
      <c r="T62" s="34"/>
      <c r="U62" s="34"/>
      <c r="V62" s="34"/>
      <c r="W62" s="99">
        <f t="shared" si="38"/>
        <v>0</v>
      </c>
      <c r="X62" s="99">
        <f t="shared" si="39"/>
        <v>0</v>
      </c>
      <c r="Y62" s="99">
        <f t="shared" si="40"/>
        <v>0</v>
      </c>
      <c r="Z62" s="99">
        <f t="shared" si="41"/>
        <v>0</v>
      </c>
      <c r="AA62" s="99">
        <f t="shared" si="42"/>
        <v>0</v>
      </c>
      <c r="AB62" s="99">
        <f t="shared" si="43"/>
        <v>0</v>
      </c>
      <c r="AC62" s="99">
        <f t="shared" si="44"/>
        <v>0</v>
      </c>
      <c r="AD62" s="99">
        <f t="shared" si="45"/>
        <v>0</v>
      </c>
      <c r="AE62" s="99">
        <f t="shared" si="46"/>
        <v>0</v>
      </c>
      <c r="AF62" s="99">
        <f t="shared" si="47"/>
        <v>0</v>
      </c>
      <c r="AG62" s="99">
        <f t="shared" si="48"/>
        <v>0</v>
      </c>
      <c r="AH62" s="34">
        <f t="shared" si="49"/>
        <v>0</v>
      </c>
      <c r="AI62" s="34">
        <f t="shared" si="50"/>
        <v>0</v>
      </c>
      <c r="AJ62" s="34"/>
      <c r="AK62" s="34"/>
      <c r="AL62" s="34"/>
      <c r="AM62" s="34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E62" s="2"/>
      <c r="BF62" s="2"/>
      <c r="BG62" s="45">
        <v>3.8194444444444399E-2</v>
      </c>
      <c r="CA62" s="1"/>
      <c r="CB62" s="1"/>
    </row>
    <row r="63" spans="2:80" ht="15.75" hidden="1" x14ac:dyDescent="0.25">
      <c r="B63" s="96">
        <f t="shared" si="24"/>
        <v>42</v>
      </c>
      <c r="C63" s="97">
        <f t="shared" si="24"/>
        <v>41203</v>
      </c>
      <c r="D63" s="98">
        <f t="shared" si="24"/>
        <v>41203</v>
      </c>
      <c r="E63" s="34">
        <f t="shared" si="25"/>
        <v>0</v>
      </c>
      <c r="F63" s="34">
        <f t="shared" si="26"/>
        <v>0</v>
      </c>
      <c r="G63" s="34">
        <f t="shared" si="27"/>
        <v>0</v>
      </c>
      <c r="H63" s="34">
        <f t="shared" si="28"/>
        <v>0</v>
      </c>
      <c r="I63" s="34">
        <f t="shared" si="29"/>
        <v>0</v>
      </c>
      <c r="J63" s="34">
        <f t="shared" si="30"/>
        <v>0</v>
      </c>
      <c r="K63" s="34">
        <f t="shared" si="31"/>
        <v>0</v>
      </c>
      <c r="L63" s="34">
        <f t="shared" si="32"/>
        <v>0</v>
      </c>
      <c r="M63" s="34">
        <f t="shared" si="33"/>
        <v>0</v>
      </c>
      <c r="N63" s="34">
        <f t="shared" si="34"/>
        <v>0</v>
      </c>
      <c r="O63" s="34">
        <f t="shared" si="35"/>
        <v>0</v>
      </c>
      <c r="P63" s="34">
        <f t="shared" si="36"/>
        <v>0</v>
      </c>
      <c r="Q63" s="34">
        <f t="shared" si="37"/>
        <v>0</v>
      </c>
      <c r="R63" s="34"/>
      <c r="S63" s="34"/>
      <c r="T63" s="34"/>
      <c r="U63" s="34"/>
      <c r="V63" s="34"/>
      <c r="W63" s="99">
        <f t="shared" si="38"/>
        <v>0</v>
      </c>
      <c r="X63" s="99">
        <f t="shared" si="39"/>
        <v>0</v>
      </c>
      <c r="Y63" s="99">
        <f t="shared" si="40"/>
        <v>0</v>
      </c>
      <c r="Z63" s="99">
        <f t="shared" si="41"/>
        <v>0</v>
      </c>
      <c r="AA63" s="99">
        <f t="shared" si="42"/>
        <v>0</v>
      </c>
      <c r="AB63" s="99">
        <f t="shared" si="43"/>
        <v>0</v>
      </c>
      <c r="AC63" s="99">
        <f t="shared" si="44"/>
        <v>0</v>
      </c>
      <c r="AD63" s="99">
        <f t="shared" si="45"/>
        <v>0</v>
      </c>
      <c r="AE63" s="99">
        <f t="shared" si="46"/>
        <v>0</v>
      </c>
      <c r="AF63" s="99">
        <f t="shared" si="47"/>
        <v>0</v>
      </c>
      <c r="AG63" s="99">
        <f t="shared" si="48"/>
        <v>0</v>
      </c>
      <c r="AH63" s="34">
        <f t="shared" si="49"/>
        <v>0</v>
      </c>
      <c r="AI63" s="34">
        <f t="shared" si="50"/>
        <v>0</v>
      </c>
      <c r="AJ63" s="34"/>
      <c r="AK63" s="34"/>
      <c r="AL63" s="34"/>
      <c r="AM63" s="34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E63" s="2"/>
      <c r="BF63" s="2"/>
      <c r="BG63" s="45">
        <v>3.8888888888888903E-2</v>
      </c>
      <c r="CA63" s="1"/>
      <c r="CB63" s="1"/>
    </row>
    <row r="64" spans="2:80" ht="15.75" hidden="1" x14ac:dyDescent="0.25">
      <c r="B64" s="96">
        <f t="shared" si="24"/>
        <v>43</v>
      </c>
      <c r="C64" s="97">
        <f t="shared" si="24"/>
        <v>41204</v>
      </c>
      <c r="D64" s="98">
        <f t="shared" si="24"/>
        <v>41204</v>
      </c>
      <c r="E64" s="34">
        <f t="shared" si="25"/>
        <v>0</v>
      </c>
      <c r="F64" s="34">
        <f t="shared" si="26"/>
        <v>0</v>
      </c>
      <c r="G64" s="34">
        <f t="shared" si="27"/>
        <v>0</v>
      </c>
      <c r="H64" s="34">
        <f t="shared" si="28"/>
        <v>0</v>
      </c>
      <c r="I64" s="34">
        <f t="shared" si="29"/>
        <v>0</v>
      </c>
      <c r="J64" s="34">
        <f t="shared" si="30"/>
        <v>0</v>
      </c>
      <c r="K64" s="34">
        <f t="shared" si="31"/>
        <v>0</v>
      </c>
      <c r="L64" s="34">
        <f t="shared" si="32"/>
        <v>0</v>
      </c>
      <c r="M64" s="34">
        <f t="shared" si="33"/>
        <v>0</v>
      </c>
      <c r="N64" s="34">
        <f t="shared" si="34"/>
        <v>0</v>
      </c>
      <c r="O64" s="34">
        <f t="shared" si="35"/>
        <v>0</v>
      </c>
      <c r="P64" s="34">
        <f t="shared" si="36"/>
        <v>0</v>
      </c>
      <c r="Q64" s="34">
        <f t="shared" si="37"/>
        <v>0</v>
      </c>
      <c r="R64" s="34"/>
      <c r="S64" s="34"/>
      <c r="T64" s="34"/>
      <c r="U64" s="34"/>
      <c r="V64" s="34"/>
      <c r="W64" s="99">
        <f t="shared" si="38"/>
        <v>0</v>
      </c>
      <c r="X64" s="99">
        <f t="shared" si="39"/>
        <v>0</v>
      </c>
      <c r="Y64" s="99">
        <f t="shared" si="40"/>
        <v>0</v>
      </c>
      <c r="Z64" s="99">
        <f t="shared" si="41"/>
        <v>0</v>
      </c>
      <c r="AA64" s="99">
        <f t="shared" si="42"/>
        <v>0</v>
      </c>
      <c r="AB64" s="99">
        <f t="shared" si="43"/>
        <v>0</v>
      </c>
      <c r="AC64" s="99">
        <f t="shared" si="44"/>
        <v>0</v>
      </c>
      <c r="AD64" s="99">
        <f t="shared" si="45"/>
        <v>0</v>
      </c>
      <c r="AE64" s="99">
        <f t="shared" si="46"/>
        <v>0</v>
      </c>
      <c r="AF64" s="99">
        <f t="shared" si="47"/>
        <v>0</v>
      </c>
      <c r="AG64" s="99">
        <f t="shared" si="48"/>
        <v>0</v>
      </c>
      <c r="AH64" s="34">
        <f t="shared" si="49"/>
        <v>0</v>
      </c>
      <c r="AI64" s="34">
        <f t="shared" si="50"/>
        <v>0</v>
      </c>
      <c r="AJ64" s="34"/>
      <c r="AK64" s="34"/>
      <c r="AL64" s="34"/>
      <c r="AM64" s="34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E64" s="2"/>
      <c r="BF64" s="2"/>
      <c r="BG64" s="45">
        <v>3.9583333333333297E-2</v>
      </c>
      <c r="CA64" s="1"/>
      <c r="CB64" s="1"/>
    </row>
    <row r="65" spans="2:80" ht="15.75" hidden="1" x14ac:dyDescent="0.25">
      <c r="B65" s="96">
        <f t="shared" si="24"/>
        <v>43</v>
      </c>
      <c r="C65" s="97">
        <f t="shared" si="24"/>
        <v>41205</v>
      </c>
      <c r="D65" s="98">
        <f t="shared" si="24"/>
        <v>41205</v>
      </c>
      <c r="E65" s="34">
        <f t="shared" si="25"/>
        <v>0</v>
      </c>
      <c r="F65" s="34">
        <f t="shared" si="26"/>
        <v>0</v>
      </c>
      <c r="G65" s="34">
        <f t="shared" si="27"/>
        <v>0</v>
      </c>
      <c r="H65" s="34">
        <f t="shared" si="28"/>
        <v>0</v>
      </c>
      <c r="I65" s="34">
        <f t="shared" si="29"/>
        <v>0</v>
      </c>
      <c r="J65" s="34">
        <f t="shared" si="30"/>
        <v>0</v>
      </c>
      <c r="K65" s="34">
        <f t="shared" si="31"/>
        <v>0</v>
      </c>
      <c r="L65" s="34">
        <f t="shared" si="32"/>
        <v>0</v>
      </c>
      <c r="M65" s="34">
        <f t="shared" si="33"/>
        <v>0</v>
      </c>
      <c r="N65" s="34">
        <f t="shared" si="34"/>
        <v>0</v>
      </c>
      <c r="O65" s="34">
        <f t="shared" si="35"/>
        <v>0</v>
      </c>
      <c r="P65" s="34">
        <f t="shared" si="36"/>
        <v>0</v>
      </c>
      <c r="Q65" s="34">
        <f t="shared" si="37"/>
        <v>0</v>
      </c>
      <c r="R65" s="34"/>
      <c r="S65" s="34"/>
      <c r="T65" s="34"/>
      <c r="U65" s="34"/>
      <c r="V65" s="34"/>
      <c r="W65" s="99">
        <f t="shared" si="38"/>
        <v>0</v>
      </c>
      <c r="X65" s="99">
        <f t="shared" si="39"/>
        <v>0</v>
      </c>
      <c r="Y65" s="99">
        <f t="shared" si="40"/>
        <v>0</v>
      </c>
      <c r="Z65" s="99">
        <f t="shared" si="41"/>
        <v>0</v>
      </c>
      <c r="AA65" s="99">
        <f t="shared" si="42"/>
        <v>0</v>
      </c>
      <c r="AB65" s="99">
        <f t="shared" si="43"/>
        <v>0</v>
      </c>
      <c r="AC65" s="99">
        <f t="shared" si="44"/>
        <v>0</v>
      </c>
      <c r="AD65" s="99">
        <f t="shared" si="45"/>
        <v>0</v>
      </c>
      <c r="AE65" s="99">
        <f t="shared" si="46"/>
        <v>0</v>
      </c>
      <c r="AF65" s="99">
        <f t="shared" si="47"/>
        <v>0</v>
      </c>
      <c r="AG65" s="99">
        <f t="shared" si="48"/>
        <v>0</v>
      </c>
      <c r="AH65" s="34">
        <f t="shared" si="49"/>
        <v>0</v>
      </c>
      <c r="AI65" s="34">
        <f t="shared" si="50"/>
        <v>0</v>
      </c>
      <c r="AJ65" s="34"/>
      <c r="AK65" s="34"/>
      <c r="AL65" s="34"/>
      <c r="AM65" s="34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E65" s="2"/>
      <c r="BF65" s="2"/>
      <c r="BG65" s="45">
        <v>4.0277777777777801E-2</v>
      </c>
      <c r="CA65" s="1"/>
      <c r="CB65" s="1"/>
    </row>
    <row r="66" spans="2:80" ht="15.75" hidden="1" x14ac:dyDescent="0.25">
      <c r="B66" s="96">
        <f t="shared" si="24"/>
        <v>43</v>
      </c>
      <c r="C66" s="97">
        <f t="shared" si="24"/>
        <v>41206</v>
      </c>
      <c r="D66" s="98">
        <f t="shared" si="24"/>
        <v>41206</v>
      </c>
      <c r="E66" s="34">
        <f t="shared" si="25"/>
        <v>0</v>
      </c>
      <c r="F66" s="34">
        <f t="shared" si="26"/>
        <v>0</v>
      </c>
      <c r="G66" s="34">
        <f t="shared" si="27"/>
        <v>0</v>
      </c>
      <c r="H66" s="34">
        <f t="shared" si="28"/>
        <v>0</v>
      </c>
      <c r="I66" s="34">
        <f t="shared" si="29"/>
        <v>0</v>
      </c>
      <c r="J66" s="34">
        <f t="shared" si="30"/>
        <v>0</v>
      </c>
      <c r="K66" s="34">
        <f t="shared" si="31"/>
        <v>0</v>
      </c>
      <c r="L66" s="34">
        <f t="shared" si="32"/>
        <v>0</v>
      </c>
      <c r="M66" s="34">
        <f t="shared" si="33"/>
        <v>0</v>
      </c>
      <c r="N66" s="34">
        <f t="shared" si="34"/>
        <v>0</v>
      </c>
      <c r="O66" s="34">
        <f t="shared" si="35"/>
        <v>11.999999999999998</v>
      </c>
      <c r="P66" s="34">
        <f t="shared" si="36"/>
        <v>0</v>
      </c>
      <c r="Q66" s="34">
        <f t="shared" si="37"/>
        <v>0</v>
      </c>
      <c r="R66" s="34"/>
      <c r="S66" s="34"/>
      <c r="T66" s="34"/>
      <c r="U66" s="34"/>
      <c r="V66" s="34"/>
      <c r="W66" s="99">
        <f t="shared" si="38"/>
        <v>0</v>
      </c>
      <c r="X66" s="99">
        <f t="shared" si="39"/>
        <v>0</v>
      </c>
      <c r="Y66" s="99">
        <f t="shared" si="40"/>
        <v>0</v>
      </c>
      <c r="Z66" s="99">
        <f t="shared" si="41"/>
        <v>0</v>
      </c>
      <c r="AA66" s="99">
        <f t="shared" si="42"/>
        <v>0</v>
      </c>
      <c r="AB66" s="99">
        <f t="shared" si="43"/>
        <v>0</v>
      </c>
      <c r="AC66" s="99">
        <f t="shared" si="44"/>
        <v>0</v>
      </c>
      <c r="AD66" s="99">
        <f t="shared" si="45"/>
        <v>0</v>
      </c>
      <c r="AE66" s="99">
        <f t="shared" si="46"/>
        <v>0</v>
      </c>
      <c r="AF66" s="99">
        <f t="shared" si="47"/>
        <v>0</v>
      </c>
      <c r="AG66" s="99">
        <f t="shared" si="48"/>
        <v>0</v>
      </c>
      <c r="AH66" s="34">
        <f t="shared" si="49"/>
        <v>0</v>
      </c>
      <c r="AI66" s="34">
        <f t="shared" si="50"/>
        <v>0</v>
      </c>
      <c r="AJ66" s="34"/>
      <c r="AK66" s="34"/>
      <c r="AL66" s="34"/>
      <c r="AM66" s="34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E66" s="2"/>
      <c r="BF66" s="2"/>
      <c r="BG66" s="45">
        <v>4.0972222222222202E-2</v>
      </c>
      <c r="CA66" s="1"/>
      <c r="CB66" s="1"/>
    </row>
    <row r="67" spans="2:80" ht="15.75" hidden="1" x14ac:dyDescent="0.25">
      <c r="B67" s="96">
        <f t="shared" si="24"/>
        <v>43</v>
      </c>
      <c r="C67" s="97">
        <f t="shared" si="24"/>
        <v>41207</v>
      </c>
      <c r="D67" s="98">
        <f t="shared" si="24"/>
        <v>41207</v>
      </c>
      <c r="E67" s="34">
        <f t="shared" si="25"/>
        <v>0</v>
      </c>
      <c r="F67" s="34">
        <f t="shared" si="26"/>
        <v>0</v>
      </c>
      <c r="G67" s="34">
        <f t="shared" si="27"/>
        <v>0</v>
      </c>
      <c r="H67" s="34">
        <f t="shared" si="28"/>
        <v>0</v>
      </c>
      <c r="I67" s="34">
        <f t="shared" si="29"/>
        <v>0</v>
      </c>
      <c r="J67" s="34">
        <f t="shared" si="30"/>
        <v>0</v>
      </c>
      <c r="K67" s="34">
        <f t="shared" si="31"/>
        <v>0</v>
      </c>
      <c r="L67" s="34">
        <f t="shared" si="32"/>
        <v>0</v>
      </c>
      <c r="M67" s="34">
        <f t="shared" si="33"/>
        <v>0</v>
      </c>
      <c r="N67" s="34">
        <f t="shared" si="34"/>
        <v>0</v>
      </c>
      <c r="O67" s="34">
        <f t="shared" si="35"/>
        <v>11.999999999999998</v>
      </c>
      <c r="P67" s="34">
        <f t="shared" si="36"/>
        <v>0</v>
      </c>
      <c r="Q67" s="34">
        <f t="shared" si="37"/>
        <v>0</v>
      </c>
      <c r="R67" s="34"/>
      <c r="S67" s="34"/>
      <c r="T67" s="34"/>
      <c r="U67" s="34"/>
      <c r="V67" s="34"/>
      <c r="W67" s="99">
        <f t="shared" si="38"/>
        <v>0</v>
      </c>
      <c r="X67" s="99">
        <f t="shared" si="39"/>
        <v>0</v>
      </c>
      <c r="Y67" s="99">
        <f t="shared" si="40"/>
        <v>0</v>
      </c>
      <c r="Z67" s="99">
        <f t="shared" si="41"/>
        <v>0</v>
      </c>
      <c r="AA67" s="99">
        <f t="shared" si="42"/>
        <v>0</v>
      </c>
      <c r="AB67" s="99">
        <f t="shared" si="43"/>
        <v>0</v>
      </c>
      <c r="AC67" s="99">
        <f t="shared" si="44"/>
        <v>0</v>
      </c>
      <c r="AD67" s="99">
        <f t="shared" si="45"/>
        <v>0</v>
      </c>
      <c r="AE67" s="99">
        <f t="shared" si="46"/>
        <v>0</v>
      </c>
      <c r="AF67" s="99">
        <f t="shared" si="47"/>
        <v>0</v>
      </c>
      <c r="AG67" s="99">
        <f t="shared" si="48"/>
        <v>0</v>
      </c>
      <c r="AH67" s="34">
        <f t="shared" si="49"/>
        <v>0</v>
      </c>
      <c r="AI67" s="34">
        <f t="shared" si="50"/>
        <v>0</v>
      </c>
      <c r="AJ67" s="34"/>
      <c r="AK67" s="34"/>
      <c r="AL67" s="34"/>
      <c r="AM67" s="34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E67" s="2"/>
      <c r="BF67" s="2"/>
      <c r="BG67" s="45">
        <v>4.1666666666666699E-2</v>
      </c>
      <c r="CA67" s="1"/>
      <c r="CB67" s="1"/>
    </row>
    <row r="68" spans="2:80" ht="15.75" hidden="1" x14ac:dyDescent="0.25">
      <c r="B68" s="96">
        <f t="shared" si="24"/>
        <v>43</v>
      </c>
      <c r="C68" s="97">
        <f t="shared" si="24"/>
        <v>41208</v>
      </c>
      <c r="D68" s="98">
        <f t="shared" si="24"/>
        <v>41208</v>
      </c>
      <c r="E68" s="34">
        <f t="shared" si="25"/>
        <v>0</v>
      </c>
      <c r="F68" s="34">
        <f t="shared" si="26"/>
        <v>0</v>
      </c>
      <c r="G68" s="34">
        <f t="shared" si="27"/>
        <v>0</v>
      </c>
      <c r="H68" s="34">
        <f t="shared" si="28"/>
        <v>0</v>
      </c>
      <c r="I68" s="34">
        <f t="shared" si="29"/>
        <v>0</v>
      </c>
      <c r="J68" s="34">
        <f t="shared" si="30"/>
        <v>0</v>
      </c>
      <c r="K68" s="34">
        <f t="shared" si="31"/>
        <v>0</v>
      </c>
      <c r="L68" s="34">
        <f t="shared" si="32"/>
        <v>0</v>
      </c>
      <c r="M68" s="34">
        <f t="shared" si="33"/>
        <v>0</v>
      </c>
      <c r="N68" s="34">
        <f t="shared" si="34"/>
        <v>0</v>
      </c>
      <c r="O68" s="34">
        <f t="shared" si="35"/>
        <v>13.999999999999998</v>
      </c>
      <c r="P68" s="34">
        <f t="shared" si="36"/>
        <v>0</v>
      </c>
      <c r="Q68" s="34">
        <f t="shared" si="37"/>
        <v>0</v>
      </c>
      <c r="R68" s="34"/>
      <c r="S68" s="34"/>
      <c r="T68" s="34"/>
      <c r="U68" s="34"/>
      <c r="V68" s="34"/>
      <c r="W68" s="99">
        <f t="shared" si="38"/>
        <v>0</v>
      </c>
      <c r="X68" s="99">
        <f t="shared" si="39"/>
        <v>0</v>
      </c>
      <c r="Y68" s="99">
        <f t="shared" si="40"/>
        <v>0</v>
      </c>
      <c r="Z68" s="99">
        <f t="shared" si="41"/>
        <v>0</v>
      </c>
      <c r="AA68" s="99">
        <f t="shared" si="42"/>
        <v>0</v>
      </c>
      <c r="AB68" s="99">
        <f t="shared" si="43"/>
        <v>0</v>
      </c>
      <c r="AC68" s="99">
        <f t="shared" si="44"/>
        <v>0</v>
      </c>
      <c r="AD68" s="99">
        <f t="shared" si="45"/>
        <v>0</v>
      </c>
      <c r="AE68" s="99">
        <f t="shared" si="46"/>
        <v>0</v>
      </c>
      <c r="AF68" s="99">
        <f t="shared" si="47"/>
        <v>0</v>
      </c>
      <c r="AG68" s="99">
        <f t="shared" si="48"/>
        <v>0</v>
      </c>
      <c r="AH68" s="34">
        <f t="shared" si="49"/>
        <v>0</v>
      </c>
      <c r="AI68" s="34">
        <f t="shared" si="50"/>
        <v>0</v>
      </c>
      <c r="AJ68" s="34"/>
      <c r="AK68" s="34"/>
      <c r="AL68" s="34"/>
      <c r="AM68" s="34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E68" s="2"/>
      <c r="BF68" s="2"/>
      <c r="BG68" s="45">
        <v>4.2361111111111099E-2</v>
      </c>
      <c r="CA68" s="1"/>
      <c r="CB68" s="1"/>
    </row>
    <row r="69" spans="2:80" ht="15.75" hidden="1" x14ac:dyDescent="0.25">
      <c r="B69" s="96">
        <f t="shared" si="24"/>
        <v>43</v>
      </c>
      <c r="C69" s="97">
        <f t="shared" si="24"/>
        <v>41209</v>
      </c>
      <c r="D69" s="98">
        <f t="shared" si="24"/>
        <v>41209</v>
      </c>
      <c r="E69" s="34">
        <f t="shared" si="25"/>
        <v>0</v>
      </c>
      <c r="F69" s="34">
        <f t="shared" si="26"/>
        <v>0</v>
      </c>
      <c r="G69" s="34">
        <f t="shared" si="27"/>
        <v>0</v>
      </c>
      <c r="H69" s="34">
        <f t="shared" si="28"/>
        <v>0</v>
      </c>
      <c r="I69" s="34">
        <f t="shared" si="29"/>
        <v>0</v>
      </c>
      <c r="J69" s="34">
        <f t="shared" si="30"/>
        <v>0</v>
      </c>
      <c r="K69" s="34">
        <f t="shared" si="31"/>
        <v>0</v>
      </c>
      <c r="L69" s="34">
        <f t="shared" si="32"/>
        <v>0</v>
      </c>
      <c r="M69" s="34">
        <f t="shared" si="33"/>
        <v>0</v>
      </c>
      <c r="N69" s="34">
        <f t="shared" si="34"/>
        <v>0</v>
      </c>
      <c r="O69" s="34">
        <f t="shared" si="35"/>
        <v>11</v>
      </c>
      <c r="P69" s="34">
        <f t="shared" si="36"/>
        <v>0</v>
      </c>
      <c r="Q69" s="34">
        <f t="shared" si="37"/>
        <v>0</v>
      </c>
      <c r="R69" s="34"/>
      <c r="S69" s="34"/>
      <c r="T69" s="34"/>
      <c r="U69" s="34"/>
      <c r="V69" s="34"/>
      <c r="W69" s="99">
        <f t="shared" si="38"/>
        <v>0</v>
      </c>
      <c r="X69" s="99">
        <f t="shared" si="39"/>
        <v>0</v>
      </c>
      <c r="Y69" s="99">
        <f t="shared" si="40"/>
        <v>0</v>
      </c>
      <c r="Z69" s="99">
        <f t="shared" si="41"/>
        <v>0</v>
      </c>
      <c r="AA69" s="99">
        <f t="shared" si="42"/>
        <v>0</v>
      </c>
      <c r="AB69" s="99">
        <f t="shared" si="43"/>
        <v>0</v>
      </c>
      <c r="AC69" s="99">
        <f t="shared" si="44"/>
        <v>0</v>
      </c>
      <c r="AD69" s="99">
        <f t="shared" si="45"/>
        <v>0</v>
      </c>
      <c r="AE69" s="99">
        <f t="shared" si="46"/>
        <v>0</v>
      </c>
      <c r="AF69" s="99">
        <f t="shared" si="47"/>
        <v>0</v>
      </c>
      <c r="AG69" s="99">
        <f t="shared" si="48"/>
        <v>0</v>
      </c>
      <c r="AH69" s="34">
        <f t="shared" si="49"/>
        <v>0</v>
      </c>
      <c r="AI69" s="34">
        <f t="shared" si="50"/>
        <v>0</v>
      </c>
      <c r="AJ69" s="34"/>
      <c r="AK69" s="34"/>
      <c r="AL69" s="34"/>
      <c r="AM69" s="34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E69" s="2"/>
      <c r="BF69" s="2"/>
      <c r="BG69" s="45">
        <v>4.3055555555555597E-2</v>
      </c>
      <c r="CA69" s="1"/>
      <c r="CB69" s="1"/>
    </row>
    <row r="70" spans="2:80" ht="15.75" hidden="1" x14ac:dyDescent="0.25">
      <c r="B70" s="96">
        <f t="shared" si="24"/>
        <v>43</v>
      </c>
      <c r="C70" s="97">
        <f t="shared" si="24"/>
        <v>41210</v>
      </c>
      <c r="D70" s="98">
        <f t="shared" si="24"/>
        <v>41210</v>
      </c>
      <c r="E70" s="34">
        <f t="shared" si="25"/>
        <v>0</v>
      </c>
      <c r="F70" s="34">
        <f t="shared" si="26"/>
        <v>0</v>
      </c>
      <c r="G70" s="34">
        <f t="shared" si="27"/>
        <v>0</v>
      </c>
      <c r="H70" s="34">
        <f t="shared" si="28"/>
        <v>0</v>
      </c>
      <c r="I70" s="34">
        <f t="shared" si="29"/>
        <v>0</v>
      </c>
      <c r="J70" s="34">
        <f t="shared" si="30"/>
        <v>0</v>
      </c>
      <c r="K70" s="34">
        <f t="shared" si="31"/>
        <v>0</v>
      </c>
      <c r="L70" s="34">
        <f t="shared" si="32"/>
        <v>0</v>
      </c>
      <c r="M70" s="34">
        <f t="shared" si="33"/>
        <v>0</v>
      </c>
      <c r="N70" s="34">
        <f t="shared" si="34"/>
        <v>0</v>
      </c>
      <c r="O70" s="34">
        <f t="shared" si="35"/>
        <v>11</v>
      </c>
      <c r="P70" s="34">
        <f t="shared" si="36"/>
        <v>0</v>
      </c>
      <c r="Q70" s="34">
        <f t="shared" si="37"/>
        <v>0</v>
      </c>
      <c r="R70" s="34"/>
      <c r="S70" s="34"/>
      <c r="T70" s="34"/>
      <c r="U70" s="34"/>
      <c r="V70" s="34"/>
      <c r="W70" s="99">
        <f t="shared" si="38"/>
        <v>0</v>
      </c>
      <c r="X70" s="99">
        <f t="shared" si="39"/>
        <v>0</v>
      </c>
      <c r="Y70" s="99">
        <f t="shared" si="40"/>
        <v>0</v>
      </c>
      <c r="Z70" s="99">
        <f t="shared" si="41"/>
        <v>0</v>
      </c>
      <c r="AA70" s="99">
        <f t="shared" si="42"/>
        <v>0</v>
      </c>
      <c r="AB70" s="99">
        <f t="shared" si="43"/>
        <v>0</v>
      </c>
      <c r="AC70" s="99">
        <f t="shared" si="44"/>
        <v>0</v>
      </c>
      <c r="AD70" s="99">
        <f t="shared" si="45"/>
        <v>0</v>
      </c>
      <c r="AE70" s="99">
        <f t="shared" si="46"/>
        <v>0</v>
      </c>
      <c r="AF70" s="99">
        <f t="shared" si="47"/>
        <v>0</v>
      </c>
      <c r="AG70" s="99">
        <f t="shared" si="48"/>
        <v>0</v>
      </c>
      <c r="AH70" s="34">
        <f t="shared" si="49"/>
        <v>0</v>
      </c>
      <c r="AI70" s="34">
        <f t="shared" si="50"/>
        <v>0</v>
      </c>
      <c r="AJ70" s="34"/>
      <c r="AK70" s="34"/>
      <c r="AL70" s="34"/>
      <c r="AM70" s="34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E70" s="2"/>
      <c r="BF70" s="2"/>
      <c r="BG70" s="45">
        <v>4.3749999999999997E-2</v>
      </c>
      <c r="CA70" s="1"/>
      <c r="CB70" s="1"/>
    </row>
    <row r="71" spans="2:80" ht="15.75" hidden="1" x14ac:dyDescent="0.25">
      <c r="B71" s="96">
        <f t="shared" si="24"/>
        <v>44</v>
      </c>
      <c r="C71" s="97">
        <f t="shared" si="24"/>
        <v>41211</v>
      </c>
      <c r="D71" s="98">
        <f t="shared" si="24"/>
        <v>41211</v>
      </c>
      <c r="E71" s="34">
        <f t="shared" si="25"/>
        <v>0</v>
      </c>
      <c r="F71" s="34">
        <f t="shared" si="26"/>
        <v>0</v>
      </c>
      <c r="G71" s="34">
        <f t="shared" si="27"/>
        <v>0</v>
      </c>
      <c r="H71" s="34">
        <f t="shared" si="28"/>
        <v>0</v>
      </c>
      <c r="I71" s="34">
        <f t="shared" si="29"/>
        <v>0</v>
      </c>
      <c r="J71" s="34">
        <f t="shared" si="30"/>
        <v>0</v>
      </c>
      <c r="K71" s="34">
        <f t="shared" si="31"/>
        <v>0</v>
      </c>
      <c r="L71" s="34">
        <f t="shared" si="32"/>
        <v>0</v>
      </c>
      <c r="M71" s="34">
        <f t="shared" si="33"/>
        <v>0</v>
      </c>
      <c r="N71" s="34">
        <f t="shared" si="34"/>
        <v>0</v>
      </c>
      <c r="O71" s="34">
        <f t="shared" si="35"/>
        <v>13.000000000000002</v>
      </c>
      <c r="P71" s="34">
        <f t="shared" si="36"/>
        <v>0</v>
      </c>
      <c r="Q71" s="34">
        <f t="shared" si="37"/>
        <v>0</v>
      </c>
      <c r="R71" s="34"/>
      <c r="S71" s="34"/>
      <c r="T71" s="34"/>
      <c r="U71" s="34"/>
      <c r="V71" s="34"/>
      <c r="W71" s="99">
        <f t="shared" si="38"/>
        <v>0</v>
      </c>
      <c r="X71" s="99">
        <f t="shared" si="39"/>
        <v>0</v>
      </c>
      <c r="Y71" s="99">
        <f t="shared" si="40"/>
        <v>0</v>
      </c>
      <c r="Z71" s="99">
        <f t="shared" si="41"/>
        <v>0</v>
      </c>
      <c r="AA71" s="99">
        <f t="shared" si="42"/>
        <v>0</v>
      </c>
      <c r="AB71" s="99">
        <f t="shared" si="43"/>
        <v>0</v>
      </c>
      <c r="AC71" s="99">
        <f t="shared" si="44"/>
        <v>0</v>
      </c>
      <c r="AD71" s="99">
        <f t="shared" si="45"/>
        <v>0</v>
      </c>
      <c r="AE71" s="99">
        <f t="shared" si="46"/>
        <v>0</v>
      </c>
      <c r="AF71" s="99">
        <f t="shared" si="47"/>
        <v>0</v>
      </c>
      <c r="AG71" s="99">
        <f t="shared" si="48"/>
        <v>0</v>
      </c>
      <c r="AH71" s="34">
        <f t="shared" si="49"/>
        <v>0</v>
      </c>
      <c r="AI71" s="34">
        <f t="shared" si="50"/>
        <v>0</v>
      </c>
      <c r="AJ71" s="34"/>
      <c r="AK71" s="34"/>
      <c r="AL71" s="34"/>
      <c r="AM71" s="34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E71" s="2"/>
      <c r="BF71" s="2"/>
      <c r="BG71" s="45">
        <v>4.4444444444444398E-2</v>
      </c>
      <c r="CA71" s="1"/>
      <c r="CB71" s="1"/>
    </row>
    <row r="72" spans="2:80" ht="15.75" hidden="1" x14ac:dyDescent="0.25">
      <c r="B72" s="96">
        <f t="shared" si="24"/>
        <v>44</v>
      </c>
      <c r="C72" s="97">
        <f t="shared" si="24"/>
        <v>41212</v>
      </c>
      <c r="D72" s="98">
        <f t="shared" si="24"/>
        <v>41212</v>
      </c>
      <c r="E72" s="34">
        <f t="shared" si="25"/>
        <v>0</v>
      </c>
      <c r="F72" s="34">
        <f t="shared" si="26"/>
        <v>0</v>
      </c>
      <c r="G72" s="34">
        <f t="shared" si="27"/>
        <v>0</v>
      </c>
      <c r="H72" s="34">
        <f t="shared" si="28"/>
        <v>0</v>
      </c>
      <c r="I72" s="34">
        <f t="shared" si="29"/>
        <v>0</v>
      </c>
      <c r="J72" s="34">
        <f t="shared" si="30"/>
        <v>0</v>
      </c>
      <c r="K72" s="34">
        <f t="shared" si="31"/>
        <v>0</v>
      </c>
      <c r="L72" s="34">
        <f t="shared" si="32"/>
        <v>0</v>
      </c>
      <c r="M72" s="34">
        <f t="shared" si="33"/>
        <v>0</v>
      </c>
      <c r="N72" s="34">
        <f t="shared" si="34"/>
        <v>0</v>
      </c>
      <c r="O72" s="34">
        <f t="shared" si="35"/>
        <v>1.9999999999999996</v>
      </c>
      <c r="P72" s="34">
        <f t="shared" si="36"/>
        <v>0</v>
      </c>
      <c r="Q72" s="34">
        <f t="shared" si="37"/>
        <v>0</v>
      </c>
      <c r="R72" s="34"/>
      <c r="S72" s="34"/>
      <c r="T72" s="34"/>
      <c r="U72" s="34"/>
      <c r="V72" s="34"/>
      <c r="W72" s="99">
        <f t="shared" si="38"/>
        <v>0</v>
      </c>
      <c r="X72" s="99">
        <f t="shared" si="39"/>
        <v>0</v>
      </c>
      <c r="Y72" s="99">
        <f t="shared" si="40"/>
        <v>0</v>
      </c>
      <c r="Z72" s="99">
        <f t="shared" si="41"/>
        <v>0</v>
      </c>
      <c r="AA72" s="99">
        <f t="shared" si="42"/>
        <v>0</v>
      </c>
      <c r="AB72" s="99">
        <f t="shared" si="43"/>
        <v>0</v>
      </c>
      <c r="AC72" s="99">
        <f t="shared" si="44"/>
        <v>0</v>
      </c>
      <c r="AD72" s="99">
        <f t="shared" si="45"/>
        <v>0</v>
      </c>
      <c r="AE72" s="99">
        <f t="shared" si="46"/>
        <v>0</v>
      </c>
      <c r="AF72" s="99">
        <f t="shared" si="47"/>
        <v>0</v>
      </c>
      <c r="AG72" s="99">
        <f t="shared" si="48"/>
        <v>0</v>
      </c>
      <c r="AH72" s="34">
        <f t="shared" si="49"/>
        <v>0</v>
      </c>
      <c r="AI72" s="34">
        <f t="shared" si="50"/>
        <v>0</v>
      </c>
      <c r="AJ72" s="34"/>
      <c r="AK72" s="34"/>
      <c r="AL72" s="34"/>
      <c r="AM72" s="34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E72" s="2"/>
      <c r="BF72" s="2"/>
      <c r="BG72" s="45">
        <v>4.5138888888888902E-2</v>
      </c>
      <c r="CA72" s="1"/>
      <c r="CB72" s="1"/>
    </row>
    <row r="73" spans="2:80" ht="16.5" hidden="1" thickBot="1" x14ac:dyDescent="0.3">
      <c r="B73" s="96">
        <f t="shared" si="24"/>
        <v>44</v>
      </c>
      <c r="C73" s="97">
        <f t="shared" si="24"/>
        <v>41213</v>
      </c>
      <c r="D73" s="98">
        <f t="shared" si="24"/>
        <v>41213</v>
      </c>
      <c r="E73" s="34">
        <f t="shared" si="25"/>
        <v>0</v>
      </c>
      <c r="F73" s="34">
        <f t="shared" si="26"/>
        <v>0</v>
      </c>
      <c r="G73" s="34">
        <f t="shared" si="27"/>
        <v>0</v>
      </c>
      <c r="H73" s="34">
        <f t="shared" si="28"/>
        <v>0</v>
      </c>
      <c r="I73" s="34">
        <f t="shared" si="29"/>
        <v>0</v>
      </c>
      <c r="J73" s="34">
        <f t="shared" si="30"/>
        <v>0</v>
      </c>
      <c r="K73" s="34">
        <f t="shared" si="31"/>
        <v>0</v>
      </c>
      <c r="L73" s="34">
        <f t="shared" si="32"/>
        <v>0</v>
      </c>
      <c r="M73" s="34">
        <f t="shared" si="33"/>
        <v>0</v>
      </c>
      <c r="N73" s="34">
        <f t="shared" si="34"/>
        <v>0</v>
      </c>
      <c r="O73" s="34">
        <f t="shared" si="35"/>
        <v>0</v>
      </c>
      <c r="P73" s="34">
        <f t="shared" si="36"/>
        <v>0</v>
      </c>
      <c r="Q73" s="34">
        <f t="shared" si="37"/>
        <v>0</v>
      </c>
      <c r="R73" s="34"/>
      <c r="S73" s="34"/>
      <c r="T73" s="34"/>
      <c r="U73" s="34"/>
      <c r="V73" s="34"/>
      <c r="W73" s="99">
        <f t="shared" si="38"/>
        <v>0</v>
      </c>
      <c r="X73" s="99">
        <f t="shared" si="39"/>
        <v>0</v>
      </c>
      <c r="Y73" s="99">
        <f t="shared" si="40"/>
        <v>0</v>
      </c>
      <c r="Z73" s="99">
        <f t="shared" si="41"/>
        <v>0</v>
      </c>
      <c r="AA73" s="99">
        <f t="shared" si="42"/>
        <v>0</v>
      </c>
      <c r="AB73" s="99">
        <f t="shared" si="43"/>
        <v>0</v>
      </c>
      <c r="AC73" s="99">
        <f t="shared" si="44"/>
        <v>0</v>
      </c>
      <c r="AD73" s="99">
        <f t="shared" si="45"/>
        <v>0</v>
      </c>
      <c r="AE73" s="99">
        <f t="shared" si="46"/>
        <v>0</v>
      </c>
      <c r="AF73" s="99">
        <f t="shared" si="47"/>
        <v>0</v>
      </c>
      <c r="AG73" s="99">
        <f t="shared" si="48"/>
        <v>0</v>
      </c>
      <c r="AH73" s="34">
        <f t="shared" si="49"/>
        <v>0</v>
      </c>
      <c r="AI73" s="34">
        <f t="shared" si="50"/>
        <v>0</v>
      </c>
      <c r="AJ73" s="34"/>
      <c r="AK73" s="34"/>
      <c r="AL73" s="34"/>
      <c r="AM73" s="34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E73" s="2"/>
      <c r="BF73" s="2"/>
      <c r="BG73" s="45">
        <v>4.5833333333333302E-2</v>
      </c>
      <c r="CA73" s="1"/>
      <c r="CB73" s="1"/>
    </row>
    <row r="74" spans="2:80" ht="15.75" hidden="1" thickBot="1" x14ac:dyDescent="0.3">
      <c r="B74" s="57"/>
      <c r="C74" s="6"/>
      <c r="D74" s="6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E74" s="2"/>
      <c r="BF74" s="2"/>
      <c r="BG74" s="45">
        <v>4.65277777777778E-2</v>
      </c>
      <c r="CA74" s="1"/>
      <c r="CB74" s="1"/>
    </row>
    <row r="75" spans="2:80" ht="15.75" hidden="1" thickBot="1" x14ac:dyDescent="0.3">
      <c r="B75" s="59" t="s">
        <v>32</v>
      </c>
      <c r="C75" s="60"/>
      <c r="D75" s="60"/>
      <c r="E75" s="64">
        <f t="shared" ref="E75:Q75" si="51">SUM(E43:E74)</f>
        <v>0</v>
      </c>
      <c r="F75" s="64">
        <f t="shared" si="51"/>
        <v>0</v>
      </c>
      <c r="G75" s="64">
        <f t="shared" si="51"/>
        <v>0</v>
      </c>
      <c r="H75" s="64">
        <f t="shared" si="51"/>
        <v>0</v>
      </c>
      <c r="I75" s="64">
        <f t="shared" si="51"/>
        <v>0</v>
      </c>
      <c r="J75" s="64">
        <f t="shared" si="51"/>
        <v>0</v>
      </c>
      <c r="K75" s="64">
        <f t="shared" si="51"/>
        <v>0</v>
      </c>
      <c r="L75" s="64">
        <f t="shared" si="51"/>
        <v>0</v>
      </c>
      <c r="M75" s="64">
        <f t="shared" si="51"/>
        <v>0</v>
      </c>
      <c r="N75" s="64">
        <f t="shared" si="51"/>
        <v>0</v>
      </c>
      <c r="O75" s="64">
        <f t="shared" si="51"/>
        <v>208.83333333333334</v>
      </c>
      <c r="P75" s="64">
        <f t="shared" si="51"/>
        <v>0</v>
      </c>
      <c r="Q75" s="64">
        <f t="shared" si="51"/>
        <v>0</v>
      </c>
      <c r="R75" s="64"/>
      <c r="S75" s="64"/>
      <c r="T75" s="64"/>
      <c r="U75" s="64"/>
      <c r="V75" s="64"/>
      <c r="W75" s="107">
        <f t="shared" ref="W75:AI75" si="52">SUM(W43:W74)</f>
        <v>0</v>
      </c>
      <c r="X75" s="107">
        <f t="shared" si="52"/>
        <v>0</v>
      </c>
      <c r="Y75" s="107">
        <f t="shared" si="52"/>
        <v>0</v>
      </c>
      <c r="Z75" s="107">
        <f t="shared" si="52"/>
        <v>0</v>
      </c>
      <c r="AA75" s="107">
        <f t="shared" si="52"/>
        <v>0</v>
      </c>
      <c r="AB75" s="107">
        <f t="shared" si="52"/>
        <v>0</v>
      </c>
      <c r="AC75" s="107">
        <f t="shared" si="52"/>
        <v>0</v>
      </c>
      <c r="AD75" s="107">
        <f t="shared" si="52"/>
        <v>0</v>
      </c>
      <c r="AE75" s="107">
        <f t="shared" si="52"/>
        <v>0</v>
      </c>
      <c r="AF75" s="107">
        <f t="shared" si="52"/>
        <v>0</v>
      </c>
      <c r="AG75" s="107">
        <f t="shared" si="52"/>
        <v>0</v>
      </c>
      <c r="AH75" s="107">
        <f t="shared" si="52"/>
        <v>0</v>
      </c>
      <c r="AI75" s="107">
        <f t="shared" si="52"/>
        <v>0</v>
      </c>
      <c r="AJ75" s="107"/>
      <c r="AK75" s="107"/>
      <c r="AL75" s="107"/>
      <c r="AM75" s="107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E75" s="2"/>
      <c r="BF75" s="2"/>
      <c r="BG75" s="45">
        <v>4.72222222222222E-2</v>
      </c>
      <c r="CA75" s="1"/>
      <c r="CB75" s="1"/>
    </row>
    <row r="76" spans="2:80" ht="15.75" hidden="1" thickBot="1" x14ac:dyDescent="0.3">
      <c r="BE76" s="2"/>
      <c r="BF76" s="2"/>
      <c r="BG76" s="45">
        <v>4.7916666666666698E-2</v>
      </c>
      <c r="CA76" s="1"/>
      <c r="CB76" s="1"/>
    </row>
    <row r="77" spans="2:80" ht="15.75" thickBot="1" x14ac:dyDescent="0.3">
      <c r="B77" s="59" t="s">
        <v>40</v>
      </c>
      <c r="C77" s="60"/>
      <c r="D77" s="60"/>
      <c r="E77" s="60"/>
      <c r="F77" s="60"/>
      <c r="G77" s="60"/>
      <c r="H77" s="60"/>
      <c r="I77" s="75"/>
      <c r="J77" s="60"/>
      <c r="K77" s="60"/>
      <c r="L77" s="60"/>
      <c r="M77" s="75"/>
      <c r="N77" s="67"/>
      <c r="O77" s="60"/>
      <c r="P77" s="60"/>
      <c r="Q77" s="69"/>
      <c r="BE77" s="2"/>
      <c r="BF77" s="2"/>
      <c r="BG77" s="45">
        <v>4.8611111111111098E-2</v>
      </c>
      <c r="CA77" s="1"/>
      <c r="CB77" s="1"/>
    </row>
    <row r="78" spans="2:80" ht="15.75" x14ac:dyDescent="0.25">
      <c r="B78" s="109" t="str">
        <f t="shared" ref="B78:Q78" si="53">+B42</f>
        <v>VECKA</v>
      </c>
      <c r="C78" s="109" t="str">
        <f t="shared" si="53"/>
        <v>DATUM</v>
      </c>
      <c r="D78" s="88" t="str">
        <f t="shared" si="53"/>
        <v>DAG</v>
      </c>
      <c r="E78" s="159" t="str">
        <f t="shared" si="53"/>
        <v>DSB Uppland</v>
      </c>
      <c r="F78" s="159" t="str">
        <f t="shared" si="53"/>
        <v>ProTrain Bemanning</v>
      </c>
      <c r="G78" s="159" t="str">
        <f t="shared" si="53"/>
        <v>ProTrain</v>
      </c>
      <c r="H78" s="159" t="str">
        <f t="shared" si="53"/>
        <v>ISS</v>
      </c>
      <c r="I78" s="159" t="str">
        <f t="shared" si="53"/>
        <v>Infratek</v>
      </c>
      <c r="J78" s="159" t="str">
        <f t="shared" si="53"/>
        <v>Arriva</v>
      </c>
      <c r="K78" s="159" t="str">
        <f t="shared" si="53"/>
        <v>Veolia Transport</v>
      </c>
      <c r="L78" s="159" t="str">
        <f t="shared" si="53"/>
        <v>CFL Cargo</v>
      </c>
      <c r="M78" s="159" t="str">
        <f t="shared" si="53"/>
        <v>SJ Götalandståg</v>
      </c>
      <c r="N78" s="159" t="str">
        <f t="shared" si="53"/>
        <v>TX Logistik</v>
      </c>
      <c r="O78" s="159" t="str">
        <f t="shared" si="53"/>
        <v>Infra Nord</v>
      </c>
      <c r="P78" s="160" t="str">
        <f t="shared" si="53"/>
        <v>Hector Rail</v>
      </c>
      <c r="Q78" s="160" t="str">
        <f t="shared" si="53"/>
        <v>DSB Småland</v>
      </c>
      <c r="BG78" s="45">
        <v>4.9305555555555602E-2</v>
      </c>
    </row>
    <row r="79" spans="2:80" ht="15.75" x14ac:dyDescent="0.25">
      <c r="B79" s="110">
        <f t="shared" ref="B79:D109" si="54">+B43</f>
        <v>40</v>
      </c>
      <c r="C79" s="111">
        <f t="shared" si="54"/>
        <v>41183</v>
      </c>
      <c r="D79" s="98">
        <f t="shared" si="54"/>
        <v>41183</v>
      </c>
      <c r="E79" s="34">
        <f t="shared" ref="E79:E109" si="55">+E43+W43</f>
        <v>0</v>
      </c>
      <c r="F79" s="34">
        <f t="shared" ref="F79:F109" si="56">+F43+X43</f>
        <v>0</v>
      </c>
      <c r="G79" s="34">
        <f t="shared" ref="G79:G109" si="57">+G43+Y43</f>
        <v>0</v>
      </c>
      <c r="H79" s="34">
        <f t="shared" ref="H79:H109" si="58">+H43+Z43</f>
        <v>0</v>
      </c>
      <c r="I79" s="34">
        <f t="shared" ref="I79:I109" si="59">+I43+AA43</f>
        <v>0</v>
      </c>
      <c r="J79" s="34">
        <f t="shared" ref="J79:J109" si="60">+J43+AB43</f>
        <v>0</v>
      </c>
      <c r="K79" s="34">
        <f t="shared" ref="K79:K109" si="61">+K43+AC43</f>
        <v>0</v>
      </c>
      <c r="L79" s="34">
        <f t="shared" ref="L79:L109" si="62">+L43+AD43</f>
        <v>0</v>
      </c>
      <c r="M79" s="34">
        <f t="shared" ref="M79:M109" si="63">+M43+AE43</f>
        <v>0</v>
      </c>
      <c r="N79" s="34">
        <f t="shared" ref="N79:N109" si="64">+N43+AF43</f>
        <v>0</v>
      </c>
      <c r="O79" s="34">
        <f t="shared" ref="O79:O109" si="65">+O43+AG43</f>
        <v>13.000000000000002</v>
      </c>
      <c r="P79" s="34">
        <f t="shared" ref="P79:P109" si="66">+P43+AH43</f>
        <v>0</v>
      </c>
      <c r="Q79" s="34">
        <f t="shared" ref="Q79:Q109" si="67">+Q43+AI43</f>
        <v>0</v>
      </c>
      <c r="BG79" s="45">
        <v>0.05</v>
      </c>
    </row>
    <row r="80" spans="2:80" ht="15.75" x14ac:dyDescent="0.25">
      <c r="B80" s="110">
        <f t="shared" si="54"/>
        <v>40</v>
      </c>
      <c r="C80" s="111">
        <f t="shared" si="54"/>
        <v>41184</v>
      </c>
      <c r="D80" s="98">
        <f t="shared" si="54"/>
        <v>41184</v>
      </c>
      <c r="E80" s="34">
        <f t="shared" si="55"/>
        <v>0</v>
      </c>
      <c r="F80" s="34">
        <f t="shared" si="56"/>
        <v>0</v>
      </c>
      <c r="G80" s="34">
        <f t="shared" si="57"/>
        <v>0</v>
      </c>
      <c r="H80" s="34">
        <f t="shared" si="58"/>
        <v>0</v>
      </c>
      <c r="I80" s="34">
        <f t="shared" si="59"/>
        <v>0</v>
      </c>
      <c r="J80" s="34">
        <f t="shared" si="60"/>
        <v>0</v>
      </c>
      <c r="K80" s="34">
        <f t="shared" si="61"/>
        <v>0</v>
      </c>
      <c r="L80" s="34">
        <f t="shared" si="62"/>
        <v>0</v>
      </c>
      <c r="M80" s="34">
        <f t="shared" si="63"/>
        <v>0</v>
      </c>
      <c r="N80" s="34">
        <f t="shared" si="64"/>
        <v>0</v>
      </c>
      <c r="O80" s="34">
        <f t="shared" si="65"/>
        <v>11.999999999999998</v>
      </c>
      <c r="P80" s="34">
        <f t="shared" si="66"/>
        <v>0</v>
      </c>
      <c r="Q80" s="34">
        <f t="shared" si="67"/>
        <v>0</v>
      </c>
      <c r="BG80" s="45">
        <v>5.0694444444444403E-2</v>
      </c>
    </row>
    <row r="81" spans="2:59" ht="15.75" x14ac:dyDescent="0.25">
      <c r="B81" s="110">
        <f t="shared" si="54"/>
        <v>40</v>
      </c>
      <c r="C81" s="111">
        <f t="shared" si="54"/>
        <v>41185</v>
      </c>
      <c r="D81" s="98">
        <f t="shared" si="54"/>
        <v>41185</v>
      </c>
      <c r="E81" s="34">
        <f t="shared" si="55"/>
        <v>0</v>
      </c>
      <c r="F81" s="34">
        <f t="shared" si="56"/>
        <v>0</v>
      </c>
      <c r="G81" s="34">
        <f t="shared" si="57"/>
        <v>0</v>
      </c>
      <c r="H81" s="34">
        <f t="shared" si="58"/>
        <v>0</v>
      </c>
      <c r="I81" s="34">
        <f t="shared" si="59"/>
        <v>0</v>
      </c>
      <c r="J81" s="34">
        <f t="shared" si="60"/>
        <v>0</v>
      </c>
      <c r="K81" s="34">
        <f t="shared" si="61"/>
        <v>0</v>
      </c>
      <c r="L81" s="34">
        <f t="shared" si="62"/>
        <v>0</v>
      </c>
      <c r="M81" s="34">
        <f t="shared" si="63"/>
        <v>0</v>
      </c>
      <c r="N81" s="34">
        <f t="shared" si="64"/>
        <v>0</v>
      </c>
      <c r="O81" s="34">
        <f t="shared" si="65"/>
        <v>15</v>
      </c>
      <c r="P81" s="34">
        <f t="shared" si="66"/>
        <v>0</v>
      </c>
      <c r="Q81" s="34">
        <f t="shared" si="67"/>
        <v>0</v>
      </c>
      <c r="BG81" s="45">
        <v>5.1388888888888901E-2</v>
      </c>
    </row>
    <row r="82" spans="2:59" ht="15.75" x14ac:dyDescent="0.25">
      <c r="B82" s="110">
        <f t="shared" si="54"/>
        <v>40</v>
      </c>
      <c r="C82" s="111">
        <f t="shared" si="54"/>
        <v>41186</v>
      </c>
      <c r="D82" s="98">
        <f t="shared" si="54"/>
        <v>41186</v>
      </c>
      <c r="E82" s="34">
        <f t="shared" si="55"/>
        <v>0</v>
      </c>
      <c r="F82" s="34">
        <f t="shared" si="56"/>
        <v>0</v>
      </c>
      <c r="G82" s="34">
        <f t="shared" si="57"/>
        <v>0</v>
      </c>
      <c r="H82" s="34">
        <f t="shared" si="58"/>
        <v>0</v>
      </c>
      <c r="I82" s="34">
        <f t="shared" si="59"/>
        <v>0</v>
      </c>
      <c r="J82" s="34">
        <f t="shared" si="60"/>
        <v>0</v>
      </c>
      <c r="K82" s="34">
        <f t="shared" si="61"/>
        <v>0</v>
      </c>
      <c r="L82" s="34">
        <f t="shared" si="62"/>
        <v>0</v>
      </c>
      <c r="M82" s="34">
        <f t="shared" si="63"/>
        <v>0</v>
      </c>
      <c r="N82" s="34">
        <f t="shared" si="64"/>
        <v>0</v>
      </c>
      <c r="O82" s="34">
        <f t="shared" si="65"/>
        <v>15</v>
      </c>
      <c r="P82" s="34">
        <f t="shared" si="66"/>
        <v>0</v>
      </c>
      <c r="Q82" s="34">
        <f t="shared" si="67"/>
        <v>0</v>
      </c>
      <c r="BG82" s="45">
        <v>5.2083333333333301E-2</v>
      </c>
    </row>
    <row r="83" spans="2:59" ht="15.75" x14ac:dyDescent="0.25">
      <c r="B83" s="110">
        <f t="shared" si="54"/>
        <v>40</v>
      </c>
      <c r="C83" s="111">
        <f t="shared" si="54"/>
        <v>41187</v>
      </c>
      <c r="D83" s="98">
        <f t="shared" si="54"/>
        <v>41187</v>
      </c>
      <c r="E83" s="34">
        <f t="shared" si="55"/>
        <v>0</v>
      </c>
      <c r="F83" s="34">
        <f t="shared" si="56"/>
        <v>0</v>
      </c>
      <c r="G83" s="34">
        <f t="shared" si="57"/>
        <v>0</v>
      </c>
      <c r="H83" s="34">
        <f t="shared" si="58"/>
        <v>0</v>
      </c>
      <c r="I83" s="34">
        <f t="shared" si="59"/>
        <v>0</v>
      </c>
      <c r="J83" s="34">
        <f t="shared" si="60"/>
        <v>0</v>
      </c>
      <c r="K83" s="34">
        <f t="shared" si="61"/>
        <v>0</v>
      </c>
      <c r="L83" s="34">
        <f t="shared" si="62"/>
        <v>0</v>
      </c>
      <c r="M83" s="34">
        <f t="shared" si="63"/>
        <v>0</v>
      </c>
      <c r="N83" s="34">
        <f t="shared" si="64"/>
        <v>0</v>
      </c>
      <c r="O83" s="34">
        <f t="shared" si="65"/>
        <v>0</v>
      </c>
      <c r="P83" s="34">
        <f t="shared" si="66"/>
        <v>0</v>
      </c>
      <c r="Q83" s="34">
        <f t="shared" si="67"/>
        <v>0</v>
      </c>
      <c r="BG83" s="45">
        <v>5.2777777777777798E-2</v>
      </c>
    </row>
    <row r="84" spans="2:59" ht="15.75" x14ac:dyDescent="0.25">
      <c r="B84" s="110">
        <f t="shared" si="54"/>
        <v>40</v>
      </c>
      <c r="C84" s="111">
        <f t="shared" si="54"/>
        <v>41188</v>
      </c>
      <c r="D84" s="98">
        <f t="shared" si="54"/>
        <v>41188</v>
      </c>
      <c r="E84" s="34">
        <f t="shared" si="55"/>
        <v>0</v>
      </c>
      <c r="F84" s="34">
        <f t="shared" si="56"/>
        <v>0</v>
      </c>
      <c r="G84" s="34">
        <f t="shared" si="57"/>
        <v>0</v>
      </c>
      <c r="H84" s="34">
        <f t="shared" si="58"/>
        <v>0</v>
      </c>
      <c r="I84" s="34">
        <f t="shared" si="59"/>
        <v>0</v>
      </c>
      <c r="J84" s="34">
        <f t="shared" si="60"/>
        <v>0</v>
      </c>
      <c r="K84" s="34">
        <f t="shared" si="61"/>
        <v>0</v>
      </c>
      <c r="L84" s="34">
        <f t="shared" si="62"/>
        <v>0</v>
      </c>
      <c r="M84" s="34">
        <f t="shared" si="63"/>
        <v>0</v>
      </c>
      <c r="N84" s="34">
        <f t="shared" si="64"/>
        <v>0</v>
      </c>
      <c r="O84" s="34">
        <f t="shared" si="65"/>
        <v>0</v>
      </c>
      <c r="P84" s="34">
        <f t="shared" si="66"/>
        <v>0</v>
      </c>
      <c r="Q84" s="34">
        <f t="shared" si="67"/>
        <v>0</v>
      </c>
      <c r="BG84" s="45">
        <v>5.3472222222222199E-2</v>
      </c>
    </row>
    <row r="85" spans="2:59" ht="15.75" x14ac:dyDescent="0.25">
      <c r="B85" s="110">
        <f t="shared" si="54"/>
        <v>40</v>
      </c>
      <c r="C85" s="111">
        <f t="shared" si="54"/>
        <v>41189</v>
      </c>
      <c r="D85" s="98">
        <f t="shared" si="54"/>
        <v>41189</v>
      </c>
      <c r="E85" s="34">
        <f t="shared" si="55"/>
        <v>0</v>
      </c>
      <c r="F85" s="34">
        <f t="shared" si="56"/>
        <v>0</v>
      </c>
      <c r="G85" s="34">
        <f t="shared" si="57"/>
        <v>0</v>
      </c>
      <c r="H85" s="34">
        <f t="shared" si="58"/>
        <v>0</v>
      </c>
      <c r="I85" s="34">
        <f t="shared" si="59"/>
        <v>0</v>
      </c>
      <c r="J85" s="34">
        <f t="shared" si="60"/>
        <v>0</v>
      </c>
      <c r="K85" s="34">
        <f t="shared" si="61"/>
        <v>0</v>
      </c>
      <c r="L85" s="34">
        <f t="shared" si="62"/>
        <v>0</v>
      </c>
      <c r="M85" s="34">
        <f t="shared" si="63"/>
        <v>0</v>
      </c>
      <c r="N85" s="34">
        <f t="shared" si="64"/>
        <v>0</v>
      </c>
      <c r="O85" s="34">
        <f t="shared" si="65"/>
        <v>0</v>
      </c>
      <c r="P85" s="34">
        <f t="shared" si="66"/>
        <v>0</v>
      </c>
      <c r="Q85" s="34">
        <f t="shared" si="67"/>
        <v>0</v>
      </c>
      <c r="BG85" s="45">
        <v>5.4166666666666703E-2</v>
      </c>
    </row>
    <row r="86" spans="2:59" ht="15.75" x14ac:dyDescent="0.25">
      <c r="B86" s="110">
        <f t="shared" si="54"/>
        <v>41</v>
      </c>
      <c r="C86" s="111">
        <f t="shared" si="54"/>
        <v>41190</v>
      </c>
      <c r="D86" s="98">
        <f t="shared" si="54"/>
        <v>41190</v>
      </c>
      <c r="E86" s="34">
        <f t="shared" si="55"/>
        <v>0</v>
      </c>
      <c r="F86" s="34">
        <f t="shared" si="56"/>
        <v>0</v>
      </c>
      <c r="G86" s="34">
        <f t="shared" si="57"/>
        <v>0</v>
      </c>
      <c r="H86" s="34">
        <f t="shared" si="58"/>
        <v>0</v>
      </c>
      <c r="I86" s="34">
        <f t="shared" si="59"/>
        <v>0</v>
      </c>
      <c r="J86" s="34">
        <f t="shared" si="60"/>
        <v>0</v>
      </c>
      <c r="K86" s="34">
        <f t="shared" si="61"/>
        <v>0</v>
      </c>
      <c r="L86" s="34">
        <f t="shared" si="62"/>
        <v>0</v>
      </c>
      <c r="M86" s="34">
        <f t="shared" si="63"/>
        <v>0</v>
      </c>
      <c r="N86" s="34">
        <f t="shared" si="64"/>
        <v>0</v>
      </c>
      <c r="O86" s="34">
        <f t="shared" si="65"/>
        <v>0</v>
      </c>
      <c r="P86" s="34">
        <f t="shared" si="66"/>
        <v>0</v>
      </c>
      <c r="Q86" s="34">
        <f t="shared" si="67"/>
        <v>0</v>
      </c>
      <c r="BG86" s="45">
        <v>5.4861111111111097E-2</v>
      </c>
    </row>
    <row r="87" spans="2:59" ht="15.75" x14ac:dyDescent="0.25">
      <c r="B87" s="110">
        <f t="shared" si="54"/>
        <v>41</v>
      </c>
      <c r="C87" s="111">
        <f t="shared" si="54"/>
        <v>41191</v>
      </c>
      <c r="D87" s="98">
        <f t="shared" si="54"/>
        <v>41191</v>
      </c>
      <c r="E87" s="34">
        <f t="shared" si="55"/>
        <v>0</v>
      </c>
      <c r="F87" s="34">
        <f t="shared" si="56"/>
        <v>0</v>
      </c>
      <c r="G87" s="34">
        <f t="shared" si="57"/>
        <v>0</v>
      </c>
      <c r="H87" s="34">
        <f t="shared" si="58"/>
        <v>0</v>
      </c>
      <c r="I87" s="34">
        <f t="shared" si="59"/>
        <v>0</v>
      </c>
      <c r="J87" s="34">
        <f t="shared" si="60"/>
        <v>0</v>
      </c>
      <c r="K87" s="34">
        <f t="shared" si="61"/>
        <v>0</v>
      </c>
      <c r="L87" s="34">
        <f t="shared" si="62"/>
        <v>0</v>
      </c>
      <c r="M87" s="34">
        <f t="shared" si="63"/>
        <v>0</v>
      </c>
      <c r="N87" s="34">
        <f t="shared" si="64"/>
        <v>0</v>
      </c>
      <c r="O87" s="34">
        <f t="shared" si="65"/>
        <v>0</v>
      </c>
      <c r="P87" s="34">
        <f t="shared" si="66"/>
        <v>0</v>
      </c>
      <c r="Q87" s="34">
        <f t="shared" si="67"/>
        <v>0</v>
      </c>
      <c r="BG87" s="45">
        <v>5.5555555555555601E-2</v>
      </c>
    </row>
    <row r="88" spans="2:59" ht="15.75" x14ac:dyDescent="0.25">
      <c r="B88" s="110">
        <f t="shared" si="54"/>
        <v>41</v>
      </c>
      <c r="C88" s="111">
        <f t="shared" si="54"/>
        <v>41192</v>
      </c>
      <c r="D88" s="98">
        <f t="shared" si="54"/>
        <v>41192</v>
      </c>
      <c r="E88" s="34">
        <f t="shared" si="55"/>
        <v>0</v>
      </c>
      <c r="F88" s="34">
        <f t="shared" si="56"/>
        <v>0</v>
      </c>
      <c r="G88" s="34">
        <f t="shared" si="57"/>
        <v>0</v>
      </c>
      <c r="H88" s="34">
        <f t="shared" si="58"/>
        <v>0</v>
      </c>
      <c r="I88" s="34">
        <f t="shared" si="59"/>
        <v>0</v>
      </c>
      <c r="J88" s="34">
        <f t="shared" si="60"/>
        <v>0</v>
      </c>
      <c r="K88" s="34">
        <f t="shared" si="61"/>
        <v>0</v>
      </c>
      <c r="L88" s="34">
        <f t="shared" si="62"/>
        <v>0</v>
      </c>
      <c r="M88" s="34">
        <f t="shared" si="63"/>
        <v>0</v>
      </c>
      <c r="N88" s="34">
        <f t="shared" si="64"/>
        <v>0</v>
      </c>
      <c r="O88" s="34">
        <f t="shared" si="65"/>
        <v>8.8333333333333357</v>
      </c>
      <c r="P88" s="34">
        <f t="shared" si="66"/>
        <v>0</v>
      </c>
      <c r="Q88" s="34">
        <f t="shared" si="67"/>
        <v>0</v>
      </c>
      <c r="BG88" s="45">
        <v>5.6250000000000001E-2</v>
      </c>
    </row>
    <row r="89" spans="2:59" ht="15.75" x14ac:dyDescent="0.25">
      <c r="B89" s="110">
        <f t="shared" si="54"/>
        <v>41</v>
      </c>
      <c r="C89" s="111">
        <f t="shared" si="54"/>
        <v>41193</v>
      </c>
      <c r="D89" s="98">
        <f t="shared" si="54"/>
        <v>41193</v>
      </c>
      <c r="E89" s="34">
        <f t="shared" si="55"/>
        <v>0</v>
      </c>
      <c r="F89" s="34">
        <f t="shared" si="56"/>
        <v>0</v>
      </c>
      <c r="G89" s="34">
        <f t="shared" si="57"/>
        <v>0</v>
      </c>
      <c r="H89" s="34">
        <f t="shared" si="58"/>
        <v>0</v>
      </c>
      <c r="I89" s="34">
        <f t="shared" si="59"/>
        <v>0</v>
      </c>
      <c r="J89" s="34">
        <f t="shared" si="60"/>
        <v>0</v>
      </c>
      <c r="K89" s="34">
        <f t="shared" si="61"/>
        <v>0</v>
      </c>
      <c r="L89" s="34">
        <f t="shared" si="62"/>
        <v>0</v>
      </c>
      <c r="M89" s="34">
        <f t="shared" si="63"/>
        <v>0</v>
      </c>
      <c r="N89" s="34">
        <f t="shared" si="64"/>
        <v>0</v>
      </c>
      <c r="O89" s="34">
        <f t="shared" si="65"/>
        <v>15</v>
      </c>
      <c r="P89" s="34">
        <f t="shared" si="66"/>
        <v>0</v>
      </c>
      <c r="Q89" s="34">
        <f t="shared" si="67"/>
        <v>0</v>
      </c>
      <c r="BG89" s="45">
        <v>5.6944444444444402E-2</v>
      </c>
    </row>
    <row r="90" spans="2:59" ht="15.75" x14ac:dyDescent="0.25">
      <c r="B90" s="110">
        <f t="shared" si="54"/>
        <v>41</v>
      </c>
      <c r="C90" s="111">
        <f t="shared" si="54"/>
        <v>41194</v>
      </c>
      <c r="D90" s="98">
        <f t="shared" si="54"/>
        <v>41194</v>
      </c>
      <c r="E90" s="34">
        <f t="shared" si="55"/>
        <v>0</v>
      </c>
      <c r="F90" s="34">
        <f t="shared" si="56"/>
        <v>0</v>
      </c>
      <c r="G90" s="34">
        <f t="shared" si="57"/>
        <v>0</v>
      </c>
      <c r="H90" s="34">
        <f t="shared" si="58"/>
        <v>0</v>
      </c>
      <c r="I90" s="34">
        <f t="shared" si="59"/>
        <v>0</v>
      </c>
      <c r="J90" s="34">
        <f t="shared" si="60"/>
        <v>0</v>
      </c>
      <c r="K90" s="34">
        <f t="shared" si="61"/>
        <v>0</v>
      </c>
      <c r="L90" s="34">
        <f t="shared" si="62"/>
        <v>0</v>
      </c>
      <c r="M90" s="34">
        <f t="shared" si="63"/>
        <v>0</v>
      </c>
      <c r="N90" s="34">
        <f t="shared" si="64"/>
        <v>0</v>
      </c>
      <c r="O90" s="34">
        <f t="shared" si="65"/>
        <v>11</v>
      </c>
      <c r="P90" s="34">
        <f t="shared" si="66"/>
        <v>0</v>
      </c>
      <c r="Q90" s="34">
        <f t="shared" si="67"/>
        <v>0</v>
      </c>
      <c r="BG90" s="45">
        <v>5.7638888888888899E-2</v>
      </c>
    </row>
    <row r="91" spans="2:59" ht="15.75" x14ac:dyDescent="0.25">
      <c r="B91" s="110">
        <f t="shared" si="54"/>
        <v>41</v>
      </c>
      <c r="C91" s="111">
        <f t="shared" si="54"/>
        <v>41195</v>
      </c>
      <c r="D91" s="98">
        <f t="shared" si="54"/>
        <v>41195</v>
      </c>
      <c r="E91" s="34">
        <f t="shared" si="55"/>
        <v>0</v>
      </c>
      <c r="F91" s="34">
        <f t="shared" si="56"/>
        <v>0</v>
      </c>
      <c r="G91" s="34">
        <f t="shared" si="57"/>
        <v>0</v>
      </c>
      <c r="H91" s="34">
        <f t="shared" si="58"/>
        <v>0</v>
      </c>
      <c r="I91" s="34">
        <f t="shared" si="59"/>
        <v>0</v>
      </c>
      <c r="J91" s="34">
        <f t="shared" si="60"/>
        <v>0</v>
      </c>
      <c r="K91" s="34">
        <f t="shared" si="61"/>
        <v>0</v>
      </c>
      <c r="L91" s="34">
        <f t="shared" si="62"/>
        <v>0</v>
      </c>
      <c r="M91" s="34">
        <f t="shared" si="63"/>
        <v>0</v>
      </c>
      <c r="N91" s="34">
        <f t="shared" si="64"/>
        <v>0</v>
      </c>
      <c r="O91" s="34">
        <f t="shared" si="65"/>
        <v>11</v>
      </c>
      <c r="P91" s="34">
        <f t="shared" si="66"/>
        <v>0</v>
      </c>
      <c r="Q91" s="34">
        <f t="shared" si="67"/>
        <v>0</v>
      </c>
      <c r="BG91" s="45">
        <v>5.83333333333333E-2</v>
      </c>
    </row>
    <row r="92" spans="2:59" ht="15.75" x14ac:dyDescent="0.25">
      <c r="B92" s="110">
        <f t="shared" si="54"/>
        <v>41</v>
      </c>
      <c r="C92" s="111">
        <f t="shared" si="54"/>
        <v>41196</v>
      </c>
      <c r="D92" s="98">
        <f t="shared" si="54"/>
        <v>41196</v>
      </c>
      <c r="E92" s="34">
        <f t="shared" si="55"/>
        <v>0</v>
      </c>
      <c r="F92" s="34">
        <f t="shared" si="56"/>
        <v>0</v>
      </c>
      <c r="G92" s="34">
        <f t="shared" si="57"/>
        <v>0</v>
      </c>
      <c r="H92" s="34">
        <f t="shared" si="58"/>
        <v>0</v>
      </c>
      <c r="I92" s="34">
        <f t="shared" si="59"/>
        <v>0</v>
      </c>
      <c r="J92" s="34">
        <f t="shared" si="60"/>
        <v>0</v>
      </c>
      <c r="K92" s="34">
        <f t="shared" si="61"/>
        <v>0</v>
      </c>
      <c r="L92" s="34">
        <f t="shared" si="62"/>
        <v>0</v>
      </c>
      <c r="M92" s="34">
        <f t="shared" si="63"/>
        <v>0</v>
      </c>
      <c r="N92" s="34">
        <f t="shared" si="64"/>
        <v>0</v>
      </c>
      <c r="O92" s="34">
        <f t="shared" si="65"/>
        <v>11</v>
      </c>
      <c r="P92" s="34">
        <f t="shared" si="66"/>
        <v>0</v>
      </c>
      <c r="Q92" s="34">
        <f t="shared" si="67"/>
        <v>0</v>
      </c>
      <c r="BG92" s="45">
        <v>5.9027777777777797E-2</v>
      </c>
    </row>
    <row r="93" spans="2:59" ht="15.75" x14ac:dyDescent="0.25">
      <c r="B93" s="110">
        <f t="shared" si="54"/>
        <v>42</v>
      </c>
      <c r="C93" s="111">
        <f t="shared" si="54"/>
        <v>41197</v>
      </c>
      <c r="D93" s="98">
        <f t="shared" si="54"/>
        <v>41197</v>
      </c>
      <c r="E93" s="34">
        <f t="shared" si="55"/>
        <v>0</v>
      </c>
      <c r="F93" s="34">
        <f t="shared" si="56"/>
        <v>0</v>
      </c>
      <c r="G93" s="34">
        <f t="shared" si="57"/>
        <v>0</v>
      </c>
      <c r="H93" s="34">
        <f t="shared" si="58"/>
        <v>0</v>
      </c>
      <c r="I93" s="34">
        <f t="shared" si="59"/>
        <v>0</v>
      </c>
      <c r="J93" s="34">
        <f t="shared" si="60"/>
        <v>0</v>
      </c>
      <c r="K93" s="34">
        <f t="shared" si="61"/>
        <v>0</v>
      </c>
      <c r="L93" s="34">
        <f t="shared" si="62"/>
        <v>0</v>
      </c>
      <c r="M93" s="34">
        <f t="shared" si="63"/>
        <v>0</v>
      </c>
      <c r="N93" s="34">
        <f t="shared" si="64"/>
        <v>0</v>
      </c>
      <c r="O93" s="34">
        <f t="shared" si="65"/>
        <v>11</v>
      </c>
      <c r="P93" s="34">
        <f t="shared" si="66"/>
        <v>0</v>
      </c>
      <c r="Q93" s="34">
        <f t="shared" si="67"/>
        <v>0</v>
      </c>
      <c r="BG93" s="45">
        <v>5.9722222222222197E-2</v>
      </c>
    </row>
    <row r="94" spans="2:59" ht="15.75" x14ac:dyDescent="0.25">
      <c r="B94" s="110">
        <f t="shared" si="54"/>
        <v>42</v>
      </c>
      <c r="C94" s="111">
        <f t="shared" si="54"/>
        <v>41198</v>
      </c>
      <c r="D94" s="98">
        <f t="shared" si="54"/>
        <v>41198</v>
      </c>
      <c r="E94" s="34">
        <f t="shared" si="55"/>
        <v>0</v>
      </c>
      <c r="F94" s="34">
        <f t="shared" si="56"/>
        <v>0</v>
      </c>
      <c r="G94" s="34">
        <f t="shared" si="57"/>
        <v>0</v>
      </c>
      <c r="H94" s="34">
        <f t="shared" si="58"/>
        <v>0</v>
      </c>
      <c r="I94" s="34">
        <f t="shared" si="59"/>
        <v>0</v>
      </c>
      <c r="J94" s="34">
        <f t="shared" si="60"/>
        <v>0</v>
      </c>
      <c r="K94" s="34">
        <f t="shared" si="61"/>
        <v>0</v>
      </c>
      <c r="L94" s="34">
        <f t="shared" si="62"/>
        <v>0</v>
      </c>
      <c r="M94" s="34">
        <f t="shared" si="63"/>
        <v>0</v>
      </c>
      <c r="N94" s="34">
        <f t="shared" si="64"/>
        <v>0</v>
      </c>
      <c r="O94" s="34">
        <f t="shared" si="65"/>
        <v>10.999999999999998</v>
      </c>
      <c r="P94" s="34">
        <f t="shared" si="66"/>
        <v>0</v>
      </c>
      <c r="Q94" s="34">
        <f t="shared" si="67"/>
        <v>0</v>
      </c>
      <c r="BG94" s="45">
        <v>6.0416666666666702E-2</v>
      </c>
    </row>
    <row r="95" spans="2:59" ht="15.75" x14ac:dyDescent="0.25">
      <c r="B95" s="110">
        <f t="shared" si="54"/>
        <v>42</v>
      </c>
      <c r="C95" s="111">
        <f t="shared" si="54"/>
        <v>41199</v>
      </c>
      <c r="D95" s="98">
        <f t="shared" si="54"/>
        <v>41199</v>
      </c>
      <c r="E95" s="34">
        <f t="shared" si="55"/>
        <v>0</v>
      </c>
      <c r="F95" s="34">
        <f t="shared" si="56"/>
        <v>0</v>
      </c>
      <c r="G95" s="34">
        <f t="shared" si="57"/>
        <v>0</v>
      </c>
      <c r="H95" s="34">
        <f t="shared" si="58"/>
        <v>0</v>
      </c>
      <c r="I95" s="34">
        <f t="shared" si="59"/>
        <v>0</v>
      </c>
      <c r="J95" s="34">
        <f t="shared" si="60"/>
        <v>0</v>
      </c>
      <c r="K95" s="34">
        <f t="shared" si="61"/>
        <v>0</v>
      </c>
      <c r="L95" s="34">
        <f t="shared" si="62"/>
        <v>0</v>
      </c>
      <c r="M95" s="34">
        <f t="shared" si="63"/>
        <v>0</v>
      </c>
      <c r="N95" s="34">
        <f t="shared" si="64"/>
        <v>0</v>
      </c>
      <c r="O95" s="34">
        <f t="shared" si="65"/>
        <v>0</v>
      </c>
      <c r="P95" s="34">
        <f t="shared" si="66"/>
        <v>0</v>
      </c>
      <c r="Q95" s="34">
        <f t="shared" si="67"/>
        <v>0</v>
      </c>
      <c r="BG95" s="45">
        <v>6.1111111111111102E-2</v>
      </c>
    </row>
    <row r="96" spans="2:59" ht="15.75" x14ac:dyDescent="0.25">
      <c r="B96" s="110">
        <f t="shared" si="54"/>
        <v>42</v>
      </c>
      <c r="C96" s="111">
        <f t="shared" si="54"/>
        <v>41200</v>
      </c>
      <c r="D96" s="98">
        <f t="shared" si="54"/>
        <v>41200</v>
      </c>
      <c r="E96" s="34">
        <f t="shared" si="55"/>
        <v>0</v>
      </c>
      <c r="F96" s="34">
        <f t="shared" si="56"/>
        <v>0</v>
      </c>
      <c r="G96" s="34">
        <f t="shared" si="57"/>
        <v>0</v>
      </c>
      <c r="H96" s="34">
        <f t="shared" si="58"/>
        <v>0</v>
      </c>
      <c r="I96" s="34">
        <f t="shared" si="59"/>
        <v>0</v>
      </c>
      <c r="J96" s="34">
        <f t="shared" si="60"/>
        <v>0</v>
      </c>
      <c r="K96" s="34">
        <f t="shared" si="61"/>
        <v>0</v>
      </c>
      <c r="L96" s="34">
        <f t="shared" si="62"/>
        <v>0</v>
      </c>
      <c r="M96" s="34">
        <f t="shared" si="63"/>
        <v>0</v>
      </c>
      <c r="N96" s="34">
        <f t="shared" si="64"/>
        <v>0</v>
      </c>
      <c r="O96" s="34">
        <f t="shared" si="65"/>
        <v>0</v>
      </c>
      <c r="P96" s="34">
        <f t="shared" si="66"/>
        <v>0</v>
      </c>
      <c r="Q96" s="34">
        <f t="shared" si="67"/>
        <v>0</v>
      </c>
      <c r="BG96" s="45">
        <v>6.18055555555556E-2</v>
      </c>
    </row>
    <row r="97" spans="2:59" ht="15.75" x14ac:dyDescent="0.25">
      <c r="B97" s="110">
        <f t="shared" si="54"/>
        <v>42</v>
      </c>
      <c r="C97" s="111">
        <f t="shared" si="54"/>
        <v>41201</v>
      </c>
      <c r="D97" s="98">
        <f t="shared" si="54"/>
        <v>41201</v>
      </c>
      <c r="E97" s="34">
        <f t="shared" si="55"/>
        <v>0</v>
      </c>
      <c r="F97" s="34">
        <f t="shared" si="56"/>
        <v>0</v>
      </c>
      <c r="G97" s="34">
        <f t="shared" si="57"/>
        <v>0</v>
      </c>
      <c r="H97" s="34">
        <f t="shared" si="58"/>
        <v>0</v>
      </c>
      <c r="I97" s="34">
        <f t="shared" si="59"/>
        <v>0</v>
      </c>
      <c r="J97" s="34">
        <f t="shared" si="60"/>
        <v>0</v>
      </c>
      <c r="K97" s="34">
        <f t="shared" si="61"/>
        <v>0</v>
      </c>
      <c r="L97" s="34">
        <f t="shared" si="62"/>
        <v>0</v>
      </c>
      <c r="M97" s="34">
        <f t="shared" si="63"/>
        <v>0</v>
      </c>
      <c r="N97" s="34">
        <f t="shared" si="64"/>
        <v>0</v>
      </c>
      <c r="O97" s="34">
        <f t="shared" si="65"/>
        <v>0</v>
      </c>
      <c r="P97" s="34">
        <f t="shared" si="66"/>
        <v>0</v>
      </c>
      <c r="Q97" s="34">
        <f t="shared" si="67"/>
        <v>0</v>
      </c>
      <c r="BG97" s="45">
        <v>6.25E-2</v>
      </c>
    </row>
    <row r="98" spans="2:59" ht="15.75" x14ac:dyDescent="0.25">
      <c r="B98" s="110">
        <f t="shared" si="54"/>
        <v>42</v>
      </c>
      <c r="C98" s="111">
        <f t="shared" si="54"/>
        <v>41202</v>
      </c>
      <c r="D98" s="98">
        <f t="shared" si="54"/>
        <v>41202</v>
      </c>
      <c r="E98" s="34">
        <f t="shared" si="55"/>
        <v>0</v>
      </c>
      <c r="F98" s="34">
        <f t="shared" si="56"/>
        <v>0</v>
      </c>
      <c r="G98" s="34">
        <f t="shared" si="57"/>
        <v>0</v>
      </c>
      <c r="H98" s="34">
        <f t="shared" si="58"/>
        <v>0</v>
      </c>
      <c r="I98" s="34">
        <f t="shared" si="59"/>
        <v>0</v>
      </c>
      <c r="J98" s="34">
        <f t="shared" si="60"/>
        <v>0</v>
      </c>
      <c r="K98" s="34">
        <f t="shared" si="61"/>
        <v>0</v>
      </c>
      <c r="L98" s="34">
        <f t="shared" si="62"/>
        <v>0</v>
      </c>
      <c r="M98" s="34">
        <f t="shared" si="63"/>
        <v>0</v>
      </c>
      <c r="N98" s="34">
        <f t="shared" si="64"/>
        <v>0</v>
      </c>
      <c r="O98" s="34">
        <f t="shared" si="65"/>
        <v>0</v>
      </c>
      <c r="P98" s="34">
        <f t="shared" si="66"/>
        <v>0</v>
      </c>
      <c r="Q98" s="34">
        <f t="shared" si="67"/>
        <v>0</v>
      </c>
      <c r="BG98" s="45">
        <v>6.31944444444444E-2</v>
      </c>
    </row>
    <row r="99" spans="2:59" ht="15.75" x14ac:dyDescent="0.25">
      <c r="B99" s="110">
        <f t="shared" si="54"/>
        <v>42</v>
      </c>
      <c r="C99" s="111">
        <f t="shared" si="54"/>
        <v>41203</v>
      </c>
      <c r="D99" s="98">
        <f t="shared" si="54"/>
        <v>41203</v>
      </c>
      <c r="E99" s="34">
        <f t="shared" si="55"/>
        <v>0</v>
      </c>
      <c r="F99" s="34">
        <f t="shared" si="56"/>
        <v>0</v>
      </c>
      <c r="G99" s="34">
        <f t="shared" si="57"/>
        <v>0</v>
      </c>
      <c r="H99" s="34">
        <f t="shared" si="58"/>
        <v>0</v>
      </c>
      <c r="I99" s="34">
        <f t="shared" si="59"/>
        <v>0</v>
      </c>
      <c r="J99" s="34">
        <f t="shared" si="60"/>
        <v>0</v>
      </c>
      <c r="K99" s="34">
        <f t="shared" si="61"/>
        <v>0</v>
      </c>
      <c r="L99" s="34">
        <f t="shared" si="62"/>
        <v>0</v>
      </c>
      <c r="M99" s="34">
        <f t="shared" si="63"/>
        <v>0</v>
      </c>
      <c r="N99" s="34">
        <f t="shared" si="64"/>
        <v>0</v>
      </c>
      <c r="O99" s="34">
        <f t="shared" si="65"/>
        <v>0</v>
      </c>
      <c r="P99" s="34">
        <f t="shared" si="66"/>
        <v>0</v>
      </c>
      <c r="Q99" s="34">
        <f t="shared" si="67"/>
        <v>0</v>
      </c>
      <c r="BG99" s="45">
        <v>6.3888888888888898E-2</v>
      </c>
    </row>
    <row r="100" spans="2:59" ht="15.75" x14ac:dyDescent="0.25">
      <c r="B100" s="110">
        <f t="shared" si="54"/>
        <v>43</v>
      </c>
      <c r="C100" s="111">
        <f t="shared" si="54"/>
        <v>41204</v>
      </c>
      <c r="D100" s="98">
        <f t="shared" si="54"/>
        <v>41204</v>
      </c>
      <c r="E100" s="34">
        <f t="shared" si="55"/>
        <v>0</v>
      </c>
      <c r="F100" s="34">
        <f t="shared" si="56"/>
        <v>0</v>
      </c>
      <c r="G100" s="34">
        <f t="shared" si="57"/>
        <v>0</v>
      </c>
      <c r="H100" s="34">
        <f t="shared" si="58"/>
        <v>0</v>
      </c>
      <c r="I100" s="34">
        <f t="shared" si="59"/>
        <v>0</v>
      </c>
      <c r="J100" s="34">
        <f t="shared" si="60"/>
        <v>0</v>
      </c>
      <c r="K100" s="34">
        <f t="shared" si="61"/>
        <v>0</v>
      </c>
      <c r="L100" s="34">
        <f t="shared" si="62"/>
        <v>0</v>
      </c>
      <c r="M100" s="34">
        <f t="shared" si="63"/>
        <v>0</v>
      </c>
      <c r="N100" s="34">
        <f t="shared" si="64"/>
        <v>0</v>
      </c>
      <c r="O100" s="34">
        <f t="shared" si="65"/>
        <v>0</v>
      </c>
      <c r="P100" s="34">
        <f t="shared" si="66"/>
        <v>0</v>
      </c>
      <c r="Q100" s="34">
        <f t="shared" si="67"/>
        <v>0</v>
      </c>
      <c r="BG100" s="45">
        <v>6.4583333333333298E-2</v>
      </c>
    </row>
    <row r="101" spans="2:59" ht="15.75" x14ac:dyDescent="0.25">
      <c r="B101" s="110">
        <f t="shared" si="54"/>
        <v>43</v>
      </c>
      <c r="C101" s="111">
        <f t="shared" si="54"/>
        <v>41205</v>
      </c>
      <c r="D101" s="98">
        <f t="shared" si="54"/>
        <v>41205</v>
      </c>
      <c r="E101" s="34">
        <f t="shared" si="55"/>
        <v>0</v>
      </c>
      <c r="F101" s="34">
        <f t="shared" si="56"/>
        <v>0</v>
      </c>
      <c r="G101" s="34">
        <f t="shared" si="57"/>
        <v>0</v>
      </c>
      <c r="H101" s="34">
        <f t="shared" si="58"/>
        <v>0</v>
      </c>
      <c r="I101" s="34">
        <f t="shared" si="59"/>
        <v>0</v>
      </c>
      <c r="J101" s="34">
        <f t="shared" si="60"/>
        <v>0</v>
      </c>
      <c r="K101" s="34">
        <f t="shared" si="61"/>
        <v>0</v>
      </c>
      <c r="L101" s="34">
        <f t="shared" si="62"/>
        <v>0</v>
      </c>
      <c r="M101" s="34">
        <f t="shared" si="63"/>
        <v>0</v>
      </c>
      <c r="N101" s="34">
        <f t="shared" si="64"/>
        <v>0</v>
      </c>
      <c r="O101" s="34">
        <f t="shared" si="65"/>
        <v>0</v>
      </c>
      <c r="P101" s="34">
        <f t="shared" si="66"/>
        <v>0</v>
      </c>
      <c r="Q101" s="34">
        <f t="shared" si="67"/>
        <v>0</v>
      </c>
      <c r="BG101" s="45">
        <v>6.5277777777777796E-2</v>
      </c>
    </row>
    <row r="102" spans="2:59" ht="15.75" x14ac:dyDescent="0.25">
      <c r="B102" s="110">
        <f t="shared" si="54"/>
        <v>43</v>
      </c>
      <c r="C102" s="111">
        <f t="shared" si="54"/>
        <v>41206</v>
      </c>
      <c r="D102" s="98">
        <f t="shared" si="54"/>
        <v>41206</v>
      </c>
      <c r="E102" s="34">
        <f t="shared" si="55"/>
        <v>0</v>
      </c>
      <c r="F102" s="34">
        <f t="shared" si="56"/>
        <v>0</v>
      </c>
      <c r="G102" s="34">
        <f t="shared" si="57"/>
        <v>0</v>
      </c>
      <c r="H102" s="34">
        <f t="shared" si="58"/>
        <v>0</v>
      </c>
      <c r="I102" s="34">
        <f t="shared" si="59"/>
        <v>0</v>
      </c>
      <c r="J102" s="34">
        <f t="shared" si="60"/>
        <v>0</v>
      </c>
      <c r="K102" s="34">
        <f t="shared" si="61"/>
        <v>0</v>
      </c>
      <c r="L102" s="34">
        <f t="shared" si="62"/>
        <v>0</v>
      </c>
      <c r="M102" s="34">
        <f t="shared" si="63"/>
        <v>0</v>
      </c>
      <c r="N102" s="34">
        <f t="shared" si="64"/>
        <v>0</v>
      </c>
      <c r="O102" s="34">
        <f t="shared" si="65"/>
        <v>11.999999999999998</v>
      </c>
      <c r="P102" s="34">
        <f t="shared" si="66"/>
        <v>0</v>
      </c>
      <c r="Q102" s="34">
        <f t="shared" si="67"/>
        <v>0</v>
      </c>
      <c r="BG102" s="45">
        <v>6.5972222222222196E-2</v>
      </c>
    </row>
    <row r="103" spans="2:59" ht="15.75" x14ac:dyDescent="0.25">
      <c r="B103" s="110">
        <f t="shared" si="54"/>
        <v>43</v>
      </c>
      <c r="C103" s="111">
        <f t="shared" si="54"/>
        <v>41207</v>
      </c>
      <c r="D103" s="98">
        <f t="shared" si="54"/>
        <v>41207</v>
      </c>
      <c r="E103" s="34">
        <f t="shared" si="55"/>
        <v>0</v>
      </c>
      <c r="F103" s="34">
        <f t="shared" si="56"/>
        <v>0</v>
      </c>
      <c r="G103" s="34">
        <f t="shared" si="57"/>
        <v>0</v>
      </c>
      <c r="H103" s="34">
        <f t="shared" si="58"/>
        <v>0</v>
      </c>
      <c r="I103" s="34">
        <f t="shared" si="59"/>
        <v>0</v>
      </c>
      <c r="J103" s="34">
        <f t="shared" si="60"/>
        <v>0</v>
      </c>
      <c r="K103" s="34">
        <f t="shared" si="61"/>
        <v>0</v>
      </c>
      <c r="L103" s="34">
        <f t="shared" si="62"/>
        <v>0</v>
      </c>
      <c r="M103" s="34">
        <f t="shared" si="63"/>
        <v>0</v>
      </c>
      <c r="N103" s="34">
        <f t="shared" si="64"/>
        <v>0</v>
      </c>
      <c r="O103" s="34">
        <f t="shared" si="65"/>
        <v>11.999999999999998</v>
      </c>
      <c r="P103" s="34">
        <f t="shared" si="66"/>
        <v>0</v>
      </c>
      <c r="Q103" s="34">
        <f t="shared" si="67"/>
        <v>0</v>
      </c>
      <c r="BG103" s="45">
        <v>6.6666666666666693E-2</v>
      </c>
    </row>
    <row r="104" spans="2:59" ht="15.75" x14ac:dyDescent="0.25">
      <c r="B104" s="110">
        <f t="shared" si="54"/>
        <v>43</v>
      </c>
      <c r="C104" s="111">
        <f t="shared" si="54"/>
        <v>41208</v>
      </c>
      <c r="D104" s="98">
        <f t="shared" si="54"/>
        <v>41208</v>
      </c>
      <c r="E104" s="34">
        <f t="shared" si="55"/>
        <v>0</v>
      </c>
      <c r="F104" s="34">
        <f t="shared" si="56"/>
        <v>0</v>
      </c>
      <c r="G104" s="34">
        <f t="shared" si="57"/>
        <v>0</v>
      </c>
      <c r="H104" s="34">
        <f t="shared" si="58"/>
        <v>0</v>
      </c>
      <c r="I104" s="34">
        <f t="shared" si="59"/>
        <v>0</v>
      </c>
      <c r="J104" s="34">
        <f t="shared" si="60"/>
        <v>0</v>
      </c>
      <c r="K104" s="34">
        <f t="shared" si="61"/>
        <v>0</v>
      </c>
      <c r="L104" s="34">
        <f t="shared" si="62"/>
        <v>0</v>
      </c>
      <c r="M104" s="34">
        <f t="shared" si="63"/>
        <v>0</v>
      </c>
      <c r="N104" s="34">
        <f t="shared" si="64"/>
        <v>0</v>
      </c>
      <c r="O104" s="34">
        <f t="shared" si="65"/>
        <v>13.999999999999998</v>
      </c>
      <c r="P104" s="34">
        <f t="shared" si="66"/>
        <v>0</v>
      </c>
      <c r="Q104" s="34">
        <f t="shared" si="67"/>
        <v>0</v>
      </c>
      <c r="BG104" s="45">
        <v>6.7361111111111094E-2</v>
      </c>
    </row>
    <row r="105" spans="2:59" ht="15.75" x14ac:dyDescent="0.25">
      <c r="B105" s="110">
        <f t="shared" si="54"/>
        <v>43</v>
      </c>
      <c r="C105" s="111">
        <f t="shared" si="54"/>
        <v>41209</v>
      </c>
      <c r="D105" s="98">
        <f t="shared" si="54"/>
        <v>41209</v>
      </c>
      <c r="E105" s="34">
        <f t="shared" si="55"/>
        <v>0</v>
      </c>
      <c r="F105" s="34">
        <f t="shared" si="56"/>
        <v>0</v>
      </c>
      <c r="G105" s="34">
        <f t="shared" si="57"/>
        <v>0</v>
      </c>
      <c r="H105" s="34">
        <f t="shared" si="58"/>
        <v>0</v>
      </c>
      <c r="I105" s="34">
        <f t="shared" si="59"/>
        <v>0</v>
      </c>
      <c r="J105" s="34">
        <f t="shared" si="60"/>
        <v>0</v>
      </c>
      <c r="K105" s="34">
        <f t="shared" si="61"/>
        <v>0</v>
      </c>
      <c r="L105" s="34">
        <f t="shared" si="62"/>
        <v>0</v>
      </c>
      <c r="M105" s="34">
        <f t="shared" si="63"/>
        <v>0</v>
      </c>
      <c r="N105" s="34">
        <f t="shared" si="64"/>
        <v>0</v>
      </c>
      <c r="O105" s="34">
        <f t="shared" si="65"/>
        <v>11</v>
      </c>
      <c r="P105" s="34">
        <f t="shared" si="66"/>
        <v>0</v>
      </c>
      <c r="Q105" s="34">
        <f t="shared" si="67"/>
        <v>0</v>
      </c>
      <c r="BG105" s="45">
        <v>6.8055555555555605E-2</v>
      </c>
    </row>
    <row r="106" spans="2:59" ht="15.75" x14ac:dyDescent="0.25">
      <c r="B106" s="110">
        <f t="shared" si="54"/>
        <v>43</v>
      </c>
      <c r="C106" s="111">
        <f t="shared" si="54"/>
        <v>41210</v>
      </c>
      <c r="D106" s="98">
        <f t="shared" si="54"/>
        <v>41210</v>
      </c>
      <c r="E106" s="34">
        <f t="shared" si="55"/>
        <v>0</v>
      </c>
      <c r="F106" s="34">
        <f t="shared" si="56"/>
        <v>0</v>
      </c>
      <c r="G106" s="34">
        <f t="shared" si="57"/>
        <v>0</v>
      </c>
      <c r="H106" s="34">
        <f t="shared" si="58"/>
        <v>0</v>
      </c>
      <c r="I106" s="34">
        <f t="shared" si="59"/>
        <v>0</v>
      </c>
      <c r="J106" s="34">
        <f t="shared" si="60"/>
        <v>0</v>
      </c>
      <c r="K106" s="34">
        <f t="shared" si="61"/>
        <v>0</v>
      </c>
      <c r="L106" s="34">
        <f t="shared" si="62"/>
        <v>0</v>
      </c>
      <c r="M106" s="34">
        <f t="shared" si="63"/>
        <v>0</v>
      </c>
      <c r="N106" s="34">
        <f t="shared" si="64"/>
        <v>0</v>
      </c>
      <c r="O106" s="34">
        <f t="shared" si="65"/>
        <v>11</v>
      </c>
      <c r="P106" s="34">
        <f t="shared" si="66"/>
        <v>0</v>
      </c>
      <c r="Q106" s="34">
        <f t="shared" si="67"/>
        <v>0</v>
      </c>
      <c r="BG106" s="45">
        <v>6.8750000000000006E-2</v>
      </c>
    </row>
    <row r="107" spans="2:59" ht="15.75" x14ac:dyDescent="0.25">
      <c r="B107" s="110">
        <f t="shared" si="54"/>
        <v>44</v>
      </c>
      <c r="C107" s="111">
        <f t="shared" si="54"/>
        <v>41211</v>
      </c>
      <c r="D107" s="98">
        <f t="shared" si="54"/>
        <v>41211</v>
      </c>
      <c r="E107" s="34">
        <f t="shared" si="55"/>
        <v>0</v>
      </c>
      <c r="F107" s="34">
        <f t="shared" si="56"/>
        <v>0</v>
      </c>
      <c r="G107" s="34">
        <f t="shared" si="57"/>
        <v>0</v>
      </c>
      <c r="H107" s="34">
        <f t="shared" si="58"/>
        <v>0</v>
      </c>
      <c r="I107" s="34">
        <f t="shared" si="59"/>
        <v>0</v>
      </c>
      <c r="J107" s="34">
        <f t="shared" si="60"/>
        <v>0</v>
      </c>
      <c r="K107" s="34">
        <f t="shared" si="61"/>
        <v>0</v>
      </c>
      <c r="L107" s="34">
        <f t="shared" si="62"/>
        <v>0</v>
      </c>
      <c r="M107" s="34">
        <f t="shared" si="63"/>
        <v>0</v>
      </c>
      <c r="N107" s="34">
        <f t="shared" si="64"/>
        <v>0</v>
      </c>
      <c r="O107" s="34">
        <f t="shared" si="65"/>
        <v>13.000000000000002</v>
      </c>
      <c r="P107" s="34">
        <f t="shared" si="66"/>
        <v>0</v>
      </c>
      <c r="Q107" s="34">
        <f t="shared" si="67"/>
        <v>0</v>
      </c>
      <c r="BG107" s="45">
        <v>6.9444444444444406E-2</v>
      </c>
    </row>
    <row r="108" spans="2:59" ht="15.75" x14ac:dyDescent="0.25">
      <c r="B108" s="110">
        <f t="shared" si="54"/>
        <v>44</v>
      </c>
      <c r="C108" s="111">
        <f t="shared" si="54"/>
        <v>41212</v>
      </c>
      <c r="D108" s="98">
        <f t="shared" si="54"/>
        <v>41212</v>
      </c>
      <c r="E108" s="34">
        <f t="shared" si="55"/>
        <v>0</v>
      </c>
      <c r="F108" s="34">
        <f t="shared" si="56"/>
        <v>0</v>
      </c>
      <c r="G108" s="34">
        <f t="shared" si="57"/>
        <v>0</v>
      </c>
      <c r="H108" s="34">
        <f t="shared" si="58"/>
        <v>0</v>
      </c>
      <c r="I108" s="34">
        <f t="shared" si="59"/>
        <v>0</v>
      </c>
      <c r="J108" s="34">
        <f t="shared" si="60"/>
        <v>0</v>
      </c>
      <c r="K108" s="34">
        <f t="shared" si="61"/>
        <v>0</v>
      </c>
      <c r="L108" s="34">
        <f t="shared" si="62"/>
        <v>0</v>
      </c>
      <c r="M108" s="34">
        <f t="shared" si="63"/>
        <v>0</v>
      </c>
      <c r="N108" s="34">
        <f t="shared" si="64"/>
        <v>0</v>
      </c>
      <c r="O108" s="34">
        <f t="shared" si="65"/>
        <v>1.9999999999999996</v>
      </c>
      <c r="P108" s="34">
        <f t="shared" si="66"/>
        <v>0</v>
      </c>
      <c r="Q108" s="34">
        <f t="shared" si="67"/>
        <v>0</v>
      </c>
      <c r="BG108" s="45">
        <v>7.0138888888888903E-2</v>
      </c>
    </row>
    <row r="109" spans="2:59" ht="15.75" x14ac:dyDescent="0.25">
      <c r="B109" s="110">
        <f t="shared" si="54"/>
        <v>44</v>
      </c>
      <c r="C109" s="111">
        <f t="shared" si="54"/>
        <v>41213</v>
      </c>
      <c r="D109" s="98">
        <f t="shared" si="54"/>
        <v>41213</v>
      </c>
      <c r="E109" s="34">
        <f t="shared" si="55"/>
        <v>0</v>
      </c>
      <c r="F109" s="34">
        <f t="shared" si="56"/>
        <v>0</v>
      </c>
      <c r="G109" s="34">
        <f t="shared" si="57"/>
        <v>0</v>
      </c>
      <c r="H109" s="34">
        <f t="shared" si="58"/>
        <v>0</v>
      </c>
      <c r="I109" s="34">
        <f t="shared" si="59"/>
        <v>0</v>
      </c>
      <c r="J109" s="34">
        <f t="shared" si="60"/>
        <v>0</v>
      </c>
      <c r="K109" s="34">
        <f t="shared" si="61"/>
        <v>0</v>
      </c>
      <c r="L109" s="34">
        <f t="shared" si="62"/>
        <v>0</v>
      </c>
      <c r="M109" s="34">
        <f t="shared" si="63"/>
        <v>0</v>
      </c>
      <c r="N109" s="34">
        <f t="shared" si="64"/>
        <v>0</v>
      </c>
      <c r="O109" s="34">
        <f t="shared" si="65"/>
        <v>0</v>
      </c>
      <c r="P109" s="34">
        <f t="shared" si="66"/>
        <v>0</v>
      </c>
      <c r="Q109" s="34">
        <f t="shared" si="67"/>
        <v>0</v>
      </c>
      <c r="BG109" s="45">
        <v>7.0833333333333304E-2</v>
      </c>
    </row>
    <row r="110" spans="2:59" x14ac:dyDescent="0.25">
      <c r="B110" s="57"/>
      <c r="C110" s="6"/>
      <c r="D110" s="6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BG110" s="45">
        <v>7.1527777777777801E-2</v>
      </c>
    </row>
    <row r="111" spans="2:59" x14ac:dyDescent="0.25">
      <c r="B111" s="59" t="s">
        <v>32</v>
      </c>
      <c r="C111" s="60"/>
      <c r="D111" s="60"/>
      <c r="E111" s="65">
        <f>SUM(E79:E110)+SUM(AC79:AC110)</f>
        <v>0</v>
      </c>
      <c r="F111" s="65">
        <f>SUM(F79:F110)+SUM(AD79:AD110)</f>
        <v>0</v>
      </c>
      <c r="G111" s="65">
        <f t="shared" ref="G111:Q111" si="68">SUM(G79:G110)+SUM(R79:R110)</f>
        <v>0</v>
      </c>
      <c r="H111" s="65">
        <f t="shared" si="68"/>
        <v>0</v>
      </c>
      <c r="I111" s="65">
        <f t="shared" si="68"/>
        <v>0</v>
      </c>
      <c r="J111" s="65">
        <f t="shared" si="68"/>
        <v>0</v>
      </c>
      <c r="K111" s="65">
        <f t="shared" si="68"/>
        <v>0</v>
      </c>
      <c r="L111" s="65">
        <f t="shared" si="68"/>
        <v>0</v>
      </c>
      <c r="M111" s="65">
        <f t="shared" si="68"/>
        <v>0</v>
      </c>
      <c r="N111" s="65">
        <f t="shared" si="68"/>
        <v>0</v>
      </c>
      <c r="O111" s="65">
        <f t="shared" si="68"/>
        <v>208.83333333333334</v>
      </c>
      <c r="P111" s="65">
        <f t="shared" si="68"/>
        <v>0</v>
      </c>
      <c r="Q111" s="65">
        <f t="shared" si="68"/>
        <v>0</v>
      </c>
      <c r="BG111" s="45">
        <v>7.2222222222222202E-2</v>
      </c>
    </row>
    <row r="112" spans="2:59" x14ac:dyDescent="0.25">
      <c r="BG112" s="45">
        <v>7.2916666666666699E-2</v>
      </c>
    </row>
    <row r="113" spans="59:59" x14ac:dyDescent="0.25">
      <c r="BG113" s="45">
        <v>7.3611111111111099E-2</v>
      </c>
    </row>
    <row r="114" spans="59:59" x14ac:dyDescent="0.25">
      <c r="BG114" s="45">
        <v>7.4305555555555597E-2</v>
      </c>
    </row>
    <row r="115" spans="59:59" x14ac:dyDescent="0.25">
      <c r="BG115" s="45">
        <v>7.4999999999999997E-2</v>
      </c>
    </row>
    <row r="116" spans="59:59" x14ac:dyDescent="0.25">
      <c r="BG116" s="45">
        <v>7.5694444444444495E-2</v>
      </c>
    </row>
    <row r="117" spans="59:59" x14ac:dyDescent="0.25">
      <c r="BG117" s="45">
        <v>7.6388888888888895E-2</v>
      </c>
    </row>
    <row r="118" spans="59:59" x14ac:dyDescent="0.25">
      <c r="BG118" s="45">
        <v>7.7083333333333295E-2</v>
      </c>
    </row>
    <row r="119" spans="59:59" x14ac:dyDescent="0.25">
      <c r="BG119" s="45">
        <v>7.7777777777777807E-2</v>
      </c>
    </row>
    <row r="120" spans="59:59" x14ac:dyDescent="0.25">
      <c r="BG120" s="45">
        <v>7.8472222222222193E-2</v>
      </c>
    </row>
    <row r="121" spans="59:59" x14ac:dyDescent="0.25">
      <c r="BG121" s="45">
        <v>7.9166666666666705E-2</v>
      </c>
    </row>
    <row r="122" spans="59:59" x14ac:dyDescent="0.25">
      <c r="BG122" s="45">
        <v>7.9861111111111105E-2</v>
      </c>
    </row>
    <row r="123" spans="59:59" x14ac:dyDescent="0.25">
      <c r="BG123" s="45">
        <v>8.0555555555555602E-2</v>
      </c>
    </row>
    <row r="124" spans="59:59" x14ac:dyDescent="0.25">
      <c r="BG124" s="45">
        <v>8.1250000000000003E-2</v>
      </c>
    </row>
    <row r="125" spans="59:59" x14ac:dyDescent="0.25">
      <c r="BG125" s="45">
        <v>8.1944444444444403E-2</v>
      </c>
    </row>
    <row r="126" spans="59:59" x14ac:dyDescent="0.25">
      <c r="BG126" s="45">
        <v>8.2638888888888901E-2</v>
      </c>
    </row>
    <row r="127" spans="59:59" x14ac:dyDescent="0.25">
      <c r="BG127" s="45">
        <v>8.3333333333333301E-2</v>
      </c>
    </row>
    <row r="128" spans="59:59" x14ac:dyDescent="0.25">
      <c r="BG128" s="45">
        <v>8.4027777777777798E-2</v>
      </c>
    </row>
    <row r="129" spans="59:59" x14ac:dyDescent="0.25">
      <c r="BG129" s="45">
        <v>8.4722222222222199E-2</v>
      </c>
    </row>
    <row r="130" spans="59:59" x14ac:dyDescent="0.25">
      <c r="BG130" s="45">
        <v>8.5416666666666696E-2</v>
      </c>
    </row>
    <row r="131" spans="59:59" x14ac:dyDescent="0.25">
      <c r="BG131" s="45">
        <v>8.6111111111111097E-2</v>
      </c>
    </row>
    <row r="132" spans="59:59" x14ac:dyDescent="0.25">
      <c r="BG132" s="45">
        <v>8.6805555555555594E-2</v>
      </c>
    </row>
    <row r="133" spans="59:59" x14ac:dyDescent="0.25">
      <c r="BG133" s="45">
        <v>8.7499999999999994E-2</v>
      </c>
    </row>
    <row r="134" spans="59:59" x14ac:dyDescent="0.25">
      <c r="BG134" s="45">
        <v>8.8194444444444506E-2</v>
      </c>
    </row>
    <row r="135" spans="59:59" x14ac:dyDescent="0.25">
      <c r="BG135" s="45">
        <v>8.8888888888888906E-2</v>
      </c>
    </row>
    <row r="136" spans="59:59" x14ac:dyDescent="0.25">
      <c r="BG136" s="45">
        <v>8.9583333333333307E-2</v>
      </c>
    </row>
    <row r="137" spans="59:59" x14ac:dyDescent="0.25">
      <c r="BG137" s="45">
        <v>9.0277777777777804E-2</v>
      </c>
    </row>
    <row r="138" spans="59:59" x14ac:dyDescent="0.25">
      <c r="BG138" s="45">
        <v>9.0972222222222204E-2</v>
      </c>
    </row>
    <row r="139" spans="59:59" x14ac:dyDescent="0.25">
      <c r="BG139" s="45">
        <v>9.1666666666666702E-2</v>
      </c>
    </row>
    <row r="140" spans="59:59" x14ac:dyDescent="0.25">
      <c r="BG140" s="45">
        <v>9.2361111111111102E-2</v>
      </c>
    </row>
    <row r="141" spans="59:59" x14ac:dyDescent="0.25">
      <c r="BG141" s="45">
        <v>9.30555555555556E-2</v>
      </c>
    </row>
    <row r="142" spans="59:59" x14ac:dyDescent="0.25">
      <c r="BG142" s="45">
        <v>9.375E-2</v>
      </c>
    </row>
    <row r="143" spans="59:59" x14ac:dyDescent="0.25">
      <c r="BG143" s="45">
        <v>9.44444444444444E-2</v>
      </c>
    </row>
    <row r="144" spans="59:59" x14ac:dyDescent="0.25">
      <c r="BG144" s="45">
        <v>9.5138888888888898E-2</v>
      </c>
    </row>
    <row r="145" spans="59:59" x14ac:dyDescent="0.25">
      <c r="BG145" s="45">
        <v>9.5833333333333298E-2</v>
      </c>
    </row>
    <row r="146" spans="59:59" x14ac:dyDescent="0.25">
      <c r="BG146" s="45">
        <v>9.6527777777777796E-2</v>
      </c>
    </row>
    <row r="147" spans="59:59" x14ac:dyDescent="0.25">
      <c r="BG147" s="45">
        <v>9.7222222222222196E-2</v>
      </c>
    </row>
    <row r="148" spans="59:59" x14ac:dyDescent="0.25">
      <c r="BG148" s="45">
        <v>9.7916666666666693E-2</v>
      </c>
    </row>
    <row r="149" spans="59:59" x14ac:dyDescent="0.25">
      <c r="BG149" s="45">
        <v>9.8611111111111094E-2</v>
      </c>
    </row>
    <row r="150" spans="59:59" x14ac:dyDescent="0.25">
      <c r="BG150" s="45">
        <v>9.9305555555555605E-2</v>
      </c>
    </row>
    <row r="151" spans="59:59" x14ac:dyDescent="0.25">
      <c r="BG151" s="45">
        <v>0.1</v>
      </c>
    </row>
    <row r="152" spans="59:59" x14ac:dyDescent="0.25">
      <c r="BG152" s="45">
        <v>0.100694444444444</v>
      </c>
    </row>
    <row r="153" spans="59:59" x14ac:dyDescent="0.25">
      <c r="BG153" s="45">
        <v>0.101388888888889</v>
      </c>
    </row>
    <row r="154" spans="59:59" x14ac:dyDescent="0.25">
      <c r="BG154" s="45">
        <v>0.102083333333333</v>
      </c>
    </row>
    <row r="155" spans="59:59" x14ac:dyDescent="0.25">
      <c r="BG155" s="45">
        <v>0.102777777777778</v>
      </c>
    </row>
    <row r="156" spans="59:59" x14ac:dyDescent="0.25">
      <c r="BG156" s="45">
        <v>0.10347222222222199</v>
      </c>
    </row>
    <row r="157" spans="59:59" x14ac:dyDescent="0.25">
      <c r="BG157" s="45">
        <v>0.104166666666667</v>
      </c>
    </row>
    <row r="158" spans="59:59" x14ac:dyDescent="0.25">
      <c r="BG158" s="45">
        <v>0.104861111111111</v>
      </c>
    </row>
    <row r="159" spans="59:59" x14ac:dyDescent="0.25">
      <c r="BG159" s="45">
        <v>0.105555555555556</v>
      </c>
    </row>
    <row r="160" spans="59:59" x14ac:dyDescent="0.25">
      <c r="BG160" s="45">
        <v>0.10625</v>
      </c>
    </row>
    <row r="161" spans="59:59" x14ac:dyDescent="0.25">
      <c r="BG161" s="45">
        <v>0.106944444444444</v>
      </c>
    </row>
    <row r="162" spans="59:59" x14ac:dyDescent="0.25">
      <c r="BG162" s="45">
        <v>0.10763888888888901</v>
      </c>
    </row>
    <row r="163" spans="59:59" x14ac:dyDescent="0.25">
      <c r="BG163" s="45">
        <v>0.108333333333333</v>
      </c>
    </row>
    <row r="164" spans="59:59" x14ac:dyDescent="0.25">
      <c r="BG164" s="45">
        <v>0.109027777777778</v>
      </c>
    </row>
    <row r="165" spans="59:59" x14ac:dyDescent="0.25">
      <c r="BG165" s="45">
        <v>0.109722222222222</v>
      </c>
    </row>
    <row r="166" spans="59:59" x14ac:dyDescent="0.25">
      <c r="BG166" s="45">
        <v>0.110416666666667</v>
      </c>
    </row>
    <row r="167" spans="59:59" x14ac:dyDescent="0.25">
      <c r="BG167" s="45">
        <v>0.11111111111111099</v>
      </c>
    </row>
    <row r="168" spans="59:59" x14ac:dyDescent="0.25">
      <c r="BG168" s="45">
        <v>0.111805555555556</v>
      </c>
    </row>
    <row r="169" spans="59:59" x14ac:dyDescent="0.25">
      <c r="BG169" s="45">
        <v>0.1125</v>
      </c>
    </row>
    <row r="170" spans="59:59" x14ac:dyDescent="0.25">
      <c r="BG170" s="45">
        <v>0.113194444444444</v>
      </c>
    </row>
    <row r="171" spans="59:59" x14ac:dyDescent="0.25">
      <c r="BG171" s="45">
        <v>0.113888888888889</v>
      </c>
    </row>
    <row r="172" spans="59:59" x14ac:dyDescent="0.25">
      <c r="BG172" s="45">
        <v>0.114583333333333</v>
      </c>
    </row>
    <row r="173" spans="59:59" x14ac:dyDescent="0.25">
      <c r="BG173" s="45">
        <v>0.11527777777777801</v>
      </c>
    </row>
    <row r="174" spans="59:59" x14ac:dyDescent="0.25">
      <c r="BG174" s="45">
        <v>0.115972222222222</v>
      </c>
    </row>
    <row r="175" spans="59:59" x14ac:dyDescent="0.25">
      <c r="BG175" s="45">
        <v>0.116666666666667</v>
      </c>
    </row>
    <row r="176" spans="59:59" x14ac:dyDescent="0.25">
      <c r="BG176" s="45">
        <v>0.117361111111111</v>
      </c>
    </row>
    <row r="177" spans="59:59" x14ac:dyDescent="0.25">
      <c r="BG177" s="45">
        <v>0.118055555555556</v>
      </c>
    </row>
    <row r="178" spans="59:59" x14ac:dyDescent="0.25">
      <c r="BG178" s="45">
        <v>0.11874999999999999</v>
      </c>
    </row>
    <row r="179" spans="59:59" x14ac:dyDescent="0.25">
      <c r="BG179" s="45">
        <v>0.11944444444444401</v>
      </c>
    </row>
    <row r="180" spans="59:59" x14ac:dyDescent="0.25">
      <c r="BG180" s="45">
        <v>0.120138888888889</v>
      </c>
    </row>
    <row r="181" spans="59:59" x14ac:dyDescent="0.25">
      <c r="BG181" s="45">
        <v>0.120833333333333</v>
      </c>
    </row>
    <row r="182" spans="59:59" x14ac:dyDescent="0.25">
      <c r="BG182" s="45">
        <v>0.121527777777778</v>
      </c>
    </row>
    <row r="183" spans="59:59" x14ac:dyDescent="0.25">
      <c r="BG183" s="45">
        <v>0.122222222222222</v>
      </c>
    </row>
    <row r="184" spans="59:59" x14ac:dyDescent="0.25">
      <c r="BG184" s="45">
        <v>0.12291666666666699</v>
      </c>
    </row>
    <row r="185" spans="59:59" x14ac:dyDescent="0.25">
      <c r="BG185" s="45">
        <v>0.12361111111111101</v>
      </c>
    </row>
    <row r="186" spans="59:59" x14ac:dyDescent="0.25">
      <c r="BG186" s="45">
        <v>0.124305555555556</v>
      </c>
    </row>
    <row r="187" spans="59:59" x14ac:dyDescent="0.25">
      <c r="BG187" s="45">
        <v>0.125</v>
      </c>
    </row>
    <row r="188" spans="59:59" x14ac:dyDescent="0.25">
      <c r="BG188" s="45">
        <v>0.125694444444444</v>
      </c>
    </row>
    <row r="189" spans="59:59" x14ac:dyDescent="0.25">
      <c r="BG189" s="45">
        <v>0.12638888888888899</v>
      </c>
    </row>
    <row r="190" spans="59:59" x14ac:dyDescent="0.25">
      <c r="BG190" s="45">
        <v>0.12708333333333299</v>
      </c>
    </row>
    <row r="191" spans="59:59" x14ac:dyDescent="0.25">
      <c r="BG191" s="45">
        <v>0.12777777777777799</v>
      </c>
    </row>
    <row r="192" spans="59:59" x14ac:dyDescent="0.25">
      <c r="BG192" s="45">
        <v>0.12847222222222199</v>
      </c>
    </row>
    <row r="193" spans="59:59" x14ac:dyDescent="0.25">
      <c r="BG193" s="45">
        <v>0.12916666666666701</v>
      </c>
    </row>
    <row r="194" spans="59:59" x14ac:dyDescent="0.25">
      <c r="BG194" s="45">
        <v>0.12986111111111101</v>
      </c>
    </row>
    <row r="195" spans="59:59" x14ac:dyDescent="0.25">
      <c r="BG195" s="45">
        <v>0.13055555555555601</v>
      </c>
    </row>
    <row r="196" spans="59:59" x14ac:dyDescent="0.25">
      <c r="BG196" s="45">
        <v>0.13125000000000001</v>
      </c>
    </row>
    <row r="197" spans="59:59" x14ac:dyDescent="0.25">
      <c r="BG197" s="45">
        <v>0.131944444444444</v>
      </c>
    </row>
    <row r="198" spans="59:59" x14ac:dyDescent="0.25">
      <c r="BG198" s="45">
        <v>0.132638888888889</v>
      </c>
    </row>
    <row r="199" spans="59:59" x14ac:dyDescent="0.25">
      <c r="BG199" s="45">
        <v>0.133333333333333</v>
      </c>
    </row>
    <row r="200" spans="59:59" x14ac:dyDescent="0.25">
      <c r="BG200" s="45">
        <v>0.134027777777778</v>
      </c>
    </row>
    <row r="201" spans="59:59" x14ac:dyDescent="0.25">
      <c r="BG201" s="45">
        <v>0.13472222222222199</v>
      </c>
    </row>
    <row r="202" spans="59:59" x14ac:dyDescent="0.25">
      <c r="BG202" s="45">
        <v>0.13541666666666699</v>
      </c>
    </row>
    <row r="203" spans="59:59" x14ac:dyDescent="0.25">
      <c r="BG203" s="45">
        <v>0.13611111111111099</v>
      </c>
    </row>
    <row r="204" spans="59:59" x14ac:dyDescent="0.25">
      <c r="BG204" s="45">
        <v>0.13680555555555601</v>
      </c>
    </row>
    <row r="205" spans="59:59" x14ac:dyDescent="0.25">
      <c r="BG205" s="45">
        <v>0.13750000000000001</v>
      </c>
    </row>
    <row r="206" spans="59:59" x14ac:dyDescent="0.25">
      <c r="BG206" s="45">
        <v>0.13819444444444401</v>
      </c>
    </row>
    <row r="207" spans="59:59" x14ac:dyDescent="0.25">
      <c r="BG207" s="45">
        <v>0.13888888888888901</v>
      </c>
    </row>
    <row r="208" spans="59:59" x14ac:dyDescent="0.25">
      <c r="BG208" s="45">
        <v>0.139583333333333</v>
      </c>
    </row>
    <row r="209" spans="59:59" x14ac:dyDescent="0.25">
      <c r="BG209" s="45">
        <v>0.140277777777778</v>
      </c>
    </row>
    <row r="210" spans="59:59" x14ac:dyDescent="0.25">
      <c r="BG210" s="45">
        <v>0.140972222222222</v>
      </c>
    </row>
    <row r="211" spans="59:59" x14ac:dyDescent="0.25">
      <c r="BG211" s="45">
        <v>0.141666666666667</v>
      </c>
    </row>
    <row r="212" spans="59:59" x14ac:dyDescent="0.25">
      <c r="BG212" s="45">
        <v>0.14236111111111099</v>
      </c>
    </row>
    <row r="213" spans="59:59" x14ac:dyDescent="0.25">
      <c r="BG213" s="45">
        <v>0.14305555555555599</v>
      </c>
    </row>
    <row r="214" spans="59:59" x14ac:dyDescent="0.25">
      <c r="BG214" s="45">
        <v>0.14374999999999999</v>
      </c>
    </row>
    <row r="215" spans="59:59" x14ac:dyDescent="0.25">
      <c r="BG215" s="45">
        <v>0.14444444444444399</v>
      </c>
    </row>
    <row r="216" spans="59:59" x14ac:dyDescent="0.25">
      <c r="BG216" s="45">
        <v>0.14513888888888901</v>
      </c>
    </row>
    <row r="217" spans="59:59" x14ac:dyDescent="0.25">
      <c r="BG217" s="45">
        <v>0.14583333333333301</v>
      </c>
    </row>
    <row r="218" spans="59:59" x14ac:dyDescent="0.25">
      <c r="BG218" s="45">
        <v>0.14652777777777801</v>
      </c>
    </row>
    <row r="219" spans="59:59" x14ac:dyDescent="0.25">
      <c r="BG219" s="45">
        <v>0.147222222222222</v>
      </c>
    </row>
    <row r="220" spans="59:59" x14ac:dyDescent="0.25">
      <c r="BG220" s="45">
        <v>0.147916666666667</v>
      </c>
    </row>
    <row r="221" spans="59:59" x14ac:dyDescent="0.25">
      <c r="BG221" s="45">
        <v>0.148611111111111</v>
      </c>
    </row>
    <row r="222" spans="59:59" x14ac:dyDescent="0.25">
      <c r="BG222" s="45">
        <v>0.149305555555556</v>
      </c>
    </row>
    <row r="223" spans="59:59" x14ac:dyDescent="0.25">
      <c r="BG223" s="45">
        <v>0.15</v>
      </c>
    </row>
    <row r="224" spans="59:59" x14ac:dyDescent="0.25">
      <c r="BG224" s="45">
        <v>0.15069444444444399</v>
      </c>
    </row>
    <row r="225" spans="59:59" x14ac:dyDescent="0.25">
      <c r="BG225" s="45">
        <v>0.15138888888888899</v>
      </c>
    </row>
    <row r="226" spans="59:59" x14ac:dyDescent="0.25">
      <c r="BG226" s="45">
        <v>0.15208333333333299</v>
      </c>
    </row>
    <row r="227" spans="59:59" x14ac:dyDescent="0.25">
      <c r="BG227" s="45">
        <v>0.15277777777777801</v>
      </c>
    </row>
    <row r="228" spans="59:59" x14ac:dyDescent="0.25">
      <c r="BG228" s="45">
        <v>0.15347222222222201</v>
      </c>
    </row>
    <row r="229" spans="59:59" x14ac:dyDescent="0.25">
      <c r="BG229" s="45">
        <v>0.15416666666666701</v>
      </c>
    </row>
    <row r="230" spans="59:59" x14ac:dyDescent="0.25">
      <c r="BG230" s="45">
        <v>0.15486111111111101</v>
      </c>
    </row>
    <row r="231" spans="59:59" x14ac:dyDescent="0.25">
      <c r="BG231" s="45">
        <v>0.155555555555556</v>
      </c>
    </row>
    <row r="232" spans="59:59" x14ac:dyDescent="0.25">
      <c r="BG232" s="45">
        <v>0.15625</v>
      </c>
    </row>
    <row r="233" spans="59:59" x14ac:dyDescent="0.25">
      <c r="BG233" s="45">
        <v>0.156944444444444</v>
      </c>
    </row>
    <row r="234" spans="59:59" x14ac:dyDescent="0.25">
      <c r="BG234" s="45">
        <v>0.15763888888888899</v>
      </c>
    </row>
    <row r="235" spans="59:59" x14ac:dyDescent="0.25">
      <c r="BG235" s="45">
        <v>0.15833333333333299</v>
      </c>
    </row>
    <row r="236" spans="59:59" x14ac:dyDescent="0.25">
      <c r="BG236" s="45">
        <v>0.15902777777777799</v>
      </c>
    </row>
    <row r="237" spans="59:59" x14ac:dyDescent="0.25">
      <c r="BG237" s="45">
        <v>0.15972222222222199</v>
      </c>
    </row>
    <row r="238" spans="59:59" x14ac:dyDescent="0.25">
      <c r="BG238" s="45">
        <v>0.16041666666666701</v>
      </c>
    </row>
    <row r="239" spans="59:59" x14ac:dyDescent="0.25">
      <c r="BG239" s="45">
        <v>0.16111111111111101</v>
      </c>
    </row>
    <row r="240" spans="59:59" x14ac:dyDescent="0.25">
      <c r="BG240" s="45">
        <v>0.16180555555555601</v>
      </c>
    </row>
    <row r="241" spans="59:59" x14ac:dyDescent="0.25">
      <c r="BG241" s="45">
        <v>0.16250000000000001</v>
      </c>
    </row>
    <row r="242" spans="59:59" x14ac:dyDescent="0.25">
      <c r="BG242" s="45">
        <v>0.163194444444444</v>
      </c>
    </row>
    <row r="243" spans="59:59" x14ac:dyDescent="0.25">
      <c r="BG243" s="45">
        <v>0.163888888888889</v>
      </c>
    </row>
    <row r="244" spans="59:59" x14ac:dyDescent="0.25">
      <c r="BG244" s="45">
        <v>0.164583333333333</v>
      </c>
    </row>
    <row r="245" spans="59:59" x14ac:dyDescent="0.25">
      <c r="BG245" s="45">
        <v>0.165277777777778</v>
      </c>
    </row>
    <row r="246" spans="59:59" x14ac:dyDescent="0.25">
      <c r="BG246" s="45">
        <v>0.16597222222222199</v>
      </c>
    </row>
    <row r="247" spans="59:59" x14ac:dyDescent="0.25">
      <c r="BG247" s="45">
        <v>0.16666666666666699</v>
      </c>
    </row>
    <row r="248" spans="59:59" x14ac:dyDescent="0.25">
      <c r="BG248" s="45">
        <v>0.16736111111111099</v>
      </c>
    </row>
    <row r="249" spans="59:59" x14ac:dyDescent="0.25">
      <c r="BG249" s="45">
        <v>0.16805555555555601</v>
      </c>
    </row>
    <row r="250" spans="59:59" x14ac:dyDescent="0.25">
      <c r="BG250" s="45">
        <v>0.16875000000000001</v>
      </c>
    </row>
    <row r="251" spans="59:59" x14ac:dyDescent="0.25">
      <c r="BG251" s="45">
        <v>0.16944444444444401</v>
      </c>
    </row>
    <row r="252" spans="59:59" x14ac:dyDescent="0.25">
      <c r="BG252" s="45">
        <v>0.17013888888888901</v>
      </c>
    </row>
    <row r="253" spans="59:59" x14ac:dyDescent="0.25">
      <c r="BG253" s="45">
        <v>0.170833333333333</v>
      </c>
    </row>
    <row r="254" spans="59:59" x14ac:dyDescent="0.25">
      <c r="BG254" s="45">
        <v>0.171527777777778</v>
      </c>
    </row>
    <row r="255" spans="59:59" x14ac:dyDescent="0.25">
      <c r="BG255" s="45">
        <v>0.172222222222222</v>
      </c>
    </row>
    <row r="256" spans="59:59" x14ac:dyDescent="0.25">
      <c r="BG256" s="45">
        <v>0.172916666666667</v>
      </c>
    </row>
    <row r="257" spans="59:59" x14ac:dyDescent="0.25">
      <c r="BG257" s="45">
        <v>0.17361111111111099</v>
      </c>
    </row>
    <row r="258" spans="59:59" x14ac:dyDescent="0.25">
      <c r="BG258" s="45">
        <v>0.17430555555555599</v>
      </c>
    </row>
    <row r="259" spans="59:59" x14ac:dyDescent="0.25">
      <c r="BG259" s="45">
        <v>0.17499999999999999</v>
      </c>
    </row>
    <row r="260" spans="59:59" x14ac:dyDescent="0.25">
      <c r="BG260" s="45">
        <v>0.17569444444444399</v>
      </c>
    </row>
    <row r="261" spans="59:59" x14ac:dyDescent="0.25">
      <c r="BG261" s="45">
        <v>0.17638888888888901</v>
      </c>
    </row>
    <row r="262" spans="59:59" x14ac:dyDescent="0.25">
      <c r="BG262" s="45">
        <v>0.17708333333333301</v>
      </c>
    </row>
    <row r="263" spans="59:59" x14ac:dyDescent="0.25">
      <c r="BG263" s="45">
        <v>0.17777777777777801</v>
      </c>
    </row>
    <row r="264" spans="59:59" x14ac:dyDescent="0.25">
      <c r="BG264" s="45">
        <v>0.178472222222222</v>
      </c>
    </row>
    <row r="265" spans="59:59" x14ac:dyDescent="0.25">
      <c r="BG265" s="45">
        <v>0.179166666666667</v>
      </c>
    </row>
    <row r="266" spans="59:59" x14ac:dyDescent="0.25">
      <c r="BG266" s="45">
        <v>0.179861111111111</v>
      </c>
    </row>
    <row r="267" spans="59:59" x14ac:dyDescent="0.25">
      <c r="BG267" s="45">
        <v>0.180555555555556</v>
      </c>
    </row>
    <row r="268" spans="59:59" x14ac:dyDescent="0.25">
      <c r="BG268" s="45">
        <v>0.18124999999999999</v>
      </c>
    </row>
    <row r="269" spans="59:59" x14ac:dyDescent="0.25">
      <c r="BG269" s="45">
        <v>0.18194444444444399</v>
      </c>
    </row>
    <row r="270" spans="59:59" x14ac:dyDescent="0.25">
      <c r="BG270" s="45">
        <v>0.18263888888888899</v>
      </c>
    </row>
    <row r="271" spans="59:59" x14ac:dyDescent="0.25">
      <c r="BG271" s="45">
        <v>0.18333333333333299</v>
      </c>
    </row>
    <row r="272" spans="59:59" x14ac:dyDescent="0.25">
      <c r="BG272" s="45">
        <v>0.18402777777777801</v>
      </c>
    </row>
    <row r="273" spans="59:59" x14ac:dyDescent="0.25">
      <c r="BG273" s="45">
        <v>0.18472222222222201</v>
      </c>
    </row>
    <row r="274" spans="59:59" x14ac:dyDescent="0.25">
      <c r="BG274" s="45">
        <v>0.18541666666666701</v>
      </c>
    </row>
    <row r="275" spans="59:59" x14ac:dyDescent="0.25">
      <c r="BG275" s="45">
        <v>0.18611111111111101</v>
      </c>
    </row>
    <row r="276" spans="59:59" x14ac:dyDescent="0.25">
      <c r="BG276" s="45">
        <v>0.186805555555556</v>
      </c>
    </row>
    <row r="277" spans="59:59" x14ac:dyDescent="0.25">
      <c r="BG277" s="45">
        <v>0.1875</v>
      </c>
    </row>
    <row r="278" spans="59:59" x14ac:dyDescent="0.25">
      <c r="BG278" s="45">
        <v>0.188194444444444</v>
      </c>
    </row>
    <row r="279" spans="59:59" x14ac:dyDescent="0.25">
      <c r="BG279" s="45">
        <v>0.18888888888888899</v>
      </c>
    </row>
    <row r="280" spans="59:59" x14ac:dyDescent="0.25">
      <c r="BG280" s="45">
        <v>0.18958333333333299</v>
      </c>
    </row>
    <row r="281" spans="59:59" x14ac:dyDescent="0.25">
      <c r="BG281" s="45">
        <v>0.19027777777777799</v>
      </c>
    </row>
    <row r="282" spans="59:59" x14ac:dyDescent="0.25">
      <c r="BG282" s="45">
        <v>0.19097222222222199</v>
      </c>
    </row>
    <row r="283" spans="59:59" x14ac:dyDescent="0.25">
      <c r="BG283" s="45">
        <v>0.19166666666666701</v>
      </c>
    </row>
    <row r="284" spans="59:59" x14ac:dyDescent="0.25">
      <c r="BG284" s="45">
        <v>0.19236111111111101</v>
      </c>
    </row>
    <row r="285" spans="59:59" x14ac:dyDescent="0.25">
      <c r="BG285" s="45">
        <v>0.19305555555555601</v>
      </c>
    </row>
    <row r="286" spans="59:59" x14ac:dyDescent="0.25">
      <c r="BG286" s="45">
        <v>0.19375000000000001</v>
      </c>
    </row>
    <row r="287" spans="59:59" x14ac:dyDescent="0.25">
      <c r="BG287" s="45">
        <v>0.194444444444444</v>
      </c>
    </row>
    <row r="288" spans="59:59" x14ac:dyDescent="0.25">
      <c r="BG288" s="45">
        <v>0.195138888888889</v>
      </c>
    </row>
    <row r="289" spans="59:59" x14ac:dyDescent="0.25">
      <c r="BG289" s="45">
        <v>0.195833333333333</v>
      </c>
    </row>
    <row r="290" spans="59:59" x14ac:dyDescent="0.25">
      <c r="BG290" s="45">
        <v>0.196527777777778</v>
      </c>
    </row>
    <row r="291" spans="59:59" x14ac:dyDescent="0.25">
      <c r="BG291" s="45">
        <v>0.19722222222222199</v>
      </c>
    </row>
    <row r="292" spans="59:59" x14ac:dyDescent="0.25">
      <c r="BG292" s="45">
        <v>0.19791666666666699</v>
      </c>
    </row>
    <row r="293" spans="59:59" x14ac:dyDescent="0.25">
      <c r="BG293" s="45">
        <v>0.19861111111111099</v>
      </c>
    </row>
    <row r="294" spans="59:59" x14ac:dyDescent="0.25">
      <c r="BG294" s="45">
        <v>0.19930555555555601</v>
      </c>
    </row>
    <row r="295" spans="59:59" x14ac:dyDescent="0.25">
      <c r="BG295" s="45">
        <v>0.2</v>
      </c>
    </row>
    <row r="296" spans="59:59" x14ac:dyDescent="0.25">
      <c r="BG296" s="45">
        <v>0.20069444444444401</v>
      </c>
    </row>
    <row r="297" spans="59:59" x14ac:dyDescent="0.25">
      <c r="BG297" s="45">
        <v>0.20138888888888901</v>
      </c>
    </row>
    <row r="298" spans="59:59" x14ac:dyDescent="0.25">
      <c r="BG298" s="45">
        <v>0.202083333333333</v>
      </c>
    </row>
    <row r="299" spans="59:59" x14ac:dyDescent="0.25">
      <c r="BG299" s="45">
        <v>0.202777777777778</v>
      </c>
    </row>
    <row r="300" spans="59:59" x14ac:dyDescent="0.25">
      <c r="BG300" s="45">
        <v>0.203472222222222</v>
      </c>
    </row>
    <row r="301" spans="59:59" x14ac:dyDescent="0.25">
      <c r="BG301" s="45">
        <v>0.204166666666667</v>
      </c>
    </row>
    <row r="302" spans="59:59" x14ac:dyDescent="0.25">
      <c r="BG302" s="45">
        <v>0.20486111111111099</v>
      </c>
    </row>
    <row r="303" spans="59:59" x14ac:dyDescent="0.25">
      <c r="BG303" s="45">
        <v>0.20555555555555599</v>
      </c>
    </row>
    <row r="304" spans="59:59" x14ac:dyDescent="0.25">
      <c r="BG304" s="45">
        <v>0.20624999999999999</v>
      </c>
    </row>
    <row r="305" spans="59:59" x14ac:dyDescent="0.25">
      <c r="BG305" s="45">
        <v>0.20694444444444399</v>
      </c>
    </row>
    <row r="306" spans="59:59" x14ac:dyDescent="0.25">
      <c r="BG306" s="45">
        <v>0.20763888888888901</v>
      </c>
    </row>
    <row r="307" spans="59:59" x14ac:dyDescent="0.25">
      <c r="BG307" s="45">
        <v>0.20833333333333301</v>
      </c>
    </row>
    <row r="308" spans="59:59" x14ac:dyDescent="0.25">
      <c r="BG308" s="45">
        <v>0.20902777777777801</v>
      </c>
    </row>
    <row r="309" spans="59:59" x14ac:dyDescent="0.25">
      <c r="BG309" s="45">
        <v>0.209722222222222</v>
      </c>
    </row>
    <row r="310" spans="59:59" x14ac:dyDescent="0.25">
      <c r="BG310" s="45">
        <v>0.210416666666667</v>
      </c>
    </row>
    <row r="311" spans="59:59" x14ac:dyDescent="0.25">
      <c r="BG311" s="45">
        <v>0.211111111111111</v>
      </c>
    </row>
    <row r="312" spans="59:59" x14ac:dyDescent="0.25">
      <c r="BG312" s="45">
        <v>0.211805555555556</v>
      </c>
    </row>
    <row r="313" spans="59:59" x14ac:dyDescent="0.25">
      <c r="BG313" s="45">
        <v>0.21249999999999999</v>
      </c>
    </row>
    <row r="314" spans="59:59" x14ac:dyDescent="0.25">
      <c r="BG314" s="45">
        <v>0.21319444444444399</v>
      </c>
    </row>
    <row r="315" spans="59:59" x14ac:dyDescent="0.25">
      <c r="BG315" s="45">
        <v>0.21388888888888899</v>
      </c>
    </row>
    <row r="316" spans="59:59" x14ac:dyDescent="0.25">
      <c r="BG316" s="45">
        <v>0.21458333333333299</v>
      </c>
    </row>
    <row r="317" spans="59:59" x14ac:dyDescent="0.25">
      <c r="BG317" s="45">
        <v>0.21527777777777801</v>
      </c>
    </row>
    <row r="318" spans="59:59" x14ac:dyDescent="0.25">
      <c r="BG318" s="45">
        <v>0.21597222222222201</v>
      </c>
    </row>
    <row r="319" spans="59:59" x14ac:dyDescent="0.25">
      <c r="BG319" s="45">
        <v>0.21666666666666701</v>
      </c>
    </row>
    <row r="320" spans="59:59" x14ac:dyDescent="0.25">
      <c r="BG320" s="45">
        <v>0.21736111111111101</v>
      </c>
    </row>
    <row r="321" spans="59:59" x14ac:dyDescent="0.25">
      <c r="BG321" s="45">
        <v>0.218055555555556</v>
      </c>
    </row>
    <row r="322" spans="59:59" x14ac:dyDescent="0.25">
      <c r="BG322" s="45">
        <v>0.21875</v>
      </c>
    </row>
    <row r="323" spans="59:59" x14ac:dyDescent="0.25">
      <c r="BG323" s="45">
        <v>0.219444444444444</v>
      </c>
    </row>
    <row r="324" spans="59:59" x14ac:dyDescent="0.25">
      <c r="BG324" s="45">
        <v>0.22013888888888899</v>
      </c>
    </row>
    <row r="325" spans="59:59" x14ac:dyDescent="0.25">
      <c r="BG325" s="45">
        <v>0.22083333333333299</v>
      </c>
    </row>
    <row r="326" spans="59:59" x14ac:dyDescent="0.25">
      <c r="BG326" s="45">
        <v>0.22152777777777799</v>
      </c>
    </row>
    <row r="327" spans="59:59" x14ac:dyDescent="0.25">
      <c r="BG327" s="45">
        <v>0.22222222222222199</v>
      </c>
    </row>
    <row r="328" spans="59:59" x14ac:dyDescent="0.25">
      <c r="BG328" s="45">
        <v>0.22291666666666701</v>
      </c>
    </row>
    <row r="329" spans="59:59" x14ac:dyDescent="0.25">
      <c r="BG329" s="45">
        <v>0.22361111111111101</v>
      </c>
    </row>
    <row r="330" spans="59:59" x14ac:dyDescent="0.25">
      <c r="BG330" s="45">
        <v>0.22430555555555601</v>
      </c>
    </row>
    <row r="331" spans="59:59" x14ac:dyDescent="0.25">
      <c r="BG331" s="45">
        <v>0.22500000000000001</v>
      </c>
    </row>
    <row r="332" spans="59:59" x14ac:dyDescent="0.25">
      <c r="BG332" s="45">
        <v>0.225694444444444</v>
      </c>
    </row>
    <row r="333" spans="59:59" x14ac:dyDescent="0.25">
      <c r="BG333" s="45">
        <v>0.226388888888889</v>
      </c>
    </row>
    <row r="334" spans="59:59" x14ac:dyDescent="0.25">
      <c r="BG334" s="45">
        <v>0.227083333333333</v>
      </c>
    </row>
    <row r="335" spans="59:59" x14ac:dyDescent="0.25">
      <c r="BG335" s="45">
        <v>0.227777777777778</v>
      </c>
    </row>
    <row r="336" spans="59:59" x14ac:dyDescent="0.25">
      <c r="BG336" s="45">
        <v>0.22847222222222199</v>
      </c>
    </row>
    <row r="337" spans="59:59" x14ac:dyDescent="0.25">
      <c r="BG337" s="45">
        <v>0.22916666666666699</v>
      </c>
    </row>
    <row r="338" spans="59:59" x14ac:dyDescent="0.25">
      <c r="BG338" s="45">
        <v>0.22986111111111099</v>
      </c>
    </row>
    <row r="339" spans="59:59" x14ac:dyDescent="0.25">
      <c r="BG339" s="45">
        <v>0.23055555555555601</v>
      </c>
    </row>
    <row r="340" spans="59:59" x14ac:dyDescent="0.25">
      <c r="BG340" s="45">
        <v>0.23125000000000001</v>
      </c>
    </row>
    <row r="341" spans="59:59" x14ac:dyDescent="0.25">
      <c r="BG341" s="45">
        <v>0.23194444444444401</v>
      </c>
    </row>
    <row r="342" spans="59:59" x14ac:dyDescent="0.25">
      <c r="BG342" s="45">
        <v>0.23263888888888901</v>
      </c>
    </row>
    <row r="343" spans="59:59" x14ac:dyDescent="0.25">
      <c r="BG343" s="45">
        <v>0.233333333333333</v>
      </c>
    </row>
    <row r="344" spans="59:59" x14ac:dyDescent="0.25">
      <c r="BG344" s="45">
        <v>0.234027777777778</v>
      </c>
    </row>
    <row r="345" spans="59:59" x14ac:dyDescent="0.25">
      <c r="BG345" s="45">
        <v>0.234722222222222</v>
      </c>
    </row>
    <row r="346" spans="59:59" x14ac:dyDescent="0.25">
      <c r="BG346" s="45">
        <v>0.235416666666667</v>
      </c>
    </row>
    <row r="347" spans="59:59" x14ac:dyDescent="0.25">
      <c r="BG347" s="45">
        <v>0.23611111111111099</v>
      </c>
    </row>
    <row r="348" spans="59:59" x14ac:dyDescent="0.25">
      <c r="BG348" s="45">
        <v>0.23680555555555599</v>
      </c>
    </row>
    <row r="349" spans="59:59" x14ac:dyDescent="0.25">
      <c r="BG349" s="45">
        <v>0.23749999999999999</v>
      </c>
    </row>
    <row r="350" spans="59:59" x14ac:dyDescent="0.25">
      <c r="BG350" s="45">
        <v>0.23819444444444399</v>
      </c>
    </row>
    <row r="351" spans="59:59" x14ac:dyDescent="0.25">
      <c r="BG351" s="45">
        <v>0.23888888888888901</v>
      </c>
    </row>
    <row r="352" spans="59:59" x14ac:dyDescent="0.25">
      <c r="BG352" s="45">
        <v>0.23958333333333301</v>
      </c>
    </row>
    <row r="353" spans="59:59" x14ac:dyDescent="0.25">
      <c r="BG353" s="45">
        <v>0.24027777777777801</v>
      </c>
    </row>
    <row r="354" spans="59:59" x14ac:dyDescent="0.25">
      <c r="BG354" s="45">
        <v>0.240972222222222</v>
      </c>
    </row>
    <row r="355" spans="59:59" x14ac:dyDescent="0.25">
      <c r="BG355" s="45">
        <v>0.241666666666667</v>
      </c>
    </row>
    <row r="356" spans="59:59" x14ac:dyDescent="0.25">
      <c r="BG356" s="45">
        <v>0.242361111111111</v>
      </c>
    </row>
    <row r="357" spans="59:59" x14ac:dyDescent="0.25">
      <c r="BG357" s="45">
        <v>0.243055555555556</v>
      </c>
    </row>
    <row r="358" spans="59:59" x14ac:dyDescent="0.25">
      <c r="BG358" s="45">
        <v>0.24374999999999999</v>
      </c>
    </row>
    <row r="359" spans="59:59" x14ac:dyDescent="0.25">
      <c r="BG359" s="45">
        <v>0.24444444444444399</v>
      </c>
    </row>
    <row r="360" spans="59:59" x14ac:dyDescent="0.25">
      <c r="BG360" s="45">
        <v>0.24513888888888899</v>
      </c>
    </row>
    <row r="361" spans="59:59" x14ac:dyDescent="0.25">
      <c r="BG361" s="45">
        <v>0.24583333333333299</v>
      </c>
    </row>
    <row r="362" spans="59:59" x14ac:dyDescent="0.25">
      <c r="BG362" s="45">
        <v>0.24652777777777801</v>
      </c>
    </row>
    <row r="363" spans="59:59" x14ac:dyDescent="0.25">
      <c r="BG363" s="45">
        <v>0.24722222222222201</v>
      </c>
    </row>
    <row r="364" spans="59:59" x14ac:dyDescent="0.25">
      <c r="BG364" s="45">
        <v>0.24791666666666701</v>
      </c>
    </row>
    <row r="365" spans="59:59" x14ac:dyDescent="0.25">
      <c r="BG365" s="45">
        <v>0.24861111111111101</v>
      </c>
    </row>
    <row r="366" spans="59:59" x14ac:dyDescent="0.25">
      <c r="BG366" s="45">
        <v>0.249305555555556</v>
      </c>
    </row>
    <row r="367" spans="59:59" x14ac:dyDescent="0.25">
      <c r="BG367" s="45">
        <v>0.25</v>
      </c>
    </row>
    <row r="368" spans="59:59" x14ac:dyDescent="0.25">
      <c r="BG368" s="45">
        <v>0.250694444444444</v>
      </c>
    </row>
    <row r="369" spans="59:59" x14ac:dyDescent="0.25">
      <c r="BG369" s="45">
        <v>0.25138888888888899</v>
      </c>
    </row>
    <row r="370" spans="59:59" x14ac:dyDescent="0.25">
      <c r="BG370" s="45">
        <v>0.25208333333333299</v>
      </c>
    </row>
    <row r="371" spans="59:59" x14ac:dyDescent="0.25">
      <c r="BG371" s="45">
        <v>0.25277777777777799</v>
      </c>
    </row>
    <row r="372" spans="59:59" x14ac:dyDescent="0.25">
      <c r="BG372" s="45">
        <v>0.25347222222222199</v>
      </c>
    </row>
    <row r="373" spans="59:59" x14ac:dyDescent="0.25">
      <c r="BG373" s="45">
        <v>0.25416666666666698</v>
      </c>
    </row>
    <row r="374" spans="59:59" x14ac:dyDescent="0.25">
      <c r="BG374" s="45">
        <v>0.25486111111111098</v>
      </c>
    </row>
    <row r="375" spans="59:59" x14ac:dyDescent="0.25">
      <c r="BG375" s="45">
        <v>0.25555555555555598</v>
      </c>
    </row>
    <row r="376" spans="59:59" x14ac:dyDescent="0.25">
      <c r="BG376" s="45">
        <v>0.25624999999999998</v>
      </c>
    </row>
    <row r="377" spans="59:59" x14ac:dyDescent="0.25">
      <c r="BG377" s="45">
        <v>0.25694444444444398</v>
      </c>
    </row>
    <row r="378" spans="59:59" x14ac:dyDescent="0.25">
      <c r="BG378" s="45">
        <v>0.25763888888888897</v>
      </c>
    </row>
    <row r="379" spans="59:59" x14ac:dyDescent="0.25">
      <c r="BG379" s="45">
        <v>0.25833333333333303</v>
      </c>
    </row>
    <row r="380" spans="59:59" x14ac:dyDescent="0.25">
      <c r="BG380" s="45">
        <v>0.25902777777777802</v>
      </c>
    </row>
    <row r="381" spans="59:59" x14ac:dyDescent="0.25">
      <c r="BG381" s="45">
        <v>0.25972222222222202</v>
      </c>
    </row>
    <row r="382" spans="59:59" x14ac:dyDescent="0.25">
      <c r="BG382" s="45">
        <v>0.26041666666666702</v>
      </c>
    </row>
    <row r="383" spans="59:59" x14ac:dyDescent="0.25">
      <c r="BG383" s="45">
        <v>0.26111111111111102</v>
      </c>
    </row>
    <row r="384" spans="59:59" x14ac:dyDescent="0.25">
      <c r="BG384" s="45">
        <v>0.26180555555555601</v>
      </c>
    </row>
    <row r="385" spans="59:59" x14ac:dyDescent="0.25">
      <c r="BG385" s="45">
        <v>0.26250000000000001</v>
      </c>
    </row>
    <row r="386" spans="59:59" x14ac:dyDescent="0.25">
      <c r="BG386" s="45">
        <v>0.26319444444444401</v>
      </c>
    </row>
    <row r="387" spans="59:59" x14ac:dyDescent="0.25">
      <c r="BG387" s="45">
        <v>0.26388888888888901</v>
      </c>
    </row>
    <row r="388" spans="59:59" x14ac:dyDescent="0.25">
      <c r="BG388" s="45">
        <v>0.264583333333333</v>
      </c>
    </row>
    <row r="389" spans="59:59" x14ac:dyDescent="0.25">
      <c r="BG389" s="45">
        <v>0.265277777777778</v>
      </c>
    </row>
    <row r="390" spans="59:59" x14ac:dyDescent="0.25">
      <c r="BG390" s="45">
        <v>0.265972222222222</v>
      </c>
    </row>
    <row r="391" spans="59:59" x14ac:dyDescent="0.25">
      <c r="BG391" s="45">
        <v>0.266666666666667</v>
      </c>
    </row>
    <row r="392" spans="59:59" x14ac:dyDescent="0.25">
      <c r="BG392" s="45">
        <v>0.26736111111111099</v>
      </c>
    </row>
    <row r="393" spans="59:59" x14ac:dyDescent="0.25">
      <c r="BG393" s="45">
        <v>0.26805555555555599</v>
      </c>
    </row>
    <row r="394" spans="59:59" x14ac:dyDescent="0.25">
      <c r="BG394" s="45">
        <v>0.26874999999999999</v>
      </c>
    </row>
    <row r="395" spans="59:59" x14ac:dyDescent="0.25">
      <c r="BG395" s="45">
        <v>0.26944444444444399</v>
      </c>
    </row>
    <row r="396" spans="59:59" x14ac:dyDescent="0.25">
      <c r="BG396" s="45">
        <v>0.27013888888888898</v>
      </c>
    </row>
    <row r="397" spans="59:59" x14ac:dyDescent="0.25">
      <c r="BG397" s="45">
        <v>0.27083333333333298</v>
      </c>
    </row>
    <row r="398" spans="59:59" x14ac:dyDescent="0.25">
      <c r="BG398" s="45">
        <v>0.27152777777777798</v>
      </c>
    </row>
    <row r="399" spans="59:59" x14ac:dyDescent="0.25">
      <c r="BG399" s="45">
        <v>0.27222222222222198</v>
      </c>
    </row>
    <row r="400" spans="59:59" x14ac:dyDescent="0.25">
      <c r="BG400" s="45">
        <v>0.27291666666666697</v>
      </c>
    </row>
    <row r="401" spans="59:59" x14ac:dyDescent="0.25">
      <c r="BG401" s="45">
        <v>0.27361111111111103</v>
      </c>
    </row>
    <row r="402" spans="59:59" x14ac:dyDescent="0.25">
      <c r="BG402" s="45">
        <v>0.27430555555555602</v>
      </c>
    </row>
    <row r="403" spans="59:59" x14ac:dyDescent="0.25">
      <c r="BG403" s="45">
        <v>0.27500000000000002</v>
      </c>
    </row>
    <row r="404" spans="59:59" x14ac:dyDescent="0.25">
      <c r="BG404" s="45">
        <v>0.27569444444444402</v>
      </c>
    </row>
    <row r="405" spans="59:59" x14ac:dyDescent="0.25">
      <c r="BG405" s="45">
        <v>0.27638888888888902</v>
      </c>
    </row>
    <row r="406" spans="59:59" x14ac:dyDescent="0.25">
      <c r="BG406" s="45">
        <v>0.27708333333333302</v>
      </c>
    </row>
    <row r="407" spans="59:59" x14ac:dyDescent="0.25">
      <c r="BG407" s="45">
        <v>0.27777777777777801</v>
      </c>
    </row>
    <row r="408" spans="59:59" x14ac:dyDescent="0.25">
      <c r="BG408" s="45">
        <v>0.27847222222222201</v>
      </c>
    </row>
    <row r="409" spans="59:59" x14ac:dyDescent="0.25">
      <c r="BG409" s="45">
        <v>0.27916666666666701</v>
      </c>
    </row>
    <row r="410" spans="59:59" x14ac:dyDescent="0.25">
      <c r="BG410" s="45">
        <v>0.27986111111111101</v>
      </c>
    </row>
    <row r="411" spans="59:59" x14ac:dyDescent="0.25">
      <c r="BG411" s="45">
        <v>0.280555555555556</v>
      </c>
    </row>
    <row r="412" spans="59:59" x14ac:dyDescent="0.25">
      <c r="BG412" s="45">
        <v>0.28125</v>
      </c>
    </row>
    <row r="413" spans="59:59" x14ac:dyDescent="0.25">
      <c r="BG413" s="45">
        <v>0.281944444444444</v>
      </c>
    </row>
    <row r="414" spans="59:59" x14ac:dyDescent="0.25">
      <c r="BG414" s="45">
        <v>0.28263888888888899</v>
      </c>
    </row>
    <row r="415" spans="59:59" x14ac:dyDescent="0.25">
      <c r="BG415" s="45">
        <v>0.28333333333333299</v>
      </c>
    </row>
    <row r="416" spans="59:59" x14ac:dyDescent="0.25">
      <c r="BG416" s="45">
        <v>0.28402777777777799</v>
      </c>
    </row>
    <row r="417" spans="59:59" x14ac:dyDescent="0.25">
      <c r="BG417" s="45">
        <v>0.28472222222222199</v>
      </c>
    </row>
    <row r="418" spans="59:59" x14ac:dyDescent="0.25">
      <c r="BG418" s="45">
        <v>0.28541666666666698</v>
      </c>
    </row>
    <row r="419" spans="59:59" x14ac:dyDescent="0.25">
      <c r="BG419" s="45">
        <v>0.28611111111111098</v>
      </c>
    </row>
    <row r="420" spans="59:59" x14ac:dyDescent="0.25">
      <c r="BG420" s="45">
        <v>0.28680555555555598</v>
      </c>
    </row>
    <row r="421" spans="59:59" x14ac:dyDescent="0.25">
      <c r="BG421" s="45">
        <v>0.28749999999999998</v>
      </c>
    </row>
    <row r="422" spans="59:59" x14ac:dyDescent="0.25">
      <c r="BG422" s="45">
        <v>0.28819444444444398</v>
      </c>
    </row>
    <row r="423" spans="59:59" x14ac:dyDescent="0.25">
      <c r="BG423" s="45">
        <v>0.28888888888888897</v>
      </c>
    </row>
    <row r="424" spans="59:59" x14ac:dyDescent="0.25">
      <c r="BG424" s="45">
        <v>0.28958333333333303</v>
      </c>
    </row>
    <row r="425" spans="59:59" x14ac:dyDescent="0.25">
      <c r="BG425" s="45">
        <v>0.29027777777777802</v>
      </c>
    </row>
    <row r="426" spans="59:59" x14ac:dyDescent="0.25">
      <c r="BG426" s="45">
        <v>0.29097222222222202</v>
      </c>
    </row>
    <row r="427" spans="59:59" x14ac:dyDescent="0.25">
      <c r="BG427" s="45">
        <v>0.29166666666666702</v>
      </c>
    </row>
    <row r="428" spans="59:59" x14ac:dyDescent="0.25">
      <c r="BG428" s="45">
        <v>0.29236111111111102</v>
      </c>
    </row>
    <row r="429" spans="59:59" x14ac:dyDescent="0.25">
      <c r="BG429" s="45">
        <v>0.29305555555555601</v>
      </c>
    </row>
    <row r="430" spans="59:59" x14ac:dyDescent="0.25">
      <c r="BG430" s="45">
        <v>0.29375000000000001</v>
      </c>
    </row>
    <row r="431" spans="59:59" x14ac:dyDescent="0.25">
      <c r="BG431" s="45">
        <v>0.29444444444444401</v>
      </c>
    </row>
    <row r="432" spans="59:59" x14ac:dyDescent="0.25">
      <c r="BG432" s="45">
        <v>0.29513888888888901</v>
      </c>
    </row>
    <row r="433" spans="59:59" x14ac:dyDescent="0.25">
      <c r="BG433" s="45">
        <v>0.295833333333333</v>
      </c>
    </row>
    <row r="434" spans="59:59" x14ac:dyDescent="0.25">
      <c r="BG434" s="45">
        <v>0.296527777777778</v>
      </c>
    </row>
    <row r="435" spans="59:59" x14ac:dyDescent="0.25">
      <c r="BG435" s="45">
        <v>0.297222222222222</v>
      </c>
    </row>
    <row r="436" spans="59:59" x14ac:dyDescent="0.25">
      <c r="BG436" s="45">
        <v>0.297916666666667</v>
      </c>
    </row>
    <row r="437" spans="59:59" x14ac:dyDescent="0.25">
      <c r="BG437" s="45">
        <v>0.29861111111111099</v>
      </c>
    </row>
    <row r="438" spans="59:59" x14ac:dyDescent="0.25">
      <c r="BG438" s="45">
        <v>0.29930555555555599</v>
      </c>
    </row>
    <row r="439" spans="59:59" x14ac:dyDescent="0.25">
      <c r="BG439" s="45">
        <v>0.3</v>
      </c>
    </row>
    <row r="440" spans="59:59" x14ac:dyDescent="0.25">
      <c r="BG440" s="45">
        <v>0.30069444444444399</v>
      </c>
    </row>
    <row r="441" spans="59:59" x14ac:dyDescent="0.25">
      <c r="BG441" s="45">
        <v>0.30138888888888898</v>
      </c>
    </row>
    <row r="442" spans="59:59" x14ac:dyDescent="0.25">
      <c r="BG442" s="45">
        <v>0.30208333333333298</v>
      </c>
    </row>
    <row r="443" spans="59:59" x14ac:dyDescent="0.25">
      <c r="BG443" s="45">
        <v>0.30277777777777798</v>
      </c>
    </row>
    <row r="444" spans="59:59" x14ac:dyDescent="0.25">
      <c r="BG444" s="45">
        <v>0.30347222222222198</v>
      </c>
    </row>
    <row r="445" spans="59:59" x14ac:dyDescent="0.25">
      <c r="BG445" s="45">
        <v>0.30416666666666697</v>
      </c>
    </row>
    <row r="446" spans="59:59" x14ac:dyDescent="0.25">
      <c r="BG446" s="45">
        <v>0.30486111111111103</v>
      </c>
    </row>
    <row r="447" spans="59:59" x14ac:dyDescent="0.25">
      <c r="BG447" s="45">
        <v>0.30555555555555602</v>
      </c>
    </row>
    <row r="448" spans="59:59" x14ac:dyDescent="0.25">
      <c r="BG448" s="45">
        <v>0.30625000000000002</v>
      </c>
    </row>
    <row r="449" spans="59:59" x14ac:dyDescent="0.25">
      <c r="BG449" s="45">
        <v>0.30694444444444402</v>
      </c>
    </row>
    <row r="450" spans="59:59" x14ac:dyDescent="0.25">
      <c r="BG450" s="45">
        <v>0.30763888888888902</v>
      </c>
    </row>
    <row r="451" spans="59:59" x14ac:dyDescent="0.25">
      <c r="BG451" s="45">
        <v>0.30833333333333302</v>
      </c>
    </row>
    <row r="452" spans="59:59" x14ac:dyDescent="0.25">
      <c r="BG452" s="45">
        <v>0.30902777777777801</v>
      </c>
    </row>
    <row r="453" spans="59:59" x14ac:dyDescent="0.25">
      <c r="BG453" s="45">
        <v>0.30972222222222201</v>
      </c>
    </row>
    <row r="454" spans="59:59" x14ac:dyDescent="0.25">
      <c r="BG454" s="45">
        <v>0.31041666666666701</v>
      </c>
    </row>
    <row r="455" spans="59:59" x14ac:dyDescent="0.25">
      <c r="BG455" s="45">
        <v>0.31111111111111101</v>
      </c>
    </row>
    <row r="456" spans="59:59" x14ac:dyDescent="0.25">
      <c r="BG456" s="45">
        <v>0.311805555555556</v>
      </c>
    </row>
    <row r="457" spans="59:59" x14ac:dyDescent="0.25">
      <c r="BG457" s="45">
        <v>0.3125</v>
      </c>
    </row>
    <row r="458" spans="59:59" x14ac:dyDescent="0.25">
      <c r="BG458" s="45">
        <v>0.313194444444444</v>
      </c>
    </row>
    <row r="459" spans="59:59" x14ac:dyDescent="0.25">
      <c r="BG459" s="45">
        <v>0.31388888888888899</v>
      </c>
    </row>
    <row r="460" spans="59:59" x14ac:dyDescent="0.25">
      <c r="BG460" s="45">
        <v>0.31458333333333299</v>
      </c>
    </row>
    <row r="461" spans="59:59" x14ac:dyDescent="0.25">
      <c r="BG461" s="45">
        <v>0.31527777777777799</v>
      </c>
    </row>
    <row r="462" spans="59:59" x14ac:dyDescent="0.25">
      <c r="BG462" s="45">
        <v>0.31597222222222199</v>
      </c>
    </row>
    <row r="463" spans="59:59" x14ac:dyDescent="0.25">
      <c r="BG463" s="45">
        <v>0.31666666666666698</v>
      </c>
    </row>
    <row r="464" spans="59:59" x14ac:dyDescent="0.25">
      <c r="BG464" s="45">
        <v>0.31736111111111098</v>
      </c>
    </row>
    <row r="465" spans="59:59" x14ac:dyDescent="0.25">
      <c r="BG465" s="45">
        <v>0.31805555555555598</v>
      </c>
    </row>
    <row r="466" spans="59:59" x14ac:dyDescent="0.25">
      <c r="BG466" s="45">
        <v>0.31874999999999998</v>
      </c>
    </row>
    <row r="467" spans="59:59" x14ac:dyDescent="0.25">
      <c r="BG467" s="45">
        <v>0.31944444444444398</v>
      </c>
    </row>
    <row r="468" spans="59:59" x14ac:dyDescent="0.25">
      <c r="BG468" s="45">
        <v>0.32013888888888897</v>
      </c>
    </row>
    <row r="469" spans="59:59" x14ac:dyDescent="0.25">
      <c r="BG469" s="45">
        <v>0.32083333333333303</v>
      </c>
    </row>
    <row r="470" spans="59:59" x14ac:dyDescent="0.25">
      <c r="BG470" s="45">
        <v>0.32152777777777802</v>
      </c>
    </row>
    <row r="471" spans="59:59" x14ac:dyDescent="0.25">
      <c r="BG471" s="45">
        <v>0.32222222222222202</v>
      </c>
    </row>
    <row r="472" spans="59:59" x14ac:dyDescent="0.25">
      <c r="BG472" s="45">
        <v>0.32291666666666702</v>
      </c>
    </row>
    <row r="473" spans="59:59" x14ac:dyDescent="0.25">
      <c r="BG473" s="45">
        <v>0.32361111111111102</v>
      </c>
    </row>
    <row r="474" spans="59:59" x14ac:dyDescent="0.25">
      <c r="BG474" s="45">
        <v>0.32430555555555601</v>
      </c>
    </row>
    <row r="475" spans="59:59" x14ac:dyDescent="0.25">
      <c r="BG475" s="45">
        <v>0.32500000000000001</v>
      </c>
    </row>
    <row r="476" spans="59:59" x14ac:dyDescent="0.25">
      <c r="BG476" s="45">
        <v>0.32569444444444401</v>
      </c>
    </row>
    <row r="477" spans="59:59" x14ac:dyDescent="0.25">
      <c r="BG477" s="45">
        <v>0.32638888888888901</v>
      </c>
    </row>
    <row r="478" spans="59:59" x14ac:dyDescent="0.25">
      <c r="BG478" s="45">
        <v>0.327083333333333</v>
      </c>
    </row>
    <row r="479" spans="59:59" x14ac:dyDescent="0.25">
      <c r="BG479" s="45">
        <v>0.327777777777778</v>
      </c>
    </row>
    <row r="480" spans="59:59" x14ac:dyDescent="0.25">
      <c r="BG480" s="45">
        <v>0.328472222222222</v>
      </c>
    </row>
    <row r="481" spans="59:59" x14ac:dyDescent="0.25">
      <c r="BG481" s="45">
        <v>0.329166666666667</v>
      </c>
    </row>
    <row r="482" spans="59:59" x14ac:dyDescent="0.25">
      <c r="BG482" s="45">
        <v>0.32986111111111099</v>
      </c>
    </row>
    <row r="483" spans="59:59" x14ac:dyDescent="0.25">
      <c r="BG483" s="45">
        <v>0.33055555555555599</v>
      </c>
    </row>
    <row r="484" spans="59:59" x14ac:dyDescent="0.25">
      <c r="BG484" s="45">
        <v>0.33124999999999999</v>
      </c>
    </row>
    <row r="485" spans="59:59" x14ac:dyDescent="0.25">
      <c r="BG485" s="45">
        <v>0.33194444444444399</v>
      </c>
    </row>
    <row r="486" spans="59:59" x14ac:dyDescent="0.25">
      <c r="BG486" s="45">
        <v>0.33263888888888898</v>
      </c>
    </row>
    <row r="487" spans="59:59" x14ac:dyDescent="0.25">
      <c r="BG487" s="45">
        <v>0.33333333333333298</v>
      </c>
    </row>
    <row r="488" spans="59:59" x14ac:dyDescent="0.25">
      <c r="BG488" s="45">
        <v>0.33402777777777798</v>
      </c>
    </row>
    <row r="489" spans="59:59" x14ac:dyDescent="0.25">
      <c r="BG489" s="45">
        <v>0.33472222222222198</v>
      </c>
    </row>
    <row r="490" spans="59:59" x14ac:dyDescent="0.25">
      <c r="BG490" s="45">
        <v>0.33541666666666697</v>
      </c>
    </row>
    <row r="491" spans="59:59" x14ac:dyDescent="0.25">
      <c r="BG491" s="45">
        <v>0.33611111111111103</v>
      </c>
    </row>
    <row r="492" spans="59:59" x14ac:dyDescent="0.25">
      <c r="BG492" s="45">
        <v>0.33680555555555602</v>
      </c>
    </row>
    <row r="493" spans="59:59" x14ac:dyDescent="0.25">
      <c r="BG493" s="45">
        <v>0.33750000000000002</v>
      </c>
    </row>
    <row r="494" spans="59:59" x14ac:dyDescent="0.25">
      <c r="BG494" s="45">
        <v>0.33819444444444402</v>
      </c>
    </row>
    <row r="495" spans="59:59" x14ac:dyDescent="0.25">
      <c r="BG495" s="45">
        <v>0.33888888888888902</v>
      </c>
    </row>
    <row r="496" spans="59:59" x14ac:dyDescent="0.25">
      <c r="BG496" s="45">
        <v>0.33958333333333302</v>
      </c>
    </row>
    <row r="497" spans="59:59" x14ac:dyDescent="0.25">
      <c r="BG497" s="45">
        <v>0.34027777777777801</v>
      </c>
    </row>
    <row r="498" spans="59:59" x14ac:dyDescent="0.25">
      <c r="BG498" s="45">
        <v>0.34097222222222201</v>
      </c>
    </row>
    <row r="499" spans="59:59" x14ac:dyDescent="0.25">
      <c r="BG499" s="45">
        <v>0.34166666666666701</v>
      </c>
    </row>
    <row r="500" spans="59:59" x14ac:dyDescent="0.25">
      <c r="BG500" s="45">
        <v>0.34236111111111101</v>
      </c>
    </row>
    <row r="501" spans="59:59" x14ac:dyDescent="0.25">
      <c r="BG501" s="45">
        <v>0.343055555555556</v>
      </c>
    </row>
    <row r="502" spans="59:59" x14ac:dyDescent="0.25">
      <c r="BG502" s="45">
        <v>0.34375</v>
      </c>
    </row>
    <row r="503" spans="59:59" x14ac:dyDescent="0.25">
      <c r="BG503" s="45">
        <v>0.344444444444444</v>
      </c>
    </row>
    <row r="504" spans="59:59" x14ac:dyDescent="0.25">
      <c r="BG504" s="45">
        <v>0.34513888888888899</v>
      </c>
    </row>
    <row r="505" spans="59:59" x14ac:dyDescent="0.25">
      <c r="BG505" s="45">
        <v>0.34583333333333299</v>
      </c>
    </row>
    <row r="506" spans="59:59" x14ac:dyDescent="0.25">
      <c r="BG506" s="45">
        <v>0.34652777777777799</v>
      </c>
    </row>
    <row r="507" spans="59:59" x14ac:dyDescent="0.25">
      <c r="BG507" s="45">
        <v>0.34722222222222199</v>
      </c>
    </row>
    <row r="508" spans="59:59" x14ac:dyDescent="0.25">
      <c r="BG508" s="45">
        <v>0.34791666666666698</v>
      </c>
    </row>
    <row r="509" spans="59:59" x14ac:dyDescent="0.25">
      <c r="BG509" s="45">
        <v>0.34861111111111098</v>
      </c>
    </row>
    <row r="510" spans="59:59" x14ac:dyDescent="0.25">
      <c r="BG510" s="45">
        <v>0.34930555555555598</v>
      </c>
    </row>
    <row r="511" spans="59:59" x14ac:dyDescent="0.25">
      <c r="BG511" s="45">
        <v>0.35</v>
      </c>
    </row>
    <row r="512" spans="59:59" x14ac:dyDescent="0.25">
      <c r="BG512" s="45">
        <v>0.35069444444444398</v>
      </c>
    </row>
    <row r="513" spans="59:59" x14ac:dyDescent="0.25">
      <c r="BG513" s="45">
        <v>0.35138888888888897</v>
      </c>
    </row>
    <row r="514" spans="59:59" x14ac:dyDescent="0.25">
      <c r="BG514" s="45">
        <v>0.35208333333333303</v>
      </c>
    </row>
    <row r="515" spans="59:59" x14ac:dyDescent="0.25">
      <c r="BG515" s="45">
        <v>0.35277777777777802</v>
      </c>
    </row>
    <row r="516" spans="59:59" x14ac:dyDescent="0.25">
      <c r="BG516" s="45">
        <v>0.35347222222222202</v>
      </c>
    </row>
    <row r="517" spans="59:59" x14ac:dyDescent="0.25">
      <c r="BG517" s="45">
        <v>0.35416666666666702</v>
      </c>
    </row>
    <row r="518" spans="59:59" x14ac:dyDescent="0.25">
      <c r="BG518" s="45">
        <v>0.35486111111111102</v>
      </c>
    </row>
    <row r="519" spans="59:59" x14ac:dyDescent="0.25">
      <c r="BG519" s="45">
        <v>0.35555555555555601</v>
      </c>
    </row>
    <row r="520" spans="59:59" x14ac:dyDescent="0.25">
      <c r="BG520" s="45">
        <v>0.35625000000000001</v>
      </c>
    </row>
    <row r="521" spans="59:59" x14ac:dyDescent="0.25">
      <c r="BG521" s="45">
        <v>0.35694444444444401</v>
      </c>
    </row>
    <row r="522" spans="59:59" x14ac:dyDescent="0.25">
      <c r="BG522" s="45">
        <v>0.35763888888888901</v>
      </c>
    </row>
    <row r="523" spans="59:59" x14ac:dyDescent="0.25">
      <c r="BG523" s="45">
        <v>0.358333333333333</v>
      </c>
    </row>
    <row r="524" spans="59:59" x14ac:dyDescent="0.25">
      <c r="BG524" s="45">
        <v>0.359027777777778</v>
      </c>
    </row>
    <row r="525" spans="59:59" x14ac:dyDescent="0.25">
      <c r="BG525" s="45">
        <v>0.359722222222222</v>
      </c>
    </row>
    <row r="526" spans="59:59" x14ac:dyDescent="0.25">
      <c r="BG526" s="45">
        <v>0.360416666666667</v>
      </c>
    </row>
    <row r="527" spans="59:59" x14ac:dyDescent="0.25">
      <c r="BG527" s="45">
        <v>0.36111111111111099</v>
      </c>
    </row>
    <row r="528" spans="59:59" x14ac:dyDescent="0.25">
      <c r="BG528" s="45">
        <v>0.36180555555555599</v>
      </c>
    </row>
    <row r="529" spans="59:59" x14ac:dyDescent="0.25">
      <c r="BG529" s="45">
        <v>0.36249999999999999</v>
      </c>
    </row>
    <row r="530" spans="59:59" x14ac:dyDescent="0.25">
      <c r="BG530" s="45">
        <v>0.36319444444444399</v>
      </c>
    </row>
    <row r="531" spans="59:59" x14ac:dyDescent="0.25">
      <c r="BG531" s="45">
        <v>0.36388888888888898</v>
      </c>
    </row>
    <row r="532" spans="59:59" x14ac:dyDescent="0.25">
      <c r="BG532" s="45">
        <v>0.36458333333333298</v>
      </c>
    </row>
    <row r="533" spans="59:59" x14ac:dyDescent="0.25">
      <c r="BG533" s="45">
        <v>0.36527777777777798</v>
      </c>
    </row>
    <row r="534" spans="59:59" x14ac:dyDescent="0.25">
      <c r="BG534" s="45">
        <v>0.36597222222222198</v>
      </c>
    </row>
    <row r="535" spans="59:59" x14ac:dyDescent="0.25">
      <c r="BG535" s="45">
        <v>0.36666666666666697</v>
      </c>
    </row>
    <row r="536" spans="59:59" x14ac:dyDescent="0.25">
      <c r="BG536" s="45">
        <v>0.36736111111111103</v>
      </c>
    </row>
    <row r="537" spans="59:59" x14ac:dyDescent="0.25">
      <c r="BG537" s="45">
        <v>0.36805555555555602</v>
      </c>
    </row>
    <row r="538" spans="59:59" x14ac:dyDescent="0.25">
      <c r="BG538" s="45">
        <v>0.36875000000000002</v>
      </c>
    </row>
    <row r="539" spans="59:59" x14ac:dyDescent="0.25">
      <c r="BG539" s="45">
        <v>0.36944444444444402</v>
      </c>
    </row>
    <row r="540" spans="59:59" x14ac:dyDescent="0.25">
      <c r="BG540" s="45">
        <v>0.37013888888888902</v>
      </c>
    </row>
    <row r="541" spans="59:59" x14ac:dyDescent="0.25">
      <c r="BG541" s="45">
        <v>0.37083333333333302</v>
      </c>
    </row>
    <row r="542" spans="59:59" x14ac:dyDescent="0.25">
      <c r="BG542" s="45">
        <v>0.37152777777777801</v>
      </c>
    </row>
    <row r="543" spans="59:59" x14ac:dyDescent="0.25">
      <c r="BG543" s="45">
        <v>0.37222222222222201</v>
      </c>
    </row>
    <row r="544" spans="59:59" x14ac:dyDescent="0.25">
      <c r="BG544" s="45">
        <v>0.37291666666666701</v>
      </c>
    </row>
    <row r="545" spans="59:59" x14ac:dyDescent="0.25">
      <c r="BG545" s="45">
        <v>0.37361111111111101</v>
      </c>
    </row>
    <row r="546" spans="59:59" x14ac:dyDescent="0.25">
      <c r="BG546" s="45">
        <v>0.374305555555556</v>
      </c>
    </row>
    <row r="547" spans="59:59" x14ac:dyDescent="0.25">
      <c r="BG547" s="45">
        <v>0.375</v>
      </c>
    </row>
    <row r="548" spans="59:59" x14ac:dyDescent="0.25">
      <c r="BG548" s="45">
        <v>0.375694444444444</v>
      </c>
    </row>
    <row r="549" spans="59:59" x14ac:dyDescent="0.25">
      <c r="BG549" s="45">
        <v>0.37638888888888899</v>
      </c>
    </row>
    <row r="550" spans="59:59" x14ac:dyDescent="0.25">
      <c r="BG550" s="45">
        <v>0.37708333333333299</v>
      </c>
    </row>
    <row r="551" spans="59:59" x14ac:dyDescent="0.25">
      <c r="BG551" s="45">
        <v>0.37777777777777799</v>
      </c>
    </row>
    <row r="552" spans="59:59" x14ac:dyDescent="0.25">
      <c r="BG552" s="45">
        <v>0.37847222222222199</v>
      </c>
    </row>
    <row r="553" spans="59:59" x14ac:dyDescent="0.25">
      <c r="BG553" s="45">
        <v>0.37916666666666698</v>
      </c>
    </row>
    <row r="554" spans="59:59" x14ac:dyDescent="0.25">
      <c r="BG554" s="45">
        <v>0.37986111111111098</v>
      </c>
    </row>
    <row r="555" spans="59:59" x14ac:dyDescent="0.25">
      <c r="BG555" s="45">
        <v>0.38055555555555598</v>
      </c>
    </row>
    <row r="556" spans="59:59" x14ac:dyDescent="0.25">
      <c r="BG556" s="45">
        <v>0.38124999999999998</v>
      </c>
    </row>
    <row r="557" spans="59:59" x14ac:dyDescent="0.25">
      <c r="BG557" s="45">
        <v>0.38194444444444398</v>
      </c>
    </row>
    <row r="558" spans="59:59" x14ac:dyDescent="0.25">
      <c r="BG558" s="45">
        <v>0.38263888888888897</v>
      </c>
    </row>
    <row r="559" spans="59:59" x14ac:dyDescent="0.25">
      <c r="BG559" s="45">
        <v>0.38333333333333303</v>
      </c>
    </row>
    <row r="560" spans="59:59" x14ac:dyDescent="0.25">
      <c r="BG560" s="45">
        <v>0.38402777777777802</v>
      </c>
    </row>
    <row r="561" spans="59:59" x14ac:dyDescent="0.25">
      <c r="BG561" s="45">
        <v>0.38472222222222202</v>
      </c>
    </row>
    <row r="562" spans="59:59" x14ac:dyDescent="0.25">
      <c r="BG562" s="45">
        <v>0.38541666666666702</v>
      </c>
    </row>
    <row r="563" spans="59:59" x14ac:dyDescent="0.25">
      <c r="BG563" s="45">
        <v>0.38611111111111102</v>
      </c>
    </row>
    <row r="564" spans="59:59" x14ac:dyDescent="0.25">
      <c r="BG564" s="45">
        <v>0.38680555555555601</v>
      </c>
    </row>
    <row r="565" spans="59:59" x14ac:dyDescent="0.25">
      <c r="BG565" s="45">
        <v>0.38750000000000001</v>
      </c>
    </row>
    <row r="566" spans="59:59" x14ac:dyDescent="0.25">
      <c r="BG566" s="45">
        <v>0.38819444444444401</v>
      </c>
    </row>
    <row r="567" spans="59:59" x14ac:dyDescent="0.25">
      <c r="BG567" s="45">
        <v>0.38888888888888901</v>
      </c>
    </row>
    <row r="568" spans="59:59" x14ac:dyDescent="0.25">
      <c r="BG568" s="45">
        <v>0.389583333333333</v>
      </c>
    </row>
    <row r="569" spans="59:59" x14ac:dyDescent="0.25">
      <c r="BG569" s="45">
        <v>0.390277777777778</v>
      </c>
    </row>
    <row r="570" spans="59:59" x14ac:dyDescent="0.25">
      <c r="BG570" s="45">
        <v>0.390972222222222</v>
      </c>
    </row>
    <row r="571" spans="59:59" x14ac:dyDescent="0.25">
      <c r="BG571" s="45">
        <v>0.391666666666667</v>
      </c>
    </row>
    <row r="572" spans="59:59" x14ac:dyDescent="0.25">
      <c r="BG572" s="45">
        <v>0.39236111111111099</v>
      </c>
    </row>
    <row r="573" spans="59:59" x14ac:dyDescent="0.25">
      <c r="BG573" s="45">
        <v>0.39305555555555599</v>
      </c>
    </row>
    <row r="574" spans="59:59" x14ac:dyDescent="0.25">
      <c r="BG574" s="45">
        <v>0.39374999999999999</v>
      </c>
    </row>
    <row r="575" spans="59:59" x14ac:dyDescent="0.25">
      <c r="BG575" s="45">
        <v>0.39444444444444399</v>
      </c>
    </row>
    <row r="576" spans="59:59" x14ac:dyDescent="0.25">
      <c r="BG576" s="45">
        <v>0.39513888888888898</v>
      </c>
    </row>
    <row r="577" spans="59:59" x14ac:dyDescent="0.25">
      <c r="BG577" s="45">
        <v>0.39583333333333298</v>
      </c>
    </row>
    <row r="578" spans="59:59" x14ac:dyDescent="0.25">
      <c r="BG578" s="45">
        <v>0.39652777777777798</v>
      </c>
    </row>
    <row r="579" spans="59:59" x14ac:dyDescent="0.25">
      <c r="BG579" s="45">
        <v>0.39722222222222198</v>
      </c>
    </row>
    <row r="580" spans="59:59" x14ac:dyDescent="0.25">
      <c r="BG580" s="45">
        <v>0.39791666666666697</v>
      </c>
    </row>
    <row r="581" spans="59:59" x14ac:dyDescent="0.25">
      <c r="BG581" s="45">
        <v>0.39861111111111103</v>
      </c>
    </row>
    <row r="582" spans="59:59" x14ac:dyDescent="0.25">
      <c r="BG582" s="45">
        <v>0.39930555555555602</v>
      </c>
    </row>
    <row r="583" spans="59:59" x14ac:dyDescent="0.25">
      <c r="BG583" s="45">
        <v>0.4</v>
      </c>
    </row>
    <row r="584" spans="59:59" x14ac:dyDescent="0.25">
      <c r="BG584" s="45">
        <v>0.40069444444444402</v>
      </c>
    </row>
    <row r="585" spans="59:59" x14ac:dyDescent="0.25">
      <c r="BG585" s="45">
        <v>0.40138888888888902</v>
      </c>
    </row>
    <row r="586" spans="59:59" x14ac:dyDescent="0.25">
      <c r="BG586" s="45">
        <v>0.40208333333333302</v>
      </c>
    </row>
    <row r="587" spans="59:59" x14ac:dyDescent="0.25">
      <c r="BG587" s="45">
        <v>0.40277777777777801</v>
      </c>
    </row>
    <row r="588" spans="59:59" x14ac:dyDescent="0.25">
      <c r="BG588" s="45">
        <v>0.40347222222222201</v>
      </c>
    </row>
    <row r="589" spans="59:59" x14ac:dyDescent="0.25">
      <c r="BG589" s="45">
        <v>0.40416666666666701</v>
      </c>
    </row>
    <row r="590" spans="59:59" x14ac:dyDescent="0.25">
      <c r="BG590" s="45">
        <v>0.40486111111111101</v>
      </c>
    </row>
    <row r="591" spans="59:59" x14ac:dyDescent="0.25">
      <c r="BG591" s="45">
        <v>0.405555555555556</v>
      </c>
    </row>
    <row r="592" spans="59:59" x14ac:dyDescent="0.25">
      <c r="BG592" s="45">
        <v>0.40625</v>
      </c>
    </row>
    <row r="593" spans="59:59" x14ac:dyDescent="0.25">
      <c r="BG593" s="45">
        <v>0.406944444444444</v>
      </c>
    </row>
    <row r="594" spans="59:59" x14ac:dyDescent="0.25">
      <c r="BG594" s="45">
        <v>0.40763888888888899</v>
      </c>
    </row>
    <row r="595" spans="59:59" x14ac:dyDescent="0.25">
      <c r="BG595" s="45">
        <v>0.40833333333333299</v>
      </c>
    </row>
    <row r="596" spans="59:59" x14ac:dyDescent="0.25">
      <c r="BG596" s="45">
        <v>0.40902777777777799</v>
      </c>
    </row>
    <row r="597" spans="59:59" x14ac:dyDescent="0.25">
      <c r="BG597" s="45">
        <v>0.40972222222222199</v>
      </c>
    </row>
    <row r="598" spans="59:59" x14ac:dyDescent="0.25">
      <c r="BG598" s="45">
        <v>0.41041666666666698</v>
      </c>
    </row>
    <row r="599" spans="59:59" x14ac:dyDescent="0.25">
      <c r="BG599" s="45">
        <v>0.41111111111111098</v>
      </c>
    </row>
    <row r="600" spans="59:59" x14ac:dyDescent="0.25">
      <c r="BG600" s="45">
        <v>0.41180555555555598</v>
      </c>
    </row>
    <row r="601" spans="59:59" x14ac:dyDescent="0.25">
      <c r="BG601" s="45">
        <v>0.41249999999999998</v>
      </c>
    </row>
    <row r="602" spans="59:59" x14ac:dyDescent="0.25">
      <c r="BG602" s="45">
        <v>0.41319444444444398</v>
      </c>
    </row>
    <row r="603" spans="59:59" x14ac:dyDescent="0.25">
      <c r="BG603" s="45">
        <v>0.41388888888888897</v>
      </c>
    </row>
    <row r="604" spans="59:59" x14ac:dyDescent="0.25">
      <c r="BG604" s="45">
        <v>0.41458333333333303</v>
      </c>
    </row>
    <row r="605" spans="59:59" x14ac:dyDescent="0.25">
      <c r="BG605" s="45">
        <v>0.41527777777777802</v>
      </c>
    </row>
    <row r="606" spans="59:59" x14ac:dyDescent="0.25">
      <c r="BG606" s="45">
        <v>0.41597222222222202</v>
      </c>
    </row>
    <row r="607" spans="59:59" x14ac:dyDescent="0.25">
      <c r="BG607" s="45">
        <v>0.41666666666666702</v>
      </c>
    </row>
    <row r="608" spans="59:59" x14ac:dyDescent="0.25">
      <c r="BG608" s="45">
        <v>0.41736111111111102</v>
      </c>
    </row>
    <row r="609" spans="59:59" x14ac:dyDescent="0.25">
      <c r="BG609" s="45">
        <v>0.41805555555555601</v>
      </c>
    </row>
    <row r="610" spans="59:59" x14ac:dyDescent="0.25">
      <c r="BG610" s="45">
        <v>0.41875000000000001</v>
      </c>
    </row>
    <row r="611" spans="59:59" x14ac:dyDescent="0.25">
      <c r="BG611" s="45">
        <v>0.41944444444444401</v>
      </c>
    </row>
    <row r="612" spans="59:59" x14ac:dyDescent="0.25">
      <c r="BG612" s="45">
        <v>0.42013888888888901</v>
      </c>
    </row>
    <row r="613" spans="59:59" x14ac:dyDescent="0.25">
      <c r="BG613" s="45">
        <v>0.420833333333333</v>
      </c>
    </row>
    <row r="614" spans="59:59" x14ac:dyDescent="0.25">
      <c r="BG614" s="45">
        <v>0.421527777777778</v>
      </c>
    </row>
    <row r="615" spans="59:59" x14ac:dyDescent="0.25">
      <c r="BG615" s="45">
        <v>0.422222222222222</v>
      </c>
    </row>
    <row r="616" spans="59:59" x14ac:dyDescent="0.25">
      <c r="BG616" s="45">
        <v>0.422916666666667</v>
      </c>
    </row>
    <row r="617" spans="59:59" x14ac:dyDescent="0.25">
      <c r="BG617" s="45">
        <v>0.42361111111111099</v>
      </c>
    </row>
    <row r="618" spans="59:59" x14ac:dyDescent="0.25">
      <c r="BG618" s="45">
        <v>0.42430555555555599</v>
      </c>
    </row>
    <row r="619" spans="59:59" x14ac:dyDescent="0.25">
      <c r="BG619" s="45">
        <v>0.42499999999999999</v>
      </c>
    </row>
    <row r="620" spans="59:59" x14ac:dyDescent="0.25">
      <c r="BG620" s="45">
        <v>0.42569444444444399</v>
      </c>
    </row>
    <row r="621" spans="59:59" x14ac:dyDescent="0.25">
      <c r="BG621" s="45">
        <v>0.42638888888888898</v>
      </c>
    </row>
    <row r="622" spans="59:59" x14ac:dyDescent="0.25">
      <c r="BG622" s="45">
        <v>0.42708333333333298</v>
      </c>
    </row>
    <row r="623" spans="59:59" x14ac:dyDescent="0.25">
      <c r="BG623" s="45">
        <v>0.42777777777777798</v>
      </c>
    </row>
    <row r="624" spans="59:59" x14ac:dyDescent="0.25">
      <c r="BG624" s="45">
        <v>0.42847222222222198</v>
      </c>
    </row>
    <row r="625" spans="59:59" x14ac:dyDescent="0.25">
      <c r="BG625" s="45">
        <v>0.42916666666666697</v>
      </c>
    </row>
    <row r="626" spans="59:59" x14ac:dyDescent="0.25">
      <c r="BG626" s="45">
        <v>0.42986111111111103</v>
      </c>
    </row>
    <row r="627" spans="59:59" x14ac:dyDescent="0.25">
      <c r="BG627" s="45">
        <v>0.43055555555555602</v>
      </c>
    </row>
    <row r="628" spans="59:59" x14ac:dyDescent="0.25">
      <c r="BG628" s="45">
        <v>0.43125000000000002</v>
      </c>
    </row>
    <row r="629" spans="59:59" x14ac:dyDescent="0.25">
      <c r="BG629" s="45">
        <v>0.43194444444444402</v>
      </c>
    </row>
    <row r="630" spans="59:59" x14ac:dyDescent="0.25">
      <c r="BG630" s="45">
        <v>0.43263888888888902</v>
      </c>
    </row>
    <row r="631" spans="59:59" x14ac:dyDescent="0.25">
      <c r="BG631" s="45">
        <v>0.43333333333333302</v>
      </c>
    </row>
    <row r="632" spans="59:59" x14ac:dyDescent="0.25">
      <c r="BG632" s="45">
        <v>0.43402777777777801</v>
      </c>
    </row>
    <row r="633" spans="59:59" x14ac:dyDescent="0.25">
      <c r="BG633" s="45">
        <v>0.43472222222222201</v>
      </c>
    </row>
    <row r="634" spans="59:59" x14ac:dyDescent="0.25">
      <c r="BG634" s="45">
        <v>0.43541666666666701</v>
      </c>
    </row>
    <row r="635" spans="59:59" x14ac:dyDescent="0.25">
      <c r="BG635" s="45">
        <v>0.43611111111111101</v>
      </c>
    </row>
    <row r="636" spans="59:59" x14ac:dyDescent="0.25">
      <c r="BG636" s="45">
        <v>0.436805555555556</v>
      </c>
    </row>
    <row r="637" spans="59:59" x14ac:dyDescent="0.25">
      <c r="BG637" s="45">
        <v>0.4375</v>
      </c>
    </row>
    <row r="638" spans="59:59" x14ac:dyDescent="0.25">
      <c r="BG638" s="45">
        <v>0.438194444444444</v>
      </c>
    </row>
    <row r="639" spans="59:59" x14ac:dyDescent="0.25">
      <c r="BG639" s="45">
        <v>0.43888888888888899</v>
      </c>
    </row>
    <row r="640" spans="59:59" x14ac:dyDescent="0.25">
      <c r="BG640" s="45">
        <v>0.43958333333333299</v>
      </c>
    </row>
    <row r="641" spans="59:59" x14ac:dyDescent="0.25">
      <c r="BG641" s="45">
        <v>0.44027777777777799</v>
      </c>
    </row>
    <row r="642" spans="59:59" x14ac:dyDescent="0.25">
      <c r="BG642" s="45">
        <v>0.44097222222222199</v>
      </c>
    </row>
    <row r="643" spans="59:59" x14ac:dyDescent="0.25">
      <c r="BG643" s="45">
        <v>0.44166666666666698</v>
      </c>
    </row>
    <row r="644" spans="59:59" x14ac:dyDescent="0.25">
      <c r="BG644" s="45">
        <v>0.44236111111111098</v>
      </c>
    </row>
    <row r="645" spans="59:59" x14ac:dyDescent="0.25">
      <c r="BG645" s="45">
        <v>0.44305555555555598</v>
      </c>
    </row>
    <row r="646" spans="59:59" x14ac:dyDescent="0.25">
      <c r="BG646" s="45">
        <v>0.44374999999999998</v>
      </c>
    </row>
    <row r="647" spans="59:59" x14ac:dyDescent="0.25">
      <c r="BG647" s="45">
        <v>0.44444444444444398</v>
      </c>
    </row>
    <row r="648" spans="59:59" x14ac:dyDescent="0.25">
      <c r="BG648" s="45">
        <v>0.44513888888888897</v>
      </c>
    </row>
    <row r="649" spans="59:59" x14ac:dyDescent="0.25">
      <c r="BG649" s="45">
        <v>0.44583333333333303</v>
      </c>
    </row>
    <row r="650" spans="59:59" x14ac:dyDescent="0.25">
      <c r="BG650" s="45">
        <v>0.44652777777777802</v>
      </c>
    </row>
    <row r="651" spans="59:59" x14ac:dyDescent="0.25">
      <c r="BG651" s="45">
        <v>0.44722222222222202</v>
      </c>
    </row>
    <row r="652" spans="59:59" x14ac:dyDescent="0.25">
      <c r="BG652" s="45">
        <v>0.44791666666666702</v>
      </c>
    </row>
    <row r="653" spans="59:59" x14ac:dyDescent="0.25">
      <c r="BG653" s="45">
        <v>0.44861111111111102</v>
      </c>
    </row>
    <row r="654" spans="59:59" x14ac:dyDescent="0.25">
      <c r="BG654" s="45">
        <v>0.44930555555555601</v>
      </c>
    </row>
    <row r="655" spans="59:59" x14ac:dyDescent="0.25">
      <c r="BG655" s="45">
        <v>0.45</v>
      </c>
    </row>
    <row r="656" spans="59:59" x14ac:dyDescent="0.25">
      <c r="BG656" s="45">
        <v>0.45069444444444401</v>
      </c>
    </row>
    <row r="657" spans="59:59" x14ac:dyDescent="0.25">
      <c r="BG657" s="45">
        <v>0.45138888888888901</v>
      </c>
    </row>
    <row r="658" spans="59:59" x14ac:dyDescent="0.25">
      <c r="BG658" s="45">
        <v>0.452083333333333</v>
      </c>
    </row>
    <row r="659" spans="59:59" x14ac:dyDescent="0.25">
      <c r="BG659" s="45">
        <v>0.452777777777778</v>
      </c>
    </row>
    <row r="660" spans="59:59" x14ac:dyDescent="0.25">
      <c r="BG660" s="45">
        <v>0.453472222222222</v>
      </c>
    </row>
    <row r="661" spans="59:59" x14ac:dyDescent="0.25">
      <c r="BG661" s="45">
        <v>0.454166666666667</v>
      </c>
    </row>
    <row r="662" spans="59:59" x14ac:dyDescent="0.25">
      <c r="BG662" s="45">
        <v>0.45486111111111099</v>
      </c>
    </row>
    <row r="663" spans="59:59" x14ac:dyDescent="0.25">
      <c r="BG663" s="45">
        <v>0.45555555555555599</v>
      </c>
    </row>
    <row r="664" spans="59:59" x14ac:dyDescent="0.25">
      <c r="BG664" s="45">
        <v>0.45624999999999999</v>
      </c>
    </row>
    <row r="665" spans="59:59" x14ac:dyDescent="0.25">
      <c r="BG665" s="45">
        <v>0.45694444444444399</v>
      </c>
    </row>
    <row r="666" spans="59:59" x14ac:dyDescent="0.25">
      <c r="BG666" s="45">
        <v>0.45763888888888898</v>
      </c>
    </row>
    <row r="667" spans="59:59" x14ac:dyDescent="0.25">
      <c r="BG667" s="45">
        <v>0.45833333333333298</v>
      </c>
    </row>
    <row r="668" spans="59:59" x14ac:dyDescent="0.25">
      <c r="BG668" s="45">
        <v>0.45902777777777798</v>
      </c>
    </row>
    <row r="669" spans="59:59" x14ac:dyDescent="0.25">
      <c r="BG669" s="45">
        <v>0.45972222222222198</v>
      </c>
    </row>
    <row r="670" spans="59:59" x14ac:dyDescent="0.25">
      <c r="BG670" s="45">
        <v>0.46041666666666697</v>
      </c>
    </row>
    <row r="671" spans="59:59" x14ac:dyDescent="0.25">
      <c r="BG671" s="45">
        <v>0.46111111111111103</v>
      </c>
    </row>
    <row r="672" spans="59:59" x14ac:dyDescent="0.25">
      <c r="BG672" s="45">
        <v>0.46180555555555602</v>
      </c>
    </row>
    <row r="673" spans="59:59" x14ac:dyDescent="0.25">
      <c r="BG673" s="45">
        <v>0.46250000000000002</v>
      </c>
    </row>
    <row r="674" spans="59:59" x14ac:dyDescent="0.25">
      <c r="BG674" s="45">
        <v>0.46319444444444402</v>
      </c>
    </row>
    <row r="675" spans="59:59" x14ac:dyDescent="0.25">
      <c r="BG675" s="45">
        <v>0.46388888888888902</v>
      </c>
    </row>
    <row r="676" spans="59:59" x14ac:dyDescent="0.25">
      <c r="BG676" s="45">
        <v>0.46458333333333302</v>
      </c>
    </row>
    <row r="677" spans="59:59" x14ac:dyDescent="0.25">
      <c r="BG677" s="45">
        <v>0.46527777777777801</v>
      </c>
    </row>
    <row r="678" spans="59:59" x14ac:dyDescent="0.25">
      <c r="BG678" s="45">
        <v>0.46597222222222201</v>
      </c>
    </row>
    <row r="679" spans="59:59" x14ac:dyDescent="0.25">
      <c r="BG679" s="45">
        <v>0.46666666666666701</v>
      </c>
    </row>
    <row r="680" spans="59:59" x14ac:dyDescent="0.25">
      <c r="BG680" s="45">
        <v>0.46736111111111101</v>
      </c>
    </row>
    <row r="681" spans="59:59" x14ac:dyDescent="0.25">
      <c r="BG681" s="45">
        <v>0.468055555555556</v>
      </c>
    </row>
    <row r="682" spans="59:59" x14ac:dyDescent="0.25">
      <c r="BG682" s="45">
        <v>0.46875</v>
      </c>
    </row>
    <row r="683" spans="59:59" x14ac:dyDescent="0.25">
      <c r="BG683" s="45">
        <v>0.469444444444444</v>
      </c>
    </row>
    <row r="684" spans="59:59" x14ac:dyDescent="0.25">
      <c r="BG684" s="45">
        <v>0.47013888888888899</v>
      </c>
    </row>
    <row r="685" spans="59:59" x14ac:dyDescent="0.25">
      <c r="BG685" s="45">
        <v>0.47083333333333299</v>
      </c>
    </row>
    <row r="686" spans="59:59" x14ac:dyDescent="0.25">
      <c r="BG686" s="45">
        <v>0.47152777777777799</v>
      </c>
    </row>
    <row r="687" spans="59:59" x14ac:dyDescent="0.25">
      <c r="BG687" s="45">
        <v>0.47222222222222199</v>
      </c>
    </row>
    <row r="688" spans="59:59" x14ac:dyDescent="0.25">
      <c r="BG688" s="45">
        <v>0.47291666666666698</v>
      </c>
    </row>
    <row r="689" spans="59:59" x14ac:dyDescent="0.25">
      <c r="BG689" s="45">
        <v>0.47361111111111098</v>
      </c>
    </row>
    <row r="690" spans="59:59" x14ac:dyDescent="0.25">
      <c r="BG690" s="45">
        <v>0.47430555555555598</v>
      </c>
    </row>
    <row r="691" spans="59:59" x14ac:dyDescent="0.25">
      <c r="BG691" s="45">
        <v>0.47499999999999998</v>
      </c>
    </row>
    <row r="692" spans="59:59" x14ac:dyDescent="0.25">
      <c r="BG692" s="45">
        <v>0.47569444444444398</v>
      </c>
    </row>
    <row r="693" spans="59:59" x14ac:dyDescent="0.25">
      <c r="BG693" s="45">
        <v>0.47638888888888897</v>
      </c>
    </row>
    <row r="694" spans="59:59" x14ac:dyDescent="0.25">
      <c r="BG694" s="45">
        <v>0.47708333333333303</v>
      </c>
    </row>
    <row r="695" spans="59:59" x14ac:dyDescent="0.25">
      <c r="BG695" s="45">
        <v>0.47777777777777802</v>
      </c>
    </row>
    <row r="696" spans="59:59" x14ac:dyDescent="0.25">
      <c r="BG696" s="45">
        <v>0.47847222222222202</v>
      </c>
    </row>
    <row r="697" spans="59:59" x14ac:dyDescent="0.25">
      <c r="BG697" s="45">
        <v>0.47916666666666702</v>
      </c>
    </row>
    <row r="698" spans="59:59" x14ac:dyDescent="0.25">
      <c r="BG698" s="45">
        <v>0.47986111111111102</v>
      </c>
    </row>
    <row r="699" spans="59:59" x14ac:dyDescent="0.25">
      <c r="BG699" s="45">
        <v>0.48055555555555601</v>
      </c>
    </row>
    <row r="700" spans="59:59" x14ac:dyDescent="0.25">
      <c r="BG700" s="45">
        <v>0.48125000000000001</v>
      </c>
    </row>
    <row r="701" spans="59:59" x14ac:dyDescent="0.25">
      <c r="BG701" s="45">
        <v>0.48194444444444401</v>
      </c>
    </row>
    <row r="702" spans="59:59" x14ac:dyDescent="0.25">
      <c r="BG702" s="45">
        <v>0.48263888888888901</v>
      </c>
    </row>
    <row r="703" spans="59:59" x14ac:dyDescent="0.25">
      <c r="BG703" s="45">
        <v>0.483333333333333</v>
      </c>
    </row>
    <row r="704" spans="59:59" x14ac:dyDescent="0.25">
      <c r="BG704" s="45">
        <v>0.484027777777778</v>
      </c>
    </row>
    <row r="705" spans="59:59" x14ac:dyDescent="0.25">
      <c r="BG705" s="45">
        <v>0.484722222222222</v>
      </c>
    </row>
    <row r="706" spans="59:59" x14ac:dyDescent="0.25">
      <c r="BG706" s="45">
        <v>0.485416666666667</v>
      </c>
    </row>
    <row r="707" spans="59:59" x14ac:dyDescent="0.25">
      <c r="BG707" s="45">
        <v>0.48611111111111099</v>
      </c>
    </row>
    <row r="708" spans="59:59" x14ac:dyDescent="0.25">
      <c r="BG708" s="45">
        <v>0.48680555555555599</v>
      </c>
    </row>
    <row r="709" spans="59:59" x14ac:dyDescent="0.25">
      <c r="BG709" s="45">
        <v>0.48749999999999999</v>
      </c>
    </row>
    <row r="710" spans="59:59" x14ac:dyDescent="0.25">
      <c r="BG710" s="45">
        <v>0.48819444444444399</v>
      </c>
    </row>
    <row r="711" spans="59:59" x14ac:dyDescent="0.25">
      <c r="BG711" s="45">
        <v>0.48888888888888898</v>
      </c>
    </row>
    <row r="712" spans="59:59" x14ac:dyDescent="0.25">
      <c r="BG712" s="45">
        <v>0.48958333333333298</v>
      </c>
    </row>
    <row r="713" spans="59:59" x14ac:dyDescent="0.25">
      <c r="BG713" s="45">
        <v>0.49027777777777798</v>
      </c>
    </row>
    <row r="714" spans="59:59" x14ac:dyDescent="0.25">
      <c r="BG714" s="45">
        <v>0.49097222222222198</v>
      </c>
    </row>
    <row r="715" spans="59:59" x14ac:dyDescent="0.25">
      <c r="BG715" s="45">
        <v>0.49166666666666697</v>
      </c>
    </row>
    <row r="716" spans="59:59" x14ac:dyDescent="0.25">
      <c r="BG716" s="45">
        <v>0.49236111111111103</v>
      </c>
    </row>
    <row r="717" spans="59:59" x14ac:dyDescent="0.25">
      <c r="BG717" s="45">
        <v>0.49305555555555602</v>
      </c>
    </row>
    <row r="718" spans="59:59" x14ac:dyDescent="0.25">
      <c r="BG718" s="45">
        <v>0.49375000000000002</v>
      </c>
    </row>
    <row r="719" spans="59:59" x14ac:dyDescent="0.25">
      <c r="BG719" s="45">
        <v>0.49444444444444402</v>
      </c>
    </row>
    <row r="720" spans="59:59" x14ac:dyDescent="0.25">
      <c r="BG720" s="45">
        <v>0.49513888888888902</v>
      </c>
    </row>
    <row r="721" spans="59:59" x14ac:dyDescent="0.25">
      <c r="BG721" s="45">
        <v>0.49583333333333302</v>
      </c>
    </row>
    <row r="722" spans="59:59" x14ac:dyDescent="0.25">
      <c r="BG722" s="45">
        <v>0.49652777777777801</v>
      </c>
    </row>
    <row r="723" spans="59:59" x14ac:dyDescent="0.25">
      <c r="BG723" s="45">
        <v>0.49722222222222201</v>
      </c>
    </row>
    <row r="724" spans="59:59" x14ac:dyDescent="0.25">
      <c r="BG724" s="45">
        <v>0.49791666666666701</v>
      </c>
    </row>
    <row r="725" spans="59:59" x14ac:dyDescent="0.25">
      <c r="BG725" s="45">
        <v>0.49861111111111101</v>
      </c>
    </row>
    <row r="726" spans="59:59" x14ac:dyDescent="0.25">
      <c r="BG726" s="45">
        <v>0.499305555555556</v>
      </c>
    </row>
    <row r="727" spans="59:59" x14ac:dyDescent="0.25">
      <c r="BG727" s="45">
        <v>0.5</v>
      </c>
    </row>
    <row r="728" spans="59:59" x14ac:dyDescent="0.25">
      <c r="BG728" s="45">
        <v>0.500694444444444</v>
      </c>
    </row>
    <row r="729" spans="59:59" x14ac:dyDescent="0.25">
      <c r="BG729" s="45">
        <v>0.50138888888888899</v>
      </c>
    </row>
    <row r="730" spans="59:59" x14ac:dyDescent="0.25">
      <c r="BG730" s="45">
        <v>0.50208333333333299</v>
      </c>
    </row>
    <row r="731" spans="59:59" x14ac:dyDescent="0.25">
      <c r="BG731" s="45">
        <v>0.50277777777777799</v>
      </c>
    </row>
    <row r="732" spans="59:59" x14ac:dyDescent="0.25">
      <c r="BG732" s="45">
        <v>0.50347222222222199</v>
      </c>
    </row>
    <row r="733" spans="59:59" x14ac:dyDescent="0.25">
      <c r="BG733" s="45">
        <v>0.50416666666666698</v>
      </c>
    </row>
    <row r="734" spans="59:59" x14ac:dyDescent="0.25">
      <c r="BG734" s="45">
        <v>0.50486111111111098</v>
      </c>
    </row>
    <row r="735" spans="59:59" x14ac:dyDescent="0.25">
      <c r="BG735" s="45">
        <v>0.50555555555555598</v>
      </c>
    </row>
    <row r="736" spans="59:59" x14ac:dyDescent="0.25">
      <c r="BG736" s="45">
        <v>0.50624999999999998</v>
      </c>
    </row>
    <row r="737" spans="59:59" x14ac:dyDescent="0.25">
      <c r="BG737" s="45">
        <v>0.50694444444444398</v>
      </c>
    </row>
    <row r="738" spans="59:59" x14ac:dyDescent="0.25">
      <c r="BG738" s="45">
        <v>0.50763888888888897</v>
      </c>
    </row>
    <row r="739" spans="59:59" x14ac:dyDescent="0.25">
      <c r="BG739" s="45">
        <v>0.50833333333333297</v>
      </c>
    </row>
    <row r="740" spans="59:59" x14ac:dyDescent="0.25">
      <c r="BG740" s="45">
        <v>0.50902777777777797</v>
      </c>
    </row>
    <row r="741" spans="59:59" x14ac:dyDescent="0.25">
      <c r="BG741" s="45">
        <v>0.50972222222222197</v>
      </c>
    </row>
    <row r="742" spans="59:59" x14ac:dyDescent="0.25">
      <c r="BG742" s="45">
        <v>0.51041666666666696</v>
      </c>
    </row>
    <row r="743" spans="59:59" x14ac:dyDescent="0.25">
      <c r="BG743" s="45">
        <v>0.51111111111111096</v>
      </c>
    </row>
    <row r="744" spans="59:59" x14ac:dyDescent="0.25">
      <c r="BG744" s="45">
        <v>0.51180555555555596</v>
      </c>
    </row>
    <row r="745" spans="59:59" x14ac:dyDescent="0.25">
      <c r="BG745" s="45">
        <v>0.51249999999999996</v>
      </c>
    </row>
    <row r="746" spans="59:59" x14ac:dyDescent="0.25">
      <c r="BG746" s="45">
        <v>0.51319444444444495</v>
      </c>
    </row>
    <row r="747" spans="59:59" x14ac:dyDescent="0.25">
      <c r="BG747" s="45">
        <v>0.51388888888888895</v>
      </c>
    </row>
    <row r="748" spans="59:59" x14ac:dyDescent="0.25">
      <c r="BG748" s="45">
        <v>0.51458333333333295</v>
      </c>
    </row>
    <row r="749" spans="59:59" x14ac:dyDescent="0.25">
      <c r="BG749" s="45">
        <v>0.51527777777777795</v>
      </c>
    </row>
    <row r="750" spans="59:59" x14ac:dyDescent="0.25">
      <c r="BG750" s="45">
        <v>0.51597222222222205</v>
      </c>
    </row>
    <row r="751" spans="59:59" x14ac:dyDescent="0.25">
      <c r="BG751" s="45">
        <v>0.51666666666666705</v>
      </c>
    </row>
    <row r="752" spans="59:59" x14ac:dyDescent="0.25">
      <c r="BG752" s="45">
        <v>0.51736111111111105</v>
      </c>
    </row>
    <row r="753" spans="59:59" x14ac:dyDescent="0.25">
      <c r="BG753" s="45">
        <v>0.51805555555555605</v>
      </c>
    </row>
    <row r="754" spans="59:59" x14ac:dyDescent="0.25">
      <c r="BG754" s="45">
        <v>0.51875000000000004</v>
      </c>
    </row>
    <row r="755" spans="59:59" x14ac:dyDescent="0.25">
      <c r="BG755" s="45">
        <v>0.51944444444444404</v>
      </c>
    </row>
    <row r="756" spans="59:59" x14ac:dyDescent="0.25">
      <c r="BG756" s="45">
        <v>0.52013888888888904</v>
      </c>
    </row>
    <row r="757" spans="59:59" x14ac:dyDescent="0.25">
      <c r="BG757" s="45">
        <v>0.52083333333333304</v>
      </c>
    </row>
    <row r="758" spans="59:59" x14ac:dyDescent="0.25">
      <c r="BG758" s="45">
        <v>0.52152777777777803</v>
      </c>
    </row>
    <row r="759" spans="59:59" x14ac:dyDescent="0.25">
      <c r="BG759" s="45">
        <v>0.52222222222222203</v>
      </c>
    </row>
    <row r="760" spans="59:59" x14ac:dyDescent="0.25">
      <c r="BG760" s="45">
        <v>0.52291666666666703</v>
      </c>
    </row>
    <row r="761" spans="59:59" x14ac:dyDescent="0.25">
      <c r="BG761" s="45">
        <v>0.52361111111111103</v>
      </c>
    </row>
    <row r="762" spans="59:59" x14ac:dyDescent="0.25">
      <c r="BG762" s="45">
        <v>0.52430555555555602</v>
      </c>
    </row>
    <row r="763" spans="59:59" x14ac:dyDescent="0.25">
      <c r="BG763" s="45">
        <v>0.52500000000000002</v>
      </c>
    </row>
    <row r="764" spans="59:59" x14ac:dyDescent="0.25">
      <c r="BG764" s="45">
        <v>0.52569444444444402</v>
      </c>
    </row>
    <row r="765" spans="59:59" x14ac:dyDescent="0.25">
      <c r="BG765" s="45">
        <v>0.52638888888888902</v>
      </c>
    </row>
    <row r="766" spans="59:59" x14ac:dyDescent="0.25">
      <c r="BG766" s="45">
        <v>0.52708333333333302</v>
      </c>
    </row>
    <row r="767" spans="59:59" x14ac:dyDescent="0.25">
      <c r="BG767" s="45">
        <v>0.52777777777777801</v>
      </c>
    </row>
    <row r="768" spans="59:59" x14ac:dyDescent="0.25">
      <c r="BG768" s="45">
        <v>0.52847222222222201</v>
      </c>
    </row>
    <row r="769" spans="59:59" x14ac:dyDescent="0.25">
      <c r="BG769" s="45">
        <v>0.52916666666666701</v>
      </c>
    </row>
    <row r="770" spans="59:59" x14ac:dyDescent="0.25">
      <c r="BG770" s="45">
        <v>0.52986111111111101</v>
      </c>
    </row>
    <row r="771" spans="59:59" x14ac:dyDescent="0.25">
      <c r="BG771" s="45">
        <v>0.530555555555556</v>
      </c>
    </row>
    <row r="772" spans="59:59" x14ac:dyDescent="0.25">
      <c r="BG772" s="45">
        <v>0.53125</v>
      </c>
    </row>
    <row r="773" spans="59:59" x14ac:dyDescent="0.25">
      <c r="BG773" s="45">
        <v>0.531944444444444</v>
      </c>
    </row>
    <row r="774" spans="59:59" x14ac:dyDescent="0.25">
      <c r="BG774" s="45">
        <v>0.53263888888888899</v>
      </c>
    </row>
    <row r="775" spans="59:59" x14ac:dyDescent="0.25">
      <c r="BG775" s="45">
        <v>0.53333333333333299</v>
      </c>
    </row>
    <row r="776" spans="59:59" x14ac:dyDescent="0.25">
      <c r="BG776" s="45">
        <v>0.53402777777777799</v>
      </c>
    </row>
    <row r="777" spans="59:59" x14ac:dyDescent="0.25">
      <c r="BG777" s="45">
        <v>0.53472222222222199</v>
      </c>
    </row>
    <row r="778" spans="59:59" x14ac:dyDescent="0.25">
      <c r="BG778" s="45">
        <v>0.53541666666666698</v>
      </c>
    </row>
    <row r="779" spans="59:59" x14ac:dyDescent="0.25">
      <c r="BG779" s="45">
        <v>0.53611111111111098</v>
      </c>
    </row>
    <row r="780" spans="59:59" x14ac:dyDescent="0.25">
      <c r="BG780" s="45">
        <v>0.53680555555555598</v>
      </c>
    </row>
    <row r="781" spans="59:59" x14ac:dyDescent="0.25">
      <c r="BG781" s="45">
        <v>0.53749999999999998</v>
      </c>
    </row>
    <row r="782" spans="59:59" x14ac:dyDescent="0.25">
      <c r="BG782" s="45">
        <v>0.53819444444444398</v>
      </c>
    </row>
    <row r="783" spans="59:59" x14ac:dyDescent="0.25">
      <c r="BG783" s="45">
        <v>0.53888888888888897</v>
      </c>
    </row>
    <row r="784" spans="59:59" x14ac:dyDescent="0.25">
      <c r="BG784" s="45">
        <v>0.53958333333333297</v>
      </c>
    </row>
    <row r="785" spans="59:59" x14ac:dyDescent="0.25">
      <c r="BG785" s="45">
        <v>0.54027777777777797</v>
      </c>
    </row>
    <row r="786" spans="59:59" x14ac:dyDescent="0.25">
      <c r="BG786" s="45">
        <v>0.54097222222222197</v>
      </c>
    </row>
    <row r="787" spans="59:59" x14ac:dyDescent="0.25">
      <c r="BG787" s="45">
        <v>0.54166666666666696</v>
      </c>
    </row>
    <row r="788" spans="59:59" x14ac:dyDescent="0.25">
      <c r="BG788" s="45">
        <v>0.54236111111111096</v>
      </c>
    </row>
    <row r="789" spans="59:59" x14ac:dyDescent="0.25">
      <c r="BG789" s="45">
        <v>0.54305555555555596</v>
      </c>
    </row>
    <row r="790" spans="59:59" x14ac:dyDescent="0.25">
      <c r="BG790" s="45">
        <v>0.54374999999999996</v>
      </c>
    </row>
    <row r="791" spans="59:59" x14ac:dyDescent="0.25">
      <c r="BG791" s="45">
        <v>0.54444444444444495</v>
      </c>
    </row>
    <row r="792" spans="59:59" x14ac:dyDescent="0.25">
      <c r="BG792" s="45">
        <v>0.54513888888888895</v>
      </c>
    </row>
    <row r="793" spans="59:59" x14ac:dyDescent="0.25">
      <c r="BG793" s="45">
        <v>0.54583333333333295</v>
      </c>
    </row>
    <row r="794" spans="59:59" x14ac:dyDescent="0.25">
      <c r="BG794" s="45">
        <v>0.54652777777777795</v>
      </c>
    </row>
    <row r="795" spans="59:59" x14ac:dyDescent="0.25">
      <c r="BG795" s="45">
        <v>0.54722222222222205</v>
      </c>
    </row>
    <row r="796" spans="59:59" x14ac:dyDescent="0.25">
      <c r="BG796" s="45">
        <v>0.54791666666666705</v>
      </c>
    </row>
    <row r="797" spans="59:59" x14ac:dyDescent="0.25">
      <c r="BG797" s="45">
        <v>0.54861111111111105</v>
      </c>
    </row>
    <row r="798" spans="59:59" x14ac:dyDescent="0.25">
      <c r="BG798" s="45">
        <v>0.54930555555555605</v>
      </c>
    </row>
    <row r="799" spans="59:59" x14ac:dyDescent="0.25">
      <c r="BG799" s="45">
        <v>0.55000000000000004</v>
      </c>
    </row>
    <row r="800" spans="59:59" x14ac:dyDescent="0.25">
      <c r="BG800" s="45">
        <v>0.55069444444444404</v>
      </c>
    </row>
    <row r="801" spans="59:59" x14ac:dyDescent="0.25">
      <c r="BG801" s="45">
        <v>0.55138888888888904</v>
      </c>
    </row>
    <row r="802" spans="59:59" x14ac:dyDescent="0.25">
      <c r="BG802" s="45">
        <v>0.55208333333333304</v>
      </c>
    </row>
    <row r="803" spans="59:59" x14ac:dyDescent="0.25">
      <c r="BG803" s="45">
        <v>0.55277777777777803</v>
      </c>
    </row>
    <row r="804" spans="59:59" x14ac:dyDescent="0.25">
      <c r="BG804" s="45">
        <v>0.55347222222222203</v>
      </c>
    </row>
    <row r="805" spans="59:59" x14ac:dyDescent="0.25">
      <c r="BG805" s="45">
        <v>0.55416666666666703</v>
      </c>
    </row>
    <row r="806" spans="59:59" x14ac:dyDescent="0.25">
      <c r="BG806" s="45">
        <v>0.55486111111111103</v>
      </c>
    </row>
    <row r="807" spans="59:59" x14ac:dyDescent="0.25">
      <c r="BG807" s="45">
        <v>0.55555555555555602</v>
      </c>
    </row>
    <row r="808" spans="59:59" x14ac:dyDescent="0.25">
      <c r="BG808" s="45">
        <v>0.55625000000000002</v>
      </c>
    </row>
    <row r="809" spans="59:59" x14ac:dyDescent="0.25">
      <c r="BG809" s="45">
        <v>0.55694444444444402</v>
      </c>
    </row>
    <row r="810" spans="59:59" x14ac:dyDescent="0.25">
      <c r="BG810" s="45">
        <v>0.55763888888888902</v>
      </c>
    </row>
    <row r="811" spans="59:59" x14ac:dyDescent="0.25">
      <c r="BG811" s="45">
        <v>0.55833333333333302</v>
      </c>
    </row>
    <row r="812" spans="59:59" x14ac:dyDescent="0.25">
      <c r="BG812" s="45">
        <v>0.55902777777777801</v>
      </c>
    </row>
    <row r="813" spans="59:59" x14ac:dyDescent="0.25">
      <c r="BG813" s="45">
        <v>0.55972222222222201</v>
      </c>
    </row>
    <row r="814" spans="59:59" x14ac:dyDescent="0.25">
      <c r="BG814" s="45">
        <v>0.56041666666666701</v>
      </c>
    </row>
    <row r="815" spans="59:59" x14ac:dyDescent="0.25">
      <c r="BG815" s="45">
        <v>0.56111111111111101</v>
      </c>
    </row>
    <row r="816" spans="59:59" x14ac:dyDescent="0.25">
      <c r="BG816" s="45">
        <v>0.561805555555556</v>
      </c>
    </row>
    <row r="817" spans="59:59" x14ac:dyDescent="0.25">
      <c r="BG817" s="45">
        <v>0.5625</v>
      </c>
    </row>
    <row r="818" spans="59:59" x14ac:dyDescent="0.25">
      <c r="BG818" s="45">
        <v>0.563194444444444</v>
      </c>
    </row>
    <row r="819" spans="59:59" x14ac:dyDescent="0.25">
      <c r="BG819" s="45">
        <v>0.56388888888888899</v>
      </c>
    </row>
    <row r="820" spans="59:59" x14ac:dyDescent="0.25">
      <c r="BG820" s="45">
        <v>0.56458333333333299</v>
      </c>
    </row>
    <row r="821" spans="59:59" x14ac:dyDescent="0.25">
      <c r="BG821" s="45">
        <v>0.56527777777777799</v>
      </c>
    </row>
    <row r="822" spans="59:59" x14ac:dyDescent="0.25">
      <c r="BG822" s="45">
        <v>0.56597222222222199</v>
      </c>
    </row>
    <row r="823" spans="59:59" x14ac:dyDescent="0.25">
      <c r="BG823" s="45">
        <v>0.56666666666666698</v>
      </c>
    </row>
    <row r="824" spans="59:59" x14ac:dyDescent="0.25">
      <c r="BG824" s="45">
        <v>0.56736111111111098</v>
      </c>
    </row>
    <row r="825" spans="59:59" x14ac:dyDescent="0.25">
      <c r="BG825" s="45">
        <v>0.56805555555555598</v>
      </c>
    </row>
    <row r="826" spans="59:59" x14ac:dyDescent="0.25">
      <c r="BG826" s="45">
        <v>0.56874999999999998</v>
      </c>
    </row>
    <row r="827" spans="59:59" x14ac:dyDescent="0.25">
      <c r="BG827" s="45">
        <v>0.56944444444444398</v>
      </c>
    </row>
    <row r="828" spans="59:59" x14ac:dyDescent="0.25">
      <c r="BG828" s="45">
        <v>0.57013888888888897</v>
      </c>
    </row>
    <row r="829" spans="59:59" x14ac:dyDescent="0.25">
      <c r="BG829" s="45">
        <v>0.57083333333333297</v>
      </c>
    </row>
    <row r="830" spans="59:59" x14ac:dyDescent="0.25">
      <c r="BG830" s="45">
        <v>0.57152777777777797</v>
      </c>
    </row>
    <row r="831" spans="59:59" x14ac:dyDescent="0.25">
      <c r="BG831" s="45">
        <v>0.57222222222222197</v>
      </c>
    </row>
    <row r="832" spans="59:59" x14ac:dyDescent="0.25">
      <c r="BG832" s="45">
        <v>0.57291666666666696</v>
      </c>
    </row>
    <row r="833" spans="59:59" x14ac:dyDescent="0.25">
      <c r="BG833" s="45">
        <v>0.57361111111111096</v>
      </c>
    </row>
    <row r="834" spans="59:59" x14ac:dyDescent="0.25">
      <c r="BG834" s="45">
        <v>0.57430555555555596</v>
      </c>
    </row>
    <row r="835" spans="59:59" x14ac:dyDescent="0.25">
      <c r="BG835" s="45">
        <v>0.57499999999999996</v>
      </c>
    </row>
    <row r="836" spans="59:59" x14ac:dyDescent="0.25">
      <c r="BG836" s="45">
        <v>0.57569444444444495</v>
      </c>
    </row>
    <row r="837" spans="59:59" x14ac:dyDescent="0.25">
      <c r="BG837" s="45">
        <v>0.57638888888888895</v>
      </c>
    </row>
    <row r="838" spans="59:59" x14ac:dyDescent="0.25">
      <c r="BG838" s="45">
        <v>0.57708333333333295</v>
      </c>
    </row>
    <row r="839" spans="59:59" x14ac:dyDescent="0.25">
      <c r="BG839" s="45">
        <v>0.57777777777777795</v>
      </c>
    </row>
    <row r="840" spans="59:59" x14ac:dyDescent="0.25">
      <c r="BG840" s="45">
        <v>0.57847222222222205</v>
      </c>
    </row>
    <row r="841" spans="59:59" x14ac:dyDescent="0.25">
      <c r="BG841" s="45">
        <v>0.57916666666666705</v>
      </c>
    </row>
    <row r="842" spans="59:59" x14ac:dyDescent="0.25">
      <c r="BG842" s="45">
        <v>0.57986111111111105</v>
      </c>
    </row>
    <row r="843" spans="59:59" x14ac:dyDescent="0.25">
      <c r="BG843" s="45">
        <v>0.58055555555555605</v>
      </c>
    </row>
    <row r="844" spans="59:59" x14ac:dyDescent="0.25">
      <c r="BG844" s="45">
        <v>0.58125000000000004</v>
      </c>
    </row>
    <row r="845" spans="59:59" x14ac:dyDescent="0.25">
      <c r="BG845" s="45">
        <v>0.58194444444444404</v>
      </c>
    </row>
    <row r="846" spans="59:59" x14ac:dyDescent="0.25">
      <c r="BG846" s="45">
        <v>0.58263888888888904</v>
      </c>
    </row>
    <row r="847" spans="59:59" x14ac:dyDescent="0.25">
      <c r="BG847" s="45">
        <v>0.58333333333333304</v>
      </c>
    </row>
    <row r="848" spans="59:59" x14ac:dyDescent="0.25">
      <c r="BG848" s="45">
        <v>0.58402777777777803</v>
      </c>
    </row>
    <row r="849" spans="59:59" x14ac:dyDescent="0.25">
      <c r="BG849" s="45">
        <v>0.58472222222222203</v>
      </c>
    </row>
    <row r="850" spans="59:59" x14ac:dyDescent="0.25">
      <c r="BG850" s="45">
        <v>0.58541666666666703</v>
      </c>
    </row>
    <row r="851" spans="59:59" x14ac:dyDescent="0.25">
      <c r="BG851" s="45">
        <v>0.58611111111111103</v>
      </c>
    </row>
    <row r="852" spans="59:59" x14ac:dyDescent="0.25">
      <c r="BG852" s="45">
        <v>0.58680555555555602</v>
      </c>
    </row>
    <row r="853" spans="59:59" x14ac:dyDescent="0.25">
      <c r="BG853" s="45">
        <v>0.58750000000000002</v>
      </c>
    </row>
    <row r="854" spans="59:59" x14ac:dyDescent="0.25">
      <c r="BG854" s="45">
        <v>0.58819444444444402</v>
      </c>
    </row>
    <row r="855" spans="59:59" x14ac:dyDescent="0.25">
      <c r="BG855" s="45">
        <v>0.58888888888888902</v>
      </c>
    </row>
    <row r="856" spans="59:59" x14ac:dyDescent="0.25">
      <c r="BG856" s="45">
        <v>0.58958333333333302</v>
      </c>
    </row>
    <row r="857" spans="59:59" x14ac:dyDescent="0.25">
      <c r="BG857" s="45">
        <v>0.59027777777777801</v>
      </c>
    </row>
    <row r="858" spans="59:59" x14ac:dyDescent="0.25">
      <c r="BG858" s="45">
        <v>0.59097222222222201</v>
      </c>
    </row>
    <row r="859" spans="59:59" x14ac:dyDescent="0.25">
      <c r="BG859" s="45">
        <v>0.59166666666666701</v>
      </c>
    </row>
    <row r="860" spans="59:59" x14ac:dyDescent="0.25">
      <c r="BG860" s="45">
        <v>0.59236111111111101</v>
      </c>
    </row>
    <row r="861" spans="59:59" x14ac:dyDescent="0.25">
      <c r="BG861" s="45">
        <v>0.593055555555556</v>
      </c>
    </row>
    <row r="862" spans="59:59" x14ac:dyDescent="0.25">
      <c r="BG862" s="45">
        <v>0.59375</v>
      </c>
    </row>
    <row r="863" spans="59:59" x14ac:dyDescent="0.25">
      <c r="BG863" s="45">
        <v>0.594444444444444</v>
      </c>
    </row>
    <row r="864" spans="59:59" x14ac:dyDescent="0.25">
      <c r="BG864" s="45">
        <v>0.59513888888888899</v>
      </c>
    </row>
    <row r="865" spans="59:59" x14ac:dyDescent="0.25">
      <c r="BG865" s="45">
        <v>0.59583333333333299</v>
      </c>
    </row>
    <row r="866" spans="59:59" x14ac:dyDescent="0.25">
      <c r="BG866" s="45">
        <v>0.59652777777777799</v>
      </c>
    </row>
    <row r="867" spans="59:59" x14ac:dyDescent="0.25">
      <c r="BG867" s="45">
        <v>0.59722222222222199</v>
      </c>
    </row>
    <row r="868" spans="59:59" x14ac:dyDescent="0.25">
      <c r="BG868" s="45">
        <v>0.59791666666666698</v>
      </c>
    </row>
    <row r="869" spans="59:59" x14ac:dyDescent="0.25">
      <c r="BG869" s="45">
        <v>0.59861111111111098</v>
      </c>
    </row>
    <row r="870" spans="59:59" x14ac:dyDescent="0.25">
      <c r="BG870" s="45">
        <v>0.59930555555555598</v>
      </c>
    </row>
    <row r="871" spans="59:59" x14ac:dyDescent="0.25">
      <c r="BG871" s="45">
        <v>0.6</v>
      </c>
    </row>
    <row r="872" spans="59:59" x14ac:dyDescent="0.25">
      <c r="BG872" s="45">
        <v>0.60069444444444398</v>
      </c>
    </row>
    <row r="873" spans="59:59" x14ac:dyDescent="0.25">
      <c r="BG873" s="45">
        <v>0.60138888888888897</v>
      </c>
    </row>
    <row r="874" spans="59:59" x14ac:dyDescent="0.25">
      <c r="BG874" s="45">
        <v>0.60208333333333297</v>
      </c>
    </row>
    <row r="875" spans="59:59" x14ac:dyDescent="0.25">
      <c r="BG875" s="45">
        <v>0.60277777777777797</v>
      </c>
    </row>
    <row r="876" spans="59:59" x14ac:dyDescent="0.25">
      <c r="BG876" s="45">
        <v>0.60347222222222197</v>
      </c>
    </row>
    <row r="877" spans="59:59" x14ac:dyDescent="0.25">
      <c r="BG877" s="45">
        <v>0.60416666666666696</v>
      </c>
    </row>
    <row r="878" spans="59:59" x14ac:dyDescent="0.25">
      <c r="BG878" s="45">
        <v>0.60486111111111096</v>
      </c>
    </row>
    <row r="879" spans="59:59" x14ac:dyDescent="0.25">
      <c r="BG879" s="45">
        <v>0.60555555555555596</v>
      </c>
    </row>
    <row r="880" spans="59:59" x14ac:dyDescent="0.25">
      <c r="BG880" s="45">
        <v>0.60624999999999996</v>
      </c>
    </row>
    <row r="881" spans="59:59" x14ac:dyDescent="0.25">
      <c r="BG881" s="45">
        <v>0.60694444444444495</v>
      </c>
    </row>
    <row r="882" spans="59:59" x14ac:dyDescent="0.25">
      <c r="BG882" s="45">
        <v>0.60763888888888895</v>
      </c>
    </row>
    <row r="883" spans="59:59" x14ac:dyDescent="0.25">
      <c r="BG883" s="45">
        <v>0.60833333333333295</v>
      </c>
    </row>
    <row r="884" spans="59:59" x14ac:dyDescent="0.25">
      <c r="BG884" s="45">
        <v>0.60902777777777795</v>
      </c>
    </row>
    <row r="885" spans="59:59" x14ac:dyDescent="0.25">
      <c r="BG885" s="45">
        <v>0.60972222222222205</v>
      </c>
    </row>
    <row r="886" spans="59:59" x14ac:dyDescent="0.25">
      <c r="BG886" s="45">
        <v>0.61041666666666705</v>
      </c>
    </row>
    <row r="887" spans="59:59" x14ac:dyDescent="0.25">
      <c r="BG887" s="45">
        <v>0.61111111111111105</v>
      </c>
    </row>
    <row r="888" spans="59:59" x14ac:dyDescent="0.25">
      <c r="BG888" s="45">
        <v>0.61180555555555605</v>
      </c>
    </row>
    <row r="889" spans="59:59" x14ac:dyDescent="0.25">
      <c r="BG889" s="45">
        <v>0.61250000000000004</v>
      </c>
    </row>
    <row r="890" spans="59:59" x14ac:dyDescent="0.25">
      <c r="BG890" s="45">
        <v>0.61319444444444404</v>
      </c>
    </row>
    <row r="891" spans="59:59" x14ac:dyDescent="0.25">
      <c r="BG891" s="45">
        <v>0.61388888888888904</v>
      </c>
    </row>
    <row r="892" spans="59:59" x14ac:dyDescent="0.25">
      <c r="BG892" s="45">
        <v>0.61458333333333304</v>
      </c>
    </row>
    <row r="893" spans="59:59" x14ac:dyDescent="0.25">
      <c r="BG893" s="45">
        <v>0.61527777777777803</v>
      </c>
    </row>
    <row r="894" spans="59:59" x14ac:dyDescent="0.25">
      <c r="BG894" s="45">
        <v>0.61597222222222203</v>
      </c>
    </row>
    <row r="895" spans="59:59" x14ac:dyDescent="0.25">
      <c r="BG895" s="45">
        <v>0.61666666666666703</v>
      </c>
    </row>
    <row r="896" spans="59:59" x14ac:dyDescent="0.25">
      <c r="BG896" s="45">
        <v>0.61736111111111103</v>
      </c>
    </row>
    <row r="897" spans="59:59" x14ac:dyDescent="0.25">
      <c r="BG897" s="45">
        <v>0.61805555555555602</v>
      </c>
    </row>
    <row r="898" spans="59:59" x14ac:dyDescent="0.25">
      <c r="BG898" s="45">
        <v>0.61875000000000002</v>
      </c>
    </row>
    <row r="899" spans="59:59" x14ac:dyDescent="0.25">
      <c r="BG899" s="45">
        <v>0.61944444444444402</v>
      </c>
    </row>
    <row r="900" spans="59:59" x14ac:dyDescent="0.25">
      <c r="BG900" s="45">
        <v>0.62013888888888902</v>
      </c>
    </row>
    <row r="901" spans="59:59" x14ac:dyDescent="0.25">
      <c r="BG901" s="45">
        <v>0.62083333333333302</v>
      </c>
    </row>
    <row r="902" spans="59:59" x14ac:dyDescent="0.25">
      <c r="BG902" s="45">
        <v>0.62152777777777801</v>
      </c>
    </row>
    <row r="903" spans="59:59" x14ac:dyDescent="0.25">
      <c r="BG903" s="45">
        <v>0.62222222222222201</v>
      </c>
    </row>
    <row r="904" spans="59:59" x14ac:dyDescent="0.25">
      <c r="BG904" s="45">
        <v>0.62291666666666701</v>
      </c>
    </row>
    <row r="905" spans="59:59" x14ac:dyDescent="0.25">
      <c r="BG905" s="45">
        <v>0.62361111111111101</v>
      </c>
    </row>
    <row r="906" spans="59:59" x14ac:dyDescent="0.25">
      <c r="BG906" s="45">
        <v>0.624305555555556</v>
      </c>
    </row>
    <row r="907" spans="59:59" x14ac:dyDescent="0.25">
      <c r="BG907" s="45">
        <v>0.625</v>
      </c>
    </row>
    <row r="908" spans="59:59" x14ac:dyDescent="0.25">
      <c r="BG908" s="45">
        <v>0.625694444444444</v>
      </c>
    </row>
    <row r="909" spans="59:59" x14ac:dyDescent="0.25">
      <c r="BG909" s="45">
        <v>0.62638888888888899</v>
      </c>
    </row>
    <row r="910" spans="59:59" x14ac:dyDescent="0.25">
      <c r="BG910" s="45">
        <v>0.62708333333333299</v>
      </c>
    </row>
    <row r="911" spans="59:59" x14ac:dyDescent="0.25">
      <c r="BG911" s="45">
        <v>0.62777777777777799</v>
      </c>
    </row>
    <row r="912" spans="59:59" x14ac:dyDescent="0.25">
      <c r="BG912" s="45">
        <v>0.62847222222222199</v>
      </c>
    </row>
    <row r="913" spans="59:59" x14ac:dyDescent="0.25">
      <c r="BG913" s="45">
        <v>0.62916666666666698</v>
      </c>
    </row>
    <row r="914" spans="59:59" x14ac:dyDescent="0.25">
      <c r="BG914" s="45">
        <v>0.62986111111111098</v>
      </c>
    </row>
    <row r="915" spans="59:59" x14ac:dyDescent="0.25">
      <c r="BG915" s="45">
        <v>0.63055555555555598</v>
      </c>
    </row>
    <row r="916" spans="59:59" x14ac:dyDescent="0.25">
      <c r="BG916" s="45">
        <v>0.63124999999999998</v>
      </c>
    </row>
    <row r="917" spans="59:59" x14ac:dyDescent="0.25">
      <c r="BG917" s="45">
        <v>0.63194444444444398</v>
      </c>
    </row>
    <row r="918" spans="59:59" x14ac:dyDescent="0.25">
      <c r="BG918" s="45">
        <v>0.63263888888888897</v>
      </c>
    </row>
    <row r="919" spans="59:59" x14ac:dyDescent="0.25">
      <c r="BG919" s="45">
        <v>0.63333333333333297</v>
      </c>
    </row>
    <row r="920" spans="59:59" x14ac:dyDescent="0.25">
      <c r="BG920" s="45">
        <v>0.63402777777777797</v>
      </c>
    </row>
    <row r="921" spans="59:59" x14ac:dyDescent="0.25">
      <c r="BG921" s="45">
        <v>0.63472222222222197</v>
      </c>
    </row>
    <row r="922" spans="59:59" x14ac:dyDescent="0.25">
      <c r="BG922" s="45">
        <v>0.63541666666666696</v>
      </c>
    </row>
    <row r="923" spans="59:59" x14ac:dyDescent="0.25">
      <c r="BG923" s="45">
        <v>0.63611111111111096</v>
      </c>
    </row>
    <row r="924" spans="59:59" x14ac:dyDescent="0.25">
      <c r="BG924" s="45">
        <v>0.63680555555555596</v>
      </c>
    </row>
    <row r="925" spans="59:59" x14ac:dyDescent="0.25">
      <c r="BG925" s="45">
        <v>0.63749999999999996</v>
      </c>
    </row>
    <row r="926" spans="59:59" x14ac:dyDescent="0.25">
      <c r="BG926" s="45">
        <v>0.63819444444444495</v>
      </c>
    </row>
    <row r="927" spans="59:59" x14ac:dyDescent="0.25">
      <c r="BG927" s="45">
        <v>0.63888888888888895</v>
      </c>
    </row>
    <row r="928" spans="59:59" x14ac:dyDescent="0.25">
      <c r="BG928" s="45">
        <v>0.63958333333333295</v>
      </c>
    </row>
    <row r="929" spans="59:59" x14ac:dyDescent="0.25">
      <c r="BG929" s="45">
        <v>0.64027777777777795</v>
      </c>
    </row>
    <row r="930" spans="59:59" x14ac:dyDescent="0.25">
      <c r="BG930" s="45">
        <v>0.64097222222222205</v>
      </c>
    </row>
    <row r="931" spans="59:59" x14ac:dyDescent="0.25">
      <c r="BG931" s="45">
        <v>0.64166666666666705</v>
      </c>
    </row>
    <row r="932" spans="59:59" x14ac:dyDescent="0.25">
      <c r="BG932" s="45">
        <v>0.64236111111111105</v>
      </c>
    </row>
    <row r="933" spans="59:59" x14ac:dyDescent="0.25">
      <c r="BG933" s="45">
        <v>0.64305555555555605</v>
      </c>
    </row>
    <row r="934" spans="59:59" x14ac:dyDescent="0.25">
      <c r="BG934" s="45">
        <v>0.64375000000000004</v>
      </c>
    </row>
    <row r="935" spans="59:59" x14ac:dyDescent="0.25">
      <c r="BG935" s="45">
        <v>0.64444444444444404</v>
      </c>
    </row>
    <row r="936" spans="59:59" x14ac:dyDescent="0.25">
      <c r="BG936" s="45">
        <v>0.64513888888888904</v>
      </c>
    </row>
    <row r="937" spans="59:59" x14ac:dyDescent="0.25">
      <c r="BG937" s="45">
        <v>0.64583333333333304</v>
      </c>
    </row>
    <row r="938" spans="59:59" x14ac:dyDescent="0.25">
      <c r="BG938" s="45">
        <v>0.64652777777777803</v>
      </c>
    </row>
    <row r="939" spans="59:59" x14ac:dyDescent="0.25">
      <c r="BG939" s="45">
        <v>0.64722222222222203</v>
      </c>
    </row>
    <row r="940" spans="59:59" x14ac:dyDescent="0.25">
      <c r="BG940" s="45">
        <v>0.64791666666666703</v>
      </c>
    </row>
    <row r="941" spans="59:59" x14ac:dyDescent="0.25">
      <c r="BG941" s="45">
        <v>0.64861111111111103</v>
      </c>
    </row>
    <row r="942" spans="59:59" x14ac:dyDescent="0.25">
      <c r="BG942" s="45">
        <v>0.64930555555555602</v>
      </c>
    </row>
    <row r="943" spans="59:59" x14ac:dyDescent="0.25">
      <c r="BG943" s="45">
        <v>0.65</v>
      </c>
    </row>
    <row r="944" spans="59:59" x14ac:dyDescent="0.25">
      <c r="BG944" s="45">
        <v>0.65069444444444402</v>
      </c>
    </row>
    <row r="945" spans="59:59" x14ac:dyDescent="0.25">
      <c r="BG945" s="45">
        <v>0.65138888888888902</v>
      </c>
    </row>
    <row r="946" spans="59:59" x14ac:dyDescent="0.25">
      <c r="BG946" s="45">
        <v>0.65208333333333302</v>
      </c>
    </row>
    <row r="947" spans="59:59" x14ac:dyDescent="0.25">
      <c r="BG947" s="45">
        <v>0.65277777777777801</v>
      </c>
    </row>
    <row r="948" spans="59:59" x14ac:dyDescent="0.25">
      <c r="BG948" s="45">
        <v>0.65347222222222201</v>
      </c>
    </row>
    <row r="949" spans="59:59" x14ac:dyDescent="0.25">
      <c r="BG949" s="45">
        <v>0.65416666666666701</v>
      </c>
    </row>
    <row r="950" spans="59:59" x14ac:dyDescent="0.25">
      <c r="BG950" s="45">
        <v>0.65486111111111101</v>
      </c>
    </row>
    <row r="951" spans="59:59" x14ac:dyDescent="0.25">
      <c r="BG951" s="45">
        <v>0.655555555555556</v>
      </c>
    </row>
    <row r="952" spans="59:59" x14ac:dyDescent="0.25">
      <c r="BG952" s="45">
        <v>0.65625</v>
      </c>
    </row>
    <row r="953" spans="59:59" x14ac:dyDescent="0.25">
      <c r="BG953" s="45">
        <v>0.656944444444444</v>
      </c>
    </row>
    <row r="954" spans="59:59" x14ac:dyDescent="0.25">
      <c r="BG954" s="45">
        <v>0.65763888888888899</v>
      </c>
    </row>
    <row r="955" spans="59:59" x14ac:dyDescent="0.25">
      <c r="BG955" s="45">
        <v>0.65833333333333299</v>
      </c>
    </row>
    <row r="956" spans="59:59" x14ac:dyDescent="0.25">
      <c r="BG956" s="45">
        <v>0.65902777777777799</v>
      </c>
    </row>
    <row r="957" spans="59:59" x14ac:dyDescent="0.25">
      <c r="BG957" s="45">
        <v>0.65972222222222199</v>
      </c>
    </row>
    <row r="958" spans="59:59" x14ac:dyDescent="0.25">
      <c r="BG958" s="45">
        <v>0.66041666666666698</v>
      </c>
    </row>
    <row r="959" spans="59:59" x14ac:dyDescent="0.25">
      <c r="BG959" s="45">
        <v>0.66111111111111098</v>
      </c>
    </row>
    <row r="960" spans="59:59" x14ac:dyDescent="0.25">
      <c r="BG960" s="45">
        <v>0.66180555555555598</v>
      </c>
    </row>
    <row r="961" spans="59:59" x14ac:dyDescent="0.25">
      <c r="BG961" s="45">
        <v>0.66249999999999998</v>
      </c>
    </row>
    <row r="962" spans="59:59" x14ac:dyDescent="0.25">
      <c r="BG962" s="45">
        <v>0.66319444444444398</v>
      </c>
    </row>
    <row r="963" spans="59:59" x14ac:dyDescent="0.25">
      <c r="BG963" s="45">
        <v>0.66388888888888897</v>
      </c>
    </row>
    <row r="964" spans="59:59" x14ac:dyDescent="0.25">
      <c r="BG964" s="45">
        <v>0.66458333333333297</v>
      </c>
    </row>
    <row r="965" spans="59:59" x14ac:dyDescent="0.25">
      <c r="BG965" s="45">
        <v>0.66527777777777797</v>
      </c>
    </row>
    <row r="966" spans="59:59" x14ac:dyDescent="0.25">
      <c r="BG966" s="45">
        <v>0.66597222222222197</v>
      </c>
    </row>
    <row r="967" spans="59:59" x14ac:dyDescent="0.25">
      <c r="BG967" s="45">
        <v>0.66666666666666696</v>
      </c>
    </row>
    <row r="968" spans="59:59" x14ac:dyDescent="0.25">
      <c r="BG968" s="45">
        <v>0.66736111111111096</v>
      </c>
    </row>
    <row r="969" spans="59:59" x14ac:dyDescent="0.25">
      <c r="BG969" s="45">
        <v>0.66805555555555596</v>
      </c>
    </row>
    <row r="970" spans="59:59" x14ac:dyDescent="0.25">
      <c r="BG970" s="45">
        <v>0.66874999999999996</v>
      </c>
    </row>
    <row r="971" spans="59:59" x14ac:dyDescent="0.25">
      <c r="BG971" s="45">
        <v>0.66944444444444495</v>
      </c>
    </row>
    <row r="972" spans="59:59" x14ac:dyDescent="0.25">
      <c r="BG972" s="45">
        <v>0.67013888888888895</v>
      </c>
    </row>
    <row r="973" spans="59:59" x14ac:dyDescent="0.25">
      <c r="BG973" s="45">
        <v>0.67083333333333295</v>
      </c>
    </row>
    <row r="974" spans="59:59" x14ac:dyDescent="0.25">
      <c r="BG974" s="45">
        <v>0.67152777777777795</v>
      </c>
    </row>
    <row r="975" spans="59:59" x14ac:dyDescent="0.25">
      <c r="BG975" s="45">
        <v>0.67222222222222205</v>
      </c>
    </row>
    <row r="976" spans="59:59" x14ac:dyDescent="0.25">
      <c r="BG976" s="45">
        <v>0.67291666666666705</v>
      </c>
    </row>
    <row r="977" spans="59:59" x14ac:dyDescent="0.25">
      <c r="BG977" s="45">
        <v>0.67361111111111105</v>
      </c>
    </row>
    <row r="978" spans="59:59" x14ac:dyDescent="0.25">
      <c r="BG978" s="45">
        <v>0.67430555555555605</v>
      </c>
    </row>
    <row r="979" spans="59:59" x14ac:dyDescent="0.25">
      <c r="BG979" s="45">
        <v>0.67500000000000004</v>
      </c>
    </row>
    <row r="980" spans="59:59" x14ac:dyDescent="0.25">
      <c r="BG980" s="45">
        <v>0.67569444444444404</v>
      </c>
    </row>
    <row r="981" spans="59:59" x14ac:dyDescent="0.25">
      <c r="BG981" s="45">
        <v>0.67638888888888904</v>
      </c>
    </row>
    <row r="982" spans="59:59" x14ac:dyDescent="0.25">
      <c r="BG982" s="45">
        <v>0.67708333333333304</v>
      </c>
    </row>
    <row r="983" spans="59:59" x14ac:dyDescent="0.25">
      <c r="BG983" s="45">
        <v>0.67777777777777803</v>
      </c>
    </row>
    <row r="984" spans="59:59" x14ac:dyDescent="0.25">
      <c r="BG984" s="45">
        <v>0.67847222222222203</v>
      </c>
    </row>
    <row r="985" spans="59:59" x14ac:dyDescent="0.25">
      <c r="BG985" s="45">
        <v>0.67916666666666703</v>
      </c>
    </row>
    <row r="986" spans="59:59" x14ac:dyDescent="0.25">
      <c r="BG986" s="45">
        <v>0.67986111111111103</v>
      </c>
    </row>
    <row r="987" spans="59:59" x14ac:dyDescent="0.25">
      <c r="BG987" s="45">
        <v>0.68055555555555602</v>
      </c>
    </row>
    <row r="988" spans="59:59" x14ac:dyDescent="0.25">
      <c r="BG988" s="45">
        <v>0.68125000000000002</v>
      </c>
    </row>
    <row r="989" spans="59:59" x14ac:dyDescent="0.25">
      <c r="BG989" s="45">
        <v>0.68194444444444402</v>
      </c>
    </row>
    <row r="990" spans="59:59" x14ac:dyDescent="0.25">
      <c r="BG990" s="45">
        <v>0.68263888888888902</v>
      </c>
    </row>
    <row r="991" spans="59:59" x14ac:dyDescent="0.25">
      <c r="BG991" s="45">
        <v>0.68333333333333302</v>
      </c>
    </row>
    <row r="992" spans="59:59" x14ac:dyDescent="0.25">
      <c r="BG992" s="45">
        <v>0.68402777777777801</v>
      </c>
    </row>
    <row r="993" spans="59:59" x14ac:dyDescent="0.25">
      <c r="BG993" s="45">
        <v>0.68472222222222201</v>
      </c>
    </row>
    <row r="994" spans="59:59" x14ac:dyDescent="0.25">
      <c r="BG994" s="45">
        <v>0.68541666666666701</v>
      </c>
    </row>
    <row r="995" spans="59:59" x14ac:dyDescent="0.25">
      <c r="BG995" s="45">
        <v>0.68611111111111101</v>
      </c>
    </row>
    <row r="996" spans="59:59" x14ac:dyDescent="0.25">
      <c r="BG996" s="45">
        <v>0.686805555555556</v>
      </c>
    </row>
    <row r="997" spans="59:59" x14ac:dyDescent="0.25">
      <c r="BG997" s="45">
        <v>0.6875</v>
      </c>
    </row>
    <row r="998" spans="59:59" x14ac:dyDescent="0.25">
      <c r="BG998" s="45">
        <v>0.688194444444444</v>
      </c>
    </row>
    <row r="999" spans="59:59" x14ac:dyDescent="0.25">
      <c r="BG999" s="45">
        <v>0.68888888888888899</v>
      </c>
    </row>
    <row r="1000" spans="59:59" x14ac:dyDescent="0.25">
      <c r="BG1000" s="45">
        <v>0.68958333333333299</v>
      </c>
    </row>
    <row r="1001" spans="59:59" x14ac:dyDescent="0.25">
      <c r="BG1001" s="45">
        <v>0.69027777777777799</v>
      </c>
    </row>
    <row r="1002" spans="59:59" x14ac:dyDescent="0.25">
      <c r="BG1002" s="45">
        <v>0.69097222222222199</v>
      </c>
    </row>
    <row r="1003" spans="59:59" x14ac:dyDescent="0.25">
      <c r="BG1003" s="45">
        <v>0.69166666666666698</v>
      </c>
    </row>
    <row r="1004" spans="59:59" x14ac:dyDescent="0.25">
      <c r="BG1004" s="45">
        <v>0.69236111111111098</v>
      </c>
    </row>
    <row r="1005" spans="59:59" x14ac:dyDescent="0.25">
      <c r="BG1005" s="45">
        <v>0.69305555555555598</v>
      </c>
    </row>
    <row r="1006" spans="59:59" x14ac:dyDescent="0.25">
      <c r="BG1006" s="45">
        <v>0.69374999999999998</v>
      </c>
    </row>
    <row r="1007" spans="59:59" x14ac:dyDescent="0.25">
      <c r="BG1007" s="45">
        <v>0.69444444444444398</v>
      </c>
    </row>
    <row r="1008" spans="59:59" x14ac:dyDescent="0.25">
      <c r="BG1008" s="45">
        <v>0.69513888888888897</v>
      </c>
    </row>
    <row r="1009" spans="59:59" x14ac:dyDescent="0.25">
      <c r="BG1009" s="45">
        <v>0.69583333333333297</v>
      </c>
    </row>
    <row r="1010" spans="59:59" x14ac:dyDescent="0.25">
      <c r="BG1010" s="45">
        <v>0.69652777777777797</v>
      </c>
    </row>
    <row r="1011" spans="59:59" x14ac:dyDescent="0.25">
      <c r="BG1011" s="45">
        <v>0.69722222222222197</v>
      </c>
    </row>
    <row r="1012" spans="59:59" x14ac:dyDescent="0.25">
      <c r="BG1012" s="45">
        <v>0.69791666666666696</v>
      </c>
    </row>
    <row r="1013" spans="59:59" x14ac:dyDescent="0.25">
      <c r="BG1013" s="45">
        <v>0.69861111111111096</v>
      </c>
    </row>
    <row r="1014" spans="59:59" x14ac:dyDescent="0.25">
      <c r="BG1014" s="45">
        <v>0.69930555555555596</v>
      </c>
    </row>
    <row r="1015" spans="59:59" x14ac:dyDescent="0.25">
      <c r="BG1015" s="45">
        <v>0.7</v>
      </c>
    </row>
    <row r="1016" spans="59:59" x14ac:dyDescent="0.25">
      <c r="BG1016" s="45">
        <v>0.70069444444444495</v>
      </c>
    </row>
    <row r="1017" spans="59:59" x14ac:dyDescent="0.25">
      <c r="BG1017" s="45">
        <v>0.70138888888888895</v>
      </c>
    </row>
    <row r="1018" spans="59:59" x14ac:dyDescent="0.25">
      <c r="BG1018" s="45">
        <v>0.70208333333333295</v>
      </c>
    </row>
    <row r="1019" spans="59:59" x14ac:dyDescent="0.25">
      <c r="BG1019" s="45">
        <v>0.70277777777777795</v>
      </c>
    </row>
    <row r="1020" spans="59:59" x14ac:dyDescent="0.25">
      <c r="BG1020" s="45">
        <v>0.70347222222222205</v>
      </c>
    </row>
    <row r="1021" spans="59:59" x14ac:dyDescent="0.25">
      <c r="BG1021" s="45">
        <v>0.70416666666666705</v>
      </c>
    </row>
    <row r="1022" spans="59:59" x14ac:dyDescent="0.25">
      <c r="BG1022" s="45">
        <v>0.70486111111111105</v>
      </c>
    </row>
    <row r="1023" spans="59:59" x14ac:dyDescent="0.25">
      <c r="BG1023" s="45">
        <v>0.70555555555555605</v>
      </c>
    </row>
    <row r="1024" spans="59:59" x14ac:dyDescent="0.25">
      <c r="BG1024" s="45">
        <v>0.70625000000000004</v>
      </c>
    </row>
    <row r="1025" spans="59:59" x14ac:dyDescent="0.25">
      <c r="BG1025" s="45">
        <v>0.70694444444444404</v>
      </c>
    </row>
    <row r="1026" spans="59:59" x14ac:dyDescent="0.25">
      <c r="BG1026" s="45">
        <v>0.70763888888888904</v>
      </c>
    </row>
    <row r="1027" spans="59:59" x14ac:dyDescent="0.25">
      <c r="BG1027" s="45">
        <v>0.70833333333333304</v>
      </c>
    </row>
    <row r="1028" spans="59:59" x14ac:dyDescent="0.25">
      <c r="BG1028" s="45">
        <v>0.70902777777777803</v>
      </c>
    </row>
    <row r="1029" spans="59:59" x14ac:dyDescent="0.25">
      <c r="BG1029" s="45">
        <v>0.70972222222222203</v>
      </c>
    </row>
    <row r="1030" spans="59:59" x14ac:dyDescent="0.25">
      <c r="BG1030" s="45">
        <v>0.71041666666666703</v>
      </c>
    </row>
    <row r="1031" spans="59:59" x14ac:dyDescent="0.25">
      <c r="BG1031" s="45">
        <v>0.71111111111111103</v>
      </c>
    </row>
    <row r="1032" spans="59:59" x14ac:dyDescent="0.25">
      <c r="BG1032" s="45">
        <v>0.71180555555555602</v>
      </c>
    </row>
    <row r="1033" spans="59:59" x14ac:dyDescent="0.25">
      <c r="BG1033" s="45">
        <v>0.71250000000000002</v>
      </c>
    </row>
    <row r="1034" spans="59:59" x14ac:dyDescent="0.25">
      <c r="BG1034" s="45">
        <v>0.71319444444444402</v>
      </c>
    </row>
    <row r="1035" spans="59:59" x14ac:dyDescent="0.25">
      <c r="BG1035" s="45">
        <v>0.71388888888888902</v>
      </c>
    </row>
    <row r="1036" spans="59:59" x14ac:dyDescent="0.25">
      <c r="BG1036" s="45">
        <v>0.71458333333333302</v>
      </c>
    </row>
    <row r="1037" spans="59:59" x14ac:dyDescent="0.25">
      <c r="BG1037" s="45">
        <v>0.71527777777777801</v>
      </c>
    </row>
    <row r="1038" spans="59:59" x14ac:dyDescent="0.25">
      <c r="BG1038" s="45">
        <v>0.71597222222222201</v>
      </c>
    </row>
    <row r="1039" spans="59:59" x14ac:dyDescent="0.25">
      <c r="BG1039" s="45">
        <v>0.71666666666666701</v>
      </c>
    </row>
    <row r="1040" spans="59:59" x14ac:dyDescent="0.25">
      <c r="BG1040" s="45">
        <v>0.71736111111111101</v>
      </c>
    </row>
    <row r="1041" spans="59:59" x14ac:dyDescent="0.25">
      <c r="BG1041" s="45">
        <v>0.718055555555556</v>
      </c>
    </row>
    <row r="1042" spans="59:59" x14ac:dyDescent="0.25">
      <c r="BG1042" s="45">
        <v>0.71875</v>
      </c>
    </row>
    <row r="1043" spans="59:59" x14ac:dyDescent="0.25">
      <c r="BG1043" s="45">
        <v>0.719444444444444</v>
      </c>
    </row>
    <row r="1044" spans="59:59" x14ac:dyDescent="0.25">
      <c r="BG1044" s="45">
        <v>0.72013888888888899</v>
      </c>
    </row>
    <row r="1045" spans="59:59" x14ac:dyDescent="0.25">
      <c r="BG1045" s="45">
        <v>0.72083333333333299</v>
      </c>
    </row>
    <row r="1046" spans="59:59" x14ac:dyDescent="0.25">
      <c r="BG1046" s="45">
        <v>0.72152777777777799</v>
      </c>
    </row>
    <row r="1047" spans="59:59" x14ac:dyDescent="0.25">
      <c r="BG1047" s="45">
        <v>0.72222222222222199</v>
      </c>
    </row>
    <row r="1048" spans="59:59" x14ac:dyDescent="0.25">
      <c r="BG1048" s="45">
        <v>0.72291666666666698</v>
      </c>
    </row>
    <row r="1049" spans="59:59" x14ac:dyDescent="0.25">
      <c r="BG1049" s="45">
        <v>0.72361111111111098</v>
      </c>
    </row>
    <row r="1050" spans="59:59" x14ac:dyDescent="0.25">
      <c r="BG1050" s="45">
        <v>0.72430555555555598</v>
      </c>
    </row>
    <row r="1051" spans="59:59" x14ac:dyDescent="0.25">
      <c r="BG1051" s="45">
        <v>0.72499999999999998</v>
      </c>
    </row>
    <row r="1052" spans="59:59" x14ac:dyDescent="0.25">
      <c r="BG1052" s="45">
        <v>0.72569444444444398</v>
      </c>
    </row>
    <row r="1053" spans="59:59" x14ac:dyDescent="0.25">
      <c r="BG1053" s="45">
        <v>0.72638888888888897</v>
      </c>
    </row>
    <row r="1054" spans="59:59" x14ac:dyDescent="0.25">
      <c r="BG1054" s="45">
        <v>0.72708333333333297</v>
      </c>
    </row>
    <row r="1055" spans="59:59" x14ac:dyDescent="0.25">
      <c r="BG1055" s="45">
        <v>0.72777777777777797</v>
      </c>
    </row>
    <row r="1056" spans="59:59" x14ac:dyDescent="0.25">
      <c r="BG1056" s="45">
        <v>0.72847222222222197</v>
      </c>
    </row>
    <row r="1057" spans="59:59" x14ac:dyDescent="0.25">
      <c r="BG1057" s="45">
        <v>0.72916666666666696</v>
      </c>
    </row>
    <row r="1058" spans="59:59" x14ac:dyDescent="0.25">
      <c r="BG1058" s="45">
        <v>0.72986111111111096</v>
      </c>
    </row>
    <row r="1059" spans="59:59" x14ac:dyDescent="0.25">
      <c r="BG1059" s="45">
        <v>0.73055555555555596</v>
      </c>
    </row>
    <row r="1060" spans="59:59" x14ac:dyDescent="0.25">
      <c r="BG1060" s="45">
        <v>0.73124999999999996</v>
      </c>
    </row>
    <row r="1061" spans="59:59" x14ac:dyDescent="0.25">
      <c r="BG1061" s="45">
        <v>0.73194444444444495</v>
      </c>
    </row>
    <row r="1062" spans="59:59" x14ac:dyDescent="0.25">
      <c r="BG1062" s="45">
        <v>0.73263888888888895</v>
      </c>
    </row>
    <row r="1063" spans="59:59" x14ac:dyDescent="0.25">
      <c r="BG1063" s="45">
        <v>0.73333333333333295</v>
      </c>
    </row>
    <row r="1064" spans="59:59" x14ac:dyDescent="0.25">
      <c r="BG1064" s="45">
        <v>0.73402777777777795</v>
      </c>
    </row>
    <row r="1065" spans="59:59" x14ac:dyDescent="0.25">
      <c r="BG1065" s="45">
        <v>0.73472222222222205</v>
      </c>
    </row>
    <row r="1066" spans="59:59" x14ac:dyDescent="0.25">
      <c r="BG1066" s="45">
        <v>0.73541666666666705</v>
      </c>
    </row>
    <row r="1067" spans="59:59" x14ac:dyDescent="0.25">
      <c r="BG1067" s="45">
        <v>0.73611111111111105</v>
      </c>
    </row>
    <row r="1068" spans="59:59" x14ac:dyDescent="0.25">
      <c r="BG1068" s="45">
        <v>0.73680555555555605</v>
      </c>
    </row>
    <row r="1069" spans="59:59" x14ac:dyDescent="0.25">
      <c r="BG1069" s="45">
        <v>0.73750000000000004</v>
      </c>
    </row>
    <row r="1070" spans="59:59" x14ac:dyDescent="0.25">
      <c r="BG1070" s="45">
        <v>0.73819444444444404</v>
      </c>
    </row>
    <row r="1071" spans="59:59" x14ac:dyDescent="0.25">
      <c r="BG1071" s="45">
        <v>0.73888888888888904</v>
      </c>
    </row>
    <row r="1072" spans="59:59" x14ac:dyDescent="0.25">
      <c r="BG1072" s="45">
        <v>0.73958333333333304</v>
      </c>
    </row>
    <row r="1073" spans="59:59" x14ac:dyDescent="0.25">
      <c r="BG1073" s="45">
        <v>0.74027777777777803</v>
      </c>
    </row>
    <row r="1074" spans="59:59" x14ac:dyDescent="0.25">
      <c r="BG1074" s="45">
        <v>0.74097222222222203</v>
      </c>
    </row>
    <row r="1075" spans="59:59" x14ac:dyDescent="0.25">
      <c r="BG1075" s="45">
        <v>0.74166666666666703</v>
      </c>
    </row>
    <row r="1076" spans="59:59" x14ac:dyDescent="0.25">
      <c r="BG1076" s="45">
        <v>0.74236111111111103</v>
      </c>
    </row>
    <row r="1077" spans="59:59" x14ac:dyDescent="0.25">
      <c r="BG1077" s="45">
        <v>0.74305555555555602</v>
      </c>
    </row>
    <row r="1078" spans="59:59" x14ac:dyDescent="0.25">
      <c r="BG1078" s="45">
        <v>0.74375000000000002</v>
      </c>
    </row>
    <row r="1079" spans="59:59" x14ac:dyDescent="0.25">
      <c r="BG1079" s="45">
        <v>0.74444444444444402</v>
      </c>
    </row>
    <row r="1080" spans="59:59" x14ac:dyDescent="0.25">
      <c r="BG1080" s="45">
        <v>0.74513888888888902</v>
      </c>
    </row>
    <row r="1081" spans="59:59" x14ac:dyDescent="0.25">
      <c r="BG1081" s="45">
        <v>0.74583333333333302</v>
      </c>
    </row>
    <row r="1082" spans="59:59" x14ac:dyDescent="0.25">
      <c r="BG1082" s="45">
        <v>0.74652777777777801</v>
      </c>
    </row>
    <row r="1083" spans="59:59" x14ac:dyDescent="0.25">
      <c r="BG1083" s="45">
        <v>0.74722222222222201</v>
      </c>
    </row>
    <row r="1084" spans="59:59" x14ac:dyDescent="0.25">
      <c r="BG1084" s="45">
        <v>0.74791666666666701</v>
      </c>
    </row>
    <row r="1085" spans="59:59" x14ac:dyDescent="0.25">
      <c r="BG1085" s="45">
        <v>0.74861111111111101</v>
      </c>
    </row>
    <row r="1086" spans="59:59" x14ac:dyDescent="0.25">
      <c r="BG1086" s="45">
        <v>0.749305555555556</v>
      </c>
    </row>
    <row r="1087" spans="59:59" x14ac:dyDescent="0.25">
      <c r="BG1087" s="45">
        <v>0.75</v>
      </c>
    </row>
    <row r="1088" spans="59:59" x14ac:dyDescent="0.25">
      <c r="BG1088" s="45">
        <v>0.750694444444444</v>
      </c>
    </row>
    <row r="1089" spans="59:59" x14ac:dyDescent="0.25">
      <c r="BG1089" s="45">
        <v>0.75138888888888899</v>
      </c>
    </row>
    <row r="1090" spans="59:59" x14ac:dyDescent="0.25">
      <c r="BG1090" s="45">
        <v>0.75208333333333299</v>
      </c>
    </row>
    <row r="1091" spans="59:59" x14ac:dyDescent="0.25">
      <c r="BG1091" s="45">
        <v>0.75277777777777799</v>
      </c>
    </row>
    <row r="1092" spans="59:59" x14ac:dyDescent="0.25">
      <c r="BG1092" s="45">
        <v>0.75347222222222199</v>
      </c>
    </row>
    <row r="1093" spans="59:59" x14ac:dyDescent="0.25">
      <c r="BG1093" s="45">
        <v>0.75416666666666698</v>
      </c>
    </row>
    <row r="1094" spans="59:59" x14ac:dyDescent="0.25">
      <c r="BG1094" s="45">
        <v>0.75486111111111098</v>
      </c>
    </row>
    <row r="1095" spans="59:59" x14ac:dyDescent="0.25">
      <c r="BG1095" s="45">
        <v>0.75555555555555598</v>
      </c>
    </row>
    <row r="1096" spans="59:59" x14ac:dyDescent="0.25">
      <c r="BG1096" s="45">
        <v>0.75624999999999998</v>
      </c>
    </row>
    <row r="1097" spans="59:59" x14ac:dyDescent="0.25">
      <c r="BG1097" s="45">
        <v>0.75694444444444398</v>
      </c>
    </row>
    <row r="1098" spans="59:59" x14ac:dyDescent="0.25">
      <c r="BG1098" s="45">
        <v>0.75763888888888897</v>
      </c>
    </row>
    <row r="1099" spans="59:59" x14ac:dyDescent="0.25">
      <c r="BG1099" s="45">
        <v>0.75833333333333297</v>
      </c>
    </row>
    <row r="1100" spans="59:59" x14ac:dyDescent="0.25">
      <c r="BG1100" s="45">
        <v>0.75902777777777797</v>
      </c>
    </row>
    <row r="1101" spans="59:59" x14ac:dyDescent="0.25">
      <c r="BG1101" s="45">
        <v>0.75972222222222197</v>
      </c>
    </row>
    <row r="1102" spans="59:59" x14ac:dyDescent="0.25">
      <c r="BG1102" s="45">
        <v>0.76041666666666696</v>
      </c>
    </row>
    <row r="1103" spans="59:59" x14ac:dyDescent="0.25">
      <c r="BG1103" s="45">
        <v>0.76111111111111096</v>
      </c>
    </row>
    <row r="1104" spans="59:59" x14ac:dyDescent="0.25">
      <c r="BG1104" s="45">
        <v>0.76180555555555596</v>
      </c>
    </row>
    <row r="1105" spans="59:59" x14ac:dyDescent="0.25">
      <c r="BG1105" s="45">
        <v>0.76249999999999996</v>
      </c>
    </row>
    <row r="1106" spans="59:59" x14ac:dyDescent="0.25">
      <c r="BG1106" s="45">
        <v>0.76319444444444495</v>
      </c>
    </row>
    <row r="1107" spans="59:59" x14ac:dyDescent="0.25">
      <c r="BG1107" s="45">
        <v>0.76388888888888895</v>
      </c>
    </row>
    <row r="1108" spans="59:59" x14ac:dyDescent="0.25">
      <c r="BG1108" s="45">
        <v>0.76458333333333295</v>
      </c>
    </row>
    <row r="1109" spans="59:59" x14ac:dyDescent="0.25">
      <c r="BG1109" s="45">
        <v>0.76527777777777795</v>
      </c>
    </row>
    <row r="1110" spans="59:59" x14ac:dyDescent="0.25">
      <c r="BG1110" s="45">
        <v>0.76597222222222205</v>
      </c>
    </row>
    <row r="1111" spans="59:59" x14ac:dyDescent="0.25">
      <c r="BG1111" s="45">
        <v>0.76666666666666705</v>
      </c>
    </row>
    <row r="1112" spans="59:59" x14ac:dyDescent="0.25">
      <c r="BG1112" s="45">
        <v>0.76736111111111105</v>
      </c>
    </row>
    <row r="1113" spans="59:59" x14ac:dyDescent="0.25">
      <c r="BG1113" s="45">
        <v>0.76805555555555605</v>
      </c>
    </row>
    <row r="1114" spans="59:59" x14ac:dyDescent="0.25">
      <c r="BG1114" s="45">
        <v>0.76875000000000004</v>
      </c>
    </row>
    <row r="1115" spans="59:59" x14ac:dyDescent="0.25">
      <c r="BG1115" s="45">
        <v>0.76944444444444404</v>
      </c>
    </row>
    <row r="1116" spans="59:59" x14ac:dyDescent="0.25">
      <c r="BG1116" s="45">
        <v>0.77013888888888904</v>
      </c>
    </row>
    <row r="1117" spans="59:59" x14ac:dyDescent="0.25">
      <c r="BG1117" s="45">
        <v>0.77083333333333304</v>
      </c>
    </row>
    <row r="1118" spans="59:59" x14ac:dyDescent="0.25">
      <c r="BG1118" s="45">
        <v>0.77152777777777803</v>
      </c>
    </row>
    <row r="1119" spans="59:59" x14ac:dyDescent="0.25">
      <c r="BG1119" s="45">
        <v>0.77222222222222203</v>
      </c>
    </row>
    <row r="1120" spans="59:59" x14ac:dyDescent="0.25">
      <c r="BG1120" s="45">
        <v>0.77291666666666703</v>
      </c>
    </row>
    <row r="1121" spans="59:59" x14ac:dyDescent="0.25">
      <c r="BG1121" s="45">
        <v>0.77361111111111103</v>
      </c>
    </row>
    <row r="1122" spans="59:59" x14ac:dyDescent="0.25">
      <c r="BG1122" s="45">
        <v>0.77430555555555602</v>
      </c>
    </row>
    <row r="1123" spans="59:59" x14ac:dyDescent="0.25">
      <c r="BG1123" s="45">
        <v>0.77500000000000002</v>
      </c>
    </row>
    <row r="1124" spans="59:59" x14ac:dyDescent="0.25">
      <c r="BG1124" s="45">
        <v>0.77569444444444402</v>
      </c>
    </row>
    <row r="1125" spans="59:59" x14ac:dyDescent="0.25">
      <c r="BG1125" s="45">
        <v>0.77638888888888902</v>
      </c>
    </row>
    <row r="1126" spans="59:59" x14ac:dyDescent="0.25">
      <c r="BG1126" s="45">
        <v>0.77708333333333302</v>
      </c>
    </row>
    <row r="1127" spans="59:59" x14ac:dyDescent="0.25">
      <c r="BG1127" s="45">
        <v>0.77777777777777801</v>
      </c>
    </row>
    <row r="1128" spans="59:59" x14ac:dyDescent="0.25">
      <c r="BG1128" s="45">
        <v>0.77847222222222201</v>
      </c>
    </row>
    <row r="1129" spans="59:59" x14ac:dyDescent="0.25">
      <c r="BG1129" s="45">
        <v>0.77916666666666701</v>
      </c>
    </row>
    <row r="1130" spans="59:59" x14ac:dyDescent="0.25">
      <c r="BG1130" s="45">
        <v>0.77986111111111101</v>
      </c>
    </row>
    <row r="1131" spans="59:59" x14ac:dyDescent="0.25">
      <c r="BG1131" s="45">
        <v>0.780555555555556</v>
      </c>
    </row>
    <row r="1132" spans="59:59" x14ac:dyDescent="0.25">
      <c r="BG1132" s="45">
        <v>0.78125</v>
      </c>
    </row>
    <row r="1133" spans="59:59" x14ac:dyDescent="0.25">
      <c r="BG1133" s="45">
        <v>0.781944444444444</v>
      </c>
    </row>
    <row r="1134" spans="59:59" x14ac:dyDescent="0.25">
      <c r="BG1134" s="45">
        <v>0.78263888888888899</v>
      </c>
    </row>
    <row r="1135" spans="59:59" x14ac:dyDescent="0.25">
      <c r="BG1135" s="45">
        <v>0.78333333333333299</v>
      </c>
    </row>
    <row r="1136" spans="59:59" x14ac:dyDescent="0.25">
      <c r="BG1136" s="45">
        <v>0.78402777777777799</v>
      </c>
    </row>
    <row r="1137" spans="59:59" x14ac:dyDescent="0.25">
      <c r="BG1137" s="45">
        <v>0.78472222222222199</v>
      </c>
    </row>
    <row r="1138" spans="59:59" x14ac:dyDescent="0.25">
      <c r="BG1138" s="45">
        <v>0.78541666666666698</v>
      </c>
    </row>
    <row r="1139" spans="59:59" x14ac:dyDescent="0.25">
      <c r="BG1139" s="45">
        <v>0.78611111111111098</v>
      </c>
    </row>
    <row r="1140" spans="59:59" x14ac:dyDescent="0.25">
      <c r="BG1140" s="45">
        <v>0.78680555555555598</v>
      </c>
    </row>
    <row r="1141" spans="59:59" x14ac:dyDescent="0.25">
      <c r="BG1141" s="45">
        <v>0.78749999999999998</v>
      </c>
    </row>
    <row r="1142" spans="59:59" x14ac:dyDescent="0.25">
      <c r="BG1142" s="45">
        <v>0.78819444444444398</v>
      </c>
    </row>
    <row r="1143" spans="59:59" x14ac:dyDescent="0.25">
      <c r="BG1143" s="45">
        <v>0.78888888888888897</v>
      </c>
    </row>
    <row r="1144" spans="59:59" x14ac:dyDescent="0.25">
      <c r="BG1144" s="45">
        <v>0.78958333333333297</v>
      </c>
    </row>
    <row r="1145" spans="59:59" x14ac:dyDescent="0.25">
      <c r="BG1145" s="45">
        <v>0.79027777777777797</v>
      </c>
    </row>
    <row r="1146" spans="59:59" x14ac:dyDescent="0.25">
      <c r="BG1146" s="45">
        <v>0.79097222222222197</v>
      </c>
    </row>
    <row r="1147" spans="59:59" x14ac:dyDescent="0.25">
      <c r="BG1147" s="45">
        <v>0.79166666666666696</v>
      </c>
    </row>
    <row r="1148" spans="59:59" x14ac:dyDescent="0.25">
      <c r="BG1148" s="45">
        <v>0.79236111111111096</v>
      </c>
    </row>
    <row r="1149" spans="59:59" x14ac:dyDescent="0.25">
      <c r="BG1149" s="45">
        <v>0.79305555555555596</v>
      </c>
    </row>
    <row r="1150" spans="59:59" x14ac:dyDescent="0.25">
      <c r="BG1150" s="45">
        <v>0.79374999999999996</v>
      </c>
    </row>
    <row r="1151" spans="59:59" x14ac:dyDescent="0.25">
      <c r="BG1151" s="45">
        <v>0.79444444444444495</v>
      </c>
    </row>
    <row r="1152" spans="59:59" x14ac:dyDescent="0.25">
      <c r="BG1152" s="45">
        <v>0.79513888888888895</v>
      </c>
    </row>
    <row r="1153" spans="59:59" x14ac:dyDescent="0.25">
      <c r="BG1153" s="45">
        <v>0.79583333333333295</v>
      </c>
    </row>
    <row r="1154" spans="59:59" x14ac:dyDescent="0.25">
      <c r="BG1154" s="45">
        <v>0.79652777777777795</v>
      </c>
    </row>
    <row r="1155" spans="59:59" x14ac:dyDescent="0.25">
      <c r="BG1155" s="45">
        <v>0.79722222222222205</v>
      </c>
    </row>
    <row r="1156" spans="59:59" x14ac:dyDescent="0.25">
      <c r="BG1156" s="45">
        <v>0.79791666666666705</v>
      </c>
    </row>
    <row r="1157" spans="59:59" x14ac:dyDescent="0.25">
      <c r="BG1157" s="45">
        <v>0.79861111111111105</v>
      </c>
    </row>
    <row r="1158" spans="59:59" x14ac:dyDescent="0.25">
      <c r="BG1158" s="45">
        <v>0.79930555555555605</v>
      </c>
    </row>
    <row r="1159" spans="59:59" x14ac:dyDescent="0.25">
      <c r="BG1159" s="45">
        <v>0.8</v>
      </c>
    </row>
    <row r="1160" spans="59:59" x14ac:dyDescent="0.25">
      <c r="BG1160" s="45">
        <v>0.80069444444444404</v>
      </c>
    </row>
    <row r="1161" spans="59:59" x14ac:dyDescent="0.25">
      <c r="BG1161" s="45">
        <v>0.80138888888888904</v>
      </c>
    </row>
    <row r="1162" spans="59:59" x14ac:dyDescent="0.25">
      <c r="BG1162" s="45">
        <v>0.80208333333333304</v>
      </c>
    </row>
    <row r="1163" spans="59:59" x14ac:dyDescent="0.25">
      <c r="BG1163" s="45">
        <v>0.80277777777777803</v>
      </c>
    </row>
    <row r="1164" spans="59:59" x14ac:dyDescent="0.25">
      <c r="BG1164" s="45">
        <v>0.80347222222222203</v>
      </c>
    </row>
    <row r="1165" spans="59:59" x14ac:dyDescent="0.25">
      <c r="BG1165" s="45">
        <v>0.80416666666666703</v>
      </c>
    </row>
    <row r="1166" spans="59:59" x14ac:dyDescent="0.25">
      <c r="BG1166" s="45">
        <v>0.80486111111111103</v>
      </c>
    </row>
    <row r="1167" spans="59:59" x14ac:dyDescent="0.25">
      <c r="BG1167" s="45">
        <v>0.80555555555555602</v>
      </c>
    </row>
    <row r="1168" spans="59:59" x14ac:dyDescent="0.25">
      <c r="BG1168" s="45">
        <v>0.80625000000000002</v>
      </c>
    </row>
    <row r="1169" spans="59:59" x14ac:dyDescent="0.25">
      <c r="BG1169" s="45">
        <v>0.80694444444444402</v>
      </c>
    </row>
    <row r="1170" spans="59:59" x14ac:dyDescent="0.25">
      <c r="BG1170" s="45">
        <v>0.80763888888888902</v>
      </c>
    </row>
    <row r="1171" spans="59:59" x14ac:dyDescent="0.25">
      <c r="BG1171" s="45">
        <v>0.80833333333333302</v>
      </c>
    </row>
    <row r="1172" spans="59:59" x14ac:dyDescent="0.25">
      <c r="BG1172" s="45">
        <v>0.80902777777777801</v>
      </c>
    </row>
    <row r="1173" spans="59:59" x14ac:dyDescent="0.25">
      <c r="BG1173" s="45">
        <v>0.80972222222222201</v>
      </c>
    </row>
    <row r="1174" spans="59:59" x14ac:dyDescent="0.25">
      <c r="BG1174" s="45">
        <v>0.81041666666666701</v>
      </c>
    </row>
    <row r="1175" spans="59:59" x14ac:dyDescent="0.25">
      <c r="BG1175" s="45">
        <v>0.81111111111111101</v>
      </c>
    </row>
    <row r="1176" spans="59:59" x14ac:dyDescent="0.25">
      <c r="BG1176" s="45">
        <v>0.811805555555556</v>
      </c>
    </row>
    <row r="1177" spans="59:59" x14ac:dyDescent="0.25">
      <c r="BG1177" s="45">
        <v>0.8125</v>
      </c>
    </row>
    <row r="1178" spans="59:59" x14ac:dyDescent="0.25">
      <c r="BG1178" s="45">
        <v>0.813194444444444</v>
      </c>
    </row>
    <row r="1179" spans="59:59" x14ac:dyDescent="0.25">
      <c r="BG1179" s="45">
        <v>0.81388888888888899</v>
      </c>
    </row>
    <row r="1180" spans="59:59" x14ac:dyDescent="0.25">
      <c r="BG1180" s="45">
        <v>0.81458333333333299</v>
      </c>
    </row>
    <row r="1181" spans="59:59" x14ac:dyDescent="0.25">
      <c r="BG1181" s="45">
        <v>0.81527777777777799</v>
      </c>
    </row>
    <row r="1182" spans="59:59" x14ac:dyDescent="0.25">
      <c r="BG1182" s="45">
        <v>0.81597222222222199</v>
      </c>
    </row>
    <row r="1183" spans="59:59" x14ac:dyDescent="0.25">
      <c r="BG1183" s="45">
        <v>0.81666666666666698</v>
      </c>
    </row>
    <row r="1184" spans="59:59" x14ac:dyDescent="0.25">
      <c r="BG1184" s="45">
        <v>0.81736111111111098</v>
      </c>
    </row>
    <row r="1185" spans="59:59" x14ac:dyDescent="0.25">
      <c r="BG1185" s="45">
        <v>0.81805555555555598</v>
      </c>
    </row>
    <row r="1186" spans="59:59" x14ac:dyDescent="0.25">
      <c r="BG1186" s="45">
        <v>0.81874999999999998</v>
      </c>
    </row>
    <row r="1187" spans="59:59" x14ac:dyDescent="0.25">
      <c r="BG1187" s="45">
        <v>0.81944444444444497</v>
      </c>
    </row>
    <row r="1188" spans="59:59" x14ac:dyDescent="0.25">
      <c r="BG1188" s="45">
        <v>0.82013888888888897</v>
      </c>
    </row>
    <row r="1189" spans="59:59" x14ac:dyDescent="0.25">
      <c r="BG1189" s="45">
        <v>0.82083333333333297</v>
      </c>
    </row>
    <row r="1190" spans="59:59" x14ac:dyDescent="0.25">
      <c r="BG1190" s="45">
        <v>0.82152777777777797</v>
      </c>
    </row>
    <row r="1191" spans="59:59" x14ac:dyDescent="0.25">
      <c r="BG1191" s="45">
        <v>0.82222222222222197</v>
      </c>
    </row>
    <row r="1192" spans="59:59" x14ac:dyDescent="0.25">
      <c r="BG1192" s="45">
        <v>0.82291666666666696</v>
      </c>
    </row>
    <row r="1193" spans="59:59" x14ac:dyDescent="0.25">
      <c r="BG1193" s="45">
        <v>0.82361111111111096</v>
      </c>
    </row>
    <row r="1194" spans="59:59" x14ac:dyDescent="0.25">
      <c r="BG1194" s="45">
        <v>0.82430555555555596</v>
      </c>
    </row>
    <row r="1195" spans="59:59" x14ac:dyDescent="0.25">
      <c r="BG1195" s="45">
        <v>0.82499999999999996</v>
      </c>
    </row>
    <row r="1196" spans="59:59" x14ac:dyDescent="0.25">
      <c r="BG1196" s="45">
        <v>0.82569444444444495</v>
      </c>
    </row>
    <row r="1197" spans="59:59" x14ac:dyDescent="0.25">
      <c r="BG1197" s="45">
        <v>0.82638888888888895</v>
      </c>
    </row>
    <row r="1198" spans="59:59" x14ac:dyDescent="0.25">
      <c r="BG1198" s="45">
        <v>0.82708333333333295</v>
      </c>
    </row>
    <row r="1199" spans="59:59" x14ac:dyDescent="0.25">
      <c r="BG1199" s="45">
        <v>0.82777777777777795</v>
      </c>
    </row>
    <row r="1200" spans="59:59" x14ac:dyDescent="0.25">
      <c r="BG1200" s="45">
        <v>0.82847222222222205</v>
      </c>
    </row>
    <row r="1201" spans="59:59" x14ac:dyDescent="0.25">
      <c r="BG1201" s="45">
        <v>0.82916666666666705</v>
      </c>
    </row>
    <row r="1202" spans="59:59" x14ac:dyDescent="0.25">
      <c r="BG1202" s="45">
        <v>0.82986111111111105</v>
      </c>
    </row>
    <row r="1203" spans="59:59" x14ac:dyDescent="0.25">
      <c r="BG1203" s="45">
        <v>0.83055555555555605</v>
      </c>
    </row>
    <row r="1204" spans="59:59" x14ac:dyDescent="0.25">
      <c r="BG1204" s="45">
        <v>0.83125000000000004</v>
      </c>
    </row>
    <row r="1205" spans="59:59" x14ac:dyDescent="0.25">
      <c r="BG1205" s="45">
        <v>0.83194444444444404</v>
      </c>
    </row>
    <row r="1206" spans="59:59" x14ac:dyDescent="0.25">
      <c r="BG1206" s="45">
        <v>0.83263888888888904</v>
      </c>
    </row>
    <row r="1207" spans="59:59" x14ac:dyDescent="0.25">
      <c r="BG1207" s="45">
        <v>0.83333333333333304</v>
      </c>
    </row>
    <row r="1208" spans="59:59" x14ac:dyDescent="0.25">
      <c r="BG1208" s="45">
        <v>0.83402777777777803</v>
      </c>
    </row>
    <row r="1209" spans="59:59" x14ac:dyDescent="0.25">
      <c r="BG1209" s="45">
        <v>0.83472222222222203</v>
      </c>
    </row>
    <row r="1210" spans="59:59" x14ac:dyDescent="0.25">
      <c r="BG1210" s="45">
        <v>0.83541666666666703</v>
      </c>
    </row>
    <row r="1211" spans="59:59" x14ac:dyDescent="0.25">
      <c r="BG1211" s="45">
        <v>0.83611111111111103</v>
      </c>
    </row>
    <row r="1212" spans="59:59" x14ac:dyDescent="0.25">
      <c r="BG1212" s="45">
        <v>0.83680555555555602</v>
      </c>
    </row>
    <row r="1213" spans="59:59" x14ac:dyDescent="0.25">
      <c r="BG1213" s="45">
        <v>0.83750000000000002</v>
      </c>
    </row>
    <row r="1214" spans="59:59" x14ac:dyDescent="0.25">
      <c r="BG1214" s="45">
        <v>0.83819444444444402</v>
      </c>
    </row>
    <row r="1215" spans="59:59" x14ac:dyDescent="0.25">
      <c r="BG1215" s="45">
        <v>0.83888888888888902</v>
      </c>
    </row>
    <row r="1216" spans="59:59" x14ac:dyDescent="0.25">
      <c r="BG1216" s="45">
        <v>0.83958333333333302</v>
      </c>
    </row>
    <row r="1217" spans="59:59" x14ac:dyDescent="0.25">
      <c r="BG1217" s="45">
        <v>0.84027777777777801</v>
      </c>
    </row>
    <row r="1218" spans="59:59" x14ac:dyDescent="0.25">
      <c r="BG1218" s="45">
        <v>0.84097222222222201</v>
      </c>
    </row>
    <row r="1219" spans="59:59" x14ac:dyDescent="0.25">
      <c r="BG1219" s="45">
        <v>0.84166666666666701</v>
      </c>
    </row>
    <row r="1220" spans="59:59" x14ac:dyDescent="0.25">
      <c r="BG1220" s="45">
        <v>0.84236111111111101</v>
      </c>
    </row>
    <row r="1221" spans="59:59" x14ac:dyDescent="0.25">
      <c r="BG1221" s="45">
        <v>0.843055555555556</v>
      </c>
    </row>
    <row r="1222" spans="59:59" x14ac:dyDescent="0.25">
      <c r="BG1222" s="45">
        <v>0.84375</v>
      </c>
    </row>
    <row r="1223" spans="59:59" x14ac:dyDescent="0.25">
      <c r="BG1223" s="45">
        <v>0.844444444444444</v>
      </c>
    </row>
    <row r="1224" spans="59:59" x14ac:dyDescent="0.25">
      <c r="BG1224" s="45">
        <v>0.84513888888888899</v>
      </c>
    </row>
    <row r="1225" spans="59:59" x14ac:dyDescent="0.25">
      <c r="BG1225" s="45">
        <v>0.84583333333333299</v>
      </c>
    </row>
    <row r="1226" spans="59:59" x14ac:dyDescent="0.25">
      <c r="BG1226" s="45">
        <v>0.84652777777777799</v>
      </c>
    </row>
    <row r="1227" spans="59:59" x14ac:dyDescent="0.25">
      <c r="BG1227" s="45">
        <v>0.84722222222222199</v>
      </c>
    </row>
    <row r="1228" spans="59:59" x14ac:dyDescent="0.25">
      <c r="BG1228" s="45">
        <v>0.84791666666666698</v>
      </c>
    </row>
    <row r="1229" spans="59:59" x14ac:dyDescent="0.25">
      <c r="BG1229" s="45">
        <v>0.84861111111111098</v>
      </c>
    </row>
    <row r="1230" spans="59:59" x14ac:dyDescent="0.25">
      <c r="BG1230" s="45">
        <v>0.84930555555555598</v>
      </c>
    </row>
    <row r="1231" spans="59:59" x14ac:dyDescent="0.25">
      <c r="BG1231" s="45">
        <v>0.85</v>
      </c>
    </row>
    <row r="1232" spans="59:59" x14ac:dyDescent="0.25">
      <c r="BG1232" s="45">
        <v>0.85069444444444497</v>
      </c>
    </row>
    <row r="1233" spans="59:59" x14ac:dyDescent="0.25">
      <c r="BG1233" s="45">
        <v>0.85138888888888897</v>
      </c>
    </row>
    <row r="1234" spans="59:59" x14ac:dyDescent="0.25">
      <c r="BG1234" s="45">
        <v>0.85208333333333297</v>
      </c>
    </row>
    <row r="1235" spans="59:59" x14ac:dyDescent="0.25">
      <c r="BG1235" s="45">
        <v>0.85277777777777797</v>
      </c>
    </row>
    <row r="1236" spans="59:59" x14ac:dyDescent="0.25">
      <c r="BG1236" s="45">
        <v>0.85347222222222197</v>
      </c>
    </row>
    <row r="1237" spans="59:59" x14ac:dyDescent="0.25">
      <c r="BG1237" s="45">
        <v>0.85416666666666696</v>
      </c>
    </row>
    <row r="1238" spans="59:59" x14ac:dyDescent="0.25">
      <c r="BG1238" s="45">
        <v>0.85486111111111096</v>
      </c>
    </row>
    <row r="1239" spans="59:59" x14ac:dyDescent="0.25">
      <c r="BG1239" s="45">
        <v>0.85555555555555596</v>
      </c>
    </row>
    <row r="1240" spans="59:59" x14ac:dyDescent="0.25">
      <c r="BG1240" s="45">
        <v>0.85624999999999996</v>
      </c>
    </row>
    <row r="1241" spans="59:59" x14ac:dyDescent="0.25">
      <c r="BG1241" s="45">
        <v>0.85694444444444495</v>
      </c>
    </row>
    <row r="1242" spans="59:59" x14ac:dyDescent="0.25">
      <c r="BG1242" s="45">
        <v>0.85763888888888895</v>
      </c>
    </row>
    <row r="1243" spans="59:59" x14ac:dyDescent="0.25">
      <c r="BG1243" s="45">
        <v>0.85833333333333295</v>
      </c>
    </row>
    <row r="1244" spans="59:59" x14ac:dyDescent="0.25">
      <c r="BG1244" s="45">
        <v>0.85902777777777795</v>
      </c>
    </row>
    <row r="1245" spans="59:59" x14ac:dyDescent="0.25">
      <c r="BG1245" s="45">
        <v>0.85972222222222205</v>
      </c>
    </row>
    <row r="1246" spans="59:59" x14ac:dyDescent="0.25">
      <c r="BG1246" s="45">
        <v>0.86041666666666705</v>
      </c>
    </row>
    <row r="1247" spans="59:59" x14ac:dyDescent="0.25">
      <c r="BG1247" s="45">
        <v>0.86111111111111105</v>
      </c>
    </row>
    <row r="1248" spans="59:59" x14ac:dyDescent="0.25">
      <c r="BG1248" s="45">
        <v>0.86180555555555605</v>
      </c>
    </row>
    <row r="1249" spans="59:59" x14ac:dyDescent="0.25">
      <c r="BG1249" s="45">
        <v>0.86250000000000004</v>
      </c>
    </row>
    <row r="1250" spans="59:59" x14ac:dyDescent="0.25">
      <c r="BG1250" s="45">
        <v>0.86319444444444404</v>
      </c>
    </row>
    <row r="1251" spans="59:59" x14ac:dyDescent="0.25">
      <c r="BG1251" s="45">
        <v>0.86388888888888904</v>
      </c>
    </row>
    <row r="1252" spans="59:59" x14ac:dyDescent="0.25">
      <c r="BG1252" s="45">
        <v>0.86458333333333304</v>
      </c>
    </row>
    <row r="1253" spans="59:59" x14ac:dyDescent="0.25">
      <c r="BG1253" s="45">
        <v>0.86527777777777803</v>
      </c>
    </row>
    <row r="1254" spans="59:59" x14ac:dyDescent="0.25">
      <c r="BG1254" s="45">
        <v>0.86597222222222203</v>
      </c>
    </row>
    <row r="1255" spans="59:59" x14ac:dyDescent="0.25">
      <c r="BG1255" s="45">
        <v>0.86666666666666703</v>
      </c>
    </row>
    <row r="1256" spans="59:59" x14ac:dyDescent="0.25">
      <c r="BG1256" s="45">
        <v>0.86736111111111103</v>
      </c>
    </row>
    <row r="1257" spans="59:59" x14ac:dyDescent="0.25">
      <c r="BG1257" s="45">
        <v>0.86805555555555602</v>
      </c>
    </row>
    <row r="1258" spans="59:59" x14ac:dyDescent="0.25">
      <c r="BG1258" s="45">
        <v>0.86875000000000002</v>
      </c>
    </row>
    <row r="1259" spans="59:59" x14ac:dyDescent="0.25">
      <c r="BG1259" s="45">
        <v>0.86944444444444402</v>
      </c>
    </row>
    <row r="1260" spans="59:59" x14ac:dyDescent="0.25">
      <c r="BG1260" s="45">
        <v>0.87013888888888902</v>
      </c>
    </row>
    <row r="1261" spans="59:59" x14ac:dyDescent="0.25">
      <c r="BG1261" s="45">
        <v>0.87083333333333302</v>
      </c>
    </row>
    <row r="1262" spans="59:59" x14ac:dyDescent="0.25">
      <c r="BG1262" s="45">
        <v>0.87152777777777801</v>
      </c>
    </row>
    <row r="1263" spans="59:59" x14ac:dyDescent="0.25">
      <c r="BG1263" s="45">
        <v>0.87222222222222201</v>
      </c>
    </row>
    <row r="1264" spans="59:59" x14ac:dyDescent="0.25">
      <c r="BG1264" s="45">
        <v>0.87291666666666701</v>
      </c>
    </row>
    <row r="1265" spans="59:59" x14ac:dyDescent="0.25">
      <c r="BG1265" s="45">
        <v>0.87361111111111101</v>
      </c>
    </row>
    <row r="1266" spans="59:59" x14ac:dyDescent="0.25">
      <c r="BG1266" s="45">
        <v>0.874305555555556</v>
      </c>
    </row>
    <row r="1267" spans="59:59" x14ac:dyDescent="0.25">
      <c r="BG1267" s="45">
        <v>0.875</v>
      </c>
    </row>
    <row r="1268" spans="59:59" x14ac:dyDescent="0.25">
      <c r="BG1268" s="45">
        <v>0.875694444444444</v>
      </c>
    </row>
    <row r="1269" spans="59:59" x14ac:dyDescent="0.25">
      <c r="BG1269" s="45">
        <v>0.87638888888888899</v>
      </c>
    </row>
    <row r="1270" spans="59:59" x14ac:dyDescent="0.25">
      <c r="BG1270" s="45">
        <v>0.87708333333333299</v>
      </c>
    </row>
    <row r="1271" spans="59:59" x14ac:dyDescent="0.25">
      <c r="BG1271" s="45">
        <v>0.87777777777777799</v>
      </c>
    </row>
    <row r="1272" spans="59:59" x14ac:dyDescent="0.25">
      <c r="BG1272" s="45">
        <v>0.87847222222222199</v>
      </c>
    </row>
    <row r="1273" spans="59:59" x14ac:dyDescent="0.25">
      <c r="BG1273" s="45">
        <v>0.87916666666666698</v>
      </c>
    </row>
    <row r="1274" spans="59:59" x14ac:dyDescent="0.25">
      <c r="BG1274" s="45">
        <v>0.87986111111111098</v>
      </c>
    </row>
    <row r="1275" spans="59:59" x14ac:dyDescent="0.25">
      <c r="BG1275" s="45">
        <v>0.88055555555555598</v>
      </c>
    </row>
    <row r="1276" spans="59:59" x14ac:dyDescent="0.25">
      <c r="BG1276" s="45">
        <v>0.88124999999999998</v>
      </c>
    </row>
    <row r="1277" spans="59:59" x14ac:dyDescent="0.25">
      <c r="BG1277" s="45">
        <v>0.88194444444444497</v>
      </c>
    </row>
    <row r="1278" spans="59:59" x14ac:dyDescent="0.25">
      <c r="BG1278" s="45">
        <v>0.88263888888888897</v>
      </c>
    </row>
    <row r="1279" spans="59:59" x14ac:dyDescent="0.25">
      <c r="BG1279" s="45">
        <v>0.88333333333333297</v>
      </c>
    </row>
    <row r="1280" spans="59:59" x14ac:dyDescent="0.25">
      <c r="BG1280" s="45">
        <v>0.88402777777777797</v>
      </c>
    </row>
    <row r="1281" spans="59:59" x14ac:dyDescent="0.25">
      <c r="BG1281" s="45">
        <v>0.88472222222222197</v>
      </c>
    </row>
    <row r="1282" spans="59:59" x14ac:dyDescent="0.25">
      <c r="BG1282" s="45">
        <v>0.88541666666666696</v>
      </c>
    </row>
    <row r="1283" spans="59:59" x14ac:dyDescent="0.25">
      <c r="BG1283" s="45">
        <v>0.88611111111111096</v>
      </c>
    </row>
    <row r="1284" spans="59:59" x14ac:dyDescent="0.25">
      <c r="BG1284" s="45">
        <v>0.88680555555555596</v>
      </c>
    </row>
    <row r="1285" spans="59:59" x14ac:dyDescent="0.25">
      <c r="BG1285" s="45">
        <v>0.88749999999999996</v>
      </c>
    </row>
    <row r="1286" spans="59:59" x14ac:dyDescent="0.25">
      <c r="BG1286" s="45">
        <v>0.88819444444444495</v>
      </c>
    </row>
    <row r="1287" spans="59:59" x14ac:dyDescent="0.25">
      <c r="BG1287" s="45">
        <v>0.88888888888888895</v>
      </c>
    </row>
    <row r="1288" spans="59:59" x14ac:dyDescent="0.25">
      <c r="BG1288" s="45">
        <v>0.88958333333333295</v>
      </c>
    </row>
    <row r="1289" spans="59:59" x14ac:dyDescent="0.25">
      <c r="BG1289" s="45">
        <v>0.89027777777777795</v>
      </c>
    </row>
    <row r="1290" spans="59:59" x14ac:dyDescent="0.25">
      <c r="BG1290" s="45">
        <v>0.89097222222222205</v>
      </c>
    </row>
    <row r="1291" spans="59:59" x14ac:dyDescent="0.25">
      <c r="BG1291" s="45">
        <v>0.89166666666666705</v>
      </c>
    </row>
    <row r="1292" spans="59:59" x14ac:dyDescent="0.25">
      <c r="BG1292" s="45">
        <v>0.89236111111111105</v>
      </c>
    </row>
    <row r="1293" spans="59:59" x14ac:dyDescent="0.25">
      <c r="BG1293" s="45">
        <v>0.89305555555555605</v>
      </c>
    </row>
    <row r="1294" spans="59:59" x14ac:dyDescent="0.25">
      <c r="BG1294" s="45">
        <v>0.89375000000000004</v>
      </c>
    </row>
    <row r="1295" spans="59:59" x14ac:dyDescent="0.25">
      <c r="BG1295" s="45">
        <v>0.89444444444444404</v>
      </c>
    </row>
    <row r="1296" spans="59:59" x14ac:dyDescent="0.25">
      <c r="BG1296" s="45">
        <v>0.89513888888888904</v>
      </c>
    </row>
    <row r="1297" spans="59:59" x14ac:dyDescent="0.25">
      <c r="BG1297" s="45">
        <v>0.89583333333333304</v>
      </c>
    </row>
    <row r="1298" spans="59:59" x14ac:dyDescent="0.25">
      <c r="BG1298" s="45">
        <v>0.89652777777777803</v>
      </c>
    </row>
    <row r="1299" spans="59:59" x14ac:dyDescent="0.25">
      <c r="BG1299" s="45">
        <v>0.89722222222222203</v>
      </c>
    </row>
    <row r="1300" spans="59:59" x14ac:dyDescent="0.25">
      <c r="BG1300" s="45">
        <v>0.89791666666666703</v>
      </c>
    </row>
    <row r="1301" spans="59:59" x14ac:dyDescent="0.25">
      <c r="BG1301" s="45">
        <v>0.89861111111111103</v>
      </c>
    </row>
    <row r="1302" spans="59:59" x14ac:dyDescent="0.25">
      <c r="BG1302" s="45">
        <v>0.89930555555555602</v>
      </c>
    </row>
    <row r="1303" spans="59:59" x14ac:dyDescent="0.25">
      <c r="BG1303" s="45">
        <v>0.9</v>
      </c>
    </row>
    <row r="1304" spans="59:59" x14ac:dyDescent="0.25">
      <c r="BG1304" s="45">
        <v>0.90069444444444402</v>
      </c>
    </row>
    <row r="1305" spans="59:59" x14ac:dyDescent="0.25">
      <c r="BG1305" s="45">
        <v>0.90138888888888902</v>
      </c>
    </row>
    <row r="1306" spans="59:59" x14ac:dyDescent="0.25">
      <c r="BG1306" s="45">
        <v>0.90208333333333302</v>
      </c>
    </row>
    <row r="1307" spans="59:59" x14ac:dyDescent="0.25">
      <c r="BG1307" s="45">
        <v>0.90277777777777801</v>
      </c>
    </row>
    <row r="1308" spans="59:59" x14ac:dyDescent="0.25">
      <c r="BG1308" s="45">
        <v>0.90347222222222201</v>
      </c>
    </row>
    <row r="1309" spans="59:59" x14ac:dyDescent="0.25">
      <c r="BG1309" s="45">
        <v>0.90416666666666701</v>
      </c>
    </row>
    <row r="1310" spans="59:59" x14ac:dyDescent="0.25">
      <c r="BG1310" s="45">
        <v>0.90486111111111101</v>
      </c>
    </row>
    <row r="1311" spans="59:59" x14ac:dyDescent="0.25">
      <c r="BG1311" s="45">
        <v>0.905555555555556</v>
      </c>
    </row>
    <row r="1312" spans="59:59" x14ac:dyDescent="0.25">
      <c r="BG1312" s="45">
        <v>0.90625</v>
      </c>
    </row>
    <row r="1313" spans="59:59" x14ac:dyDescent="0.25">
      <c r="BG1313" s="45">
        <v>0.906944444444444</v>
      </c>
    </row>
    <row r="1314" spans="59:59" x14ac:dyDescent="0.25">
      <c r="BG1314" s="45">
        <v>0.90763888888888899</v>
      </c>
    </row>
    <row r="1315" spans="59:59" x14ac:dyDescent="0.25">
      <c r="BG1315" s="45">
        <v>0.90833333333333299</v>
      </c>
    </row>
    <row r="1316" spans="59:59" x14ac:dyDescent="0.25">
      <c r="BG1316" s="45">
        <v>0.90902777777777799</v>
      </c>
    </row>
    <row r="1317" spans="59:59" x14ac:dyDescent="0.25">
      <c r="BG1317" s="45">
        <v>0.90972222222222199</v>
      </c>
    </row>
    <row r="1318" spans="59:59" x14ac:dyDescent="0.25">
      <c r="BG1318" s="45">
        <v>0.91041666666666698</v>
      </c>
    </row>
    <row r="1319" spans="59:59" x14ac:dyDescent="0.25">
      <c r="BG1319" s="45">
        <v>0.91111111111111098</v>
      </c>
    </row>
    <row r="1320" spans="59:59" x14ac:dyDescent="0.25">
      <c r="BG1320" s="45">
        <v>0.91180555555555598</v>
      </c>
    </row>
    <row r="1321" spans="59:59" x14ac:dyDescent="0.25">
      <c r="BG1321" s="45">
        <v>0.91249999999999998</v>
      </c>
    </row>
    <row r="1322" spans="59:59" x14ac:dyDescent="0.25">
      <c r="BG1322" s="45">
        <v>0.91319444444444497</v>
      </c>
    </row>
    <row r="1323" spans="59:59" x14ac:dyDescent="0.25">
      <c r="BG1323" s="45">
        <v>0.91388888888888897</v>
      </c>
    </row>
    <row r="1324" spans="59:59" x14ac:dyDescent="0.25">
      <c r="BG1324" s="45">
        <v>0.91458333333333297</v>
      </c>
    </row>
    <row r="1325" spans="59:59" x14ac:dyDescent="0.25">
      <c r="BG1325" s="45">
        <v>0.91527777777777797</v>
      </c>
    </row>
    <row r="1326" spans="59:59" x14ac:dyDescent="0.25">
      <c r="BG1326" s="45">
        <v>0.91597222222222197</v>
      </c>
    </row>
    <row r="1327" spans="59:59" x14ac:dyDescent="0.25">
      <c r="BG1327" s="45">
        <v>0.91666666666666696</v>
      </c>
    </row>
    <row r="1328" spans="59:59" x14ac:dyDescent="0.25">
      <c r="BG1328" s="45">
        <v>0.91736111111111096</v>
      </c>
    </row>
    <row r="1329" spans="59:59" x14ac:dyDescent="0.25">
      <c r="BG1329" s="45">
        <v>0.91805555555555596</v>
      </c>
    </row>
    <row r="1330" spans="59:59" x14ac:dyDescent="0.25">
      <c r="BG1330" s="45">
        <v>0.91874999999999996</v>
      </c>
    </row>
    <row r="1331" spans="59:59" x14ac:dyDescent="0.25">
      <c r="BG1331" s="45">
        <v>0.91944444444444495</v>
      </c>
    </row>
    <row r="1332" spans="59:59" x14ac:dyDescent="0.25">
      <c r="BG1332" s="45">
        <v>0.92013888888888895</v>
      </c>
    </row>
    <row r="1333" spans="59:59" x14ac:dyDescent="0.25">
      <c r="BG1333" s="45">
        <v>0.92083333333333295</v>
      </c>
    </row>
    <row r="1334" spans="59:59" x14ac:dyDescent="0.25">
      <c r="BG1334" s="45">
        <v>0.92152777777777795</v>
      </c>
    </row>
    <row r="1335" spans="59:59" x14ac:dyDescent="0.25">
      <c r="BG1335" s="45">
        <v>0.92222222222222205</v>
      </c>
    </row>
    <row r="1336" spans="59:59" x14ac:dyDescent="0.25">
      <c r="BG1336" s="45">
        <v>0.92291666666666705</v>
      </c>
    </row>
    <row r="1337" spans="59:59" x14ac:dyDescent="0.25">
      <c r="BG1337" s="45">
        <v>0.92361111111111105</v>
      </c>
    </row>
    <row r="1338" spans="59:59" x14ac:dyDescent="0.25">
      <c r="BG1338" s="45">
        <v>0.92430555555555605</v>
      </c>
    </row>
    <row r="1339" spans="59:59" x14ac:dyDescent="0.25">
      <c r="BG1339" s="45">
        <v>0.92500000000000004</v>
      </c>
    </row>
    <row r="1340" spans="59:59" x14ac:dyDescent="0.25">
      <c r="BG1340" s="45">
        <v>0.92569444444444404</v>
      </c>
    </row>
    <row r="1341" spans="59:59" x14ac:dyDescent="0.25">
      <c r="BG1341" s="45">
        <v>0.92638888888888904</v>
      </c>
    </row>
    <row r="1342" spans="59:59" x14ac:dyDescent="0.25">
      <c r="BG1342" s="45">
        <v>0.92708333333333304</v>
      </c>
    </row>
    <row r="1343" spans="59:59" x14ac:dyDescent="0.25">
      <c r="BG1343" s="45">
        <v>0.92777777777777803</v>
      </c>
    </row>
    <row r="1344" spans="59:59" x14ac:dyDescent="0.25">
      <c r="BG1344" s="45">
        <v>0.92847222222222203</v>
      </c>
    </row>
    <row r="1345" spans="59:59" x14ac:dyDescent="0.25">
      <c r="BG1345" s="45">
        <v>0.92916666666666703</v>
      </c>
    </row>
    <row r="1346" spans="59:59" x14ac:dyDescent="0.25">
      <c r="BG1346" s="45">
        <v>0.92986111111111103</v>
      </c>
    </row>
    <row r="1347" spans="59:59" x14ac:dyDescent="0.25">
      <c r="BG1347" s="45">
        <v>0.93055555555555602</v>
      </c>
    </row>
    <row r="1348" spans="59:59" x14ac:dyDescent="0.25">
      <c r="BG1348" s="45">
        <v>0.93125000000000002</v>
      </c>
    </row>
    <row r="1349" spans="59:59" x14ac:dyDescent="0.25">
      <c r="BG1349" s="45">
        <v>0.93194444444444402</v>
      </c>
    </row>
    <row r="1350" spans="59:59" x14ac:dyDescent="0.25">
      <c r="BG1350" s="45">
        <v>0.93263888888888902</v>
      </c>
    </row>
    <row r="1351" spans="59:59" x14ac:dyDescent="0.25">
      <c r="BG1351" s="45">
        <v>0.93333333333333302</v>
      </c>
    </row>
    <row r="1352" spans="59:59" x14ac:dyDescent="0.25">
      <c r="BG1352" s="45">
        <v>0.93402777777777801</v>
      </c>
    </row>
    <row r="1353" spans="59:59" x14ac:dyDescent="0.25">
      <c r="BG1353" s="45">
        <v>0.93472222222222201</v>
      </c>
    </row>
    <row r="1354" spans="59:59" x14ac:dyDescent="0.25">
      <c r="BG1354" s="45">
        <v>0.93541666666666701</v>
      </c>
    </row>
    <row r="1355" spans="59:59" x14ac:dyDescent="0.25">
      <c r="BG1355" s="45">
        <v>0.93611111111111101</v>
      </c>
    </row>
    <row r="1356" spans="59:59" x14ac:dyDescent="0.25">
      <c r="BG1356" s="45">
        <v>0.936805555555556</v>
      </c>
    </row>
    <row r="1357" spans="59:59" x14ac:dyDescent="0.25">
      <c r="BG1357" s="45">
        <v>0.9375</v>
      </c>
    </row>
    <row r="1358" spans="59:59" x14ac:dyDescent="0.25">
      <c r="BG1358" s="45">
        <v>0.938194444444444</v>
      </c>
    </row>
    <row r="1359" spans="59:59" x14ac:dyDescent="0.25">
      <c r="BG1359" s="45">
        <v>0.93888888888888899</v>
      </c>
    </row>
    <row r="1360" spans="59:59" x14ac:dyDescent="0.25">
      <c r="BG1360" s="45">
        <v>0.93958333333333299</v>
      </c>
    </row>
    <row r="1361" spans="59:59" x14ac:dyDescent="0.25">
      <c r="BG1361" s="45">
        <v>0.94027777777777799</v>
      </c>
    </row>
    <row r="1362" spans="59:59" x14ac:dyDescent="0.25">
      <c r="BG1362" s="45">
        <v>0.94097222222222199</v>
      </c>
    </row>
    <row r="1363" spans="59:59" x14ac:dyDescent="0.25">
      <c r="BG1363" s="45">
        <v>0.94166666666666698</v>
      </c>
    </row>
    <row r="1364" spans="59:59" x14ac:dyDescent="0.25">
      <c r="BG1364" s="45">
        <v>0.94236111111111098</v>
      </c>
    </row>
    <row r="1365" spans="59:59" x14ac:dyDescent="0.25">
      <c r="BG1365" s="45">
        <v>0.94305555555555598</v>
      </c>
    </row>
    <row r="1366" spans="59:59" x14ac:dyDescent="0.25">
      <c r="BG1366" s="45">
        <v>0.94374999999999998</v>
      </c>
    </row>
    <row r="1367" spans="59:59" x14ac:dyDescent="0.25">
      <c r="BG1367" s="45">
        <v>0.94444444444444497</v>
      </c>
    </row>
    <row r="1368" spans="59:59" x14ac:dyDescent="0.25">
      <c r="BG1368" s="45">
        <v>0.94513888888888897</v>
      </c>
    </row>
    <row r="1369" spans="59:59" x14ac:dyDescent="0.25">
      <c r="BG1369" s="45">
        <v>0.94583333333333297</v>
      </c>
    </row>
    <row r="1370" spans="59:59" x14ac:dyDescent="0.25">
      <c r="BG1370" s="45">
        <v>0.94652777777777797</v>
      </c>
    </row>
    <row r="1371" spans="59:59" x14ac:dyDescent="0.25">
      <c r="BG1371" s="45">
        <v>0.94722222222222197</v>
      </c>
    </row>
    <row r="1372" spans="59:59" x14ac:dyDescent="0.25">
      <c r="BG1372" s="45">
        <v>0.94791666666666696</v>
      </c>
    </row>
    <row r="1373" spans="59:59" x14ac:dyDescent="0.25">
      <c r="BG1373" s="45">
        <v>0.94861111111111096</v>
      </c>
    </row>
    <row r="1374" spans="59:59" x14ac:dyDescent="0.25">
      <c r="BG1374" s="45">
        <v>0.94930555555555596</v>
      </c>
    </row>
    <row r="1375" spans="59:59" x14ac:dyDescent="0.25">
      <c r="BG1375" s="45">
        <v>0.95</v>
      </c>
    </row>
    <row r="1376" spans="59:59" x14ac:dyDescent="0.25">
      <c r="BG1376" s="45">
        <v>0.95069444444444495</v>
      </c>
    </row>
    <row r="1377" spans="59:59" x14ac:dyDescent="0.25">
      <c r="BG1377" s="45">
        <v>0.95138888888888895</v>
      </c>
    </row>
    <row r="1378" spans="59:59" x14ac:dyDescent="0.25">
      <c r="BG1378" s="45">
        <v>0.95208333333333295</v>
      </c>
    </row>
    <row r="1379" spans="59:59" x14ac:dyDescent="0.25">
      <c r="BG1379" s="45">
        <v>0.95277777777777795</v>
      </c>
    </row>
    <row r="1380" spans="59:59" x14ac:dyDescent="0.25">
      <c r="BG1380" s="45">
        <v>0.95347222222222205</v>
      </c>
    </row>
    <row r="1381" spans="59:59" x14ac:dyDescent="0.25">
      <c r="BG1381" s="45">
        <v>0.95416666666666705</v>
      </c>
    </row>
    <row r="1382" spans="59:59" x14ac:dyDescent="0.25">
      <c r="BG1382" s="45">
        <v>0.95486111111111105</v>
      </c>
    </row>
    <row r="1383" spans="59:59" x14ac:dyDescent="0.25">
      <c r="BG1383" s="45">
        <v>0.95555555555555605</v>
      </c>
    </row>
    <row r="1384" spans="59:59" x14ac:dyDescent="0.25">
      <c r="BG1384" s="45">
        <v>0.95625000000000004</v>
      </c>
    </row>
    <row r="1385" spans="59:59" x14ac:dyDescent="0.25">
      <c r="BG1385" s="45">
        <v>0.95694444444444404</v>
      </c>
    </row>
    <row r="1386" spans="59:59" x14ac:dyDescent="0.25">
      <c r="BG1386" s="45">
        <v>0.95763888888888904</v>
      </c>
    </row>
    <row r="1387" spans="59:59" x14ac:dyDescent="0.25">
      <c r="BG1387" s="45">
        <v>0.95833333333333304</v>
      </c>
    </row>
    <row r="1388" spans="59:59" x14ac:dyDescent="0.25">
      <c r="BG1388" s="45">
        <v>0.95902777777777803</v>
      </c>
    </row>
    <row r="1389" spans="59:59" x14ac:dyDescent="0.25">
      <c r="BG1389" s="45">
        <v>0.95972222222222203</v>
      </c>
    </row>
    <row r="1390" spans="59:59" x14ac:dyDescent="0.25">
      <c r="BG1390" s="45">
        <v>0.96041666666666703</v>
      </c>
    </row>
    <row r="1391" spans="59:59" x14ac:dyDescent="0.25">
      <c r="BG1391" s="45">
        <v>0.96111111111111103</v>
      </c>
    </row>
    <row r="1392" spans="59:59" x14ac:dyDescent="0.25">
      <c r="BG1392" s="45">
        <v>0.96180555555555602</v>
      </c>
    </row>
    <row r="1393" spans="59:59" x14ac:dyDescent="0.25">
      <c r="BG1393" s="45">
        <v>0.96250000000000002</v>
      </c>
    </row>
    <row r="1394" spans="59:59" x14ac:dyDescent="0.25">
      <c r="BG1394" s="45">
        <v>0.96319444444444402</v>
      </c>
    </row>
    <row r="1395" spans="59:59" x14ac:dyDescent="0.25">
      <c r="BG1395" s="45">
        <v>0.96388888888888902</v>
      </c>
    </row>
    <row r="1396" spans="59:59" x14ac:dyDescent="0.25">
      <c r="BG1396" s="45">
        <v>0.96458333333333302</v>
      </c>
    </row>
    <row r="1397" spans="59:59" x14ac:dyDescent="0.25">
      <c r="BG1397" s="45">
        <v>0.96527777777777801</v>
      </c>
    </row>
    <row r="1398" spans="59:59" x14ac:dyDescent="0.25">
      <c r="BG1398" s="45">
        <v>0.96597222222222201</v>
      </c>
    </row>
    <row r="1399" spans="59:59" x14ac:dyDescent="0.25">
      <c r="BG1399" s="45">
        <v>0.96666666666666701</v>
      </c>
    </row>
    <row r="1400" spans="59:59" x14ac:dyDescent="0.25">
      <c r="BG1400" s="45">
        <v>0.96736111111111101</v>
      </c>
    </row>
    <row r="1401" spans="59:59" x14ac:dyDescent="0.25">
      <c r="BG1401" s="45">
        <v>0.968055555555556</v>
      </c>
    </row>
    <row r="1402" spans="59:59" x14ac:dyDescent="0.25">
      <c r="BG1402" s="45">
        <v>0.96875</v>
      </c>
    </row>
    <row r="1403" spans="59:59" x14ac:dyDescent="0.25">
      <c r="BG1403" s="45">
        <v>0.969444444444444</v>
      </c>
    </row>
    <row r="1404" spans="59:59" x14ac:dyDescent="0.25">
      <c r="BG1404" s="45">
        <v>0.97013888888888899</v>
      </c>
    </row>
    <row r="1405" spans="59:59" x14ac:dyDescent="0.25">
      <c r="BG1405" s="45">
        <v>0.97083333333333299</v>
      </c>
    </row>
    <row r="1406" spans="59:59" x14ac:dyDescent="0.25">
      <c r="BG1406" s="45">
        <v>0.97152777777777799</v>
      </c>
    </row>
    <row r="1407" spans="59:59" x14ac:dyDescent="0.25">
      <c r="BG1407" s="45">
        <v>0.97222222222222199</v>
      </c>
    </row>
    <row r="1408" spans="59:59" x14ac:dyDescent="0.25">
      <c r="BG1408" s="45">
        <v>0.97291666666666698</v>
      </c>
    </row>
    <row r="1409" spans="59:59" x14ac:dyDescent="0.25">
      <c r="BG1409" s="45">
        <v>0.97361111111111098</v>
      </c>
    </row>
    <row r="1410" spans="59:59" x14ac:dyDescent="0.25">
      <c r="BG1410" s="45">
        <v>0.97430555555555598</v>
      </c>
    </row>
    <row r="1411" spans="59:59" x14ac:dyDescent="0.25">
      <c r="BG1411" s="45">
        <v>0.97499999999999998</v>
      </c>
    </row>
    <row r="1412" spans="59:59" x14ac:dyDescent="0.25">
      <c r="BG1412" s="45">
        <v>0.97569444444444497</v>
      </c>
    </row>
    <row r="1413" spans="59:59" x14ac:dyDescent="0.25">
      <c r="BG1413" s="45">
        <v>0.97638888888888897</v>
      </c>
    </row>
    <row r="1414" spans="59:59" x14ac:dyDescent="0.25">
      <c r="BG1414" s="45">
        <v>0.97708333333333297</v>
      </c>
    </row>
    <row r="1415" spans="59:59" x14ac:dyDescent="0.25">
      <c r="BG1415" s="45">
        <v>0.97777777777777797</v>
      </c>
    </row>
    <row r="1416" spans="59:59" x14ac:dyDescent="0.25">
      <c r="BG1416" s="45">
        <v>0.97847222222222197</v>
      </c>
    </row>
    <row r="1417" spans="59:59" x14ac:dyDescent="0.25">
      <c r="BG1417" s="45">
        <v>0.97916666666666696</v>
      </c>
    </row>
    <row r="1418" spans="59:59" x14ac:dyDescent="0.25">
      <c r="BG1418" s="45">
        <v>0.97986111111111096</v>
      </c>
    </row>
    <row r="1419" spans="59:59" x14ac:dyDescent="0.25">
      <c r="BG1419" s="45">
        <v>0.98055555555555596</v>
      </c>
    </row>
    <row r="1420" spans="59:59" x14ac:dyDescent="0.25">
      <c r="BG1420" s="45">
        <v>0.98124999999999996</v>
      </c>
    </row>
    <row r="1421" spans="59:59" x14ac:dyDescent="0.25">
      <c r="BG1421" s="45">
        <v>0.98194444444444495</v>
      </c>
    </row>
    <row r="1422" spans="59:59" x14ac:dyDescent="0.25">
      <c r="BG1422" s="45">
        <v>0.98263888888888895</v>
      </c>
    </row>
    <row r="1423" spans="59:59" x14ac:dyDescent="0.25">
      <c r="BG1423" s="45">
        <v>0.98333333333333295</v>
      </c>
    </row>
    <row r="1424" spans="59:59" x14ac:dyDescent="0.25">
      <c r="BG1424" s="45">
        <v>0.98402777777777795</v>
      </c>
    </row>
    <row r="1425" spans="59:59" x14ac:dyDescent="0.25">
      <c r="BG1425" s="45">
        <v>0.98472222222222205</v>
      </c>
    </row>
    <row r="1426" spans="59:59" x14ac:dyDescent="0.25">
      <c r="BG1426" s="45">
        <v>0.98541666666666705</v>
      </c>
    </row>
    <row r="1427" spans="59:59" x14ac:dyDescent="0.25">
      <c r="BG1427" s="45">
        <v>0.98611111111111105</v>
      </c>
    </row>
    <row r="1428" spans="59:59" x14ac:dyDescent="0.25">
      <c r="BG1428" s="45">
        <v>0.98680555555555605</v>
      </c>
    </row>
    <row r="1429" spans="59:59" x14ac:dyDescent="0.25">
      <c r="BG1429" s="45">
        <v>0.98750000000000004</v>
      </c>
    </row>
    <row r="1430" spans="59:59" x14ac:dyDescent="0.25">
      <c r="BG1430" s="45">
        <v>0.98819444444444404</v>
      </c>
    </row>
    <row r="1431" spans="59:59" x14ac:dyDescent="0.25">
      <c r="BG1431" s="45">
        <v>0.98888888888888904</v>
      </c>
    </row>
    <row r="1432" spans="59:59" x14ac:dyDescent="0.25">
      <c r="BG1432" s="45">
        <v>0.98958333333333304</v>
      </c>
    </row>
    <row r="1433" spans="59:59" x14ac:dyDescent="0.25">
      <c r="BG1433" s="45">
        <v>0.99027777777777803</v>
      </c>
    </row>
    <row r="1434" spans="59:59" x14ac:dyDescent="0.25">
      <c r="BG1434" s="45">
        <v>0.99097222222222203</v>
      </c>
    </row>
    <row r="1435" spans="59:59" x14ac:dyDescent="0.25">
      <c r="BG1435" s="45">
        <v>0.99166666666666703</v>
      </c>
    </row>
    <row r="1436" spans="59:59" x14ac:dyDescent="0.25">
      <c r="BG1436" s="45">
        <v>0.99236111111111103</v>
      </c>
    </row>
    <row r="1437" spans="59:59" x14ac:dyDescent="0.25">
      <c r="BG1437" s="45">
        <v>0.99305555555555602</v>
      </c>
    </row>
    <row r="1438" spans="59:59" x14ac:dyDescent="0.25">
      <c r="BG1438" s="45">
        <v>0.99375000000000002</v>
      </c>
    </row>
    <row r="1439" spans="59:59" x14ac:dyDescent="0.25">
      <c r="BG1439" s="45">
        <v>0.99444444444444402</v>
      </c>
    </row>
    <row r="1440" spans="59:59" x14ac:dyDescent="0.25">
      <c r="BG1440" s="45">
        <v>0.99513888888888902</v>
      </c>
    </row>
    <row r="1441" spans="59:59" x14ac:dyDescent="0.25">
      <c r="BG1441" s="45">
        <v>0.99583333333333302</v>
      </c>
    </row>
    <row r="1442" spans="59:59" x14ac:dyDescent="0.25">
      <c r="BG1442" s="45">
        <v>0.99652777777777801</v>
      </c>
    </row>
    <row r="1443" spans="59:59" x14ac:dyDescent="0.25">
      <c r="BG1443" s="45">
        <v>0.99722222222222201</v>
      </c>
    </row>
    <row r="1444" spans="59:59" x14ac:dyDescent="0.25">
      <c r="BG1444" s="45">
        <v>0.99791666666666701</v>
      </c>
    </row>
    <row r="1445" spans="59:59" x14ac:dyDescent="0.25">
      <c r="BG1445" s="45">
        <v>0.99861111111111101</v>
      </c>
    </row>
    <row r="1446" spans="59:59" x14ac:dyDescent="0.25">
      <c r="BG1446" s="45">
        <v>0.999305555555556</v>
      </c>
    </row>
    <row r="1447" spans="59:59" x14ac:dyDescent="0.25">
      <c r="BG1447" s="45">
        <v>1</v>
      </c>
    </row>
  </sheetData>
  <mergeCells count="23">
    <mergeCell ref="AP39:AT39"/>
    <mergeCell ref="AV39:AY39"/>
    <mergeCell ref="BA39:BD39"/>
    <mergeCell ref="AQ40:AR40"/>
    <mergeCell ref="AS40:AT40"/>
    <mergeCell ref="AV40:AW40"/>
    <mergeCell ref="AX40:AY40"/>
    <mergeCell ref="BA40:BB40"/>
    <mergeCell ref="BC40:BD40"/>
    <mergeCell ref="AX4:AY4"/>
    <mergeCell ref="BA4:BB4"/>
    <mergeCell ref="BC4:BD4"/>
    <mergeCell ref="AQ5:AR5"/>
    <mergeCell ref="AS5:AT5"/>
    <mergeCell ref="AV5:AW5"/>
    <mergeCell ref="AX5:AY5"/>
    <mergeCell ref="BA5:BB5"/>
    <mergeCell ref="BC5:BD5"/>
    <mergeCell ref="D4:E4"/>
    <mergeCell ref="F4:H4"/>
    <mergeCell ref="AQ4:AR4"/>
    <mergeCell ref="AS4:AT4"/>
    <mergeCell ref="AV4:AW4"/>
  </mergeCells>
  <dataValidations count="7">
    <dataValidation type="list" allowBlank="1" showInputMessage="1" showErrorMessage="1" sqref="AB6:AB36">
      <formula1>$BJ$22:$BJ$23</formula1>
      <formula2>0</formula2>
    </dataValidation>
    <dataValidation type="list" allowBlank="1" showInputMessage="1" showErrorMessage="1" sqref="AA6:AA36">
      <formula1>$BL$24:$BL$26</formula1>
      <formula2>0</formula2>
    </dataValidation>
    <dataValidation type="list" allowBlank="1" showInputMessage="1" showErrorMessage="1" sqref="B4">
      <formula1>$BP$29:$BP$39</formula1>
      <formula2>0</formula2>
    </dataValidation>
    <dataValidation type="list" allowBlank="1" showInputMessage="1" showErrorMessage="1" sqref="C4">
      <formula1>$BL$28:$BL$39</formula1>
      <formula2>0</formula2>
    </dataValidation>
    <dataValidation type="list" allowBlank="1" showInputMessage="1" showErrorMessage="1" sqref="E6:E36">
      <formula1>$BM$44:$BM$48</formula1>
      <formula2>0</formula2>
    </dataValidation>
    <dataValidation type="list" allowBlank="1" showInputMessage="1" showErrorMessage="1" sqref="L6:L36 G6:G36">
      <formula1>$E$78:$R$78</formula1>
      <formula2>0</formula2>
    </dataValidation>
    <dataValidation type="time" showErrorMessage="1" errorTitle="TIDFEL" error="Tiden måste vara mellan 00:00 och 24:00" sqref="V6:W36 M6:N36 S6:T36 H6:I36">
      <formula1>0</formula1>
      <formula2>1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446"/>
  <sheetViews>
    <sheetView zoomScale="69" zoomScaleNormal="69" workbookViewId="0">
      <selection activeCell="G3" sqref="G2:G3"/>
    </sheetView>
  </sheetViews>
  <sheetFormatPr defaultRowHeight="15" x14ac:dyDescent="0.25"/>
  <cols>
    <col min="1" max="1" width="7" style="1"/>
    <col min="2" max="2" width="7.140625" style="1"/>
    <col min="3" max="3" width="11.7109375" style="1"/>
    <col min="4" max="4" width="12.85546875" style="1"/>
    <col min="5" max="5" width="10" style="1"/>
    <col min="6" max="6" width="10.42578125" style="1"/>
    <col min="7" max="7" width="10" style="1"/>
    <col min="8" max="8" width="19.140625" style="1"/>
    <col min="9" max="9" width="14" style="1"/>
    <col min="10" max="10" width="10.140625" style="1"/>
    <col min="11" max="11" width="17.85546875" style="1"/>
    <col min="12" max="12" width="12.5703125" style="1"/>
    <col min="13" max="13" width="19.28515625" style="1"/>
    <col min="14" max="14" width="13.7109375" style="1"/>
    <col min="15" max="15" width="15.7109375" style="1"/>
    <col min="16" max="16" width="18.5703125" style="1"/>
    <col min="17" max="17" width="11" style="1"/>
    <col min="18" max="18" width="14.85546875" style="1"/>
    <col min="19" max="19" width="17.7109375" style="1"/>
    <col min="20" max="20" width="32.140625" style="1"/>
    <col min="21" max="25" width="14.85546875" style="1"/>
    <col min="26" max="26" width="0" style="1" hidden="1"/>
    <col min="27" max="29" width="0" style="2" hidden="1"/>
    <col min="30" max="30" width="0" style="1" hidden="1"/>
    <col min="31" max="1025" width="9.28515625" style="1"/>
  </cols>
  <sheetData>
    <row r="2" spans="2:28" ht="15.75" x14ac:dyDescent="0.25">
      <c r="B2" s="112" t="s">
        <v>0</v>
      </c>
      <c r="C2" s="112" t="s">
        <v>1</v>
      </c>
      <c r="D2" s="4" t="s">
        <v>2</v>
      </c>
      <c r="E2" s="5"/>
      <c r="F2" s="11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14"/>
    </row>
    <row r="3" spans="2:28" ht="15.75" x14ac:dyDescent="0.25">
      <c r="B3" s="115"/>
      <c r="C3" s="115"/>
      <c r="D3" s="11"/>
      <c r="E3" s="12"/>
      <c r="F3" s="1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17"/>
    </row>
    <row r="4" spans="2:28" ht="18.75" x14ac:dyDescent="0.3">
      <c r="B4" s="118">
        <f>+TIDRAPPORT!B4</f>
        <v>2012</v>
      </c>
      <c r="C4" s="118">
        <f>+TIDRAPPORT!C4</f>
        <v>10</v>
      </c>
      <c r="D4" s="161" t="s">
        <v>125</v>
      </c>
      <c r="E4" s="161"/>
      <c r="F4" s="119"/>
      <c r="G4" s="18"/>
      <c r="H4" s="15"/>
      <c r="I4" s="15"/>
      <c r="J4" s="15"/>
      <c r="K4" s="15"/>
      <c r="L4" s="15"/>
      <c r="M4" s="15"/>
      <c r="N4" s="15"/>
      <c r="O4" s="18"/>
      <c r="P4" s="18"/>
      <c r="Q4" s="18"/>
      <c r="R4" s="18"/>
      <c r="S4" s="18"/>
      <c r="T4" s="120"/>
      <c r="AB4" s="2" t="s">
        <v>56</v>
      </c>
    </row>
    <row r="5" spans="2:28" ht="15.75" x14ac:dyDescent="0.25">
      <c r="B5" s="121" t="s">
        <v>57</v>
      </c>
      <c r="C5" s="122" t="s">
        <v>58</v>
      </c>
      <c r="D5" s="123" t="s">
        <v>39</v>
      </c>
      <c r="E5" s="123" t="s">
        <v>59</v>
      </c>
      <c r="F5" s="124" t="s">
        <v>60</v>
      </c>
      <c r="G5" s="125" t="s">
        <v>61</v>
      </c>
      <c r="H5" s="123" t="s">
        <v>59</v>
      </c>
      <c r="I5" s="124" t="s">
        <v>60</v>
      </c>
      <c r="J5" s="125" t="s">
        <v>62</v>
      </c>
      <c r="K5" s="126" t="s">
        <v>63</v>
      </c>
      <c r="L5" s="125" t="s">
        <v>64</v>
      </c>
      <c r="M5" s="126" t="s">
        <v>65</v>
      </c>
      <c r="N5" s="127" t="s">
        <v>66</v>
      </c>
      <c r="O5" s="126" t="s">
        <v>67</v>
      </c>
      <c r="P5" s="126" t="s">
        <v>68</v>
      </c>
      <c r="Q5" s="127" t="s">
        <v>69</v>
      </c>
      <c r="R5" s="126" t="s">
        <v>70</v>
      </c>
      <c r="S5" s="128"/>
      <c r="T5" s="126" t="s">
        <v>16</v>
      </c>
      <c r="AB5" s="2" t="s">
        <v>71</v>
      </c>
    </row>
    <row r="6" spans="2:28" ht="15.75" x14ac:dyDescent="0.25">
      <c r="B6" s="129">
        <f>+TIDRAPPORT!B6</f>
        <v>40</v>
      </c>
      <c r="C6" s="130">
        <f>+TIDRAPPORT!C6</f>
        <v>41183</v>
      </c>
      <c r="D6" s="30">
        <f>+TIDRAPPORT!D6</f>
        <v>41183</v>
      </c>
      <c r="E6" s="33"/>
      <c r="F6" s="33"/>
      <c r="G6" s="131">
        <f t="shared" ref="G6:G36" si="0">IF((OR(ISBLANK(E6),ISBLANK(F6))),0,IF(F6&lt;E6,"FEL",(F6-E6)*24))</f>
        <v>0</v>
      </c>
      <c r="H6" s="33"/>
      <c r="I6" s="33"/>
      <c r="J6" s="131">
        <f>IF((OR(ISBLANK(H6),ISBLANK(I6))),0,IF(I6&lt;H6,"FEL",(I6-H6)*24))</f>
        <v>0</v>
      </c>
      <c r="K6" s="132"/>
      <c r="L6" s="131">
        <f t="shared" ref="L6:L36" si="1">IF(K6=$AB$5,G6+J6,0)</f>
        <v>0</v>
      </c>
      <c r="M6" s="132"/>
      <c r="N6" s="133"/>
      <c r="O6" s="134"/>
      <c r="P6" s="135"/>
      <c r="Q6" s="133" t="s">
        <v>26</v>
      </c>
      <c r="R6" s="134"/>
      <c r="S6" s="136" t="str">
        <f t="shared" ref="S6:S36" si="2">IF(R6=0,"","BIFOGA KVITTO!")</f>
        <v/>
      </c>
      <c r="T6" s="132"/>
    </row>
    <row r="7" spans="2:28" ht="15.75" x14ac:dyDescent="0.25">
      <c r="B7" s="129">
        <f>+TIDRAPPORT!B7</f>
        <v>40</v>
      </c>
      <c r="C7" s="130">
        <f>+TIDRAPPORT!C7</f>
        <v>41184</v>
      </c>
      <c r="D7" s="30">
        <f>+TIDRAPPORT!D7</f>
        <v>41184</v>
      </c>
      <c r="E7" s="33"/>
      <c r="F7" s="33"/>
      <c r="G7" s="131">
        <f t="shared" si="0"/>
        <v>0</v>
      </c>
      <c r="H7" s="33"/>
      <c r="I7" s="33"/>
      <c r="J7" s="131">
        <f t="shared" ref="J7:J36" si="3">IF((OR(I7="",H7="")),0,IF((I7&lt;H7),((I7-H7)*24)+24,(I7-H7)*24))</f>
        <v>0</v>
      </c>
      <c r="K7" s="132"/>
      <c r="L7" s="131">
        <f t="shared" si="1"/>
        <v>0</v>
      </c>
      <c r="M7" s="132"/>
      <c r="N7" s="133"/>
      <c r="O7" s="134"/>
      <c r="P7" s="135"/>
      <c r="Q7" s="133" t="s">
        <v>26</v>
      </c>
      <c r="R7" s="134"/>
      <c r="S7" s="136" t="str">
        <f t="shared" si="2"/>
        <v/>
      </c>
      <c r="T7" s="132"/>
      <c r="AA7" s="47">
        <v>0</v>
      </c>
    </row>
    <row r="8" spans="2:28" ht="15.75" x14ac:dyDescent="0.25">
      <c r="B8" s="129">
        <f>+TIDRAPPORT!B8</f>
        <v>40</v>
      </c>
      <c r="C8" s="130">
        <f>+TIDRAPPORT!C8</f>
        <v>41185</v>
      </c>
      <c r="D8" s="30">
        <f>+TIDRAPPORT!D8</f>
        <v>41185</v>
      </c>
      <c r="E8" s="33"/>
      <c r="F8" s="33"/>
      <c r="G8" s="131">
        <f t="shared" si="0"/>
        <v>0</v>
      </c>
      <c r="H8" s="33"/>
      <c r="I8" s="33"/>
      <c r="J8" s="131">
        <f t="shared" si="3"/>
        <v>0</v>
      </c>
      <c r="K8" s="132"/>
      <c r="L8" s="131">
        <f t="shared" si="1"/>
        <v>0</v>
      </c>
      <c r="M8" s="132"/>
      <c r="N8" s="133"/>
      <c r="O8" s="134"/>
      <c r="P8" s="135"/>
      <c r="Q8" s="133" t="s">
        <v>26</v>
      </c>
      <c r="R8" s="134"/>
      <c r="S8" s="136" t="str">
        <f t="shared" si="2"/>
        <v/>
      </c>
      <c r="T8" s="132"/>
      <c r="AA8" s="47">
        <v>6.9444444444444404E-4</v>
      </c>
    </row>
    <row r="9" spans="2:28" ht="15.75" x14ac:dyDescent="0.25">
      <c r="B9" s="129">
        <f>+TIDRAPPORT!B9</f>
        <v>40</v>
      </c>
      <c r="C9" s="130">
        <f>+TIDRAPPORT!C9</f>
        <v>41186</v>
      </c>
      <c r="D9" s="30">
        <f>+TIDRAPPORT!D9</f>
        <v>41186</v>
      </c>
      <c r="E9" s="33"/>
      <c r="F9" s="33"/>
      <c r="G9" s="131">
        <f t="shared" si="0"/>
        <v>0</v>
      </c>
      <c r="H9" s="33"/>
      <c r="I9" s="33"/>
      <c r="J9" s="131">
        <f t="shared" si="3"/>
        <v>0</v>
      </c>
      <c r="K9" s="132"/>
      <c r="L9" s="131">
        <f t="shared" si="1"/>
        <v>0</v>
      </c>
      <c r="M9" s="132"/>
      <c r="N9" s="133"/>
      <c r="O9" s="134"/>
      <c r="P9" s="135"/>
      <c r="Q9" s="133" t="s">
        <v>26</v>
      </c>
      <c r="R9" s="134"/>
      <c r="S9" s="136" t="str">
        <f t="shared" si="2"/>
        <v/>
      </c>
      <c r="T9" s="132"/>
      <c r="AA9" s="47">
        <v>1.38888888888889E-3</v>
      </c>
    </row>
    <row r="10" spans="2:28" ht="15.75" x14ac:dyDescent="0.25">
      <c r="B10" s="129">
        <f>+TIDRAPPORT!B10</f>
        <v>40</v>
      </c>
      <c r="C10" s="130">
        <f>+TIDRAPPORT!C10</f>
        <v>41187</v>
      </c>
      <c r="D10" s="30">
        <f>+TIDRAPPORT!D10</f>
        <v>41187</v>
      </c>
      <c r="E10" s="33">
        <v>0.22222222222222221</v>
      </c>
      <c r="F10" s="33">
        <v>0.6875</v>
      </c>
      <c r="G10" s="131">
        <f t="shared" si="0"/>
        <v>11.166666666666668</v>
      </c>
      <c r="H10" s="33"/>
      <c r="I10" s="33"/>
      <c r="J10" s="131">
        <f t="shared" si="3"/>
        <v>0</v>
      </c>
      <c r="K10" s="132"/>
      <c r="L10" s="131">
        <f t="shared" si="1"/>
        <v>0</v>
      </c>
      <c r="M10" s="132"/>
      <c r="N10" s="133"/>
      <c r="O10" s="134"/>
      <c r="P10" s="135"/>
      <c r="Q10" s="133"/>
      <c r="R10" s="134"/>
      <c r="S10" s="136" t="str">
        <f t="shared" si="2"/>
        <v/>
      </c>
      <c r="T10" s="132"/>
      <c r="AA10" s="47">
        <v>2.0833333333333298E-3</v>
      </c>
      <c r="AB10" s="2" t="s">
        <v>26</v>
      </c>
    </row>
    <row r="11" spans="2:28" ht="15.75" x14ac:dyDescent="0.25">
      <c r="B11" s="129">
        <f>+TIDRAPPORT!B11</f>
        <v>40</v>
      </c>
      <c r="C11" s="130">
        <f>+TIDRAPPORT!C11</f>
        <v>41188</v>
      </c>
      <c r="D11" s="30">
        <f>+TIDRAPPORT!D11</f>
        <v>41188</v>
      </c>
      <c r="E11" s="33"/>
      <c r="F11" s="33"/>
      <c r="G11" s="131">
        <f t="shared" si="0"/>
        <v>0</v>
      </c>
      <c r="H11" s="33"/>
      <c r="I11" s="33"/>
      <c r="J11" s="131">
        <f t="shared" si="3"/>
        <v>0</v>
      </c>
      <c r="K11" s="132"/>
      <c r="L11" s="131">
        <f t="shared" si="1"/>
        <v>0</v>
      </c>
      <c r="M11" s="132"/>
      <c r="N11" s="133"/>
      <c r="O11" s="134"/>
      <c r="P11" s="135"/>
      <c r="Q11" s="133"/>
      <c r="R11" s="134"/>
      <c r="S11" s="136" t="str">
        <f t="shared" si="2"/>
        <v/>
      </c>
      <c r="T11" s="132"/>
      <c r="AA11" s="47">
        <v>2.7777777777777801E-3</v>
      </c>
    </row>
    <row r="12" spans="2:28" ht="15.75" x14ac:dyDescent="0.25">
      <c r="B12" s="129">
        <f>+TIDRAPPORT!B12</f>
        <v>40</v>
      </c>
      <c r="C12" s="130">
        <f>+TIDRAPPORT!C12</f>
        <v>41189</v>
      </c>
      <c r="D12" s="30">
        <f>+TIDRAPPORT!D12</f>
        <v>41189</v>
      </c>
      <c r="E12" s="33"/>
      <c r="F12" s="33"/>
      <c r="G12" s="131">
        <f t="shared" si="0"/>
        <v>0</v>
      </c>
      <c r="H12" s="33"/>
      <c r="I12" s="33"/>
      <c r="J12" s="131">
        <f t="shared" si="3"/>
        <v>0</v>
      </c>
      <c r="K12" s="132"/>
      <c r="L12" s="131">
        <f t="shared" si="1"/>
        <v>0</v>
      </c>
      <c r="M12" s="132"/>
      <c r="N12" s="133"/>
      <c r="O12" s="134"/>
      <c r="P12" s="135"/>
      <c r="Q12" s="133"/>
      <c r="R12" s="134"/>
      <c r="S12" s="136" t="str">
        <f t="shared" si="2"/>
        <v/>
      </c>
      <c r="T12" s="132"/>
      <c r="AA12" s="47">
        <v>3.4722222222222199E-3</v>
      </c>
    </row>
    <row r="13" spans="2:28" ht="15.75" x14ac:dyDescent="0.25">
      <c r="B13" s="129">
        <f>+TIDRAPPORT!B13</f>
        <v>41</v>
      </c>
      <c r="C13" s="130">
        <f>+TIDRAPPORT!C13</f>
        <v>41190</v>
      </c>
      <c r="D13" s="30">
        <f>+TIDRAPPORT!D13</f>
        <v>41190</v>
      </c>
      <c r="E13" s="33"/>
      <c r="F13" s="33"/>
      <c r="G13" s="131">
        <f t="shared" si="0"/>
        <v>0</v>
      </c>
      <c r="H13" s="33"/>
      <c r="I13" s="33"/>
      <c r="J13" s="131">
        <f t="shared" si="3"/>
        <v>0</v>
      </c>
      <c r="K13" s="132"/>
      <c r="L13" s="131">
        <f t="shared" si="1"/>
        <v>0</v>
      </c>
      <c r="M13" s="132"/>
      <c r="N13" s="133"/>
      <c r="O13" s="134"/>
      <c r="P13" s="135"/>
      <c r="Q13" s="133"/>
      <c r="R13" s="134"/>
      <c r="S13" s="136" t="str">
        <f t="shared" si="2"/>
        <v/>
      </c>
      <c r="T13" s="132"/>
      <c r="AA13" s="47">
        <v>4.1666666666666701E-3</v>
      </c>
    </row>
    <row r="14" spans="2:28" ht="15.75" x14ac:dyDescent="0.25">
      <c r="B14" s="129">
        <f>+TIDRAPPORT!B14</f>
        <v>41</v>
      </c>
      <c r="C14" s="130">
        <f>+TIDRAPPORT!C14</f>
        <v>41191</v>
      </c>
      <c r="D14" s="30">
        <f>+TIDRAPPORT!D14</f>
        <v>41191</v>
      </c>
      <c r="E14" s="33">
        <v>0.625</v>
      </c>
      <c r="F14" s="33">
        <v>0.875</v>
      </c>
      <c r="G14" s="131">
        <f t="shared" si="0"/>
        <v>6</v>
      </c>
      <c r="H14" s="33"/>
      <c r="I14" s="33"/>
      <c r="J14" s="131">
        <f t="shared" si="3"/>
        <v>0</v>
      </c>
      <c r="K14" s="132"/>
      <c r="L14" s="131">
        <f t="shared" si="1"/>
        <v>0</v>
      </c>
      <c r="M14" s="132"/>
      <c r="N14" s="133"/>
      <c r="O14" s="134"/>
      <c r="P14" s="135"/>
      <c r="Q14" s="133"/>
      <c r="R14" s="134"/>
      <c r="S14" s="136" t="str">
        <f t="shared" si="2"/>
        <v/>
      </c>
      <c r="T14" s="132"/>
      <c r="AA14" s="47">
        <v>4.8611111111111103E-3</v>
      </c>
    </row>
    <row r="15" spans="2:28" ht="15.75" x14ac:dyDescent="0.25">
      <c r="B15" s="129">
        <f>+TIDRAPPORT!B15</f>
        <v>41</v>
      </c>
      <c r="C15" s="130">
        <f>+TIDRAPPORT!C15</f>
        <v>41192</v>
      </c>
      <c r="D15" s="30">
        <f>+TIDRAPPORT!D15</f>
        <v>41192</v>
      </c>
      <c r="E15" s="33">
        <v>0.3125</v>
      </c>
      <c r="F15" s="33">
        <v>0.46527777777777773</v>
      </c>
      <c r="G15" s="131">
        <f t="shared" si="0"/>
        <v>3.6666666666666656</v>
      </c>
      <c r="H15" s="33"/>
      <c r="I15" s="33"/>
      <c r="J15" s="131">
        <f t="shared" si="3"/>
        <v>0</v>
      </c>
      <c r="K15" s="132"/>
      <c r="L15" s="131">
        <f t="shared" si="1"/>
        <v>0</v>
      </c>
      <c r="M15" s="132"/>
      <c r="N15" s="133"/>
      <c r="O15" s="134"/>
      <c r="P15" s="135"/>
      <c r="Q15" s="133"/>
      <c r="R15" s="134"/>
      <c r="S15" s="136" t="str">
        <f t="shared" si="2"/>
        <v/>
      </c>
      <c r="T15" s="132"/>
      <c r="AA15" s="47">
        <v>5.5555555555555601E-3</v>
      </c>
    </row>
    <row r="16" spans="2:28" ht="15.75" x14ac:dyDescent="0.25">
      <c r="B16" s="129">
        <f>+TIDRAPPORT!B16</f>
        <v>41</v>
      </c>
      <c r="C16" s="130">
        <f>+TIDRAPPORT!C16</f>
        <v>41193</v>
      </c>
      <c r="D16" s="30">
        <f>+TIDRAPPORT!D16</f>
        <v>41193</v>
      </c>
      <c r="E16" s="33"/>
      <c r="F16" s="33"/>
      <c r="G16" s="131">
        <f t="shared" si="0"/>
        <v>0</v>
      </c>
      <c r="H16" s="33"/>
      <c r="I16" s="33"/>
      <c r="J16" s="131">
        <f t="shared" si="3"/>
        <v>0</v>
      </c>
      <c r="K16" s="132"/>
      <c r="L16" s="131">
        <f t="shared" si="1"/>
        <v>0</v>
      </c>
      <c r="M16" s="132"/>
      <c r="N16" s="133"/>
      <c r="O16" s="134"/>
      <c r="P16" s="135"/>
      <c r="Q16" s="133"/>
      <c r="R16" s="134"/>
      <c r="S16" s="136" t="str">
        <f t="shared" si="2"/>
        <v/>
      </c>
      <c r="T16" s="132"/>
      <c r="AA16" s="47">
        <v>6.2500000000000003E-3</v>
      </c>
    </row>
    <row r="17" spans="2:27" ht="15.75" x14ac:dyDescent="0.25">
      <c r="B17" s="129">
        <f>+TIDRAPPORT!B17</f>
        <v>41</v>
      </c>
      <c r="C17" s="130">
        <f>+TIDRAPPORT!C17</f>
        <v>41194</v>
      </c>
      <c r="D17" s="30">
        <f>+TIDRAPPORT!D17</f>
        <v>41194</v>
      </c>
      <c r="E17" s="33"/>
      <c r="F17" s="33"/>
      <c r="G17" s="131">
        <f t="shared" si="0"/>
        <v>0</v>
      </c>
      <c r="H17" s="33"/>
      <c r="I17" s="33"/>
      <c r="J17" s="131">
        <f t="shared" si="3"/>
        <v>0</v>
      </c>
      <c r="K17" s="132"/>
      <c r="L17" s="131">
        <f t="shared" si="1"/>
        <v>0</v>
      </c>
      <c r="M17" s="132"/>
      <c r="N17" s="133"/>
      <c r="O17" s="134"/>
      <c r="P17" s="135"/>
      <c r="Q17" s="133"/>
      <c r="R17" s="134"/>
      <c r="S17" s="136" t="str">
        <f t="shared" si="2"/>
        <v/>
      </c>
      <c r="T17" s="132"/>
      <c r="AA17" s="47">
        <v>6.9444444444444397E-3</v>
      </c>
    </row>
    <row r="18" spans="2:27" ht="15.75" x14ac:dyDescent="0.25">
      <c r="B18" s="129">
        <f>+TIDRAPPORT!B18</f>
        <v>41</v>
      </c>
      <c r="C18" s="130">
        <f>+TIDRAPPORT!C18</f>
        <v>41195</v>
      </c>
      <c r="D18" s="30">
        <f>+TIDRAPPORT!D18</f>
        <v>41195</v>
      </c>
      <c r="E18" s="33"/>
      <c r="F18" s="33"/>
      <c r="G18" s="131">
        <f t="shared" si="0"/>
        <v>0</v>
      </c>
      <c r="H18" s="33"/>
      <c r="I18" s="33"/>
      <c r="J18" s="131">
        <f t="shared" si="3"/>
        <v>0</v>
      </c>
      <c r="K18" s="132"/>
      <c r="L18" s="131">
        <f t="shared" si="1"/>
        <v>0</v>
      </c>
      <c r="M18" s="132"/>
      <c r="N18" s="133"/>
      <c r="O18" s="134"/>
      <c r="P18" s="135"/>
      <c r="Q18" s="133"/>
      <c r="R18" s="134"/>
      <c r="S18" s="136" t="str">
        <f t="shared" si="2"/>
        <v/>
      </c>
      <c r="T18" s="132"/>
      <c r="AA18" s="47">
        <v>7.6388888888888904E-3</v>
      </c>
    </row>
    <row r="19" spans="2:27" ht="15.75" x14ac:dyDescent="0.25">
      <c r="B19" s="129">
        <f>+TIDRAPPORT!B19</f>
        <v>41</v>
      </c>
      <c r="C19" s="130">
        <f>+TIDRAPPORT!C19</f>
        <v>41196</v>
      </c>
      <c r="D19" s="30">
        <f>+TIDRAPPORT!D19</f>
        <v>41196</v>
      </c>
      <c r="E19" s="33"/>
      <c r="F19" s="33"/>
      <c r="G19" s="131">
        <f t="shared" si="0"/>
        <v>0</v>
      </c>
      <c r="H19" s="33"/>
      <c r="I19" s="33"/>
      <c r="J19" s="131">
        <f t="shared" si="3"/>
        <v>0</v>
      </c>
      <c r="K19" s="132"/>
      <c r="L19" s="131">
        <f t="shared" si="1"/>
        <v>0</v>
      </c>
      <c r="M19" s="132"/>
      <c r="N19" s="133"/>
      <c r="O19" s="134"/>
      <c r="P19" s="135"/>
      <c r="Q19" s="133"/>
      <c r="R19" s="134"/>
      <c r="S19" s="136" t="str">
        <f t="shared" si="2"/>
        <v/>
      </c>
      <c r="T19" s="132"/>
      <c r="AA19" s="47">
        <v>8.3333333333333297E-3</v>
      </c>
    </row>
    <row r="20" spans="2:27" ht="15.75" x14ac:dyDescent="0.25">
      <c r="B20" s="129">
        <f>+TIDRAPPORT!B20</f>
        <v>42</v>
      </c>
      <c r="C20" s="130">
        <f>+TIDRAPPORT!C20</f>
        <v>41197</v>
      </c>
      <c r="D20" s="30">
        <f>+TIDRAPPORT!D20</f>
        <v>41197</v>
      </c>
      <c r="E20" s="33"/>
      <c r="F20" s="33"/>
      <c r="G20" s="131">
        <f t="shared" si="0"/>
        <v>0</v>
      </c>
      <c r="H20" s="33"/>
      <c r="I20" s="33"/>
      <c r="J20" s="131">
        <f t="shared" si="3"/>
        <v>0</v>
      </c>
      <c r="K20" s="132"/>
      <c r="L20" s="131">
        <f t="shared" si="1"/>
        <v>0</v>
      </c>
      <c r="M20" s="132"/>
      <c r="N20" s="133"/>
      <c r="O20" s="134"/>
      <c r="P20" s="135"/>
      <c r="Q20" s="133"/>
      <c r="R20" s="134"/>
      <c r="S20" s="136" t="str">
        <f t="shared" si="2"/>
        <v/>
      </c>
      <c r="T20" s="132"/>
      <c r="AA20" s="47">
        <v>9.0277777777777804E-3</v>
      </c>
    </row>
    <row r="21" spans="2:27" ht="15.75" x14ac:dyDescent="0.25">
      <c r="B21" s="129">
        <f>+TIDRAPPORT!B21</f>
        <v>42</v>
      </c>
      <c r="C21" s="130">
        <f>+TIDRAPPORT!C21</f>
        <v>41198</v>
      </c>
      <c r="D21" s="30">
        <f>+TIDRAPPORT!D21</f>
        <v>41198</v>
      </c>
      <c r="E21" s="33">
        <v>0.66666666666666663</v>
      </c>
      <c r="F21" s="33">
        <v>0.79166666666666663</v>
      </c>
      <c r="G21" s="131">
        <f t="shared" si="0"/>
        <v>3</v>
      </c>
      <c r="H21" s="33"/>
      <c r="I21" s="33"/>
      <c r="J21" s="131">
        <f t="shared" si="3"/>
        <v>0</v>
      </c>
      <c r="K21" s="132"/>
      <c r="L21" s="131">
        <f t="shared" si="1"/>
        <v>0</v>
      </c>
      <c r="M21" s="132"/>
      <c r="N21" s="133"/>
      <c r="O21" s="134"/>
      <c r="P21" s="135"/>
      <c r="Q21" s="133"/>
      <c r="R21" s="134"/>
      <c r="S21" s="136" t="str">
        <f t="shared" si="2"/>
        <v/>
      </c>
      <c r="T21" s="132"/>
      <c r="AA21" s="47">
        <v>9.7222222222222206E-3</v>
      </c>
    </row>
    <row r="22" spans="2:27" ht="15.75" x14ac:dyDescent="0.25">
      <c r="B22" s="129">
        <f>+TIDRAPPORT!B22</f>
        <v>42</v>
      </c>
      <c r="C22" s="130">
        <f>+TIDRAPPORT!C22</f>
        <v>41199</v>
      </c>
      <c r="D22" s="30">
        <f>+TIDRAPPORT!D22</f>
        <v>41199</v>
      </c>
      <c r="E22" s="33">
        <v>0.33333333333333331</v>
      </c>
      <c r="F22" s="33">
        <v>0.60416666666666663</v>
      </c>
      <c r="G22" s="131">
        <f t="shared" si="0"/>
        <v>6.5</v>
      </c>
      <c r="H22" s="33"/>
      <c r="I22" s="33"/>
      <c r="J22" s="131">
        <f t="shared" si="3"/>
        <v>0</v>
      </c>
      <c r="K22" s="132"/>
      <c r="L22" s="131">
        <f t="shared" si="1"/>
        <v>0</v>
      </c>
      <c r="M22" s="132"/>
      <c r="N22" s="133"/>
      <c r="O22" s="134"/>
      <c r="P22" s="135"/>
      <c r="Q22" s="133" t="s">
        <v>26</v>
      </c>
      <c r="R22" s="134"/>
      <c r="S22" s="136" t="str">
        <f t="shared" si="2"/>
        <v/>
      </c>
      <c r="T22" s="132"/>
      <c r="AA22" s="47">
        <v>1.0416666666666701E-2</v>
      </c>
    </row>
    <row r="23" spans="2:27" ht="15.75" x14ac:dyDescent="0.25">
      <c r="B23" s="129">
        <f>+TIDRAPPORT!B23</f>
        <v>42</v>
      </c>
      <c r="C23" s="130">
        <f>+TIDRAPPORT!C23</f>
        <v>41200</v>
      </c>
      <c r="D23" s="30">
        <f>+TIDRAPPORT!D23</f>
        <v>41200</v>
      </c>
      <c r="E23" s="33"/>
      <c r="F23" s="33"/>
      <c r="G23" s="131">
        <f t="shared" si="0"/>
        <v>0</v>
      </c>
      <c r="H23" s="33"/>
      <c r="I23" s="33"/>
      <c r="J23" s="131">
        <f t="shared" si="3"/>
        <v>0</v>
      </c>
      <c r="K23" s="132"/>
      <c r="L23" s="131">
        <f t="shared" si="1"/>
        <v>0</v>
      </c>
      <c r="M23" s="132"/>
      <c r="N23" s="133"/>
      <c r="O23" s="134"/>
      <c r="P23" s="135"/>
      <c r="Q23" s="133"/>
      <c r="R23" s="134"/>
      <c r="S23" s="136" t="str">
        <f t="shared" si="2"/>
        <v/>
      </c>
      <c r="T23" s="132"/>
      <c r="AA23" s="47">
        <v>1.1111111111111099E-2</v>
      </c>
    </row>
    <row r="24" spans="2:27" ht="15.75" x14ac:dyDescent="0.25">
      <c r="B24" s="129">
        <f>+TIDRAPPORT!B24</f>
        <v>42</v>
      </c>
      <c r="C24" s="130">
        <f>+TIDRAPPORT!C24</f>
        <v>41201</v>
      </c>
      <c r="D24" s="30">
        <f>+TIDRAPPORT!D24</f>
        <v>41201</v>
      </c>
      <c r="E24" s="33"/>
      <c r="F24" s="33"/>
      <c r="G24" s="131">
        <f t="shared" si="0"/>
        <v>0</v>
      </c>
      <c r="H24" s="33"/>
      <c r="I24" s="33"/>
      <c r="J24" s="131">
        <f t="shared" si="3"/>
        <v>0</v>
      </c>
      <c r="K24" s="132"/>
      <c r="L24" s="131">
        <f t="shared" si="1"/>
        <v>0</v>
      </c>
      <c r="M24" s="132"/>
      <c r="N24" s="133"/>
      <c r="O24" s="134"/>
      <c r="P24" s="135"/>
      <c r="Q24" s="133"/>
      <c r="R24" s="134"/>
      <c r="S24" s="136" t="str">
        <f t="shared" si="2"/>
        <v/>
      </c>
      <c r="T24" s="132"/>
      <c r="AA24" s="47">
        <v>1.18055555555556E-2</v>
      </c>
    </row>
    <row r="25" spans="2:27" ht="15.75" x14ac:dyDescent="0.25">
      <c r="B25" s="129">
        <f>+TIDRAPPORT!B25</f>
        <v>42</v>
      </c>
      <c r="C25" s="130">
        <f>+TIDRAPPORT!C25</f>
        <v>41202</v>
      </c>
      <c r="D25" s="30">
        <f>+TIDRAPPORT!D25</f>
        <v>41202</v>
      </c>
      <c r="E25" s="33"/>
      <c r="F25" s="33"/>
      <c r="G25" s="131">
        <f t="shared" si="0"/>
        <v>0</v>
      </c>
      <c r="H25" s="33"/>
      <c r="I25" s="33"/>
      <c r="J25" s="131">
        <f t="shared" si="3"/>
        <v>0</v>
      </c>
      <c r="K25" s="132"/>
      <c r="L25" s="131">
        <f t="shared" si="1"/>
        <v>0</v>
      </c>
      <c r="M25" s="132"/>
      <c r="N25" s="133"/>
      <c r="O25" s="134"/>
      <c r="P25" s="135"/>
      <c r="Q25" s="133"/>
      <c r="R25" s="134"/>
      <c r="S25" s="136" t="str">
        <f t="shared" si="2"/>
        <v/>
      </c>
      <c r="T25" s="132"/>
      <c r="AA25" s="47">
        <v>1.2500000000000001E-2</v>
      </c>
    </row>
    <row r="26" spans="2:27" ht="15.75" x14ac:dyDescent="0.25">
      <c r="B26" s="129">
        <f>+TIDRAPPORT!B26</f>
        <v>42</v>
      </c>
      <c r="C26" s="130">
        <f>+TIDRAPPORT!C26</f>
        <v>41203</v>
      </c>
      <c r="D26" s="30">
        <f>+TIDRAPPORT!D26</f>
        <v>41203</v>
      </c>
      <c r="E26" s="33"/>
      <c r="F26" s="33"/>
      <c r="G26" s="131">
        <f t="shared" si="0"/>
        <v>0</v>
      </c>
      <c r="H26" s="33"/>
      <c r="I26" s="33"/>
      <c r="J26" s="131">
        <f t="shared" si="3"/>
        <v>0</v>
      </c>
      <c r="K26" s="132"/>
      <c r="L26" s="131">
        <f t="shared" si="1"/>
        <v>0</v>
      </c>
      <c r="M26" s="132"/>
      <c r="N26" s="133"/>
      <c r="O26" s="134"/>
      <c r="P26" s="135"/>
      <c r="Q26" s="133"/>
      <c r="R26" s="134"/>
      <c r="S26" s="136" t="str">
        <f t="shared" si="2"/>
        <v/>
      </c>
      <c r="T26" s="132"/>
      <c r="AA26" s="47">
        <v>1.3194444444444399E-2</v>
      </c>
    </row>
    <row r="27" spans="2:27" ht="15.75" x14ac:dyDescent="0.25">
      <c r="B27" s="129">
        <f>+TIDRAPPORT!B27</f>
        <v>43</v>
      </c>
      <c r="C27" s="130">
        <f>+TIDRAPPORT!C27</f>
        <v>41204</v>
      </c>
      <c r="D27" s="30">
        <f>+TIDRAPPORT!D27</f>
        <v>41204</v>
      </c>
      <c r="E27" s="33"/>
      <c r="F27" s="33"/>
      <c r="G27" s="131">
        <f t="shared" si="0"/>
        <v>0</v>
      </c>
      <c r="H27" s="33"/>
      <c r="I27" s="33"/>
      <c r="J27" s="131">
        <f t="shared" si="3"/>
        <v>0</v>
      </c>
      <c r="K27" s="132"/>
      <c r="L27" s="131">
        <f t="shared" si="1"/>
        <v>0</v>
      </c>
      <c r="M27" s="132"/>
      <c r="N27" s="133"/>
      <c r="O27" s="134"/>
      <c r="P27" s="135"/>
      <c r="Q27" s="133"/>
      <c r="R27" s="134"/>
      <c r="S27" s="136" t="str">
        <f t="shared" si="2"/>
        <v/>
      </c>
      <c r="T27" s="132"/>
      <c r="AA27" s="47">
        <v>1.38888888888889E-2</v>
      </c>
    </row>
    <row r="28" spans="2:27" ht="15.75" x14ac:dyDescent="0.25">
      <c r="B28" s="129">
        <f>+TIDRAPPORT!B28</f>
        <v>43</v>
      </c>
      <c r="C28" s="130">
        <f>+TIDRAPPORT!C28</f>
        <v>41205</v>
      </c>
      <c r="D28" s="30">
        <f>+TIDRAPPORT!D28</f>
        <v>41205</v>
      </c>
      <c r="E28" s="33">
        <v>0.45833333333333331</v>
      </c>
      <c r="F28" s="33">
        <v>0.89583333333333337</v>
      </c>
      <c r="G28" s="131">
        <f t="shared" si="0"/>
        <v>10.500000000000002</v>
      </c>
      <c r="H28" s="33"/>
      <c r="I28" s="33"/>
      <c r="J28" s="131">
        <f t="shared" si="3"/>
        <v>0</v>
      </c>
      <c r="K28" s="132"/>
      <c r="L28" s="131">
        <f t="shared" si="1"/>
        <v>0</v>
      </c>
      <c r="M28" s="132"/>
      <c r="N28" s="133"/>
      <c r="O28" s="134"/>
      <c r="P28" s="135"/>
      <c r="Q28" s="133"/>
      <c r="R28" s="134"/>
      <c r="S28" s="136" t="str">
        <f t="shared" si="2"/>
        <v/>
      </c>
      <c r="T28" s="132"/>
      <c r="AA28" s="47">
        <v>1.4583333333333301E-2</v>
      </c>
    </row>
    <row r="29" spans="2:27" ht="15.75" x14ac:dyDescent="0.25">
      <c r="B29" s="129">
        <f>+TIDRAPPORT!B29</f>
        <v>43</v>
      </c>
      <c r="C29" s="130">
        <f>+TIDRAPPORT!C29</f>
        <v>41206</v>
      </c>
      <c r="D29" s="30">
        <f>+TIDRAPPORT!D29</f>
        <v>41206</v>
      </c>
      <c r="E29" s="33"/>
      <c r="F29" s="33"/>
      <c r="G29" s="131">
        <f t="shared" si="0"/>
        <v>0</v>
      </c>
      <c r="H29" s="33"/>
      <c r="I29" s="33"/>
      <c r="J29" s="131">
        <f t="shared" si="3"/>
        <v>0</v>
      </c>
      <c r="K29" s="132"/>
      <c r="L29" s="131">
        <f t="shared" si="1"/>
        <v>0</v>
      </c>
      <c r="M29" s="132"/>
      <c r="N29" s="133"/>
      <c r="O29" s="134"/>
      <c r="P29" s="135"/>
      <c r="Q29" s="133" t="s">
        <v>26</v>
      </c>
      <c r="R29" s="134"/>
      <c r="S29" s="136" t="str">
        <f t="shared" si="2"/>
        <v/>
      </c>
      <c r="T29" s="132"/>
      <c r="AA29" s="47">
        <v>1.52777777777778E-2</v>
      </c>
    </row>
    <row r="30" spans="2:27" ht="15.75" x14ac:dyDescent="0.25">
      <c r="B30" s="129">
        <f>+TIDRAPPORT!B30</f>
        <v>43</v>
      </c>
      <c r="C30" s="130">
        <f>+TIDRAPPORT!C30</f>
        <v>41207</v>
      </c>
      <c r="D30" s="30">
        <f>+TIDRAPPORT!D30</f>
        <v>41207</v>
      </c>
      <c r="E30" s="33"/>
      <c r="F30" s="33"/>
      <c r="G30" s="131">
        <f t="shared" si="0"/>
        <v>0</v>
      </c>
      <c r="H30" s="33"/>
      <c r="I30" s="33"/>
      <c r="J30" s="131">
        <f t="shared" si="3"/>
        <v>0</v>
      </c>
      <c r="K30" s="132"/>
      <c r="L30" s="131">
        <f t="shared" si="1"/>
        <v>0</v>
      </c>
      <c r="M30" s="132"/>
      <c r="N30" s="133"/>
      <c r="O30" s="134"/>
      <c r="P30" s="135"/>
      <c r="Q30" s="133"/>
      <c r="R30" s="134"/>
      <c r="S30" s="136" t="str">
        <f t="shared" si="2"/>
        <v/>
      </c>
      <c r="T30" s="132"/>
      <c r="AA30" s="47">
        <v>1.59722222222222E-2</v>
      </c>
    </row>
    <row r="31" spans="2:27" ht="15.75" x14ac:dyDescent="0.25">
      <c r="B31" s="129">
        <f>+TIDRAPPORT!B31</f>
        <v>43</v>
      </c>
      <c r="C31" s="130">
        <f>+TIDRAPPORT!C31</f>
        <v>41208</v>
      </c>
      <c r="D31" s="30">
        <f>+TIDRAPPORT!D31</f>
        <v>41208</v>
      </c>
      <c r="E31" s="33"/>
      <c r="F31" s="33"/>
      <c r="G31" s="131">
        <f t="shared" si="0"/>
        <v>0</v>
      </c>
      <c r="H31" s="33"/>
      <c r="I31" s="33"/>
      <c r="J31" s="131">
        <f t="shared" si="3"/>
        <v>0</v>
      </c>
      <c r="K31" s="132"/>
      <c r="L31" s="131">
        <f t="shared" si="1"/>
        <v>0</v>
      </c>
      <c r="M31" s="132"/>
      <c r="N31" s="133"/>
      <c r="O31" s="134"/>
      <c r="P31" s="135"/>
      <c r="Q31" s="133"/>
      <c r="R31" s="134"/>
      <c r="S31" s="136" t="str">
        <f t="shared" si="2"/>
        <v/>
      </c>
      <c r="T31" s="132"/>
      <c r="AA31" s="47">
        <v>1.6666666666666701E-2</v>
      </c>
    </row>
    <row r="32" spans="2:27" ht="15.75" x14ac:dyDescent="0.25">
      <c r="B32" s="129">
        <f>+TIDRAPPORT!B32</f>
        <v>43</v>
      </c>
      <c r="C32" s="130">
        <f>+TIDRAPPORT!C32</f>
        <v>41209</v>
      </c>
      <c r="D32" s="30">
        <f>+TIDRAPPORT!D32</f>
        <v>41209</v>
      </c>
      <c r="E32" s="33"/>
      <c r="F32" s="33"/>
      <c r="G32" s="131">
        <f t="shared" si="0"/>
        <v>0</v>
      </c>
      <c r="H32" s="33"/>
      <c r="I32" s="33"/>
      <c r="J32" s="131">
        <f t="shared" si="3"/>
        <v>0</v>
      </c>
      <c r="K32" s="132"/>
      <c r="L32" s="131">
        <f t="shared" si="1"/>
        <v>0</v>
      </c>
      <c r="M32" s="132"/>
      <c r="N32" s="133"/>
      <c r="O32" s="134"/>
      <c r="P32" s="135"/>
      <c r="Q32" s="133" t="s">
        <v>26</v>
      </c>
      <c r="R32" s="134"/>
      <c r="S32" s="136" t="str">
        <f t="shared" si="2"/>
        <v/>
      </c>
      <c r="T32" s="132"/>
      <c r="AA32" s="47">
        <v>1.7361111111111101E-2</v>
      </c>
    </row>
    <row r="33" spans="2:27" ht="15.75" x14ac:dyDescent="0.25">
      <c r="B33" s="129">
        <f>+TIDRAPPORT!B33</f>
        <v>43</v>
      </c>
      <c r="C33" s="130">
        <f>+TIDRAPPORT!C33</f>
        <v>41210</v>
      </c>
      <c r="D33" s="30">
        <f>+TIDRAPPORT!D33</f>
        <v>41210</v>
      </c>
      <c r="E33" s="33"/>
      <c r="F33" s="33"/>
      <c r="G33" s="131">
        <f t="shared" si="0"/>
        <v>0</v>
      </c>
      <c r="H33" s="33"/>
      <c r="I33" s="33"/>
      <c r="J33" s="131">
        <f t="shared" si="3"/>
        <v>0</v>
      </c>
      <c r="K33" s="132"/>
      <c r="L33" s="131">
        <f t="shared" si="1"/>
        <v>0</v>
      </c>
      <c r="M33" s="132"/>
      <c r="N33" s="133"/>
      <c r="O33" s="134"/>
      <c r="P33" s="135"/>
      <c r="Q33" s="133" t="s">
        <v>26</v>
      </c>
      <c r="R33" s="134"/>
      <c r="S33" s="136" t="str">
        <f t="shared" si="2"/>
        <v/>
      </c>
      <c r="T33" s="132"/>
      <c r="AA33" s="47">
        <v>1.8055555555555599E-2</v>
      </c>
    </row>
    <row r="34" spans="2:27" ht="15.75" x14ac:dyDescent="0.25">
      <c r="B34" s="129">
        <f>+TIDRAPPORT!B34</f>
        <v>44</v>
      </c>
      <c r="C34" s="130">
        <f>+TIDRAPPORT!C34</f>
        <v>41211</v>
      </c>
      <c r="D34" s="30">
        <f>+TIDRAPPORT!D34</f>
        <v>41211</v>
      </c>
      <c r="E34" s="33"/>
      <c r="F34" s="33"/>
      <c r="G34" s="131">
        <f t="shared" si="0"/>
        <v>0</v>
      </c>
      <c r="H34" s="33"/>
      <c r="I34" s="33"/>
      <c r="J34" s="131">
        <f t="shared" si="3"/>
        <v>0</v>
      </c>
      <c r="K34" s="132"/>
      <c r="L34" s="131">
        <f t="shared" si="1"/>
        <v>0</v>
      </c>
      <c r="M34" s="132"/>
      <c r="N34" s="133"/>
      <c r="O34" s="134"/>
      <c r="P34" s="135"/>
      <c r="Q34" s="133" t="s">
        <v>26</v>
      </c>
      <c r="R34" s="134"/>
      <c r="S34" s="136" t="str">
        <f t="shared" si="2"/>
        <v/>
      </c>
      <c r="T34" s="132"/>
      <c r="AA34" s="47">
        <v>1.8749999999999999E-2</v>
      </c>
    </row>
    <row r="35" spans="2:27" ht="15.75" x14ac:dyDescent="0.25">
      <c r="B35" s="137">
        <f>+TIDRAPPORT!B35</f>
        <v>44</v>
      </c>
      <c r="C35" s="138">
        <f>+TIDRAPPORT!C35</f>
        <v>41212</v>
      </c>
      <c r="D35" s="30">
        <f>+TIDRAPPORT!D35</f>
        <v>41212</v>
      </c>
      <c r="E35" s="33">
        <v>0.47916666666666669</v>
      </c>
      <c r="F35" s="33">
        <v>0.9375</v>
      </c>
      <c r="G35" s="131">
        <f t="shared" si="0"/>
        <v>11</v>
      </c>
      <c r="H35" s="33"/>
      <c r="I35" s="33"/>
      <c r="J35" s="131">
        <f t="shared" si="3"/>
        <v>0</v>
      </c>
      <c r="K35" s="132"/>
      <c r="L35" s="131">
        <f t="shared" si="1"/>
        <v>0</v>
      </c>
      <c r="M35" s="132"/>
      <c r="N35" s="133"/>
      <c r="O35" s="134"/>
      <c r="P35" s="135"/>
      <c r="Q35" s="133" t="s">
        <v>26</v>
      </c>
      <c r="R35" s="134"/>
      <c r="S35" s="136" t="str">
        <f t="shared" si="2"/>
        <v/>
      </c>
      <c r="T35" s="132"/>
      <c r="AA35" s="47">
        <v>1.94444444444444E-2</v>
      </c>
    </row>
    <row r="36" spans="2:27" ht="15.75" x14ac:dyDescent="0.25">
      <c r="B36" s="139">
        <f>+TIDRAPPORT!B36</f>
        <v>44</v>
      </c>
      <c r="C36" s="140">
        <f>+TIDRAPPORT!C36</f>
        <v>41213</v>
      </c>
      <c r="D36" s="141">
        <f>+TIDRAPPORT!D36</f>
        <v>41213</v>
      </c>
      <c r="E36" s="33"/>
      <c r="F36" s="33"/>
      <c r="G36" s="131">
        <f t="shared" si="0"/>
        <v>0</v>
      </c>
      <c r="H36" s="33"/>
      <c r="I36" s="33"/>
      <c r="J36" s="142">
        <f t="shared" si="3"/>
        <v>0</v>
      </c>
      <c r="K36" s="132"/>
      <c r="L36" s="131">
        <f t="shared" si="1"/>
        <v>0</v>
      </c>
      <c r="M36" s="143"/>
      <c r="N36" s="144"/>
      <c r="O36" s="145"/>
      <c r="P36" s="145"/>
      <c r="Q36" s="144"/>
      <c r="R36" s="134"/>
      <c r="S36" s="136" t="str">
        <f t="shared" si="2"/>
        <v/>
      </c>
      <c r="T36" s="143"/>
      <c r="AA36" s="47">
        <v>2.0138888888888901E-2</v>
      </c>
    </row>
    <row r="37" spans="2:27" x14ac:dyDescent="0.25">
      <c r="B37" s="146"/>
      <c r="C37" s="147"/>
      <c r="D37" s="6"/>
      <c r="E37" s="6"/>
      <c r="F37" s="6"/>
      <c r="G37" s="146"/>
      <c r="H37" s="6"/>
      <c r="I37" s="6"/>
      <c r="J37" s="146"/>
      <c r="K37" s="58"/>
      <c r="L37" s="146"/>
      <c r="M37" s="58"/>
      <c r="N37" s="6"/>
      <c r="O37" s="58"/>
      <c r="P37" s="6"/>
      <c r="Q37" s="6"/>
      <c r="R37" s="58"/>
      <c r="S37" s="5"/>
      <c r="T37" s="58"/>
      <c r="AA37" s="47">
        <v>2.0833333333333301E-2</v>
      </c>
    </row>
    <row r="38" spans="2:27" x14ac:dyDescent="0.25">
      <c r="B38" s="148" t="s">
        <v>32</v>
      </c>
      <c r="C38" s="149"/>
      <c r="D38" s="150"/>
      <c r="E38" s="59" t="s">
        <v>72</v>
      </c>
      <c r="F38" s="60"/>
      <c r="G38" s="151">
        <f>SUM(G6:G37)+SUM(J6:J36)</f>
        <v>51.833333333333336</v>
      </c>
      <c r="H38" s="152"/>
      <c r="I38" s="152"/>
      <c r="J38" s="153"/>
      <c r="K38" s="154"/>
      <c r="L38" s="153"/>
      <c r="M38" s="154"/>
      <c r="N38" s="152" t="s">
        <v>73</v>
      </c>
      <c r="O38" s="155">
        <f>SUM(O6:O37)</f>
        <v>0</v>
      </c>
      <c r="P38" s="150"/>
      <c r="Q38" s="152" t="s">
        <v>74</v>
      </c>
      <c r="R38" s="155">
        <f>SUM(R6:R37)</f>
        <v>0</v>
      </c>
      <c r="S38" s="156"/>
      <c r="T38" s="154"/>
      <c r="AA38" s="47">
        <v>2.1527777777777798E-2</v>
      </c>
    </row>
    <row r="39" spans="2:27" x14ac:dyDescent="0.25">
      <c r="AA39" s="47">
        <v>2.2222222222222199E-2</v>
      </c>
    </row>
    <row r="40" spans="2:27" x14ac:dyDescent="0.25">
      <c r="AA40" s="47">
        <v>2.29166666666667E-2</v>
      </c>
    </row>
    <row r="41" spans="2:27" x14ac:dyDescent="0.25">
      <c r="AA41" s="47">
        <v>2.36111111111111E-2</v>
      </c>
    </row>
    <row r="42" spans="2:27" x14ac:dyDescent="0.25">
      <c r="AA42" s="47">
        <v>2.4305555555555601E-2</v>
      </c>
    </row>
    <row r="43" spans="2:27" x14ac:dyDescent="0.25">
      <c r="AA43" s="47">
        <v>2.5000000000000001E-2</v>
      </c>
    </row>
    <row r="44" spans="2:27" x14ac:dyDescent="0.25">
      <c r="AA44" s="47">
        <v>2.5694444444444402E-2</v>
      </c>
    </row>
    <row r="45" spans="2:27" x14ac:dyDescent="0.25">
      <c r="AA45" s="47">
        <v>2.6388888888888899E-2</v>
      </c>
    </row>
    <row r="46" spans="2:27" x14ac:dyDescent="0.25">
      <c r="AA46" s="47">
        <v>2.70833333333333E-2</v>
      </c>
    </row>
    <row r="47" spans="2:27" x14ac:dyDescent="0.25">
      <c r="AA47" s="47">
        <v>2.7777777777777801E-2</v>
      </c>
    </row>
    <row r="48" spans="2:27" x14ac:dyDescent="0.25">
      <c r="AA48" s="47">
        <v>2.8472222222222201E-2</v>
      </c>
    </row>
    <row r="49" spans="27:27" x14ac:dyDescent="0.25">
      <c r="AA49" s="47">
        <v>2.9166666666666698E-2</v>
      </c>
    </row>
    <row r="50" spans="27:27" x14ac:dyDescent="0.25">
      <c r="AA50" s="47">
        <v>2.9861111111111099E-2</v>
      </c>
    </row>
    <row r="51" spans="27:27" x14ac:dyDescent="0.25">
      <c r="AA51" s="47">
        <v>3.05555555555556E-2</v>
      </c>
    </row>
    <row r="52" spans="27:27" x14ac:dyDescent="0.25">
      <c r="AA52" s="47">
        <v>3.125E-2</v>
      </c>
    </row>
    <row r="53" spans="27:27" x14ac:dyDescent="0.25">
      <c r="AA53" s="47">
        <v>3.19444444444444E-2</v>
      </c>
    </row>
    <row r="54" spans="27:27" x14ac:dyDescent="0.25">
      <c r="AA54" s="47">
        <v>3.2638888888888898E-2</v>
      </c>
    </row>
    <row r="55" spans="27:27" x14ac:dyDescent="0.25">
      <c r="AA55" s="47">
        <v>3.3333333333333298E-2</v>
      </c>
    </row>
    <row r="56" spans="27:27" x14ac:dyDescent="0.25">
      <c r="AA56" s="47">
        <v>3.4027777777777803E-2</v>
      </c>
    </row>
    <row r="57" spans="27:27" x14ac:dyDescent="0.25">
      <c r="AA57" s="47">
        <v>3.4722222222222203E-2</v>
      </c>
    </row>
    <row r="58" spans="27:27" x14ac:dyDescent="0.25">
      <c r="AA58" s="47">
        <v>3.54166666666667E-2</v>
      </c>
    </row>
    <row r="59" spans="27:27" x14ac:dyDescent="0.25">
      <c r="AA59" s="47">
        <v>3.6111111111111101E-2</v>
      </c>
    </row>
    <row r="60" spans="27:27" x14ac:dyDescent="0.25">
      <c r="AA60" s="47">
        <v>3.6805555555555598E-2</v>
      </c>
    </row>
    <row r="61" spans="27:27" x14ac:dyDescent="0.25">
      <c r="AA61" s="47">
        <v>3.7499999999999999E-2</v>
      </c>
    </row>
    <row r="62" spans="27:27" x14ac:dyDescent="0.25">
      <c r="AA62" s="47">
        <v>3.8194444444444399E-2</v>
      </c>
    </row>
    <row r="63" spans="27:27" x14ac:dyDescent="0.25">
      <c r="AA63" s="47">
        <v>3.8888888888888903E-2</v>
      </c>
    </row>
    <row r="64" spans="27:27" x14ac:dyDescent="0.25">
      <c r="AA64" s="47">
        <v>3.9583333333333297E-2</v>
      </c>
    </row>
    <row r="65" spans="27:27" x14ac:dyDescent="0.25">
      <c r="AA65" s="47">
        <v>4.0277777777777801E-2</v>
      </c>
    </row>
    <row r="66" spans="27:27" x14ac:dyDescent="0.25">
      <c r="AA66" s="47">
        <v>4.0972222222222202E-2</v>
      </c>
    </row>
    <row r="67" spans="27:27" x14ac:dyDescent="0.25">
      <c r="AA67" s="47">
        <v>4.1666666666666699E-2</v>
      </c>
    </row>
    <row r="68" spans="27:27" x14ac:dyDescent="0.25">
      <c r="AA68" s="47">
        <v>4.2361111111111099E-2</v>
      </c>
    </row>
    <row r="69" spans="27:27" x14ac:dyDescent="0.25">
      <c r="AA69" s="47">
        <v>4.3055555555555597E-2</v>
      </c>
    </row>
    <row r="70" spans="27:27" x14ac:dyDescent="0.25">
      <c r="AA70" s="47">
        <v>4.3749999999999997E-2</v>
      </c>
    </row>
    <row r="71" spans="27:27" x14ac:dyDescent="0.25">
      <c r="AA71" s="47">
        <v>4.4444444444444398E-2</v>
      </c>
    </row>
    <row r="72" spans="27:27" x14ac:dyDescent="0.25">
      <c r="AA72" s="47">
        <v>4.5138888888888902E-2</v>
      </c>
    </row>
    <row r="73" spans="27:27" x14ac:dyDescent="0.25">
      <c r="AA73" s="47">
        <v>4.5833333333333302E-2</v>
      </c>
    </row>
    <row r="74" spans="27:27" x14ac:dyDescent="0.25">
      <c r="AA74" s="47">
        <v>4.65277777777778E-2</v>
      </c>
    </row>
    <row r="75" spans="27:27" x14ac:dyDescent="0.25">
      <c r="AA75" s="47">
        <v>4.72222222222222E-2</v>
      </c>
    </row>
    <row r="76" spans="27:27" x14ac:dyDescent="0.25">
      <c r="AA76" s="47">
        <v>4.7916666666666698E-2</v>
      </c>
    </row>
    <row r="77" spans="27:27" x14ac:dyDescent="0.25">
      <c r="AA77" s="47">
        <v>4.8611111111111098E-2</v>
      </c>
    </row>
    <row r="78" spans="27:27" x14ac:dyDescent="0.25">
      <c r="AA78" s="47">
        <v>4.9305555555555602E-2</v>
      </c>
    </row>
    <row r="79" spans="27:27" x14ac:dyDescent="0.25">
      <c r="AA79" s="47">
        <v>0.05</v>
      </c>
    </row>
    <row r="80" spans="27:27" x14ac:dyDescent="0.25">
      <c r="AA80" s="47">
        <v>5.0694444444444403E-2</v>
      </c>
    </row>
    <row r="81" spans="27:27" x14ac:dyDescent="0.25">
      <c r="AA81" s="47">
        <v>5.1388888888888901E-2</v>
      </c>
    </row>
    <row r="82" spans="27:27" x14ac:dyDescent="0.25">
      <c r="AA82" s="47">
        <v>5.2083333333333301E-2</v>
      </c>
    </row>
    <row r="83" spans="27:27" x14ac:dyDescent="0.25">
      <c r="AA83" s="47">
        <v>5.2777777777777798E-2</v>
      </c>
    </row>
    <row r="84" spans="27:27" x14ac:dyDescent="0.25">
      <c r="AA84" s="47">
        <v>5.3472222222222199E-2</v>
      </c>
    </row>
    <row r="85" spans="27:27" x14ac:dyDescent="0.25">
      <c r="AA85" s="47">
        <v>5.4166666666666703E-2</v>
      </c>
    </row>
    <row r="86" spans="27:27" x14ac:dyDescent="0.25">
      <c r="AA86" s="47">
        <v>5.4861111111111097E-2</v>
      </c>
    </row>
    <row r="87" spans="27:27" x14ac:dyDescent="0.25">
      <c r="AA87" s="47">
        <v>5.5555555555555601E-2</v>
      </c>
    </row>
    <row r="88" spans="27:27" x14ac:dyDescent="0.25">
      <c r="AA88" s="47">
        <v>5.6250000000000001E-2</v>
      </c>
    </row>
    <row r="89" spans="27:27" x14ac:dyDescent="0.25">
      <c r="AA89" s="47">
        <v>5.6944444444444402E-2</v>
      </c>
    </row>
    <row r="90" spans="27:27" x14ac:dyDescent="0.25">
      <c r="AA90" s="47">
        <v>5.7638888888888899E-2</v>
      </c>
    </row>
    <row r="91" spans="27:27" x14ac:dyDescent="0.25">
      <c r="AA91" s="47">
        <v>5.83333333333333E-2</v>
      </c>
    </row>
    <row r="92" spans="27:27" x14ac:dyDescent="0.25">
      <c r="AA92" s="47">
        <v>5.9027777777777797E-2</v>
      </c>
    </row>
    <row r="93" spans="27:27" x14ac:dyDescent="0.25">
      <c r="AA93" s="47">
        <v>5.9722222222222197E-2</v>
      </c>
    </row>
    <row r="94" spans="27:27" x14ac:dyDescent="0.25">
      <c r="AA94" s="47">
        <v>6.0416666666666702E-2</v>
      </c>
    </row>
    <row r="95" spans="27:27" x14ac:dyDescent="0.25">
      <c r="AA95" s="47">
        <v>6.1111111111111102E-2</v>
      </c>
    </row>
    <row r="96" spans="27:27" x14ac:dyDescent="0.25">
      <c r="AA96" s="47">
        <v>6.18055555555556E-2</v>
      </c>
    </row>
    <row r="97" spans="27:27" x14ac:dyDescent="0.25">
      <c r="AA97" s="47">
        <v>6.25E-2</v>
      </c>
    </row>
    <row r="98" spans="27:27" x14ac:dyDescent="0.25">
      <c r="AA98" s="47">
        <v>6.31944444444444E-2</v>
      </c>
    </row>
    <row r="99" spans="27:27" x14ac:dyDescent="0.25">
      <c r="AA99" s="47">
        <v>6.3888888888888898E-2</v>
      </c>
    </row>
    <row r="100" spans="27:27" x14ac:dyDescent="0.25">
      <c r="AA100" s="47">
        <v>6.4583333333333298E-2</v>
      </c>
    </row>
    <row r="101" spans="27:27" x14ac:dyDescent="0.25">
      <c r="AA101" s="47">
        <v>6.5277777777777796E-2</v>
      </c>
    </row>
    <row r="102" spans="27:27" x14ac:dyDescent="0.25">
      <c r="AA102" s="47">
        <v>6.5972222222222196E-2</v>
      </c>
    </row>
    <row r="103" spans="27:27" x14ac:dyDescent="0.25">
      <c r="AA103" s="47">
        <v>6.6666666666666693E-2</v>
      </c>
    </row>
    <row r="104" spans="27:27" x14ac:dyDescent="0.25">
      <c r="AA104" s="47">
        <v>6.7361111111111094E-2</v>
      </c>
    </row>
    <row r="105" spans="27:27" x14ac:dyDescent="0.25">
      <c r="AA105" s="47">
        <v>6.8055555555555605E-2</v>
      </c>
    </row>
    <row r="106" spans="27:27" x14ac:dyDescent="0.25">
      <c r="AA106" s="47">
        <v>6.8750000000000006E-2</v>
      </c>
    </row>
    <row r="107" spans="27:27" x14ac:dyDescent="0.25">
      <c r="AA107" s="47">
        <v>6.9444444444444406E-2</v>
      </c>
    </row>
    <row r="108" spans="27:27" x14ac:dyDescent="0.25">
      <c r="AA108" s="47">
        <v>7.0138888888888903E-2</v>
      </c>
    </row>
    <row r="109" spans="27:27" x14ac:dyDescent="0.25">
      <c r="AA109" s="47">
        <v>7.0833333333333304E-2</v>
      </c>
    </row>
    <row r="110" spans="27:27" x14ac:dyDescent="0.25">
      <c r="AA110" s="47">
        <v>7.1527777777777801E-2</v>
      </c>
    </row>
    <row r="111" spans="27:27" x14ac:dyDescent="0.25">
      <c r="AA111" s="47">
        <v>7.2222222222222202E-2</v>
      </c>
    </row>
    <row r="112" spans="27:27" x14ac:dyDescent="0.25">
      <c r="AA112" s="47">
        <v>7.2916666666666699E-2</v>
      </c>
    </row>
    <row r="113" spans="27:27" x14ac:dyDescent="0.25">
      <c r="AA113" s="47">
        <v>7.3611111111111099E-2</v>
      </c>
    </row>
    <row r="114" spans="27:27" x14ac:dyDescent="0.25">
      <c r="AA114" s="47">
        <v>7.4305555555555597E-2</v>
      </c>
    </row>
    <row r="115" spans="27:27" x14ac:dyDescent="0.25">
      <c r="AA115" s="47">
        <v>7.4999999999999997E-2</v>
      </c>
    </row>
    <row r="116" spans="27:27" x14ac:dyDescent="0.25">
      <c r="AA116" s="47">
        <v>7.5694444444444495E-2</v>
      </c>
    </row>
    <row r="117" spans="27:27" x14ac:dyDescent="0.25">
      <c r="AA117" s="47">
        <v>7.6388888888888895E-2</v>
      </c>
    </row>
    <row r="118" spans="27:27" x14ac:dyDescent="0.25">
      <c r="AA118" s="47">
        <v>7.7083333333333295E-2</v>
      </c>
    </row>
    <row r="119" spans="27:27" x14ac:dyDescent="0.25">
      <c r="AA119" s="47">
        <v>7.7777777777777807E-2</v>
      </c>
    </row>
    <row r="120" spans="27:27" x14ac:dyDescent="0.25">
      <c r="AA120" s="47">
        <v>7.8472222222222193E-2</v>
      </c>
    </row>
    <row r="121" spans="27:27" x14ac:dyDescent="0.25">
      <c r="AA121" s="47">
        <v>7.9166666666666705E-2</v>
      </c>
    </row>
    <row r="122" spans="27:27" x14ac:dyDescent="0.25">
      <c r="AA122" s="47">
        <v>7.9861111111111105E-2</v>
      </c>
    </row>
    <row r="123" spans="27:27" x14ac:dyDescent="0.25">
      <c r="AA123" s="47">
        <v>8.0555555555555602E-2</v>
      </c>
    </row>
    <row r="124" spans="27:27" x14ac:dyDescent="0.25">
      <c r="AA124" s="47">
        <v>8.1250000000000003E-2</v>
      </c>
    </row>
    <row r="125" spans="27:27" x14ac:dyDescent="0.25">
      <c r="AA125" s="47">
        <v>8.1944444444444403E-2</v>
      </c>
    </row>
    <row r="126" spans="27:27" x14ac:dyDescent="0.25">
      <c r="AA126" s="47">
        <v>8.2638888888888901E-2</v>
      </c>
    </row>
    <row r="127" spans="27:27" x14ac:dyDescent="0.25">
      <c r="AA127" s="47">
        <v>8.3333333333333301E-2</v>
      </c>
    </row>
    <row r="128" spans="27:27" x14ac:dyDescent="0.25">
      <c r="AA128" s="47">
        <v>8.4027777777777798E-2</v>
      </c>
    </row>
    <row r="129" spans="27:27" x14ac:dyDescent="0.25">
      <c r="AA129" s="47">
        <v>8.4722222222222199E-2</v>
      </c>
    </row>
    <row r="130" spans="27:27" x14ac:dyDescent="0.25">
      <c r="AA130" s="47">
        <v>8.5416666666666696E-2</v>
      </c>
    </row>
    <row r="131" spans="27:27" x14ac:dyDescent="0.25">
      <c r="AA131" s="47">
        <v>8.6111111111111097E-2</v>
      </c>
    </row>
    <row r="132" spans="27:27" x14ac:dyDescent="0.25">
      <c r="AA132" s="47">
        <v>8.6805555555555594E-2</v>
      </c>
    </row>
    <row r="133" spans="27:27" x14ac:dyDescent="0.25">
      <c r="AA133" s="47">
        <v>8.7499999999999994E-2</v>
      </c>
    </row>
    <row r="134" spans="27:27" x14ac:dyDescent="0.25">
      <c r="AA134" s="47">
        <v>8.8194444444444506E-2</v>
      </c>
    </row>
    <row r="135" spans="27:27" x14ac:dyDescent="0.25">
      <c r="AA135" s="47">
        <v>8.8888888888888906E-2</v>
      </c>
    </row>
    <row r="136" spans="27:27" x14ac:dyDescent="0.25">
      <c r="AA136" s="47">
        <v>8.9583333333333307E-2</v>
      </c>
    </row>
    <row r="137" spans="27:27" x14ac:dyDescent="0.25">
      <c r="AA137" s="47">
        <v>9.0277777777777804E-2</v>
      </c>
    </row>
    <row r="138" spans="27:27" x14ac:dyDescent="0.25">
      <c r="AA138" s="47">
        <v>9.0972222222222204E-2</v>
      </c>
    </row>
    <row r="139" spans="27:27" x14ac:dyDescent="0.25">
      <c r="AA139" s="47">
        <v>9.1666666666666702E-2</v>
      </c>
    </row>
    <row r="140" spans="27:27" x14ac:dyDescent="0.25">
      <c r="AA140" s="47">
        <v>9.2361111111111102E-2</v>
      </c>
    </row>
    <row r="141" spans="27:27" x14ac:dyDescent="0.25">
      <c r="AA141" s="47">
        <v>9.30555555555556E-2</v>
      </c>
    </row>
    <row r="142" spans="27:27" x14ac:dyDescent="0.25">
      <c r="AA142" s="47">
        <v>9.375E-2</v>
      </c>
    </row>
    <row r="143" spans="27:27" x14ac:dyDescent="0.25">
      <c r="AA143" s="47">
        <v>9.44444444444444E-2</v>
      </c>
    </row>
    <row r="144" spans="27:27" x14ac:dyDescent="0.25">
      <c r="AA144" s="47">
        <v>9.5138888888888898E-2</v>
      </c>
    </row>
    <row r="145" spans="27:27" x14ac:dyDescent="0.25">
      <c r="AA145" s="47">
        <v>9.5833333333333298E-2</v>
      </c>
    </row>
    <row r="146" spans="27:27" x14ac:dyDescent="0.25">
      <c r="AA146" s="47">
        <v>9.6527777777777796E-2</v>
      </c>
    </row>
    <row r="147" spans="27:27" x14ac:dyDescent="0.25">
      <c r="AA147" s="47">
        <v>9.7222222222222196E-2</v>
      </c>
    </row>
    <row r="148" spans="27:27" x14ac:dyDescent="0.25">
      <c r="AA148" s="47">
        <v>9.7916666666666693E-2</v>
      </c>
    </row>
    <row r="149" spans="27:27" x14ac:dyDescent="0.25">
      <c r="AA149" s="47">
        <v>9.8611111111111094E-2</v>
      </c>
    </row>
    <row r="150" spans="27:27" x14ac:dyDescent="0.25">
      <c r="AA150" s="47">
        <v>9.9305555555555605E-2</v>
      </c>
    </row>
    <row r="151" spans="27:27" x14ac:dyDescent="0.25">
      <c r="AA151" s="47">
        <v>0.1</v>
      </c>
    </row>
    <row r="152" spans="27:27" x14ac:dyDescent="0.25">
      <c r="AA152" s="47">
        <v>0.100694444444444</v>
      </c>
    </row>
    <row r="153" spans="27:27" x14ac:dyDescent="0.25">
      <c r="AA153" s="47">
        <v>0.101388888888889</v>
      </c>
    </row>
    <row r="154" spans="27:27" x14ac:dyDescent="0.25">
      <c r="AA154" s="47">
        <v>0.102083333333333</v>
      </c>
    </row>
    <row r="155" spans="27:27" x14ac:dyDescent="0.25">
      <c r="AA155" s="47">
        <v>0.102777777777778</v>
      </c>
    </row>
    <row r="156" spans="27:27" x14ac:dyDescent="0.25">
      <c r="AA156" s="47">
        <v>0.10347222222222199</v>
      </c>
    </row>
    <row r="157" spans="27:27" x14ac:dyDescent="0.25">
      <c r="AA157" s="47">
        <v>0.104166666666667</v>
      </c>
    </row>
    <row r="158" spans="27:27" x14ac:dyDescent="0.25">
      <c r="AA158" s="47">
        <v>0.104861111111111</v>
      </c>
    </row>
    <row r="159" spans="27:27" x14ac:dyDescent="0.25">
      <c r="AA159" s="47">
        <v>0.105555555555556</v>
      </c>
    </row>
    <row r="160" spans="27:27" x14ac:dyDescent="0.25">
      <c r="AA160" s="47">
        <v>0.10625</v>
      </c>
    </row>
    <row r="161" spans="27:27" x14ac:dyDescent="0.25">
      <c r="AA161" s="47">
        <v>0.106944444444444</v>
      </c>
    </row>
    <row r="162" spans="27:27" x14ac:dyDescent="0.25">
      <c r="AA162" s="47">
        <v>0.10763888888888901</v>
      </c>
    </row>
    <row r="163" spans="27:27" x14ac:dyDescent="0.25">
      <c r="AA163" s="47">
        <v>0.108333333333333</v>
      </c>
    </row>
    <row r="164" spans="27:27" x14ac:dyDescent="0.25">
      <c r="AA164" s="47">
        <v>0.109027777777778</v>
      </c>
    </row>
    <row r="165" spans="27:27" x14ac:dyDescent="0.25">
      <c r="AA165" s="47">
        <v>0.109722222222222</v>
      </c>
    </row>
    <row r="166" spans="27:27" x14ac:dyDescent="0.25">
      <c r="AA166" s="47">
        <v>0.110416666666667</v>
      </c>
    </row>
    <row r="167" spans="27:27" x14ac:dyDescent="0.25">
      <c r="AA167" s="47">
        <v>0.11111111111111099</v>
      </c>
    </row>
    <row r="168" spans="27:27" x14ac:dyDescent="0.25">
      <c r="AA168" s="47">
        <v>0.111805555555556</v>
      </c>
    </row>
    <row r="169" spans="27:27" x14ac:dyDescent="0.25">
      <c r="AA169" s="47">
        <v>0.1125</v>
      </c>
    </row>
    <row r="170" spans="27:27" x14ac:dyDescent="0.25">
      <c r="AA170" s="47">
        <v>0.113194444444444</v>
      </c>
    </row>
    <row r="171" spans="27:27" x14ac:dyDescent="0.25">
      <c r="AA171" s="47">
        <v>0.113888888888889</v>
      </c>
    </row>
    <row r="172" spans="27:27" x14ac:dyDescent="0.25">
      <c r="AA172" s="47">
        <v>0.114583333333333</v>
      </c>
    </row>
    <row r="173" spans="27:27" x14ac:dyDescent="0.25">
      <c r="AA173" s="47">
        <v>0.11527777777777801</v>
      </c>
    </row>
    <row r="174" spans="27:27" x14ac:dyDescent="0.25">
      <c r="AA174" s="47">
        <v>0.115972222222222</v>
      </c>
    </row>
    <row r="175" spans="27:27" x14ac:dyDescent="0.25">
      <c r="AA175" s="47">
        <v>0.116666666666667</v>
      </c>
    </row>
    <row r="176" spans="27:27" x14ac:dyDescent="0.25">
      <c r="AA176" s="47">
        <v>0.117361111111111</v>
      </c>
    </row>
    <row r="177" spans="27:27" x14ac:dyDescent="0.25">
      <c r="AA177" s="47">
        <v>0.118055555555556</v>
      </c>
    </row>
    <row r="178" spans="27:27" x14ac:dyDescent="0.25">
      <c r="AA178" s="47">
        <v>0.11874999999999999</v>
      </c>
    </row>
    <row r="179" spans="27:27" x14ac:dyDescent="0.25">
      <c r="AA179" s="47">
        <v>0.11944444444444401</v>
      </c>
    </row>
    <row r="180" spans="27:27" x14ac:dyDescent="0.25">
      <c r="AA180" s="47">
        <v>0.120138888888889</v>
      </c>
    </row>
    <row r="181" spans="27:27" x14ac:dyDescent="0.25">
      <c r="AA181" s="47">
        <v>0.120833333333333</v>
      </c>
    </row>
    <row r="182" spans="27:27" x14ac:dyDescent="0.25">
      <c r="AA182" s="47">
        <v>0.121527777777778</v>
      </c>
    </row>
    <row r="183" spans="27:27" x14ac:dyDescent="0.25">
      <c r="AA183" s="47">
        <v>0.122222222222222</v>
      </c>
    </row>
    <row r="184" spans="27:27" x14ac:dyDescent="0.25">
      <c r="AA184" s="47">
        <v>0.12291666666666699</v>
      </c>
    </row>
    <row r="185" spans="27:27" x14ac:dyDescent="0.25">
      <c r="AA185" s="47">
        <v>0.12361111111111101</v>
      </c>
    </row>
    <row r="186" spans="27:27" x14ac:dyDescent="0.25">
      <c r="AA186" s="47">
        <v>0.124305555555556</v>
      </c>
    </row>
    <row r="187" spans="27:27" x14ac:dyDescent="0.25">
      <c r="AA187" s="47">
        <v>0.125</v>
      </c>
    </row>
    <row r="188" spans="27:27" x14ac:dyDescent="0.25">
      <c r="AA188" s="47">
        <v>0.125694444444444</v>
      </c>
    </row>
    <row r="189" spans="27:27" x14ac:dyDescent="0.25">
      <c r="AA189" s="47">
        <v>0.12638888888888899</v>
      </c>
    </row>
    <row r="190" spans="27:27" x14ac:dyDescent="0.25">
      <c r="AA190" s="47">
        <v>0.12708333333333299</v>
      </c>
    </row>
    <row r="191" spans="27:27" x14ac:dyDescent="0.25">
      <c r="AA191" s="47">
        <v>0.12777777777777799</v>
      </c>
    </row>
    <row r="192" spans="27:27" x14ac:dyDescent="0.25">
      <c r="AA192" s="47">
        <v>0.12847222222222199</v>
      </c>
    </row>
    <row r="193" spans="27:27" x14ac:dyDescent="0.25">
      <c r="AA193" s="47">
        <v>0.12916666666666701</v>
      </c>
    </row>
    <row r="194" spans="27:27" x14ac:dyDescent="0.25">
      <c r="AA194" s="47">
        <v>0.12986111111111101</v>
      </c>
    </row>
    <row r="195" spans="27:27" x14ac:dyDescent="0.25">
      <c r="AA195" s="47">
        <v>0.13055555555555601</v>
      </c>
    </row>
    <row r="196" spans="27:27" x14ac:dyDescent="0.25">
      <c r="AA196" s="47">
        <v>0.13125000000000001</v>
      </c>
    </row>
    <row r="197" spans="27:27" x14ac:dyDescent="0.25">
      <c r="AA197" s="47">
        <v>0.131944444444444</v>
      </c>
    </row>
    <row r="198" spans="27:27" x14ac:dyDescent="0.25">
      <c r="AA198" s="47">
        <v>0.132638888888889</v>
      </c>
    </row>
    <row r="199" spans="27:27" x14ac:dyDescent="0.25">
      <c r="AA199" s="47">
        <v>0.133333333333333</v>
      </c>
    </row>
    <row r="200" spans="27:27" x14ac:dyDescent="0.25">
      <c r="AA200" s="47">
        <v>0.134027777777778</v>
      </c>
    </row>
    <row r="201" spans="27:27" x14ac:dyDescent="0.25">
      <c r="AA201" s="47">
        <v>0.13472222222222199</v>
      </c>
    </row>
    <row r="202" spans="27:27" x14ac:dyDescent="0.25">
      <c r="AA202" s="47">
        <v>0.13541666666666699</v>
      </c>
    </row>
    <row r="203" spans="27:27" x14ac:dyDescent="0.25">
      <c r="AA203" s="47">
        <v>0.13611111111111099</v>
      </c>
    </row>
    <row r="204" spans="27:27" x14ac:dyDescent="0.25">
      <c r="AA204" s="47">
        <v>0.13680555555555601</v>
      </c>
    </row>
    <row r="205" spans="27:27" x14ac:dyDescent="0.25">
      <c r="AA205" s="47">
        <v>0.13750000000000001</v>
      </c>
    </row>
    <row r="206" spans="27:27" x14ac:dyDescent="0.25">
      <c r="AA206" s="47">
        <v>0.13819444444444401</v>
      </c>
    </row>
    <row r="207" spans="27:27" x14ac:dyDescent="0.25">
      <c r="AA207" s="47">
        <v>0.13888888888888901</v>
      </c>
    </row>
    <row r="208" spans="27:27" x14ac:dyDescent="0.25">
      <c r="AA208" s="47">
        <v>0.139583333333333</v>
      </c>
    </row>
    <row r="209" spans="27:27" x14ac:dyDescent="0.25">
      <c r="AA209" s="47">
        <v>0.140277777777778</v>
      </c>
    </row>
    <row r="210" spans="27:27" x14ac:dyDescent="0.25">
      <c r="AA210" s="47">
        <v>0.140972222222222</v>
      </c>
    </row>
    <row r="211" spans="27:27" x14ac:dyDescent="0.25">
      <c r="AA211" s="47">
        <v>0.141666666666667</v>
      </c>
    </row>
    <row r="212" spans="27:27" x14ac:dyDescent="0.25">
      <c r="AA212" s="47">
        <v>0.14236111111111099</v>
      </c>
    </row>
    <row r="213" spans="27:27" x14ac:dyDescent="0.25">
      <c r="AA213" s="47">
        <v>0.14305555555555599</v>
      </c>
    </row>
    <row r="214" spans="27:27" x14ac:dyDescent="0.25">
      <c r="AA214" s="47">
        <v>0.14374999999999999</v>
      </c>
    </row>
    <row r="215" spans="27:27" x14ac:dyDescent="0.25">
      <c r="AA215" s="47">
        <v>0.14444444444444399</v>
      </c>
    </row>
    <row r="216" spans="27:27" x14ac:dyDescent="0.25">
      <c r="AA216" s="47">
        <v>0.14513888888888901</v>
      </c>
    </row>
    <row r="217" spans="27:27" x14ac:dyDescent="0.25">
      <c r="AA217" s="47">
        <v>0.14583333333333301</v>
      </c>
    </row>
    <row r="218" spans="27:27" x14ac:dyDescent="0.25">
      <c r="AA218" s="47">
        <v>0.14652777777777801</v>
      </c>
    </row>
    <row r="219" spans="27:27" x14ac:dyDescent="0.25">
      <c r="AA219" s="47">
        <v>0.147222222222222</v>
      </c>
    </row>
    <row r="220" spans="27:27" x14ac:dyDescent="0.25">
      <c r="AA220" s="47">
        <v>0.147916666666667</v>
      </c>
    </row>
    <row r="221" spans="27:27" x14ac:dyDescent="0.25">
      <c r="AA221" s="47">
        <v>0.148611111111111</v>
      </c>
    </row>
    <row r="222" spans="27:27" x14ac:dyDescent="0.25">
      <c r="AA222" s="47">
        <v>0.149305555555556</v>
      </c>
    </row>
    <row r="223" spans="27:27" x14ac:dyDescent="0.25">
      <c r="AA223" s="47">
        <v>0.15</v>
      </c>
    </row>
    <row r="224" spans="27:27" x14ac:dyDescent="0.25">
      <c r="AA224" s="47">
        <v>0.15069444444444399</v>
      </c>
    </row>
    <row r="225" spans="27:27" x14ac:dyDescent="0.25">
      <c r="AA225" s="47">
        <v>0.15138888888888899</v>
      </c>
    </row>
    <row r="226" spans="27:27" x14ac:dyDescent="0.25">
      <c r="AA226" s="47">
        <v>0.15208333333333299</v>
      </c>
    </row>
    <row r="227" spans="27:27" x14ac:dyDescent="0.25">
      <c r="AA227" s="47">
        <v>0.15277777777777801</v>
      </c>
    </row>
    <row r="228" spans="27:27" x14ac:dyDescent="0.25">
      <c r="AA228" s="47">
        <v>0.15347222222222201</v>
      </c>
    </row>
    <row r="229" spans="27:27" x14ac:dyDescent="0.25">
      <c r="AA229" s="47">
        <v>0.15416666666666701</v>
      </c>
    </row>
    <row r="230" spans="27:27" x14ac:dyDescent="0.25">
      <c r="AA230" s="47">
        <v>0.15486111111111101</v>
      </c>
    </row>
    <row r="231" spans="27:27" x14ac:dyDescent="0.25">
      <c r="AA231" s="47">
        <v>0.155555555555556</v>
      </c>
    </row>
    <row r="232" spans="27:27" x14ac:dyDescent="0.25">
      <c r="AA232" s="47">
        <v>0.15625</v>
      </c>
    </row>
    <row r="233" spans="27:27" x14ac:dyDescent="0.25">
      <c r="AA233" s="47">
        <v>0.156944444444444</v>
      </c>
    </row>
    <row r="234" spans="27:27" x14ac:dyDescent="0.25">
      <c r="AA234" s="47">
        <v>0.15763888888888899</v>
      </c>
    </row>
    <row r="235" spans="27:27" x14ac:dyDescent="0.25">
      <c r="AA235" s="47">
        <v>0.15833333333333299</v>
      </c>
    </row>
    <row r="236" spans="27:27" x14ac:dyDescent="0.25">
      <c r="AA236" s="47">
        <v>0.15902777777777799</v>
      </c>
    </row>
    <row r="237" spans="27:27" x14ac:dyDescent="0.25">
      <c r="AA237" s="47">
        <v>0.15972222222222199</v>
      </c>
    </row>
    <row r="238" spans="27:27" x14ac:dyDescent="0.25">
      <c r="AA238" s="47">
        <v>0.16041666666666701</v>
      </c>
    </row>
    <row r="239" spans="27:27" x14ac:dyDescent="0.25">
      <c r="AA239" s="47">
        <v>0.16111111111111101</v>
      </c>
    </row>
    <row r="240" spans="27:27" x14ac:dyDescent="0.25">
      <c r="AA240" s="47">
        <v>0.16180555555555601</v>
      </c>
    </row>
    <row r="241" spans="27:27" x14ac:dyDescent="0.25">
      <c r="AA241" s="47">
        <v>0.16250000000000001</v>
      </c>
    </row>
    <row r="242" spans="27:27" x14ac:dyDescent="0.25">
      <c r="AA242" s="47">
        <v>0.163194444444444</v>
      </c>
    </row>
    <row r="243" spans="27:27" x14ac:dyDescent="0.25">
      <c r="AA243" s="47">
        <v>0.163888888888889</v>
      </c>
    </row>
    <row r="244" spans="27:27" x14ac:dyDescent="0.25">
      <c r="AA244" s="47">
        <v>0.164583333333333</v>
      </c>
    </row>
    <row r="245" spans="27:27" x14ac:dyDescent="0.25">
      <c r="AA245" s="47">
        <v>0.165277777777778</v>
      </c>
    </row>
    <row r="246" spans="27:27" x14ac:dyDescent="0.25">
      <c r="AA246" s="47">
        <v>0.16597222222222199</v>
      </c>
    </row>
    <row r="247" spans="27:27" x14ac:dyDescent="0.25">
      <c r="AA247" s="47">
        <v>0.16666666666666699</v>
      </c>
    </row>
    <row r="248" spans="27:27" x14ac:dyDescent="0.25">
      <c r="AA248" s="47">
        <v>0.16736111111111099</v>
      </c>
    </row>
    <row r="249" spans="27:27" x14ac:dyDescent="0.25">
      <c r="AA249" s="47">
        <v>0.16805555555555601</v>
      </c>
    </row>
    <row r="250" spans="27:27" x14ac:dyDescent="0.25">
      <c r="AA250" s="47">
        <v>0.16875000000000001</v>
      </c>
    </row>
    <row r="251" spans="27:27" x14ac:dyDescent="0.25">
      <c r="AA251" s="47">
        <v>0.16944444444444401</v>
      </c>
    </row>
    <row r="252" spans="27:27" x14ac:dyDescent="0.25">
      <c r="AA252" s="47">
        <v>0.17013888888888901</v>
      </c>
    </row>
    <row r="253" spans="27:27" x14ac:dyDescent="0.25">
      <c r="AA253" s="47">
        <v>0.170833333333333</v>
      </c>
    </row>
    <row r="254" spans="27:27" x14ac:dyDescent="0.25">
      <c r="AA254" s="47">
        <v>0.171527777777778</v>
      </c>
    </row>
    <row r="255" spans="27:27" x14ac:dyDescent="0.25">
      <c r="AA255" s="47">
        <v>0.172222222222222</v>
      </c>
    </row>
    <row r="256" spans="27:27" x14ac:dyDescent="0.25">
      <c r="AA256" s="47">
        <v>0.172916666666667</v>
      </c>
    </row>
    <row r="257" spans="27:27" x14ac:dyDescent="0.25">
      <c r="AA257" s="47">
        <v>0.17361111111111099</v>
      </c>
    </row>
    <row r="258" spans="27:27" x14ac:dyDescent="0.25">
      <c r="AA258" s="47">
        <v>0.17430555555555599</v>
      </c>
    </row>
    <row r="259" spans="27:27" x14ac:dyDescent="0.25">
      <c r="AA259" s="47">
        <v>0.17499999999999999</v>
      </c>
    </row>
    <row r="260" spans="27:27" x14ac:dyDescent="0.25">
      <c r="AA260" s="47">
        <v>0.17569444444444399</v>
      </c>
    </row>
    <row r="261" spans="27:27" x14ac:dyDescent="0.25">
      <c r="AA261" s="47">
        <v>0.17638888888888901</v>
      </c>
    </row>
    <row r="262" spans="27:27" x14ac:dyDescent="0.25">
      <c r="AA262" s="47">
        <v>0.17708333333333301</v>
      </c>
    </row>
    <row r="263" spans="27:27" x14ac:dyDescent="0.25">
      <c r="AA263" s="47">
        <v>0.17777777777777801</v>
      </c>
    </row>
    <row r="264" spans="27:27" x14ac:dyDescent="0.25">
      <c r="AA264" s="47">
        <v>0.178472222222222</v>
      </c>
    </row>
    <row r="265" spans="27:27" x14ac:dyDescent="0.25">
      <c r="AA265" s="47">
        <v>0.179166666666667</v>
      </c>
    </row>
    <row r="266" spans="27:27" x14ac:dyDescent="0.25">
      <c r="AA266" s="47">
        <v>0.179861111111111</v>
      </c>
    </row>
    <row r="267" spans="27:27" x14ac:dyDescent="0.25">
      <c r="AA267" s="47">
        <v>0.180555555555556</v>
      </c>
    </row>
    <row r="268" spans="27:27" x14ac:dyDescent="0.25">
      <c r="AA268" s="47">
        <v>0.18124999999999999</v>
      </c>
    </row>
    <row r="269" spans="27:27" x14ac:dyDescent="0.25">
      <c r="AA269" s="47">
        <v>0.18194444444444399</v>
      </c>
    </row>
    <row r="270" spans="27:27" x14ac:dyDescent="0.25">
      <c r="AA270" s="47">
        <v>0.18263888888888899</v>
      </c>
    </row>
    <row r="271" spans="27:27" x14ac:dyDescent="0.25">
      <c r="AA271" s="47">
        <v>0.18333333333333299</v>
      </c>
    </row>
    <row r="272" spans="27:27" x14ac:dyDescent="0.25">
      <c r="AA272" s="47">
        <v>0.18402777777777801</v>
      </c>
    </row>
    <row r="273" spans="27:27" x14ac:dyDescent="0.25">
      <c r="AA273" s="47">
        <v>0.18472222222222201</v>
      </c>
    </row>
    <row r="274" spans="27:27" x14ac:dyDescent="0.25">
      <c r="AA274" s="47">
        <v>0.18541666666666701</v>
      </c>
    </row>
    <row r="275" spans="27:27" x14ac:dyDescent="0.25">
      <c r="AA275" s="47">
        <v>0.18611111111111101</v>
      </c>
    </row>
    <row r="276" spans="27:27" x14ac:dyDescent="0.25">
      <c r="AA276" s="47">
        <v>0.186805555555556</v>
      </c>
    </row>
    <row r="277" spans="27:27" x14ac:dyDescent="0.25">
      <c r="AA277" s="47">
        <v>0.1875</v>
      </c>
    </row>
    <row r="278" spans="27:27" x14ac:dyDescent="0.25">
      <c r="AA278" s="47">
        <v>0.188194444444444</v>
      </c>
    </row>
    <row r="279" spans="27:27" x14ac:dyDescent="0.25">
      <c r="AA279" s="47">
        <v>0.18888888888888899</v>
      </c>
    </row>
    <row r="280" spans="27:27" x14ac:dyDescent="0.25">
      <c r="AA280" s="47">
        <v>0.18958333333333299</v>
      </c>
    </row>
    <row r="281" spans="27:27" x14ac:dyDescent="0.25">
      <c r="AA281" s="47">
        <v>0.19027777777777799</v>
      </c>
    </row>
    <row r="282" spans="27:27" x14ac:dyDescent="0.25">
      <c r="AA282" s="47">
        <v>0.19097222222222199</v>
      </c>
    </row>
    <row r="283" spans="27:27" x14ac:dyDescent="0.25">
      <c r="AA283" s="47">
        <v>0.19166666666666701</v>
      </c>
    </row>
    <row r="284" spans="27:27" x14ac:dyDescent="0.25">
      <c r="AA284" s="47">
        <v>0.19236111111111101</v>
      </c>
    </row>
    <row r="285" spans="27:27" x14ac:dyDescent="0.25">
      <c r="AA285" s="47">
        <v>0.19305555555555601</v>
      </c>
    </row>
    <row r="286" spans="27:27" x14ac:dyDescent="0.25">
      <c r="AA286" s="47">
        <v>0.19375000000000001</v>
      </c>
    </row>
    <row r="287" spans="27:27" x14ac:dyDescent="0.25">
      <c r="AA287" s="47">
        <v>0.194444444444444</v>
      </c>
    </row>
    <row r="288" spans="27:27" x14ac:dyDescent="0.25">
      <c r="AA288" s="47">
        <v>0.195138888888889</v>
      </c>
    </row>
    <row r="289" spans="27:27" x14ac:dyDescent="0.25">
      <c r="AA289" s="47">
        <v>0.195833333333333</v>
      </c>
    </row>
    <row r="290" spans="27:27" x14ac:dyDescent="0.25">
      <c r="AA290" s="47">
        <v>0.196527777777778</v>
      </c>
    </row>
    <row r="291" spans="27:27" x14ac:dyDescent="0.25">
      <c r="AA291" s="47">
        <v>0.19722222222222199</v>
      </c>
    </row>
    <row r="292" spans="27:27" x14ac:dyDescent="0.25">
      <c r="AA292" s="47">
        <v>0.19791666666666699</v>
      </c>
    </row>
    <row r="293" spans="27:27" x14ac:dyDescent="0.25">
      <c r="AA293" s="47">
        <v>0.19861111111111099</v>
      </c>
    </row>
    <row r="294" spans="27:27" x14ac:dyDescent="0.25">
      <c r="AA294" s="47">
        <v>0.19930555555555601</v>
      </c>
    </row>
    <row r="295" spans="27:27" x14ac:dyDescent="0.25">
      <c r="AA295" s="47">
        <v>0.2</v>
      </c>
    </row>
    <row r="296" spans="27:27" x14ac:dyDescent="0.25">
      <c r="AA296" s="47">
        <v>0.20069444444444401</v>
      </c>
    </row>
    <row r="297" spans="27:27" x14ac:dyDescent="0.25">
      <c r="AA297" s="47">
        <v>0.20138888888888901</v>
      </c>
    </row>
    <row r="298" spans="27:27" x14ac:dyDescent="0.25">
      <c r="AA298" s="47">
        <v>0.202083333333333</v>
      </c>
    </row>
    <row r="299" spans="27:27" x14ac:dyDescent="0.25">
      <c r="AA299" s="47">
        <v>0.202777777777778</v>
      </c>
    </row>
    <row r="300" spans="27:27" x14ac:dyDescent="0.25">
      <c r="AA300" s="47">
        <v>0.203472222222222</v>
      </c>
    </row>
    <row r="301" spans="27:27" x14ac:dyDescent="0.25">
      <c r="AA301" s="47">
        <v>0.204166666666667</v>
      </c>
    </row>
    <row r="302" spans="27:27" x14ac:dyDescent="0.25">
      <c r="AA302" s="47">
        <v>0.20486111111111099</v>
      </c>
    </row>
    <row r="303" spans="27:27" x14ac:dyDescent="0.25">
      <c r="AA303" s="47">
        <v>0.20555555555555599</v>
      </c>
    </row>
    <row r="304" spans="27:27" x14ac:dyDescent="0.25">
      <c r="AA304" s="47">
        <v>0.20624999999999999</v>
      </c>
    </row>
    <row r="305" spans="27:27" x14ac:dyDescent="0.25">
      <c r="AA305" s="47">
        <v>0.20694444444444399</v>
      </c>
    </row>
    <row r="306" spans="27:27" x14ac:dyDescent="0.25">
      <c r="AA306" s="47">
        <v>0.20763888888888901</v>
      </c>
    </row>
    <row r="307" spans="27:27" x14ac:dyDescent="0.25">
      <c r="AA307" s="47">
        <v>0.20833333333333301</v>
      </c>
    </row>
    <row r="308" spans="27:27" x14ac:dyDescent="0.25">
      <c r="AA308" s="47">
        <v>0.20902777777777801</v>
      </c>
    </row>
    <row r="309" spans="27:27" x14ac:dyDescent="0.25">
      <c r="AA309" s="47">
        <v>0.209722222222222</v>
      </c>
    </row>
    <row r="310" spans="27:27" x14ac:dyDescent="0.25">
      <c r="AA310" s="47">
        <v>0.210416666666667</v>
      </c>
    </row>
    <row r="311" spans="27:27" x14ac:dyDescent="0.25">
      <c r="AA311" s="47">
        <v>0.211111111111111</v>
      </c>
    </row>
    <row r="312" spans="27:27" x14ac:dyDescent="0.25">
      <c r="AA312" s="47">
        <v>0.211805555555556</v>
      </c>
    </row>
    <row r="313" spans="27:27" x14ac:dyDescent="0.25">
      <c r="AA313" s="47">
        <v>0.21249999999999999</v>
      </c>
    </row>
    <row r="314" spans="27:27" x14ac:dyDescent="0.25">
      <c r="AA314" s="47">
        <v>0.21319444444444399</v>
      </c>
    </row>
    <row r="315" spans="27:27" x14ac:dyDescent="0.25">
      <c r="AA315" s="47">
        <v>0.21388888888888899</v>
      </c>
    </row>
    <row r="316" spans="27:27" x14ac:dyDescent="0.25">
      <c r="AA316" s="47">
        <v>0.21458333333333299</v>
      </c>
    </row>
    <row r="317" spans="27:27" x14ac:dyDescent="0.25">
      <c r="AA317" s="47">
        <v>0.21527777777777801</v>
      </c>
    </row>
    <row r="318" spans="27:27" x14ac:dyDescent="0.25">
      <c r="AA318" s="47">
        <v>0.21597222222222201</v>
      </c>
    </row>
    <row r="319" spans="27:27" x14ac:dyDescent="0.25">
      <c r="AA319" s="47">
        <v>0.21666666666666701</v>
      </c>
    </row>
    <row r="320" spans="27:27" x14ac:dyDescent="0.25">
      <c r="AA320" s="47">
        <v>0.21736111111111101</v>
      </c>
    </row>
    <row r="321" spans="27:27" x14ac:dyDescent="0.25">
      <c r="AA321" s="47">
        <v>0.218055555555556</v>
      </c>
    </row>
    <row r="322" spans="27:27" x14ac:dyDescent="0.25">
      <c r="AA322" s="47">
        <v>0.21875</v>
      </c>
    </row>
    <row r="323" spans="27:27" x14ac:dyDescent="0.25">
      <c r="AA323" s="47">
        <v>0.219444444444444</v>
      </c>
    </row>
    <row r="324" spans="27:27" x14ac:dyDescent="0.25">
      <c r="AA324" s="47">
        <v>0.22013888888888899</v>
      </c>
    </row>
    <row r="325" spans="27:27" x14ac:dyDescent="0.25">
      <c r="AA325" s="47">
        <v>0.22083333333333299</v>
      </c>
    </row>
    <row r="326" spans="27:27" x14ac:dyDescent="0.25">
      <c r="AA326" s="47">
        <v>0.22152777777777799</v>
      </c>
    </row>
    <row r="327" spans="27:27" x14ac:dyDescent="0.25">
      <c r="AA327" s="47">
        <v>0.22222222222222199</v>
      </c>
    </row>
    <row r="328" spans="27:27" x14ac:dyDescent="0.25">
      <c r="AA328" s="47">
        <v>0.22291666666666701</v>
      </c>
    </row>
    <row r="329" spans="27:27" x14ac:dyDescent="0.25">
      <c r="AA329" s="47">
        <v>0.22361111111111101</v>
      </c>
    </row>
    <row r="330" spans="27:27" x14ac:dyDescent="0.25">
      <c r="AA330" s="47">
        <v>0.22430555555555601</v>
      </c>
    </row>
    <row r="331" spans="27:27" x14ac:dyDescent="0.25">
      <c r="AA331" s="47">
        <v>0.22500000000000001</v>
      </c>
    </row>
    <row r="332" spans="27:27" x14ac:dyDescent="0.25">
      <c r="AA332" s="47">
        <v>0.225694444444444</v>
      </c>
    </row>
    <row r="333" spans="27:27" x14ac:dyDescent="0.25">
      <c r="AA333" s="47">
        <v>0.226388888888889</v>
      </c>
    </row>
    <row r="334" spans="27:27" x14ac:dyDescent="0.25">
      <c r="AA334" s="47">
        <v>0.227083333333333</v>
      </c>
    </row>
    <row r="335" spans="27:27" x14ac:dyDescent="0.25">
      <c r="AA335" s="47">
        <v>0.227777777777778</v>
      </c>
    </row>
    <row r="336" spans="27:27" x14ac:dyDescent="0.25">
      <c r="AA336" s="47">
        <v>0.22847222222222199</v>
      </c>
    </row>
    <row r="337" spans="27:27" x14ac:dyDescent="0.25">
      <c r="AA337" s="47">
        <v>0.22916666666666699</v>
      </c>
    </row>
    <row r="338" spans="27:27" x14ac:dyDescent="0.25">
      <c r="AA338" s="47">
        <v>0.22986111111111099</v>
      </c>
    </row>
    <row r="339" spans="27:27" x14ac:dyDescent="0.25">
      <c r="AA339" s="47">
        <v>0.23055555555555601</v>
      </c>
    </row>
    <row r="340" spans="27:27" x14ac:dyDescent="0.25">
      <c r="AA340" s="47">
        <v>0.23125000000000001</v>
      </c>
    </row>
    <row r="341" spans="27:27" x14ac:dyDescent="0.25">
      <c r="AA341" s="47">
        <v>0.23194444444444401</v>
      </c>
    </row>
    <row r="342" spans="27:27" x14ac:dyDescent="0.25">
      <c r="AA342" s="47">
        <v>0.23263888888888901</v>
      </c>
    </row>
    <row r="343" spans="27:27" x14ac:dyDescent="0.25">
      <c r="AA343" s="47">
        <v>0.233333333333333</v>
      </c>
    </row>
    <row r="344" spans="27:27" x14ac:dyDescent="0.25">
      <c r="AA344" s="47">
        <v>0.234027777777778</v>
      </c>
    </row>
    <row r="345" spans="27:27" x14ac:dyDescent="0.25">
      <c r="AA345" s="47">
        <v>0.234722222222222</v>
      </c>
    </row>
    <row r="346" spans="27:27" x14ac:dyDescent="0.25">
      <c r="AA346" s="47">
        <v>0.235416666666667</v>
      </c>
    </row>
    <row r="347" spans="27:27" x14ac:dyDescent="0.25">
      <c r="AA347" s="47">
        <v>0.23611111111111099</v>
      </c>
    </row>
    <row r="348" spans="27:27" x14ac:dyDescent="0.25">
      <c r="AA348" s="47">
        <v>0.23680555555555599</v>
      </c>
    </row>
    <row r="349" spans="27:27" x14ac:dyDescent="0.25">
      <c r="AA349" s="47">
        <v>0.23749999999999999</v>
      </c>
    </row>
    <row r="350" spans="27:27" x14ac:dyDescent="0.25">
      <c r="AA350" s="47">
        <v>0.23819444444444399</v>
      </c>
    </row>
    <row r="351" spans="27:27" x14ac:dyDescent="0.25">
      <c r="AA351" s="47">
        <v>0.23888888888888901</v>
      </c>
    </row>
    <row r="352" spans="27:27" x14ac:dyDescent="0.25">
      <c r="AA352" s="47">
        <v>0.23958333333333301</v>
      </c>
    </row>
    <row r="353" spans="27:27" x14ac:dyDescent="0.25">
      <c r="AA353" s="47">
        <v>0.24027777777777801</v>
      </c>
    </row>
    <row r="354" spans="27:27" x14ac:dyDescent="0.25">
      <c r="AA354" s="47">
        <v>0.240972222222222</v>
      </c>
    </row>
    <row r="355" spans="27:27" x14ac:dyDescent="0.25">
      <c r="AA355" s="47">
        <v>0.241666666666667</v>
      </c>
    </row>
    <row r="356" spans="27:27" x14ac:dyDescent="0.25">
      <c r="AA356" s="47">
        <v>0.242361111111111</v>
      </c>
    </row>
    <row r="357" spans="27:27" x14ac:dyDescent="0.25">
      <c r="AA357" s="47">
        <v>0.243055555555556</v>
      </c>
    </row>
    <row r="358" spans="27:27" x14ac:dyDescent="0.25">
      <c r="AA358" s="47">
        <v>0.24374999999999999</v>
      </c>
    </row>
    <row r="359" spans="27:27" x14ac:dyDescent="0.25">
      <c r="AA359" s="47">
        <v>0.24444444444444399</v>
      </c>
    </row>
    <row r="360" spans="27:27" x14ac:dyDescent="0.25">
      <c r="AA360" s="47">
        <v>0.24513888888888899</v>
      </c>
    </row>
    <row r="361" spans="27:27" x14ac:dyDescent="0.25">
      <c r="AA361" s="47">
        <v>0.24583333333333299</v>
      </c>
    </row>
    <row r="362" spans="27:27" x14ac:dyDescent="0.25">
      <c r="AA362" s="47">
        <v>0.24652777777777801</v>
      </c>
    </row>
    <row r="363" spans="27:27" x14ac:dyDescent="0.25">
      <c r="AA363" s="47">
        <v>0.24722222222222201</v>
      </c>
    </row>
    <row r="364" spans="27:27" x14ac:dyDescent="0.25">
      <c r="AA364" s="47">
        <v>0.24791666666666701</v>
      </c>
    </row>
    <row r="365" spans="27:27" x14ac:dyDescent="0.25">
      <c r="AA365" s="47">
        <v>0.24861111111111101</v>
      </c>
    </row>
    <row r="366" spans="27:27" x14ac:dyDescent="0.25">
      <c r="AA366" s="47">
        <v>0.249305555555556</v>
      </c>
    </row>
    <row r="367" spans="27:27" x14ac:dyDescent="0.25">
      <c r="AA367" s="47">
        <v>0.25</v>
      </c>
    </row>
    <row r="368" spans="27:27" x14ac:dyDescent="0.25">
      <c r="AA368" s="47">
        <v>0.250694444444444</v>
      </c>
    </row>
    <row r="369" spans="27:27" x14ac:dyDescent="0.25">
      <c r="AA369" s="47">
        <v>0.25138888888888899</v>
      </c>
    </row>
    <row r="370" spans="27:27" x14ac:dyDescent="0.25">
      <c r="AA370" s="47">
        <v>0.25208333333333299</v>
      </c>
    </row>
    <row r="371" spans="27:27" x14ac:dyDescent="0.25">
      <c r="AA371" s="47">
        <v>0.25277777777777799</v>
      </c>
    </row>
    <row r="372" spans="27:27" x14ac:dyDescent="0.25">
      <c r="AA372" s="47">
        <v>0.25347222222222199</v>
      </c>
    </row>
    <row r="373" spans="27:27" x14ac:dyDescent="0.25">
      <c r="AA373" s="47">
        <v>0.25416666666666698</v>
      </c>
    </row>
    <row r="374" spans="27:27" x14ac:dyDescent="0.25">
      <c r="AA374" s="47">
        <v>0.25486111111111098</v>
      </c>
    </row>
    <row r="375" spans="27:27" x14ac:dyDescent="0.25">
      <c r="AA375" s="47">
        <v>0.25555555555555598</v>
      </c>
    </row>
    <row r="376" spans="27:27" x14ac:dyDescent="0.25">
      <c r="AA376" s="47">
        <v>0.25624999999999998</v>
      </c>
    </row>
    <row r="377" spans="27:27" x14ac:dyDescent="0.25">
      <c r="AA377" s="47">
        <v>0.25694444444444398</v>
      </c>
    </row>
    <row r="378" spans="27:27" x14ac:dyDescent="0.25">
      <c r="AA378" s="47">
        <v>0.25763888888888897</v>
      </c>
    </row>
    <row r="379" spans="27:27" x14ac:dyDescent="0.25">
      <c r="AA379" s="47">
        <v>0.25833333333333303</v>
      </c>
    </row>
    <row r="380" spans="27:27" x14ac:dyDescent="0.25">
      <c r="AA380" s="47">
        <v>0.25902777777777802</v>
      </c>
    </row>
    <row r="381" spans="27:27" x14ac:dyDescent="0.25">
      <c r="AA381" s="47">
        <v>0.25972222222222202</v>
      </c>
    </row>
    <row r="382" spans="27:27" x14ac:dyDescent="0.25">
      <c r="AA382" s="47">
        <v>0.26041666666666702</v>
      </c>
    </row>
    <row r="383" spans="27:27" x14ac:dyDescent="0.25">
      <c r="AA383" s="47">
        <v>0.26111111111111102</v>
      </c>
    </row>
    <row r="384" spans="27:27" x14ac:dyDescent="0.25">
      <c r="AA384" s="47">
        <v>0.26180555555555601</v>
      </c>
    </row>
    <row r="385" spans="27:27" x14ac:dyDescent="0.25">
      <c r="AA385" s="47">
        <v>0.26250000000000001</v>
      </c>
    </row>
    <row r="386" spans="27:27" x14ac:dyDescent="0.25">
      <c r="AA386" s="47">
        <v>0.26319444444444401</v>
      </c>
    </row>
    <row r="387" spans="27:27" x14ac:dyDescent="0.25">
      <c r="AA387" s="47">
        <v>0.26388888888888901</v>
      </c>
    </row>
    <row r="388" spans="27:27" x14ac:dyDescent="0.25">
      <c r="AA388" s="47">
        <v>0.264583333333333</v>
      </c>
    </row>
    <row r="389" spans="27:27" x14ac:dyDescent="0.25">
      <c r="AA389" s="47">
        <v>0.265277777777778</v>
      </c>
    </row>
    <row r="390" spans="27:27" x14ac:dyDescent="0.25">
      <c r="AA390" s="47">
        <v>0.265972222222222</v>
      </c>
    </row>
    <row r="391" spans="27:27" x14ac:dyDescent="0.25">
      <c r="AA391" s="47">
        <v>0.266666666666667</v>
      </c>
    </row>
    <row r="392" spans="27:27" x14ac:dyDescent="0.25">
      <c r="AA392" s="47">
        <v>0.26736111111111099</v>
      </c>
    </row>
    <row r="393" spans="27:27" x14ac:dyDescent="0.25">
      <c r="AA393" s="47">
        <v>0.26805555555555599</v>
      </c>
    </row>
    <row r="394" spans="27:27" x14ac:dyDescent="0.25">
      <c r="AA394" s="47">
        <v>0.26874999999999999</v>
      </c>
    </row>
    <row r="395" spans="27:27" x14ac:dyDescent="0.25">
      <c r="AA395" s="47">
        <v>0.26944444444444399</v>
      </c>
    </row>
    <row r="396" spans="27:27" x14ac:dyDescent="0.25">
      <c r="AA396" s="47">
        <v>0.27013888888888898</v>
      </c>
    </row>
    <row r="397" spans="27:27" x14ac:dyDescent="0.25">
      <c r="AA397" s="47">
        <v>0.27083333333333298</v>
      </c>
    </row>
    <row r="398" spans="27:27" x14ac:dyDescent="0.25">
      <c r="AA398" s="47">
        <v>0.27152777777777798</v>
      </c>
    </row>
    <row r="399" spans="27:27" x14ac:dyDescent="0.25">
      <c r="AA399" s="47">
        <v>0.27222222222222198</v>
      </c>
    </row>
    <row r="400" spans="27:27" x14ac:dyDescent="0.25">
      <c r="AA400" s="47">
        <v>0.27291666666666697</v>
      </c>
    </row>
    <row r="401" spans="27:27" x14ac:dyDescent="0.25">
      <c r="AA401" s="47">
        <v>0.27361111111111103</v>
      </c>
    </row>
    <row r="402" spans="27:27" x14ac:dyDescent="0.25">
      <c r="AA402" s="47">
        <v>0.27430555555555602</v>
      </c>
    </row>
    <row r="403" spans="27:27" x14ac:dyDescent="0.25">
      <c r="AA403" s="47">
        <v>0.27500000000000002</v>
      </c>
    </row>
    <row r="404" spans="27:27" x14ac:dyDescent="0.25">
      <c r="AA404" s="47">
        <v>0.27569444444444402</v>
      </c>
    </row>
    <row r="405" spans="27:27" x14ac:dyDescent="0.25">
      <c r="AA405" s="47">
        <v>0.27638888888888902</v>
      </c>
    </row>
    <row r="406" spans="27:27" x14ac:dyDescent="0.25">
      <c r="AA406" s="47">
        <v>0.27708333333333302</v>
      </c>
    </row>
    <row r="407" spans="27:27" x14ac:dyDescent="0.25">
      <c r="AA407" s="47">
        <v>0.27777777777777801</v>
      </c>
    </row>
    <row r="408" spans="27:27" x14ac:dyDescent="0.25">
      <c r="AA408" s="47">
        <v>0.27847222222222201</v>
      </c>
    </row>
    <row r="409" spans="27:27" x14ac:dyDescent="0.25">
      <c r="AA409" s="47">
        <v>0.27916666666666701</v>
      </c>
    </row>
    <row r="410" spans="27:27" x14ac:dyDescent="0.25">
      <c r="AA410" s="47">
        <v>0.27986111111111101</v>
      </c>
    </row>
    <row r="411" spans="27:27" x14ac:dyDescent="0.25">
      <c r="AA411" s="47">
        <v>0.280555555555556</v>
      </c>
    </row>
    <row r="412" spans="27:27" x14ac:dyDescent="0.25">
      <c r="AA412" s="47">
        <v>0.28125</v>
      </c>
    </row>
    <row r="413" spans="27:27" x14ac:dyDescent="0.25">
      <c r="AA413" s="47">
        <v>0.281944444444444</v>
      </c>
    </row>
    <row r="414" spans="27:27" x14ac:dyDescent="0.25">
      <c r="AA414" s="47">
        <v>0.28263888888888899</v>
      </c>
    </row>
    <row r="415" spans="27:27" x14ac:dyDescent="0.25">
      <c r="AA415" s="47">
        <v>0.28333333333333299</v>
      </c>
    </row>
    <row r="416" spans="27:27" x14ac:dyDescent="0.25">
      <c r="AA416" s="47">
        <v>0.28402777777777799</v>
      </c>
    </row>
    <row r="417" spans="27:27" x14ac:dyDescent="0.25">
      <c r="AA417" s="47">
        <v>0.28472222222222199</v>
      </c>
    </row>
    <row r="418" spans="27:27" x14ac:dyDescent="0.25">
      <c r="AA418" s="47">
        <v>0.28541666666666698</v>
      </c>
    </row>
    <row r="419" spans="27:27" x14ac:dyDescent="0.25">
      <c r="AA419" s="47">
        <v>0.28611111111111098</v>
      </c>
    </row>
    <row r="420" spans="27:27" x14ac:dyDescent="0.25">
      <c r="AA420" s="47">
        <v>0.28680555555555598</v>
      </c>
    </row>
    <row r="421" spans="27:27" x14ac:dyDescent="0.25">
      <c r="AA421" s="47">
        <v>0.28749999999999998</v>
      </c>
    </row>
    <row r="422" spans="27:27" x14ac:dyDescent="0.25">
      <c r="AA422" s="47">
        <v>0.28819444444444398</v>
      </c>
    </row>
    <row r="423" spans="27:27" x14ac:dyDescent="0.25">
      <c r="AA423" s="47">
        <v>0.28888888888888897</v>
      </c>
    </row>
    <row r="424" spans="27:27" x14ac:dyDescent="0.25">
      <c r="AA424" s="47">
        <v>0.28958333333333303</v>
      </c>
    </row>
    <row r="425" spans="27:27" x14ac:dyDescent="0.25">
      <c r="AA425" s="47">
        <v>0.29027777777777802</v>
      </c>
    </row>
    <row r="426" spans="27:27" x14ac:dyDescent="0.25">
      <c r="AA426" s="47">
        <v>0.29097222222222202</v>
      </c>
    </row>
    <row r="427" spans="27:27" x14ac:dyDescent="0.25">
      <c r="AA427" s="47">
        <v>0.29166666666666702</v>
      </c>
    </row>
    <row r="428" spans="27:27" x14ac:dyDescent="0.25">
      <c r="AA428" s="47">
        <v>0.29236111111111102</v>
      </c>
    </row>
    <row r="429" spans="27:27" x14ac:dyDescent="0.25">
      <c r="AA429" s="47">
        <v>0.29305555555555601</v>
      </c>
    </row>
    <row r="430" spans="27:27" x14ac:dyDescent="0.25">
      <c r="AA430" s="47">
        <v>0.29375000000000001</v>
      </c>
    </row>
    <row r="431" spans="27:27" x14ac:dyDescent="0.25">
      <c r="AA431" s="47">
        <v>0.29444444444444401</v>
      </c>
    </row>
    <row r="432" spans="27:27" x14ac:dyDescent="0.25">
      <c r="AA432" s="47">
        <v>0.29513888888888901</v>
      </c>
    </row>
    <row r="433" spans="27:27" x14ac:dyDescent="0.25">
      <c r="AA433" s="47">
        <v>0.295833333333333</v>
      </c>
    </row>
    <row r="434" spans="27:27" x14ac:dyDescent="0.25">
      <c r="AA434" s="47">
        <v>0.296527777777778</v>
      </c>
    </row>
    <row r="435" spans="27:27" x14ac:dyDescent="0.25">
      <c r="AA435" s="47">
        <v>0.297222222222222</v>
      </c>
    </row>
    <row r="436" spans="27:27" x14ac:dyDescent="0.25">
      <c r="AA436" s="47">
        <v>0.297916666666667</v>
      </c>
    </row>
    <row r="437" spans="27:27" x14ac:dyDescent="0.25">
      <c r="AA437" s="47">
        <v>0.29861111111111099</v>
      </c>
    </row>
    <row r="438" spans="27:27" x14ac:dyDescent="0.25">
      <c r="AA438" s="47">
        <v>0.29930555555555599</v>
      </c>
    </row>
    <row r="439" spans="27:27" x14ac:dyDescent="0.25">
      <c r="AA439" s="47">
        <v>0.3</v>
      </c>
    </row>
    <row r="440" spans="27:27" x14ac:dyDescent="0.25">
      <c r="AA440" s="47">
        <v>0.30069444444444399</v>
      </c>
    </row>
    <row r="441" spans="27:27" x14ac:dyDescent="0.25">
      <c r="AA441" s="47">
        <v>0.30138888888888898</v>
      </c>
    </row>
    <row r="442" spans="27:27" x14ac:dyDescent="0.25">
      <c r="AA442" s="47">
        <v>0.30208333333333298</v>
      </c>
    </row>
    <row r="443" spans="27:27" x14ac:dyDescent="0.25">
      <c r="AA443" s="47">
        <v>0.30277777777777798</v>
      </c>
    </row>
    <row r="444" spans="27:27" x14ac:dyDescent="0.25">
      <c r="AA444" s="47">
        <v>0.30347222222222198</v>
      </c>
    </row>
    <row r="445" spans="27:27" x14ac:dyDescent="0.25">
      <c r="AA445" s="47">
        <v>0.30416666666666697</v>
      </c>
    </row>
    <row r="446" spans="27:27" x14ac:dyDescent="0.25">
      <c r="AA446" s="47">
        <v>0.30486111111111103</v>
      </c>
    </row>
    <row r="447" spans="27:27" x14ac:dyDescent="0.25">
      <c r="AA447" s="47">
        <v>0.30555555555555602</v>
      </c>
    </row>
    <row r="448" spans="27:27" x14ac:dyDescent="0.25">
      <c r="AA448" s="47">
        <v>0.30625000000000002</v>
      </c>
    </row>
    <row r="449" spans="27:27" x14ac:dyDescent="0.25">
      <c r="AA449" s="47">
        <v>0.30694444444444402</v>
      </c>
    </row>
    <row r="450" spans="27:27" x14ac:dyDescent="0.25">
      <c r="AA450" s="47">
        <v>0.30763888888888902</v>
      </c>
    </row>
    <row r="451" spans="27:27" x14ac:dyDescent="0.25">
      <c r="AA451" s="47">
        <v>0.30833333333333302</v>
      </c>
    </row>
    <row r="452" spans="27:27" x14ac:dyDescent="0.25">
      <c r="AA452" s="47">
        <v>0.30902777777777801</v>
      </c>
    </row>
    <row r="453" spans="27:27" x14ac:dyDescent="0.25">
      <c r="AA453" s="47">
        <v>0.30972222222222201</v>
      </c>
    </row>
    <row r="454" spans="27:27" x14ac:dyDescent="0.25">
      <c r="AA454" s="47">
        <v>0.31041666666666701</v>
      </c>
    </row>
    <row r="455" spans="27:27" x14ac:dyDescent="0.25">
      <c r="AA455" s="47">
        <v>0.31111111111111101</v>
      </c>
    </row>
    <row r="456" spans="27:27" x14ac:dyDescent="0.25">
      <c r="AA456" s="47">
        <v>0.311805555555556</v>
      </c>
    </row>
    <row r="457" spans="27:27" x14ac:dyDescent="0.25">
      <c r="AA457" s="47">
        <v>0.3125</v>
      </c>
    </row>
    <row r="458" spans="27:27" x14ac:dyDescent="0.25">
      <c r="AA458" s="47">
        <v>0.313194444444444</v>
      </c>
    </row>
    <row r="459" spans="27:27" x14ac:dyDescent="0.25">
      <c r="AA459" s="47">
        <v>0.31388888888888899</v>
      </c>
    </row>
    <row r="460" spans="27:27" x14ac:dyDescent="0.25">
      <c r="AA460" s="47">
        <v>0.31458333333333299</v>
      </c>
    </row>
    <row r="461" spans="27:27" x14ac:dyDescent="0.25">
      <c r="AA461" s="47">
        <v>0.31527777777777799</v>
      </c>
    </row>
    <row r="462" spans="27:27" x14ac:dyDescent="0.25">
      <c r="AA462" s="47">
        <v>0.31597222222222199</v>
      </c>
    </row>
    <row r="463" spans="27:27" x14ac:dyDescent="0.25">
      <c r="AA463" s="47">
        <v>0.31666666666666698</v>
      </c>
    </row>
    <row r="464" spans="27:27" x14ac:dyDescent="0.25">
      <c r="AA464" s="47">
        <v>0.31736111111111098</v>
      </c>
    </row>
    <row r="465" spans="27:27" x14ac:dyDescent="0.25">
      <c r="AA465" s="47">
        <v>0.31805555555555598</v>
      </c>
    </row>
    <row r="466" spans="27:27" x14ac:dyDescent="0.25">
      <c r="AA466" s="47">
        <v>0.31874999999999998</v>
      </c>
    </row>
    <row r="467" spans="27:27" x14ac:dyDescent="0.25">
      <c r="AA467" s="47">
        <v>0.31944444444444398</v>
      </c>
    </row>
    <row r="468" spans="27:27" x14ac:dyDescent="0.25">
      <c r="AA468" s="47">
        <v>0.32013888888888897</v>
      </c>
    </row>
    <row r="469" spans="27:27" x14ac:dyDescent="0.25">
      <c r="AA469" s="47">
        <v>0.32083333333333303</v>
      </c>
    </row>
    <row r="470" spans="27:27" x14ac:dyDescent="0.25">
      <c r="AA470" s="47">
        <v>0.32152777777777802</v>
      </c>
    </row>
    <row r="471" spans="27:27" x14ac:dyDescent="0.25">
      <c r="AA471" s="47">
        <v>0.32222222222222202</v>
      </c>
    </row>
    <row r="472" spans="27:27" x14ac:dyDescent="0.25">
      <c r="AA472" s="47">
        <v>0.32291666666666702</v>
      </c>
    </row>
    <row r="473" spans="27:27" x14ac:dyDescent="0.25">
      <c r="AA473" s="47">
        <v>0.32361111111111102</v>
      </c>
    </row>
    <row r="474" spans="27:27" x14ac:dyDescent="0.25">
      <c r="AA474" s="47">
        <v>0.32430555555555601</v>
      </c>
    </row>
    <row r="475" spans="27:27" x14ac:dyDescent="0.25">
      <c r="AA475" s="47">
        <v>0.32500000000000001</v>
      </c>
    </row>
    <row r="476" spans="27:27" x14ac:dyDescent="0.25">
      <c r="AA476" s="47">
        <v>0.32569444444444401</v>
      </c>
    </row>
    <row r="477" spans="27:27" x14ac:dyDescent="0.25">
      <c r="AA477" s="47">
        <v>0.32638888888888901</v>
      </c>
    </row>
    <row r="478" spans="27:27" x14ac:dyDescent="0.25">
      <c r="AA478" s="47">
        <v>0.327083333333333</v>
      </c>
    </row>
    <row r="479" spans="27:27" x14ac:dyDescent="0.25">
      <c r="AA479" s="47">
        <v>0.327777777777778</v>
      </c>
    </row>
    <row r="480" spans="27:27" x14ac:dyDescent="0.25">
      <c r="AA480" s="47">
        <v>0.328472222222222</v>
      </c>
    </row>
    <row r="481" spans="27:27" x14ac:dyDescent="0.25">
      <c r="AA481" s="47">
        <v>0.329166666666667</v>
      </c>
    </row>
    <row r="482" spans="27:27" x14ac:dyDescent="0.25">
      <c r="AA482" s="47">
        <v>0.32986111111111099</v>
      </c>
    </row>
    <row r="483" spans="27:27" x14ac:dyDescent="0.25">
      <c r="AA483" s="47">
        <v>0.33055555555555599</v>
      </c>
    </row>
    <row r="484" spans="27:27" x14ac:dyDescent="0.25">
      <c r="AA484" s="47">
        <v>0.33124999999999999</v>
      </c>
    </row>
    <row r="485" spans="27:27" x14ac:dyDescent="0.25">
      <c r="AA485" s="47">
        <v>0.33194444444444399</v>
      </c>
    </row>
    <row r="486" spans="27:27" x14ac:dyDescent="0.25">
      <c r="AA486" s="47">
        <v>0.33263888888888898</v>
      </c>
    </row>
    <row r="487" spans="27:27" x14ac:dyDescent="0.25">
      <c r="AA487" s="47">
        <v>0.33333333333333298</v>
      </c>
    </row>
    <row r="488" spans="27:27" x14ac:dyDescent="0.25">
      <c r="AA488" s="47">
        <v>0.33402777777777798</v>
      </c>
    </row>
    <row r="489" spans="27:27" x14ac:dyDescent="0.25">
      <c r="AA489" s="47">
        <v>0.33472222222222198</v>
      </c>
    </row>
    <row r="490" spans="27:27" x14ac:dyDescent="0.25">
      <c r="AA490" s="47">
        <v>0.33541666666666697</v>
      </c>
    </row>
    <row r="491" spans="27:27" x14ac:dyDescent="0.25">
      <c r="AA491" s="47">
        <v>0.33611111111111103</v>
      </c>
    </row>
    <row r="492" spans="27:27" x14ac:dyDescent="0.25">
      <c r="AA492" s="47">
        <v>0.33680555555555602</v>
      </c>
    </row>
    <row r="493" spans="27:27" x14ac:dyDescent="0.25">
      <c r="AA493" s="47">
        <v>0.33750000000000002</v>
      </c>
    </row>
    <row r="494" spans="27:27" x14ac:dyDescent="0.25">
      <c r="AA494" s="47">
        <v>0.33819444444444402</v>
      </c>
    </row>
    <row r="495" spans="27:27" x14ac:dyDescent="0.25">
      <c r="AA495" s="47">
        <v>0.33888888888888902</v>
      </c>
    </row>
    <row r="496" spans="27:27" x14ac:dyDescent="0.25">
      <c r="AA496" s="47">
        <v>0.33958333333333302</v>
      </c>
    </row>
    <row r="497" spans="27:27" x14ac:dyDescent="0.25">
      <c r="AA497" s="47">
        <v>0.34027777777777801</v>
      </c>
    </row>
    <row r="498" spans="27:27" x14ac:dyDescent="0.25">
      <c r="AA498" s="47">
        <v>0.34097222222222201</v>
      </c>
    </row>
    <row r="499" spans="27:27" x14ac:dyDescent="0.25">
      <c r="AA499" s="47">
        <v>0.34166666666666701</v>
      </c>
    </row>
    <row r="500" spans="27:27" x14ac:dyDescent="0.25">
      <c r="AA500" s="47">
        <v>0.34236111111111101</v>
      </c>
    </row>
    <row r="501" spans="27:27" x14ac:dyDescent="0.25">
      <c r="AA501" s="47">
        <v>0.343055555555556</v>
      </c>
    </row>
    <row r="502" spans="27:27" x14ac:dyDescent="0.25">
      <c r="AA502" s="47">
        <v>0.34375</v>
      </c>
    </row>
    <row r="503" spans="27:27" x14ac:dyDescent="0.25">
      <c r="AA503" s="47">
        <v>0.344444444444444</v>
      </c>
    </row>
    <row r="504" spans="27:27" x14ac:dyDescent="0.25">
      <c r="AA504" s="47">
        <v>0.34513888888888899</v>
      </c>
    </row>
    <row r="505" spans="27:27" x14ac:dyDescent="0.25">
      <c r="AA505" s="47">
        <v>0.34583333333333299</v>
      </c>
    </row>
    <row r="506" spans="27:27" x14ac:dyDescent="0.25">
      <c r="AA506" s="47">
        <v>0.34652777777777799</v>
      </c>
    </row>
    <row r="507" spans="27:27" x14ac:dyDescent="0.25">
      <c r="AA507" s="47">
        <v>0.34722222222222199</v>
      </c>
    </row>
    <row r="508" spans="27:27" x14ac:dyDescent="0.25">
      <c r="AA508" s="47">
        <v>0.34791666666666698</v>
      </c>
    </row>
    <row r="509" spans="27:27" x14ac:dyDescent="0.25">
      <c r="AA509" s="47">
        <v>0.34861111111111098</v>
      </c>
    </row>
    <row r="510" spans="27:27" x14ac:dyDescent="0.25">
      <c r="AA510" s="47">
        <v>0.34930555555555598</v>
      </c>
    </row>
    <row r="511" spans="27:27" x14ac:dyDescent="0.25">
      <c r="AA511" s="47">
        <v>0.35</v>
      </c>
    </row>
    <row r="512" spans="27:27" x14ac:dyDescent="0.25">
      <c r="AA512" s="47">
        <v>0.35069444444444398</v>
      </c>
    </row>
    <row r="513" spans="27:27" x14ac:dyDescent="0.25">
      <c r="AA513" s="47">
        <v>0.35138888888888897</v>
      </c>
    </row>
    <row r="514" spans="27:27" x14ac:dyDescent="0.25">
      <c r="AA514" s="47">
        <v>0.35208333333333303</v>
      </c>
    </row>
    <row r="515" spans="27:27" x14ac:dyDescent="0.25">
      <c r="AA515" s="47">
        <v>0.35277777777777802</v>
      </c>
    </row>
    <row r="516" spans="27:27" x14ac:dyDescent="0.25">
      <c r="AA516" s="47">
        <v>0.35347222222222202</v>
      </c>
    </row>
    <row r="517" spans="27:27" x14ac:dyDescent="0.25">
      <c r="AA517" s="47">
        <v>0.35416666666666702</v>
      </c>
    </row>
    <row r="518" spans="27:27" x14ac:dyDescent="0.25">
      <c r="AA518" s="47">
        <v>0.35486111111111102</v>
      </c>
    </row>
    <row r="519" spans="27:27" x14ac:dyDescent="0.25">
      <c r="AA519" s="47">
        <v>0.35555555555555601</v>
      </c>
    </row>
    <row r="520" spans="27:27" x14ac:dyDescent="0.25">
      <c r="AA520" s="47">
        <v>0.35625000000000001</v>
      </c>
    </row>
    <row r="521" spans="27:27" x14ac:dyDescent="0.25">
      <c r="AA521" s="47">
        <v>0.35694444444444401</v>
      </c>
    </row>
    <row r="522" spans="27:27" x14ac:dyDescent="0.25">
      <c r="AA522" s="47">
        <v>0.35763888888888901</v>
      </c>
    </row>
    <row r="523" spans="27:27" x14ac:dyDescent="0.25">
      <c r="AA523" s="47">
        <v>0.358333333333333</v>
      </c>
    </row>
    <row r="524" spans="27:27" x14ac:dyDescent="0.25">
      <c r="AA524" s="47">
        <v>0.359027777777778</v>
      </c>
    </row>
    <row r="525" spans="27:27" x14ac:dyDescent="0.25">
      <c r="AA525" s="47">
        <v>0.359722222222222</v>
      </c>
    </row>
    <row r="526" spans="27:27" x14ac:dyDescent="0.25">
      <c r="AA526" s="47">
        <v>0.360416666666667</v>
      </c>
    </row>
    <row r="527" spans="27:27" x14ac:dyDescent="0.25">
      <c r="AA527" s="47">
        <v>0.36111111111111099</v>
      </c>
    </row>
    <row r="528" spans="27:27" x14ac:dyDescent="0.25">
      <c r="AA528" s="47">
        <v>0.36180555555555599</v>
      </c>
    </row>
    <row r="529" spans="27:27" x14ac:dyDescent="0.25">
      <c r="AA529" s="47">
        <v>0.36249999999999999</v>
      </c>
    </row>
    <row r="530" spans="27:27" x14ac:dyDescent="0.25">
      <c r="AA530" s="47">
        <v>0.36319444444444399</v>
      </c>
    </row>
    <row r="531" spans="27:27" x14ac:dyDescent="0.25">
      <c r="AA531" s="47">
        <v>0.36388888888888898</v>
      </c>
    </row>
    <row r="532" spans="27:27" x14ac:dyDescent="0.25">
      <c r="AA532" s="47">
        <v>0.36458333333333298</v>
      </c>
    </row>
    <row r="533" spans="27:27" x14ac:dyDescent="0.25">
      <c r="AA533" s="47">
        <v>0.36527777777777798</v>
      </c>
    </row>
    <row r="534" spans="27:27" x14ac:dyDescent="0.25">
      <c r="AA534" s="47">
        <v>0.36597222222222198</v>
      </c>
    </row>
    <row r="535" spans="27:27" x14ac:dyDescent="0.25">
      <c r="AA535" s="47">
        <v>0.36666666666666697</v>
      </c>
    </row>
    <row r="536" spans="27:27" x14ac:dyDescent="0.25">
      <c r="AA536" s="47">
        <v>0.36736111111111103</v>
      </c>
    </row>
    <row r="537" spans="27:27" x14ac:dyDescent="0.25">
      <c r="AA537" s="47">
        <v>0.36805555555555602</v>
      </c>
    </row>
    <row r="538" spans="27:27" x14ac:dyDescent="0.25">
      <c r="AA538" s="47">
        <v>0.36875000000000002</v>
      </c>
    </row>
    <row r="539" spans="27:27" x14ac:dyDescent="0.25">
      <c r="AA539" s="47">
        <v>0.36944444444444402</v>
      </c>
    </row>
    <row r="540" spans="27:27" x14ac:dyDescent="0.25">
      <c r="AA540" s="47">
        <v>0.37013888888888902</v>
      </c>
    </row>
    <row r="541" spans="27:27" x14ac:dyDescent="0.25">
      <c r="AA541" s="47">
        <v>0.37083333333333302</v>
      </c>
    </row>
    <row r="542" spans="27:27" x14ac:dyDescent="0.25">
      <c r="AA542" s="47">
        <v>0.37152777777777801</v>
      </c>
    </row>
    <row r="543" spans="27:27" x14ac:dyDescent="0.25">
      <c r="AA543" s="47">
        <v>0.37222222222222201</v>
      </c>
    </row>
    <row r="544" spans="27:27" x14ac:dyDescent="0.25">
      <c r="AA544" s="47">
        <v>0.37291666666666701</v>
      </c>
    </row>
    <row r="545" spans="27:27" x14ac:dyDescent="0.25">
      <c r="AA545" s="47">
        <v>0.37361111111111101</v>
      </c>
    </row>
    <row r="546" spans="27:27" x14ac:dyDescent="0.25">
      <c r="AA546" s="47">
        <v>0.374305555555556</v>
      </c>
    </row>
    <row r="547" spans="27:27" x14ac:dyDescent="0.25">
      <c r="AA547" s="47">
        <v>0.375</v>
      </c>
    </row>
    <row r="548" spans="27:27" x14ac:dyDescent="0.25">
      <c r="AA548" s="47">
        <v>0.375694444444444</v>
      </c>
    </row>
    <row r="549" spans="27:27" x14ac:dyDescent="0.25">
      <c r="AA549" s="47">
        <v>0.37638888888888899</v>
      </c>
    </row>
    <row r="550" spans="27:27" x14ac:dyDescent="0.25">
      <c r="AA550" s="47">
        <v>0.37708333333333299</v>
      </c>
    </row>
    <row r="551" spans="27:27" x14ac:dyDescent="0.25">
      <c r="AA551" s="47">
        <v>0.37777777777777799</v>
      </c>
    </row>
    <row r="552" spans="27:27" x14ac:dyDescent="0.25">
      <c r="AA552" s="47">
        <v>0.37847222222222199</v>
      </c>
    </row>
    <row r="553" spans="27:27" x14ac:dyDescent="0.25">
      <c r="AA553" s="47">
        <v>0.37916666666666698</v>
      </c>
    </row>
    <row r="554" spans="27:27" x14ac:dyDescent="0.25">
      <c r="AA554" s="47">
        <v>0.37986111111111098</v>
      </c>
    </row>
    <row r="555" spans="27:27" x14ac:dyDescent="0.25">
      <c r="AA555" s="47">
        <v>0.38055555555555598</v>
      </c>
    </row>
    <row r="556" spans="27:27" x14ac:dyDescent="0.25">
      <c r="AA556" s="47">
        <v>0.38124999999999998</v>
      </c>
    </row>
    <row r="557" spans="27:27" x14ac:dyDescent="0.25">
      <c r="AA557" s="47">
        <v>0.38194444444444398</v>
      </c>
    </row>
    <row r="558" spans="27:27" x14ac:dyDescent="0.25">
      <c r="AA558" s="47">
        <v>0.38263888888888897</v>
      </c>
    </row>
    <row r="559" spans="27:27" x14ac:dyDescent="0.25">
      <c r="AA559" s="47">
        <v>0.38333333333333303</v>
      </c>
    </row>
    <row r="560" spans="27:27" x14ac:dyDescent="0.25">
      <c r="AA560" s="47">
        <v>0.38402777777777802</v>
      </c>
    </row>
    <row r="561" spans="27:27" x14ac:dyDescent="0.25">
      <c r="AA561" s="47">
        <v>0.38472222222222202</v>
      </c>
    </row>
    <row r="562" spans="27:27" x14ac:dyDescent="0.25">
      <c r="AA562" s="47">
        <v>0.38541666666666702</v>
      </c>
    </row>
    <row r="563" spans="27:27" x14ac:dyDescent="0.25">
      <c r="AA563" s="47">
        <v>0.38611111111111102</v>
      </c>
    </row>
    <row r="564" spans="27:27" x14ac:dyDescent="0.25">
      <c r="AA564" s="47">
        <v>0.38680555555555601</v>
      </c>
    </row>
    <row r="565" spans="27:27" x14ac:dyDescent="0.25">
      <c r="AA565" s="47">
        <v>0.38750000000000001</v>
      </c>
    </row>
    <row r="566" spans="27:27" x14ac:dyDescent="0.25">
      <c r="AA566" s="47">
        <v>0.38819444444444401</v>
      </c>
    </row>
    <row r="567" spans="27:27" x14ac:dyDescent="0.25">
      <c r="AA567" s="47">
        <v>0.38888888888888901</v>
      </c>
    </row>
    <row r="568" spans="27:27" x14ac:dyDescent="0.25">
      <c r="AA568" s="47">
        <v>0.389583333333333</v>
      </c>
    </row>
    <row r="569" spans="27:27" x14ac:dyDescent="0.25">
      <c r="AA569" s="47">
        <v>0.390277777777778</v>
      </c>
    </row>
    <row r="570" spans="27:27" x14ac:dyDescent="0.25">
      <c r="AA570" s="47">
        <v>0.390972222222222</v>
      </c>
    </row>
    <row r="571" spans="27:27" x14ac:dyDescent="0.25">
      <c r="AA571" s="47">
        <v>0.391666666666667</v>
      </c>
    </row>
    <row r="572" spans="27:27" x14ac:dyDescent="0.25">
      <c r="AA572" s="47">
        <v>0.39236111111111099</v>
      </c>
    </row>
    <row r="573" spans="27:27" x14ac:dyDescent="0.25">
      <c r="AA573" s="47">
        <v>0.39305555555555599</v>
      </c>
    </row>
    <row r="574" spans="27:27" x14ac:dyDescent="0.25">
      <c r="AA574" s="47">
        <v>0.39374999999999999</v>
      </c>
    </row>
    <row r="575" spans="27:27" x14ac:dyDescent="0.25">
      <c r="AA575" s="47">
        <v>0.39444444444444399</v>
      </c>
    </row>
    <row r="576" spans="27:27" x14ac:dyDescent="0.25">
      <c r="AA576" s="47">
        <v>0.39513888888888898</v>
      </c>
    </row>
    <row r="577" spans="27:27" x14ac:dyDescent="0.25">
      <c r="AA577" s="47">
        <v>0.39583333333333298</v>
      </c>
    </row>
    <row r="578" spans="27:27" x14ac:dyDescent="0.25">
      <c r="AA578" s="47">
        <v>0.39652777777777798</v>
      </c>
    </row>
    <row r="579" spans="27:27" x14ac:dyDescent="0.25">
      <c r="AA579" s="47">
        <v>0.39722222222222198</v>
      </c>
    </row>
    <row r="580" spans="27:27" x14ac:dyDescent="0.25">
      <c r="AA580" s="47">
        <v>0.39791666666666697</v>
      </c>
    </row>
    <row r="581" spans="27:27" x14ac:dyDescent="0.25">
      <c r="AA581" s="47">
        <v>0.39861111111111103</v>
      </c>
    </row>
    <row r="582" spans="27:27" x14ac:dyDescent="0.25">
      <c r="AA582" s="47">
        <v>0.39930555555555602</v>
      </c>
    </row>
    <row r="583" spans="27:27" x14ac:dyDescent="0.25">
      <c r="AA583" s="47">
        <v>0.4</v>
      </c>
    </row>
    <row r="584" spans="27:27" x14ac:dyDescent="0.25">
      <c r="AA584" s="47">
        <v>0.40069444444444402</v>
      </c>
    </row>
    <row r="585" spans="27:27" x14ac:dyDescent="0.25">
      <c r="AA585" s="47">
        <v>0.40138888888888902</v>
      </c>
    </row>
    <row r="586" spans="27:27" x14ac:dyDescent="0.25">
      <c r="AA586" s="47">
        <v>0.40208333333333302</v>
      </c>
    </row>
    <row r="587" spans="27:27" x14ac:dyDescent="0.25">
      <c r="AA587" s="47">
        <v>0.40277777777777801</v>
      </c>
    </row>
    <row r="588" spans="27:27" x14ac:dyDescent="0.25">
      <c r="AA588" s="47">
        <v>0.40347222222222201</v>
      </c>
    </row>
    <row r="589" spans="27:27" x14ac:dyDescent="0.25">
      <c r="AA589" s="47">
        <v>0.40416666666666701</v>
      </c>
    </row>
    <row r="590" spans="27:27" x14ac:dyDescent="0.25">
      <c r="AA590" s="47">
        <v>0.40486111111111101</v>
      </c>
    </row>
    <row r="591" spans="27:27" x14ac:dyDescent="0.25">
      <c r="AA591" s="47">
        <v>0.405555555555556</v>
      </c>
    </row>
    <row r="592" spans="27:27" x14ac:dyDescent="0.25">
      <c r="AA592" s="47">
        <v>0.40625</v>
      </c>
    </row>
    <row r="593" spans="27:27" x14ac:dyDescent="0.25">
      <c r="AA593" s="47">
        <v>0.406944444444444</v>
      </c>
    </row>
    <row r="594" spans="27:27" x14ac:dyDescent="0.25">
      <c r="AA594" s="47">
        <v>0.40763888888888899</v>
      </c>
    </row>
    <row r="595" spans="27:27" x14ac:dyDescent="0.25">
      <c r="AA595" s="47">
        <v>0.40833333333333299</v>
      </c>
    </row>
    <row r="596" spans="27:27" x14ac:dyDescent="0.25">
      <c r="AA596" s="47">
        <v>0.40902777777777799</v>
      </c>
    </row>
    <row r="597" spans="27:27" x14ac:dyDescent="0.25">
      <c r="AA597" s="47">
        <v>0.40972222222222199</v>
      </c>
    </row>
    <row r="598" spans="27:27" x14ac:dyDescent="0.25">
      <c r="AA598" s="47">
        <v>0.41041666666666698</v>
      </c>
    </row>
    <row r="599" spans="27:27" x14ac:dyDescent="0.25">
      <c r="AA599" s="47">
        <v>0.41111111111111098</v>
      </c>
    </row>
    <row r="600" spans="27:27" x14ac:dyDescent="0.25">
      <c r="AA600" s="47">
        <v>0.41180555555555598</v>
      </c>
    </row>
    <row r="601" spans="27:27" x14ac:dyDescent="0.25">
      <c r="AA601" s="47">
        <v>0.41249999999999998</v>
      </c>
    </row>
    <row r="602" spans="27:27" x14ac:dyDescent="0.25">
      <c r="AA602" s="47">
        <v>0.41319444444444398</v>
      </c>
    </row>
    <row r="603" spans="27:27" x14ac:dyDescent="0.25">
      <c r="AA603" s="47">
        <v>0.41388888888888897</v>
      </c>
    </row>
    <row r="604" spans="27:27" x14ac:dyDescent="0.25">
      <c r="AA604" s="47">
        <v>0.41458333333333303</v>
      </c>
    </row>
    <row r="605" spans="27:27" x14ac:dyDescent="0.25">
      <c r="AA605" s="47">
        <v>0.41527777777777802</v>
      </c>
    </row>
    <row r="606" spans="27:27" x14ac:dyDescent="0.25">
      <c r="AA606" s="47">
        <v>0.41597222222222202</v>
      </c>
    </row>
    <row r="607" spans="27:27" x14ac:dyDescent="0.25">
      <c r="AA607" s="47">
        <v>0.41666666666666702</v>
      </c>
    </row>
    <row r="608" spans="27:27" x14ac:dyDescent="0.25">
      <c r="AA608" s="47">
        <v>0.41736111111111102</v>
      </c>
    </row>
    <row r="609" spans="27:27" x14ac:dyDescent="0.25">
      <c r="AA609" s="47">
        <v>0.41805555555555601</v>
      </c>
    </row>
    <row r="610" spans="27:27" x14ac:dyDescent="0.25">
      <c r="AA610" s="47">
        <v>0.41875000000000001</v>
      </c>
    </row>
    <row r="611" spans="27:27" x14ac:dyDescent="0.25">
      <c r="AA611" s="47">
        <v>0.41944444444444401</v>
      </c>
    </row>
    <row r="612" spans="27:27" x14ac:dyDescent="0.25">
      <c r="AA612" s="47">
        <v>0.42013888888888901</v>
      </c>
    </row>
    <row r="613" spans="27:27" x14ac:dyDescent="0.25">
      <c r="AA613" s="47">
        <v>0.420833333333333</v>
      </c>
    </row>
    <row r="614" spans="27:27" x14ac:dyDescent="0.25">
      <c r="AA614" s="47">
        <v>0.421527777777778</v>
      </c>
    </row>
    <row r="615" spans="27:27" x14ac:dyDescent="0.25">
      <c r="AA615" s="47">
        <v>0.422222222222222</v>
      </c>
    </row>
    <row r="616" spans="27:27" x14ac:dyDescent="0.25">
      <c r="AA616" s="47">
        <v>0.422916666666667</v>
      </c>
    </row>
    <row r="617" spans="27:27" x14ac:dyDescent="0.25">
      <c r="AA617" s="47">
        <v>0.42361111111111099</v>
      </c>
    </row>
    <row r="618" spans="27:27" x14ac:dyDescent="0.25">
      <c r="AA618" s="47">
        <v>0.42430555555555599</v>
      </c>
    </row>
    <row r="619" spans="27:27" x14ac:dyDescent="0.25">
      <c r="AA619" s="47">
        <v>0.42499999999999999</v>
      </c>
    </row>
    <row r="620" spans="27:27" x14ac:dyDescent="0.25">
      <c r="AA620" s="47">
        <v>0.42569444444444399</v>
      </c>
    </row>
    <row r="621" spans="27:27" x14ac:dyDescent="0.25">
      <c r="AA621" s="47">
        <v>0.42638888888888898</v>
      </c>
    </row>
    <row r="622" spans="27:27" x14ac:dyDescent="0.25">
      <c r="AA622" s="47">
        <v>0.42708333333333298</v>
      </c>
    </row>
    <row r="623" spans="27:27" x14ac:dyDescent="0.25">
      <c r="AA623" s="47">
        <v>0.42777777777777798</v>
      </c>
    </row>
    <row r="624" spans="27:27" x14ac:dyDescent="0.25">
      <c r="AA624" s="47">
        <v>0.42847222222222198</v>
      </c>
    </row>
    <row r="625" spans="27:27" x14ac:dyDescent="0.25">
      <c r="AA625" s="47">
        <v>0.42916666666666697</v>
      </c>
    </row>
    <row r="626" spans="27:27" x14ac:dyDescent="0.25">
      <c r="AA626" s="47">
        <v>0.42986111111111103</v>
      </c>
    </row>
    <row r="627" spans="27:27" x14ac:dyDescent="0.25">
      <c r="AA627" s="47">
        <v>0.43055555555555602</v>
      </c>
    </row>
    <row r="628" spans="27:27" x14ac:dyDescent="0.25">
      <c r="AA628" s="47">
        <v>0.43125000000000002</v>
      </c>
    </row>
    <row r="629" spans="27:27" x14ac:dyDescent="0.25">
      <c r="AA629" s="47">
        <v>0.43194444444444402</v>
      </c>
    </row>
    <row r="630" spans="27:27" x14ac:dyDescent="0.25">
      <c r="AA630" s="47">
        <v>0.43263888888888902</v>
      </c>
    </row>
    <row r="631" spans="27:27" x14ac:dyDescent="0.25">
      <c r="AA631" s="47">
        <v>0.43333333333333302</v>
      </c>
    </row>
    <row r="632" spans="27:27" x14ac:dyDescent="0.25">
      <c r="AA632" s="47">
        <v>0.43402777777777801</v>
      </c>
    </row>
    <row r="633" spans="27:27" x14ac:dyDescent="0.25">
      <c r="AA633" s="47">
        <v>0.43472222222222201</v>
      </c>
    </row>
    <row r="634" spans="27:27" x14ac:dyDescent="0.25">
      <c r="AA634" s="47">
        <v>0.43541666666666701</v>
      </c>
    </row>
    <row r="635" spans="27:27" x14ac:dyDescent="0.25">
      <c r="AA635" s="47">
        <v>0.43611111111111101</v>
      </c>
    </row>
    <row r="636" spans="27:27" x14ac:dyDescent="0.25">
      <c r="AA636" s="47">
        <v>0.436805555555556</v>
      </c>
    </row>
    <row r="637" spans="27:27" x14ac:dyDescent="0.25">
      <c r="AA637" s="47">
        <v>0.4375</v>
      </c>
    </row>
    <row r="638" spans="27:27" x14ac:dyDescent="0.25">
      <c r="AA638" s="47">
        <v>0.438194444444444</v>
      </c>
    </row>
    <row r="639" spans="27:27" x14ac:dyDescent="0.25">
      <c r="AA639" s="47">
        <v>0.43888888888888899</v>
      </c>
    </row>
    <row r="640" spans="27:27" x14ac:dyDescent="0.25">
      <c r="AA640" s="47">
        <v>0.43958333333333299</v>
      </c>
    </row>
    <row r="641" spans="27:27" x14ac:dyDescent="0.25">
      <c r="AA641" s="47">
        <v>0.44027777777777799</v>
      </c>
    </row>
    <row r="642" spans="27:27" x14ac:dyDescent="0.25">
      <c r="AA642" s="47">
        <v>0.44097222222222199</v>
      </c>
    </row>
    <row r="643" spans="27:27" x14ac:dyDescent="0.25">
      <c r="AA643" s="47">
        <v>0.44166666666666698</v>
      </c>
    </row>
    <row r="644" spans="27:27" x14ac:dyDescent="0.25">
      <c r="AA644" s="47">
        <v>0.44236111111111098</v>
      </c>
    </row>
    <row r="645" spans="27:27" x14ac:dyDescent="0.25">
      <c r="AA645" s="47">
        <v>0.44305555555555598</v>
      </c>
    </row>
    <row r="646" spans="27:27" x14ac:dyDescent="0.25">
      <c r="AA646" s="47">
        <v>0.44374999999999998</v>
      </c>
    </row>
    <row r="647" spans="27:27" x14ac:dyDescent="0.25">
      <c r="AA647" s="47">
        <v>0.44444444444444398</v>
      </c>
    </row>
    <row r="648" spans="27:27" x14ac:dyDescent="0.25">
      <c r="AA648" s="47">
        <v>0.44513888888888897</v>
      </c>
    </row>
    <row r="649" spans="27:27" x14ac:dyDescent="0.25">
      <c r="AA649" s="47">
        <v>0.44583333333333303</v>
      </c>
    </row>
    <row r="650" spans="27:27" x14ac:dyDescent="0.25">
      <c r="AA650" s="47">
        <v>0.44652777777777802</v>
      </c>
    </row>
    <row r="651" spans="27:27" x14ac:dyDescent="0.25">
      <c r="AA651" s="47">
        <v>0.44722222222222202</v>
      </c>
    </row>
    <row r="652" spans="27:27" x14ac:dyDescent="0.25">
      <c r="AA652" s="47">
        <v>0.44791666666666702</v>
      </c>
    </row>
    <row r="653" spans="27:27" x14ac:dyDescent="0.25">
      <c r="AA653" s="47">
        <v>0.44861111111111102</v>
      </c>
    </row>
    <row r="654" spans="27:27" x14ac:dyDescent="0.25">
      <c r="AA654" s="47">
        <v>0.44930555555555601</v>
      </c>
    </row>
    <row r="655" spans="27:27" x14ac:dyDescent="0.25">
      <c r="AA655" s="47">
        <v>0.45</v>
      </c>
    </row>
    <row r="656" spans="27:27" x14ac:dyDescent="0.25">
      <c r="AA656" s="47">
        <v>0.45069444444444401</v>
      </c>
    </row>
    <row r="657" spans="27:27" x14ac:dyDescent="0.25">
      <c r="AA657" s="47">
        <v>0.45138888888888901</v>
      </c>
    </row>
    <row r="658" spans="27:27" x14ac:dyDescent="0.25">
      <c r="AA658" s="47">
        <v>0.452083333333333</v>
      </c>
    </row>
    <row r="659" spans="27:27" x14ac:dyDescent="0.25">
      <c r="AA659" s="47">
        <v>0.452777777777778</v>
      </c>
    </row>
    <row r="660" spans="27:27" x14ac:dyDescent="0.25">
      <c r="AA660" s="47">
        <v>0.453472222222222</v>
      </c>
    </row>
    <row r="661" spans="27:27" x14ac:dyDescent="0.25">
      <c r="AA661" s="47">
        <v>0.454166666666667</v>
      </c>
    </row>
    <row r="662" spans="27:27" x14ac:dyDescent="0.25">
      <c r="AA662" s="47">
        <v>0.45486111111111099</v>
      </c>
    </row>
    <row r="663" spans="27:27" x14ac:dyDescent="0.25">
      <c r="AA663" s="47">
        <v>0.45555555555555599</v>
      </c>
    </row>
    <row r="664" spans="27:27" x14ac:dyDescent="0.25">
      <c r="AA664" s="47">
        <v>0.45624999999999999</v>
      </c>
    </row>
    <row r="665" spans="27:27" x14ac:dyDescent="0.25">
      <c r="AA665" s="47">
        <v>0.45694444444444399</v>
      </c>
    </row>
    <row r="666" spans="27:27" x14ac:dyDescent="0.25">
      <c r="AA666" s="47">
        <v>0.45763888888888898</v>
      </c>
    </row>
    <row r="667" spans="27:27" x14ac:dyDescent="0.25">
      <c r="AA667" s="47">
        <v>0.45833333333333298</v>
      </c>
    </row>
    <row r="668" spans="27:27" x14ac:dyDescent="0.25">
      <c r="AA668" s="47">
        <v>0.45902777777777798</v>
      </c>
    </row>
    <row r="669" spans="27:27" x14ac:dyDescent="0.25">
      <c r="AA669" s="47">
        <v>0.45972222222222198</v>
      </c>
    </row>
    <row r="670" spans="27:27" x14ac:dyDescent="0.25">
      <c r="AA670" s="47">
        <v>0.46041666666666697</v>
      </c>
    </row>
    <row r="671" spans="27:27" x14ac:dyDescent="0.25">
      <c r="AA671" s="47">
        <v>0.46111111111111103</v>
      </c>
    </row>
    <row r="672" spans="27:27" x14ac:dyDescent="0.25">
      <c r="AA672" s="47">
        <v>0.46180555555555602</v>
      </c>
    </row>
    <row r="673" spans="27:27" x14ac:dyDescent="0.25">
      <c r="AA673" s="47">
        <v>0.46250000000000002</v>
      </c>
    </row>
    <row r="674" spans="27:27" x14ac:dyDescent="0.25">
      <c r="AA674" s="47">
        <v>0.46319444444444402</v>
      </c>
    </row>
    <row r="675" spans="27:27" x14ac:dyDescent="0.25">
      <c r="AA675" s="47">
        <v>0.46388888888888902</v>
      </c>
    </row>
    <row r="676" spans="27:27" x14ac:dyDescent="0.25">
      <c r="AA676" s="47">
        <v>0.46458333333333302</v>
      </c>
    </row>
    <row r="677" spans="27:27" x14ac:dyDescent="0.25">
      <c r="AA677" s="47">
        <v>0.46527777777777801</v>
      </c>
    </row>
    <row r="678" spans="27:27" x14ac:dyDescent="0.25">
      <c r="AA678" s="47">
        <v>0.46597222222222201</v>
      </c>
    </row>
    <row r="679" spans="27:27" x14ac:dyDescent="0.25">
      <c r="AA679" s="47">
        <v>0.46666666666666701</v>
      </c>
    </row>
    <row r="680" spans="27:27" x14ac:dyDescent="0.25">
      <c r="AA680" s="47">
        <v>0.46736111111111101</v>
      </c>
    </row>
    <row r="681" spans="27:27" x14ac:dyDescent="0.25">
      <c r="AA681" s="47">
        <v>0.468055555555556</v>
      </c>
    </row>
    <row r="682" spans="27:27" x14ac:dyDescent="0.25">
      <c r="AA682" s="47">
        <v>0.46875</v>
      </c>
    </row>
    <row r="683" spans="27:27" x14ac:dyDescent="0.25">
      <c r="AA683" s="47">
        <v>0.469444444444444</v>
      </c>
    </row>
    <row r="684" spans="27:27" x14ac:dyDescent="0.25">
      <c r="AA684" s="47">
        <v>0.47013888888888899</v>
      </c>
    </row>
    <row r="685" spans="27:27" x14ac:dyDescent="0.25">
      <c r="AA685" s="47">
        <v>0.47083333333333299</v>
      </c>
    </row>
    <row r="686" spans="27:27" x14ac:dyDescent="0.25">
      <c r="AA686" s="47">
        <v>0.47152777777777799</v>
      </c>
    </row>
    <row r="687" spans="27:27" x14ac:dyDescent="0.25">
      <c r="AA687" s="47">
        <v>0.47222222222222199</v>
      </c>
    </row>
    <row r="688" spans="27:27" x14ac:dyDescent="0.25">
      <c r="AA688" s="47">
        <v>0.47291666666666698</v>
      </c>
    </row>
    <row r="689" spans="27:27" x14ac:dyDescent="0.25">
      <c r="AA689" s="47">
        <v>0.47361111111111098</v>
      </c>
    </row>
    <row r="690" spans="27:27" x14ac:dyDescent="0.25">
      <c r="AA690" s="47">
        <v>0.47430555555555598</v>
      </c>
    </row>
    <row r="691" spans="27:27" x14ac:dyDescent="0.25">
      <c r="AA691" s="47">
        <v>0.47499999999999998</v>
      </c>
    </row>
    <row r="692" spans="27:27" x14ac:dyDescent="0.25">
      <c r="AA692" s="47">
        <v>0.47569444444444398</v>
      </c>
    </row>
    <row r="693" spans="27:27" x14ac:dyDescent="0.25">
      <c r="AA693" s="47">
        <v>0.47638888888888897</v>
      </c>
    </row>
    <row r="694" spans="27:27" x14ac:dyDescent="0.25">
      <c r="AA694" s="47">
        <v>0.47708333333333303</v>
      </c>
    </row>
    <row r="695" spans="27:27" x14ac:dyDescent="0.25">
      <c r="AA695" s="47">
        <v>0.47777777777777802</v>
      </c>
    </row>
    <row r="696" spans="27:27" x14ac:dyDescent="0.25">
      <c r="AA696" s="47">
        <v>0.47847222222222202</v>
      </c>
    </row>
    <row r="697" spans="27:27" x14ac:dyDescent="0.25">
      <c r="AA697" s="47">
        <v>0.47916666666666702</v>
      </c>
    </row>
    <row r="698" spans="27:27" x14ac:dyDescent="0.25">
      <c r="AA698" s="47">
        <v>0.47986111111111102</v>
      </c>
    </row>
    <row r="699" spans="27:27" x14ac:dyDescent="0.25">
      <c r="AA699" s="47">
        <v>0.48055555555555601</v>
      </c>
    </row>
    <row r="700" spans="27:27" x14ac:dyDescent="0.25">
      <c r="AA700" s="47">
        <v>0.48125000000000001</v>
      </c>
    </row>
    <row r="701" spans="27:27" x14ac:dyDescent="0.25">
      <c r="AA701" s="47">
        <v>0.48194444444444401</v>
      </c>
    </row>
    <row r="702" spans="27:27" x14ac:dyDescent="0.25">
      <c r="AA702" s="47">
        <v>0.48263888888888901</v>
      </c>
    </row>
    <row r="703" spans="27:27" x14ac:dyDescent="0.25">
      <c r="AA703" s="47">
        <v>0.483333333333333</v>
      </c>
    </row>
    <row r="704" spans="27:27" x14ac:dyDescent="0.25">
      <c r="AA704" s="47">
        <v>0.484027777777778</v>
      </c>
    </row>
    <row r="705" spans="27:27" x14ac:dyDescent="0.25">
      <c r="AA705" s="47">
        <v>0.484722222222222</v>
      </c>
    </row>
    <row r="706" spans="27:27" x14ac:dyDescent="0.25">
      <c r="AA706" s="47">
        <v>0.485416666666667</v>
      </c>
    </row>
    <row r="707" spans="27:27" x14ac:dyDescent="0.25">
      <c r="AA707" s="47">
        <v>0.48611111111111099</v>
      </c>
    </row>
    <row r="708" spans="27:27" x14ac:dyDescent="0.25">
      <c r="AA708" s="47">
        <v>0.48680555555555599</v>
      </c>
    </row>
    <row r="709" spans="27:27" x14ac:dyDescent="0.25">
      <c r="AA709" s="47">
        <v>0.48749999999999999</v>
      </c>
    </row>
    <row r="710" spans="27:27" x14ac:dyDescent="0.25">
      <c r="AA710" s="47">
        <v>0.48819444444444399</v>
      </c>
    </row>
    <row r="711" spans="27:27" x14ac:dyDescent="0.25">
      <c r="AA711" s="47">
        <v>0.48888888888888898</v>
      </c>
    </row>
    <row r="712" spans="27:27" x14ac:dyDescent="0.25">
      <c r="AA712" s="47">
        <v>0.48958333333333298</v>
      </c>
    </row>
    <row r="713" spans="27:27" x14ac:dyDescent="0.25">
      <c r="AA713" s="47">
        <v>0.49027777777777798</v>
      </c>
    </row>
    <row r="714" spans="27:27" x14ac:dyDescent="0.25">
      <c r="AA714" s="47">
        <v>0.49097222222222198</v>
      </c>
    </row>
    <row r="715" spans="27:27" x14ac:dyDescent="0.25">
      <c r="AA715" s="47">
        <v>0.49166666666666697</v>
      </c>
    </row>
    <row r="716" spans="27:27" x14ac:dyDescent="0.25">
      <c r="AA716" s="47">
        <v>0.49236111111111103</v>
      </c>
    </row>
    <row r="717" spans="27:27" x14ac:dyDescent="0.25">
      <c r="AA717" s="47">
        <v>0.49305555555555602</v>
      </c>
    </row>
    <row r="718" spans="27:27" x14ac:dyDescent="0.25">
      <c r="AA718" s="47">
        <v>0.49375000000000002</v>
      </c>
    </row>
    <row r="719" spans="27:27" x14ac:dyDescent="0.25">
      <c r="AA719" s="47">
        <v>0.49444444444444402</v>
      </c>
    </row>
    <row r="720" spans="27:27" x14ac:dyDescent="0.25">
      <c r="AA720" s="47">
        <v>0.49513888888888902</v>
      </c>
    </row>
    <row r="721" spans="27:27" x14ac:dyDescent="0.25">
      <c r="AA721" s="47">
        <v>0.49583333333333302</v>
      </c>
    </row>
    <row r="722" spans="27:27" x14ac:dyDescent="0.25">
      <c r="AA722" s="47">
        <v>0.49652777777777801</v>
      </c>
    </row>
    <row r="723" spans="27:27" x14ac:dyDescent="0.25">
      <c r="AA723" s="47">
        <v>0.49722222222222201</v>
      </c>
    </row>
    <row r="724" spans="27:27" x14ac:dyDescent="0.25">
      <c r="AA724" s="47">
        <v>0.49791666666666701</v>
      </c>
    </row>
    <row r="725" spans="27:27" x14ac:dyDescent="0.25">
      <c r="AA725" s="47">
        <v>0.49861111111111101</v>
      </c>
    </row>
    <row r="726" spans="27:27" x14ac:dyDescent="0.25">
      <c r="AA726" s="47">
        <v>0.499305555555556</v>
      </c>
    </row>
    <row r="727" spans="27:27" x14ac:dyDescent="0.25">
      <c r="AA727" s="47">
        <v>0.5</v>
      </c>
    </row>
    <row r="728" spans="27:27" x14ac:dyDescent="0.25">
      <c r="AA728" s="47">
        <v>0.500694444444444</v>
      </c>
    </row>
    <row r="729" spans="27:27" x14ac:dyDescent="0.25">
      <c r="AA729" s="47">
        <v>0.50138888888888899</v>
      </c>
    </row>
    <row r="730" spans="27:27" x14ac:dyDescent="0.25">
      <c r="AA730" s="47">
        <v>0.50208333333333299</v>
      </c>
    </row>
    <row r="731" spans="27:27" x14ac:dyDescent="0.25">
      <c r="AA731" s="47">
        <v>0.50277777777777799</v>
      </c>
    </row>
    <row r="732" spans="27:27" x14ac:dyDescent="0.25">
      <c r="AA732" s="47">
        <v>0.50347222222222199</v>
      </c>
    </row>
    <row r="733" spans="27:27" x14ac:dyDescent="0.25">
      <c r="AA733" s="47">
        <v>0.50416666666666698</v>
      </c>
    </row>
    <row r="734" spans="27:27" x14ac:dyDescent="0.25">
      <c r="AA734" s="47">
        <v>0.50486111111111098</v>
      </c>
    </row>
    <row r="735" spans="27:27" x14ac:dyDescent="0.25">
      <c r="AA735" s="47">
        <v>0.50555555555555598</v>
      </c>
    </row>
    <row r="736" spans="27:27" x14ac:dyDescent="0.25">
      <c r="AA736" s="47">
        <v>0.50624999999999998</v>
      </c>
    </row>
    <row r="737" spans="27:27" x14ac:dyDescent="0.25">
      <c r="AA737" s="47">
        <v>0.50694444444444398</v>
      </c>
    </row>
    <row r="738" spans="27:27" x14ac:dyDescent="0.25">
      <c r="AA738" s="47">
        <v>0.50763888888888897</v>
      </c>
    </row>
    <row r="739" spans="27:27" x14ac:dyDescent="0.25">
      <c r="AA739" s="47">
        <v>0.50833333333333297</v>
      </c>
    </row>
    <row r="740" spans="27:27" x14ac:dyDescent="0.25">
      <c r="AA740" s="47">
        <v>0.50902777777777797</v>
      </c>
    </row>
    <row r="741" spans="27:27" x14ac:dyDescent="0.25">
      <c r="AA741" s="47">
        <v>0.50972222222222197</v>
      </c>
    </row>
    <row r="742" spans="27:27" x14ac:dyDescent="0.25">
      <c r="AA742" s="47">
        <v>0.51041666666666696</v>
      </c>
    </row>
    <row r="743" spans="27:27" x14ac:dyDescent="0.25">
      <c r="AA743" s="47">
        <v>0.51111111111111096</v>
      </c>
    </row>
    <row r="744" spans="27:27" x14ac:dyDescent="0.25">
      <c r="AA744" s="47">
        <v>0.51180555555555596</v>
      </c>
    </row>
    <row r="745" spans="27:27" x14ac:dyDescent="0.25">
      <c r="AA745" s="47">
        <v>0.51249999999999996</v>
      </c>
    </row>
    <row r="746" spans="27:27" x14ac:dyDescent="0.25">
      <c r="AA746" s="47">
        <v>0.51319444444444495</v>
      </c>
    </row>
    <row r="747" spans="27:27" x14ac:dyDescent="0.25">
      <c r="AA747" s="47">
        <v>0.51388888888888895</v>
      </c>
    </row>
    <row r="748" spans="27:27" x14ac:dyDescent="0.25">
      <c r="AA748" s="47">
        <v>0.51458333333333295</v>
      </c>
    </row>
    <row r="749" spans="27:27" x14ac:dyDescent="0.25">
      <c r="AA749" s="47">
        <v>0.51527777777777795</v>
      </c>
    </row>
    <row r="750" spans="27:27" x14ac:dyDescent="0.25">
      <c r="AA750" s="47">
        <v>0.51597222222222205</v>
      </c>
    </row>
    <row r="751" spans="27:27" x14ac:dyDescent="0.25">
      <c r="AA751" s="47">
        <v>0.51666666666666705</v>
      </c>
    </row>
    <row r="752" spans="27:27" x14ac:dyDescent="0.25">
      <c r="AA752" s="47">
        <v>0.51736111111111105</v>
      </c>
    </row>
    <row r="753" spans="27:27" x14ac:dyDescent="0.25">
      <c r="AA753" s="47">
        <v>0.51805555555555605</v>
      </c>
    </row>
    <row r="754" spans="27:27" x14ac:dyDescent="0.25">
      <c r="AA754" s="47">
        <v>0.51875000000000004</v>
      </c>
    </row>
    <row r="755" spans="27:27" x14ac:dyDescent="0.25">
      <c r="AA755" s="47">
        <v>0.51944444444444404</v>
      </c>
    </row>
    <row r="756" spans="27:27" x14ac:dyDescent="0.25">
      <c r="AA756" s="47">
        <v>0.52013888888888904</v>
      </c>
    </row>
    <row r="757" spans="27:27" x14ac:dyDescent="0.25">
      <c r="AA757" s="47">
        <v>0.52083333333333304</v>
      </c>
    </row>
    <row r="758" spans="27:27" x14ac:dyDescent="0.25">
      <c r="AA758" s="47">
        <v>0.52152777777777803</v>
      </c>
    </row>
    <row r="759" spans="27:27" x14ac:dyDescent="0.25">
      <c r="AA759" s="47">
        <v>0.52222222222222203</v>
      </c>
    </row>
    <row r="760" spans="27:27" x14ac:dyDescent="0.25">
      <c r="AA760" s="47">
        <v>0.52291666666666703</v>
      </c>
    </row>
    <row r="761" spans="27:27" x14ac:dyDescent="0.25">
      <c r="AA761" s="47">
        <v>0.52361111111111103</v>
      </c>
    </row>
    <row r="762" spans="27:27" x14ac:dyDescent="0.25">
      <c r="AA762" s="47">
        <v>0.52430555555555602</v>
      </c>
    </row>
    <row r="763" spans="27:27" x14ac:dyDescent="0.25">
      <c r="AA763" s="47">
        <v>0.52500000000000002</v>
      </c>
    </row>
    <row r="764" spans="27:27" x14ac:dyDescent="0.25">
      <c r="AA764" s="47">
        <v>0.52569444444444402</v>
      </c>
    </row>
    <row r="765" spans="27:27" x14ac:dyDescent="0.25">
      <c r="AA765" s="47">
        <v>0.52638888888888902</v>
      </c>
    </row>
    <row r="766" spans="27:27" x14ac:dyDescent="0.25">
      <c r="AA766" s="47">
        <v>0.52708333333333302</v>
      </c>
    </row>
    <row r="767" spans="27:27" x14ac:dyDescent="0.25">
      <c r="AA767" s="47">
        <v>0.52777777777777801</v>
      </c>
    </row>
    <row r="768" spans="27:27" x14ac:dyDescent="0.25">
      <c r="AA768" s="47">
        <v>0.52847222222222201</v>
      </c>
    </row>
    <row r="769" spans="27:27" x14ac:dyDescent="0.25">
      <c r="AA769" s="47">
        <v>0.52916666666666701</v>
      </c>
    </row>
    <row r="770" spans="27:27" x14ac:dyDescent="0.25">
      <c r="AA770" s="47">
        <v>0.52986111111111101</v>
      </c>
    </row>
    <row r="771" spans="27:27" x14ac:dyDescent="0.25">
      <c r="AA771" s="47">
        <v>0.530555555555556</v>
      </c>
    </row>
    <row r="772" spans="27:27" x14ac:dyDescent="0.25">
      <c r="AA772" s="47">
        <v>0.53125</v>
      </c>
    </row>
    <row r="773" spans="27:27" x14ac:dyDescent="0.25">
      <c r="AA773" s="47">
        <v>0.531944444444444</v>
      </c>
    </row>
    <row r="774" spans="27:27" x14ac:dyDescent="0.25">
      <c r="AA774" s="47">
        <v>0.53263888888888899</v>
      </c>
    </row>
    <row r="775" spans="27:27" x14ac:dyDescent="0.25">
      <c r="AA775" s="47">
        <v>0.53333333333333299</v>
      </c>
    </row>
    <row r="776" spans="27:27" x14ac:dyDescent="0.25">
      <c r="AA776" s="47">
        <v>0.53402777777777799</v>
      </c>
    </row>
    <row r="777" spans="27:27" x14ac:dyDescent="0.25">
      <c r="AA777" s="47">
        <v>0.53472222222222199</v>
      </c>
    </row>
    <row r="778" spans="27:27" x14ac:dyDescent="0.25">
      <c r="AA778" s="47">
        <v>0.53541666666666698</v>
      </c>
    </row>
    <row r="779" spans="27:27" x14ac:dyDescent="0.25">
      <c r="AA779" s="47">
        <v>0.53611111111111098</v>
      </c>
    </row>
    <row r="780" spans="27:27" x14ac:dyDescent="0.25">
      <c r="AA780" s="47">
        <v>0.53680555555555598</v>
      </c>
    </row>
    <row r="781" spans="27:27" x14ac:dyDescent="0.25">
      <c r="AA781" s="47">
        <v>0.53749999999999998</v>
      </c>
    </row>
    <row r="782" spans="27:27" x14ac:dyDescent="0.25">
      <c r="AA782" s="47">
        <v>0.53819444444444398</v>
      </c>
    </row>
    <row r="783" spans="27:27" x14ac:dyDescent="0.25">
      <c r="AA783" s="47">
        <v>0.53888888888888897</v>
      </c>
    </row>
    <row r="784" spans="27:27" x14ac:dyDescent="0.25">
      <c r="AA784" s="47">
        <v>0.53958333333333297</v>
      </c>
    </row>
    <row r="785" spans="27:27" x14ac:dyDescent="0.25">
      <c r="AA785" s="47">
        <v>0.54027777777777797</v>
      </c>
    </row>
    <row r="786" spans="27:27" x14ac:dyDescent="0.25">
      <c r="AA786" s="47">
        <v>0.54097222222222197</v>
      </c>
    </row>
    <row r="787" spans="27:27" x14ac:dyDescent="0.25">
      <c r="AA787" s="47">
        <v>0.54166666666666696</v>
      </c>
    </row>
    <row r="788" spans="27:27" x14ac:dyDescent="0.25">
      <c r="AA788" s="47">
        <v>0.54236111111111096</v>
      </c>
    </row>
    <row r="789" spans="27:27" x14ac:dyDescent="0.25">
      <c r="AA789" s="47">
        <v>0.54305555555555596</v>
      </c>
    </row>
    <row r="790" spans="27:27" x14ac:dyDescent="0.25">
      <c r="AA790" s="47">
        <v>0.54374999999999996</v>
      </c>
    </row>
    <row r="791" spans="27:27" x14ac:dyDescent="0.25">
      <c r="AA791" s="47">
        <v>0.54444444444444495</v>
      </c>
    </row>
    <row r="792" spans="27:27" x14ac:dyDescent="0.25">
      <c r="AA792" s="47">
        <v>0.54513888888888895</v>
      </c>
    </row>
    <row r="793" spans="27:27" x14ac:dyDescent="0.25">
      <c r="AA793" s="47">
        <v>0.54583333333333295</v>
      </c>
    </row>
    <row r="794" spans="27:27" x14ac:dyDescent="0.25">
      <c r="AA794" s="47">
        <v>0.54652777777777795</v>
      </c>
    </row>
    <row r="795" spans="27:27" x14ac:dyDescent="0.25">
      <c r="AA795" s="47">
        <v>0.54722222222222205</v>
      </c>
    </row>
    <row r="796" spans="27:27" x14ac:dyDescent="0.25">
      <c r="AA796" s="47">
        <v>0.54791666666666705</v>
      </c>
    </row>
    <row r="797" spans="27:27" x14ac:dyDescent="0.25">
      <c r="AA797" s="47">
        <v>0.54861111111111105</v>
      </c>
    </row>
    <row r="798" spans="27:27" x14ac:dyDescent="0.25">
      <c r="AA798" s="47">
        <v>0.54930555555555605</v>
      </c>
    </row>
    <row r="799" spans="27:27" x14ac:dyDescent="0.25">
      <c r="AA799" s="47">
        <v>0.55000000000000004</v>
      </c>
    </row>
    <row r="800" spans="27:27" x14ac:dyDescent="0.25">
      <c r="AA800" s="47">
        <v>0.55069444444444404</v>
      </c>
    </row>
    <row r="801" spans="27:27" x14ac:dyDescent="0.25">
      <c r="AA801" s="47">
        <v>0.55138888888888904</v>
      </c>
    </row>
    <row r="802" spans="27:27" x14ac:dyDescent="0.25">
      <c r="AA802" s="47">
        <v>0.55208333333333304</v>
      </c>
    </row>
    <row r="803" spans="27:27" x14ac:dyDescent="0.25">
      <c r="AA803" s="47">
        <v>0.55277777777777803</v>
      </c>
    </row>
    <row r="804" spans="27:27" x14ac:dyDescent="0.25">
      <c r="AA804" s="47">
        <v>0.55347222222222203</v>
      </c>
    </row>
    <row r="805" spans="27:27" x14ac:dyDescent="0.25">
      <c r="AA805" s="47">
        <v>0.55416666666666703</v>
      </c>
    </row>
    <row r="806" spans="27:27" x14ac:dyDescent="0.25">
      <c r="AA806" s="47">
        <v>0.55486111111111103</v>
      </c>
    </row>
    <row r="807" spans="27:27" x14ac:dyDescent="0.25">
      <c r="AA807" s="47">
        <v>0.55555555555555602</v>
      </c>
    </row>
    <row r="808" spans="27:27" x14ac:dyDescent="0.25">
      <c r="AA808" s="47">
        <v>0.55625000000000002</v>
      </c>
    </row>
    <row r="809" spans="27:27" x14ac:dyDescent="0.25">
      <c r="AA809" s="47">
        <v>0.55694444444444402</v>
      </c>
    </row>
    <row r="810" spans="27:27" x14ac:dyDescent="0.25">
      <c r="AA810" s="47">
        <v>0.55763888888888902</v>
      </c>
    </row>
    <row r="811" spans="27:27" x14ac:dyDescent="0.25">
      <c r="AA811" s="47">
        <v>0.55833333333333302</v>
      </c>
    </row>
    <row r="812" spans="27:27" x14ac:dyDescent="0.25">
      <c r="AA812" s="47">
        <v>0.55902777777777801</v>
      </c>
    </row>
    <row r="813" spans="27:27" x14ac:dyDescent="0.25">
      <c r="AA813" s="47">
        <v>0.55972222222222201</v>
      </c>
    </row>
    <row r="814" spans="27:27" x14ac:dyDescent="0.25">
      <c r="AA814" s="47">
        <v>0.56041666666666701</v>
      </c>
    </row>
    <row r="815" spans="27:27" x14ac:dyDescent="0.25">
      <c r="AA815" s="47">
        <v>0.56111111111111101</v>
      </c>
    </row>
    <row r="816" spans="27:27" x14ac:dyDescent="0.25">
      <c r="AA816" s="47">
        <v>0.561805555555556</v>
      </c>
    </row>
    <row r="817" spans="27:27" x14ac:dyDescent="0.25">
      <c r="AA817" s="47">
        <v>0.5625</v>
      </c>
    </row>
    <row r="818" spans="27:27" x14ac:dyDescent="0.25">
      <c r="AA818" s="47">
        <v>0.563194444444444</v>
      </c>
    </row>
    <row r="819" spans="27:27" x14ac:dyDescent="0.25">
      <c r="AA819" s="47">
        <v>0.56388888888888899</v>
      </c>
    </row>
    <row r="820" spans="27:27" x14ac:dyDescent="0.25">
      <c r="AA820" s="47">
        <v>0.56458333333333299</v>
      </c>
    </row>
    <row r="821" spans="27:27" x14ac:dyDescent="0.25">
      <c r="AA821" s="47">
        <v>0.56527777777777799</v>
      </c>
    </row>
    <row r="822" spans="27:27" x14ac:dyDescent="0.25">
      <c r="AA822" s="47">
        <v>0.56597222222222199</v>
      </c>
    </row>
    <row r="823" spans="27:27" x14ac:dyDescent="0.25">
      <c r="AA823" s="47">
        <v>0.56666666666666698</v>
      </c>
    </row>
    <row r="824" spans="27:27" x14ac:dyDescent="0.25">
      <c r="AA824" s="47">
        <v>0.56736111111111098</v>
      </c>
    </row>
    <row r="825" spans="27:27" x14ac:dyDescent="0.25">
      <c r="AA825" s="47">
        <v>0.56805555555555598</v>
      </c>
    </row>
    <row r="826" spans="27:27" x14ac:dyDescent="0.25">
      <c r="AA826" s="47">
        <v>0.56874999999999998</v>
      </c>
    </row>
    <row r="827" spans="27:27" x14ac:dyDescent="0.25">
      <c r="AA827" s="47">
        <v>0.56944444444444398</v>
      </c>
    </row>
    <row r="828" spans="27:27" x14ac:dyDescent="0.25">
      <c r="AA828" s="47">
        <v>0.57013888888888897</v>
      </c>
    </row>
    <row r="829" spans="27:27" x14ac:dyDescent="0.25">
      <c r="AA829" s="47">
        <v>0.57083333333333297</v>
      </c>
    </row>
    <row r="830" spans="27:27" x14ac:dyDescent="0.25">
      <c r="AA830" s="47">
        <v>0.57152777777777797</v>
      </c>
    </row>
    <row r="831" spans="27:27" x14ac:dyDescent="0.25">
      <c r="AA831" s="47">
        <v>0.57222222222222197</v>
      </c>
    </row>
    <row r="832" spans="27:27" x14ac:dyDescent="0.25">
      <c r="AA832" s="47">
        <v>0.57291666666666696</v>
      </c>
    </row>
    <row r="833" spans="27:27" x14ac:dyDescent="0.25">
      <c r="AA833" s="47">
        <v>0.57361111111111096</v>
      </c>
    </row>
    <row r="834" spans="27:27" x14ac:dyDescent="0.25">
      <c r="AA834" s="47">
        <v>0.57430555555555596</v>
      </c>
    </row>
    <row r="835" spans="27:27" x14ac:dyDescent="0.25">
      <c r="AA835" s="47">
        <v>0.57499999999999996</v>
      </c>
    </row>
    <row r="836" spans="27:27" x14ac:dyDescent="0.25">
      <c r="AA836" s="47">
        <v>0.57569444444444495</v>
      </c>
    </row>
    <row r="837" spans="27:27" x14ac:dyDescent="0.25">
      <c r="AA837" s="47">
        <v>0.57638888888888895</v>
      </c>
    </row>
    <row r="838" spans="27:27" x14ac:dyDescent="0.25">
      <c r="AA838" s="47">
        <v>0.57708333333333295</v>
      </c>
    </row>
    <row r="839" spans="27:27" x14ac:dyDescent="0.25">
      <c r="AA839" s="47">
        <v>0.57777777777777795</v>
      </c>
    </row>
    <row r="840" spans="27:27" x14ac:dyDescent="0.25">
      <c r="AA840" s="47">
        <v>0.57847222222222205</v>
      </c>
    </row>
    <row r="841" spans="27:27" x14ac:dyDescent="0.25">
      <c r="AA841" s="47">
        <v>0.57916666666666705</v>
      </c>
    </row>
    <row r="842" spans="27:27" x14ac:dyDescent="0.25">
      <c r="AA842" s="47">
        <v>0.57986111111111105</v>
      </c>
    </row>
    <row r="843" spans="27:27" x14ac:dyDescent="0.25">
      <c r="AA843" s="47">
        <v>0.58055555555555605</v>
      </c>
    </row>
    <row r="844" spans="27:27" x14ac:dyDescent="0.25">
      <c r="AA844" s="47">
        <v>0.58125000000000004</v>
      </c>
    </row>
    <row r="845" spans="27:27" x14ac:dyDescent="0.25">
      <c r="AA845" s="47">
        <v>0.58194444444444404</v>
      </c>
    </row>
    <row r="846" spans="27:27" x14ac:dyDescent="0.25">
      <c r="AA846" s="47">
        <v>0.58263888888888904</v>
      </c>
    </row>
    <row r="847" spans="27:27" x14ac:dyDescent="0.25">
      <c r="AA847" s="47">
        <v>0.58333333333333304</v>
      </c>
    </row>
    <row r="848" spans="27:27" x14ac:dyDescent="0.25">
      <c r="AA848" s="47">
        <v>0.58402777777777803</v>
      </c>
    </row>
    <row r="849" spans="27:27" x14ac:dyDescent="0.25">
      <c r="AA849" s="47">
        <v>0.58472222222222203</v>
      </c>
    </row>
    <row r="850" spans="27:27" x14ac:dyDescent="0.25">
      <c r="AA850" s="47">
        <v>0.58541666666666703</v>
      </c>
    </row>
    <row r="851" spans="27:27" x14ac:dyDescent="0.25">
      <c r="AA851" s="47">
        <v>0.58611111111111103</v>
      </c>
    </row>
    <row r="852" spans="27:27" x14ac:dyDescent="0.25">
      <c r="AA852" s="47">
        <v>0.58680555555555602</v>
      </c>
    </row>
    <row r="853" spans="27:27" x14ac:dyDescent="0.25">
      <c r="AA853" s="47">
        <v>0.58750000000000002</v>
      </c>
    </row>
    <row r="854" spans="27:27" x14ac:dyDescent="0.25">
      <c r="AA854" s="47">
        <v>0.58819444444444402</v>
      </c>
    </row>
    <row r="855" spans="27:27" x14ac:dyDescent="0.25">
      <c r="AA855" s="47">
        <v>0.58888888888888902</v>
      </c>
    </row>
    <row r="856" spans="27:27" x14ac:dyDescent="0.25">
      <c r="AA856" s="47">
        <v>0.58958333333333302</v>
      </c>
    </row>
    <row r="857" spans="27:27" x14ac:dyDescent="0.25">
      <c r="AA857" s="47">
        <v>0.59027777777777801</v>
      </c>
    </row>
    <row r="858" spans="27:27" x14ac:dyDescent="0.25">
      <c r="AA858" s="47">
        <v>0.59097222222222201</v>
      </c>
    </row>
    <row r="859" spans="27:27" x14ac:dyDescent="0.25">
      <c r="AA859" s="47">
        <v>0.59166666666666701</v>
      </c>
    </row>
    <row r="860" spans="27:27" x14ac:dyDescent="0.25">
      <c r="AA860" s="47">
        <v>0.59236111111111101</v>
      </c>
    </row>
    <row r="861" spans="27:27" x14ac:dyDescent="0.25">
      <c r="AA861" s="47">
        <v>0.593055555555556</v>
      </c>
    </row>
    <row r="862" spans="27:27" x14ac:dyDescent="0.25">
      <c r="AA862" s="47">
        <v>0.59375</v>
      </c>
    </row>
    <row r="863" spans="27:27" x14ac:dyDescent="0.25">
      <c r="AA863" s="47">
        <v>0.594444444444444</v>
      </c>
    </row>
    <row r="864" spans="27:27" x14ac:dyDescent="0.25">
      <c r="AA864" s="47">
        <v>0.59513888888888899</v>
      </c>
    </row>
    <row r="865" spans="27:27" x14ac:dyDescent="0.25">
      <c r="AA865" s="47">
        <v>0.59583333333333299</v>
      </c>
    </row>
    <row r="866" spans="27:27" x14ac:dyDescent="0.25">
      <c r="AA866" s="47">
        <v>0.59652777777777799</v>
      </c>
    </row>
    <row r="867" spans="27:27" x14ac:dyDescent="0.25">
      <c r="AA867" s="47">
        <v>0.59722222222222199</v>
      </c>
    </row>
    <row r="868" spans="27:27" x14ac:dyDescent="0.25">
      <c r="AA868" s="47">
        <v>0.59791666666666698</v>
      </c>
    </row>
    <row r="869" spans="27:27" x14ac:dyDescent="0.25">
      <c r="AA869" s="47">
        <v>0.59861111111111098</v>
      </c>
    </row>
    <row r="870" spans="27:27" x14ac:dyDescent="0.25">
      <c r="AA870" s="47">
        <v>0.59930555555555598</v>
      </c>
    </row>
    <row r="871" spans="27:27" x14ac:dyDescent="0.25">
      <c r="AA871" s="47">
        <v>0.6</v>
      </c>
    </row>
    <row r="872" spans="27:27" x14ac:dyDescent="0.25">
      <c r="AA872" s="47">
        <v>0.60069444444444398</v>
      </c>
    </row>
    <row r="873" spans="27:27" x14ac:dyDescent="0.25">
      <c r="AA873" s="47">
        <v>0.60138888888888897</v>
      </c>
    </row>
    <row r="874" spans="27:27" x14ac:dyDescent="0.25">
      <c r="AA874" s="47">
        <v>0.60208333333333297</v>
      </c>
    </row>
    <row r="875" spans="27:27" x14ac:dyDescent="0.25">
      <c r="AA875" s="47">
        <v>0.60277777777777797</v>
      </c>
    </row>
    <row r="876" spans="27:27" x14ac:dyDescent="0.25">
      <c r="AA876" s="47">
        <v>0.60347222222222197</v>
      </c>
    </row>
    <row r="877" spans="27:27" x14ac:dyDescent="0.25">
      <c r="AA877" s="47">
        <v>0.60416666666666696</v>
      </c>
    </row>
    <row r="878" spans="27:27" x14ac:dyDescent="0.25">
      <c r="AA878" s="47">
        <v>0.60486111111111096</v>
      </c>
    </row>
    <row r="879" spans="27:27" x14ac:dyDescent="0.25">
      <c r="AA879" s="47">
        <v>0.60555555555555596</v>
      </c>
    </row>
    <row r="880" spans="27:27" x14ac:dyDescent="0.25">
      <c r="AA880" s="47">
        <v>0.60624999999999996</v>
      </c>
    </row>
    <row r="881" spans="27:27" x14ac:dyDescent="0.25">
      <c r="AA881" s="47">
        <v>0.60694444444444495</v>
      </c>
    </row>
    <row r="882" spans="27:27" x14ac:dyDescent="0.25">
      <c r="AA882" s="47">
        <v>0.60763888888888895</v>
      </c>
    </row>
    <row r="883" spans="27:27" x14ac:dyDescent="0.25">
      <c r="AA883" s="47">
        <v>0.60833333333333295</v>
      </c>
    </row>
    <row r="884" spans="27:27" x14ac:dyDescent="0.25">
      <c r="AA884" s="47">
        <v>0.60902777777777795</v>
      </c>
    </row>
    <row r="885" spans="27:27" x14ac:dyDescent="0.25">
      <c r="AA885" s="47">
        <v>0.60972222222222205</v>
      </c>
    </row>
    <row r="886" spans="27:27" x14ac:dyDescent="0.25">
      <c r="AA886" s="47">
        <v>0.61041666666666705</v>
      </c>
    </row>
    <row r="887" spans="27:27" x14ac:dyDescent="0.25">
      <c r="AA887" s="47">
        <v>0.61111111111111105</v>
      </c>
    </row>
    <row r="888" spans="27:27" x14ac:dyDescent="0.25">
      <c r="AA888" s="47">
        <v>0.61180555555555605</v>
      </c>
    </row>
    <row r="889" spans="27:27" x14ac:dyDescent="0.25">
      <c r="AA889" s="47">
        <v>0.61250000000000004</v>
      </c>
    </row>
    <row r="890" spans="27:27" x14ac:dyDescent="0.25">
      <c r="AA890" s="47">
        <v>0.61319444444444404</v>
      </c>
    </row>
    <row r="891" spans="27:27" x14ac:dyDescent="0.25">
      <c r="AA891" s="47">
        <v>0.61388888888888904</v>
      </c>
    </row>
    <row r="892" spans="27:27" x14ac:dyDescent="0.25">
      <c r="AA892" s="47">
        <v>0.61458333333333304</v>
      </c>
    </row>
    <row r="893" spans="27:27" x14ac:dyDescent="0.25">
      <c r="AA893" s="47">
        <v>0.61527777777777803</v>
      </c>
    </row>
    <row r="894" spans="27:27" x14ac:dyDescent="0.25">
      <c r="AA894" s="47">
        <v>0.61597222222222203</v>
      </c>
    </row>
    <row r="895" spans="27:27" x14ac:dyDescent="0.25">
      <c r="AA895" s="47">
        <v>0.61666666666666703</v>
      </c>
    </row>
    <row r="896" spans="27:27" x14ac:dyDescent="0.25">
      <c r="AA896" s="47">
        <v>0.61736111111111103</v>
      </c>
    </row>
    <row r="897" spans="27:27" x14ac:dyDescent="0.25">
      <c r="AA897" s="47">
        <v>0.61805555555555602</v>
      </c>
    </row>
    <row r="898" spans="27:27" x14ac:dyDescent="0.25">
      <c r="AA898" s="47">
        <v>0.61875000000000002</v>
      </c>
    </row>
    <row r="899" spans="27:27" x14ac:dyDescent="0.25">
      <c r="AA899" s="47">
        <v>0.61944444444444402</v>
      </c>
    </row>
    <row r="900" spans="27:27" x14ac:dyDescent="0.25">
      <c r="AA900" s="47">
        <v>0.62013888888888902</v>
      </c>
    </row>
    <row r="901" spans="27:27" x14ac:dyDescent="0.25">
      <c r="AA901" s="47">
        <v>0.62083333333333302</v>
      </c>
    </row>
    <row r="902" spans="27:27" x14ac:dyDescent="0.25">
      <c r="AA902" s="47">
        <v>0.62152777777777801</v>
      </c>
    </row>
    <row r="903" spans="27:27" x14ac:dyDescent="0.25">
      <c r="AA903" s="47">
        <v>0.62222222222222201</v>
      </c>
    </row>
    <row r="904" spans="27:27" x14ac:dyDescent="0.25">
      <c r="AA904" s="47">
        <v>0.62291666666666701</v>
      </c>
    </row>
    <row r="905" spans="27:27" x14ac:dyDescent="0.25">
      <c r="AA905" s="47">
        <v>0.62361111111111101</v>
      </c>
    </row>
    <row r="906" spans="27:27" x14ac:dyDescent="0.25">
      <c r="AA906" s="47">
        <v>0.624305555555556</v>
      </c>
    </row>
    <row r="907" spans="27:27" x14ac:dyDescent="0.25">
      <c r="AA907" s="47">
        <v>0.625</v>
      </c>
    </row>
    <row r="908" spans="27:27" x14ac:dyDescent="0.25">
      <c r="AA908" s="47">
        <v>0.625694444444444</v>
      </c>
    </row>
    <row r="909" spans="27:27" x14ac:dyDescent="0.25">
      <c r="AA909" s="47">
        <v>0.62638888888888899</v>
      </c>
    </row>
    <row r="910" spans="27:27" x14ac:dyDescent="0.25">
      <c r="AA910" s="47">
        <v>0.62708333333333299</v>
      </c>
    </row>
    <row r="911" spans="27:27" x14ac:dyDescent="0.25">
      <c r="AA911" s="47">
        <v>0.62777777777777799</v>
      </c>
    </row>
    <row r="912" spans="27:27" x14ac:dyDescent="0.25">
      <c r="AA912" s="47">
        <v>0.62847222222222199</v>
      </c>
    </row>
    <row r="913" spans="27:27" x14ac:dyDescent="0.25">
      <c r="AA913" s="47">
        <v>0.62916666666666698</v>
      </c>
    </row>
    <row r="914" spans="27:27" x14ac:dyDescent="0.25">
      <c r="AA914" s="47">
        <v>0.62986111111111098</v>
      </c>
    </row>
    <row r="915" spans="27:27" x14ac:dyDescent="0.25">
      <c r="AA915" s="47">
        <v>0.63055555555555598</v>
      </c>
    </row>
    <row r="916" spans="27:27" x14ac:dyDescent="0.25">
      <c r="AA916" s="47">
        <v>0.63124999999999998</v>
      </c>
    </row>
    <row r="917" spans="27:27" x14ac:dyDescent="0.25">
      <c r="AA917" s="47">
        <v>0.63194444444444398</v>
      </c>
    </row>
    <row r="918" spans="27:27" x14ac:dyDescent="0.25">
      <c r="AA918" s="47">
        <v>0.63263888888888897</v>
      </c>
    </row>
    <row r="919" spans="27:27" x14ac:dyDescent="0.25">
      <c r="AA919" s="47">
        <v>0.63333333333333297</v>
      </c>
    </row>
    <row r="920" spans="27:27" x14ac:dyDescent="0.25">
      <c r="AA920" s="47">
        <v>0.63402777777777797</v>
      </c>
    </row>
    <row r="921" spans="27:27" x14ac:dyDescent="0.25">
      <c r="AA921" s="47">
        <v>0.63472222222222197</v>
      </c>
    </row>
    <row r="922" spans="27:27" x14ac:dyDescent="0.25">
      <c r="AA922" s="47">
        <v>0.63541666666666696</v>
      </c>
    </row>
    <row r="923" spans="27:27" x14ac:dyDescent="0.25">
      <c r="AA923" s="47">
        <v>0.63611111111111096</v>
      </c>
    </row>
    <row r="924" spans="27:27" x14ac:dyDescent="0.25">
      <c r="AA924" s="47">
        <v>0.63680555555555596</v>
      </c>
    </row>
    <row r="925" spans="27:27" x14ac:dyDescent="0.25">
      <c r="AA925" s="47">
        <v>0.63749999999999996</v>
      </c>
    </row>
    <row r="926" spans="27:27" x14ac:dyDescent="0.25">
      <c r="AA926" s="47">
        <v>0.63819444444444495</v>
      </c>
    </row>
    <row r="927" spans="27:27" x14ac:dyDescent="0.25">
      <c r="AA927" s="47">
        <v>0.63888888888888895</v>
      </c>
    </row>
    <row r="928" spans="27:27" x14ac:dyDescent="0.25">
      <c r="AA928" s="47">
        <v>0.63958333333333295</v>
      </c>
    </row>
    <row r="929" spans="27:27" x14ac:dyDescent="0.25">
      <c r="AA929" s="47">
        <v>0.64027777777777795</v>
      </c>
    </row>
    <row r="930" spans="27:27" x14ac:dyDescent="0.25">
      <c r="AA930" s="47">
        <v>0.64097222222222205</v>
      </c>
    </row>
    <row r="931" spans="27:27" x14ac:dyDescent="0.25">
      <c r="AA931" s="47">
        <v>0.64166666666666705</v>
      </c>
    </row>
    <row r="932" spans="27:27" x14ac:dyDescent="0.25">
      <c r="AA932" s="47">
        <v>0.64236111111111105</v>
      </c>
    </row>
    <row r="933" spans="27:27" x14ac:dyDescent="0.25">
      <c r="AA933" s="47">
        <v>0.64305555555555605</v>
      </c>
    </row>
    <row r="934" spans="27:27" x14ac:dyDescent="0.25">
      <c r="AA934" s="47">
        <v>0.64375000000000004</v>
      </c>
    </row>
    <row r="935" spans="27:27" x14ac:dyDescent="0.25">
      <c r="AA935" s="47">
        <v>0.64444444444444404</v>
      </c>
    </row>
    <row r="936" spans="27:27" x14ac:dyDescent="0.25">
      <c r="AA936" s="47">
        <v>0.64513888888888904</v>
      </c>
    </row>
    <row r="937" spans="27:27" x14ac:dyDescent="0.25">
      <c r="AA937" s="47">
        <v>0.64583333333333304</v>
      </c>
    </row>
    <row r="938" spans="27:27" x14ac:dyDescent="0.25">
      <c r="AA938" s="47">
        <v>0.64652777777777803</v>
      </c>
    </row>
    <row r="939" spans="27:27" x14ac:dyDescent="0.25">
      <c r="AA939" s="47">
        <v>0.64722222222222203</v>
      </c>
    </row>
    <row r="940" spans="27:27" x14ac:dyDescent="0.25">
      <c r="AA940" s="47">
        <v>0.64791666666666703</v>
      </c>
    </row>
    <row r="941" spans="27:27" x14ac:dyDescent="0.25">
      <c r="AA941" s="47">
        <v>0.64861111111111103</v>
      </c>
    </row>
    <row r="942" spans="27:27" x14ac:dyDescent="0.25">
      <c r="AA942" s="47">
        <v>0.64930555555555602</v>
      </c>
    </row>
    <row r="943" spans="27:27" x14ac:dyDescent="0.25">
      <c r="AA943" s="47">
        <v>0.65</v>
      </c>
    </row>
    <row r="944" spans="27:27" x14ac:dyDescent="0.25">
      <c r="AA944" s="47">
        <v>0.65069444444444402</v>
      </c>
    </row>
    <row r="945" spans="27:27" x14ac:dyDescent="0.25">
      <c r="AA945" s="47">
        <v>0.65138888888888902</v>
      </c>
    </row>
    <row r="946" spans="27:27" x14ac:dyDescent="0.25">
      <c r="AA946" s="47">
        <v>0.65208333333333302</v>
      </c>
    </row>
    <row r="947" spans="27:27" x14ac:dyDescent="0.25">
      <c r="AA947" s="47">
        <v>0.65277777777777801</v>
      </c>
    </row>
    <row r="948" spans="27:27" x14ac:dyDescent="0.25">
      <c r="AA948" s="47">
        <v>0.65347222222222201</v>
      </c>
    </row>
    <row r="949" spans="27:27" x14ac:dyDescent="0.25">
      <c r="AA949" s="47">
        <v>0.65416666666666701</v>
      </c>
    </row>
    <row r="950" spans="27:27" x14ac:dyDescent="0.25">
      <c r="AA950" s="47">
        <v>0.65486111111111101</v>
      </c>
    </row>
    <row r="951" spans="27:27" x14ac:dyDescent="0.25">
      <c r="AA951" s="47">
        <v>0.655555555555556</v>
      </c>
    </row>
    <row r="952" spans="27:27" x14ac:dyDescent="0.25">
      <c r="AA952" s="47">
        <v>0.65625</v>
      </c>
    </row>
    <row r="953" spans="27:27" x14ac:dyDescent="0.25">
      <c r="AA953" s="47">
        <v>0.656944444444444</v>
      </c>
    </row>
    <row r="954" spans="27:27" x14ac:dyDescent="0.25">
      <c r="AA954" s="47">
        <v>0.65763888888888899</v>
      </c>
    </row>
    <row r="955" spans="27:27" x14ac:dyDescent="0.25">
      <c r="AA955" s="47">
        <v>0.65833333333333299</v>
      </c>
    </row>
    <row r="956" spans="27:27" x14ac:dyDescent="0.25">
      <c r="AA956" s="47">
        <v>0.65902777777777799</v>
      </c>
    </row>
    <row r="957" spans="27:27" x14ac:dyDescent="0.25">
      <c r="AA957" s="47">
        <v>0.65972222222222199</v>
      </c>
    </row>
    <row r="958" spans="27:27" x14ac:dyDescent="0.25">
      <c r="AA958" s="47">
        <v>0.66041666666666698</v>
      </c>
    </row>
    <row r="959" spans="27:27" x14ac:dyDescent="0.25">
      <c r="AA959" s="47">
        <v>0.66111111111111098</v>
      </c>
    </row>
    <row r="960" spans="27:27" x14ac:dyDescent="0.25">
      <c r="AA960" s="47">
        <v>0.66180555555555598</v>
      </c>
    </row>
    <row r="961" spans="27:27" x14ac:dyDescent="0.25">
      <c r="AA961" s="47">
        <v>0.66249999999999998</v>
      </c>
    </row>
    <row r="962" spans="27:27" x14ac:dyDescent="0.25">
      <c r="AA962" s="47">
        <v>0.66319444444444398</v>
      </c>
    </row>
    <row r="963" spans="27:27" x14ac:dyDescent="0.25">
      <c r="AA963" s="47">
        <v>0.66388888888888897</v>
      </c>
    </row>
    <row r="964" spans="27:27" x14ac:dyDescent="0.25">
      <c r="AA964" s="47">
        <v>0.66458333333333297</v>
      </c>
    </row>
    <row r="965" spans="27:27" x14ac:dyDescent="0.25">
      <c r="AA965" s="47">
        <v>0.66527777777777797</v>
      </c>
    </row>
    <row r="966" spans="27:27" x14ac:dyDescent="0.25">
      <c r="AA966" s="47">
        <v>0.66597222222222197</v>
      </c>
    </row>
    <row r="967" spans="27:27" x14ac:dyDescent="0.25">
      <c r="AA967" s="47">
        <v>0.66666666666666696</v>
      </c>
    </row>
    <row r="968" spans="27:27" x14ac:dyDescent="0.25">
      <c r="AA968" s="47">
        <v>0.66736111111111096</v>
      </c>
    </row>
    <row r="969" spans="27:27" x14ac:dyDescent="0.25">
      <c r="AA969" s="47">
        <v>0.66805555555555596</v>
      </c>
    </row>
    <row r="970" spans="27:27" x14ac:dyDescent="0.25">
      <c r="AA970" s="47">
        <v>0.66874999999999996</v>
      </c>
    </row>
    <row r="971" spans="27:27" x14ac:dyDescent="0.25">
      <c r="AA971" s="47">
        <v>0.66944444444444495</v>
      </c>
    </row>
    <row r="972" spans="27:27" x14ac:dyDescent="0.25">
      <c r="AA972" s="47">
        <v>0.67013888888888895</v>
      </c>
    </row>
    <row r="973" spans="27:27" x14ac:dyDescent="0.25">
      <c r="AA973" s="47">
        <v>0.67083333333333295</v>
      </c>
    </row>
    <row r="974" spans="27:27" x14ac:dyDescent="0.25">
      <c r="AA974" s="47">
        <v>0.67152777777777795</v>
      </c>
    </row>
    <row r="975" spans="27:27" x14ac:dyDescent="0.25">
      <c r="AA975" s="47">
        <v>0.67222222222222205</v>
      </c>
    </row>
    <row r="976" spans="27:27" x14ac:dyDescent="0.25">
      <c r="AA976" s="47">
        <v>0.67291666666666705</v>
      </c>
    </row>
    <row r="977" spans="27:27" x14ac:dyDescent="0.25">
      <c r="AA977" s="47">
        <v>0.67361111111111105</v>
      </c>
    </row>
    <row r="978" spans="27:27" x14ac:dyDescent="0.25">
      <c r="AA978" s="47">
        <v>0.67430555555555605</v>
      </c>
    </row>
    <row r="979" spans="27:27" x14ac:dyDescent="0.25">
      <c r="AA979" s="47">
        <v>0.67500000000000004</v>
      </c>
    </row>
    <row r="980" spans="27:27" x14ac:dyDescent="0.25">
      <c r="AA980" s="47">
        <v>0.67569444444444404</v>
      </c>
    </row>
    <row r="981" spans="27:27" x14ac:dyDescent="0.25">
      <c r="AA981" s="47">
        <v>0.67638888888888904</v>
      </c>
    </row>
    <row r="982" spans="27:27" x14ac:dyDescent="0.25">
      <c r="AA982" s="47">
        <v>0.67708333333333304</v>
      </c>
    </row>
    <row r="983" spans="27:27" x14ac:dyDescent="0.25">
      <c r="AA983" s="47">
        <v>0.67777777777777803</v>
      </c>
    </row>
    <row r="984" spans="27:27" x14ac:dyDescent="0.25">
      <c r="AA984" s="47">
        <v>0.67847222222222203</v>
      </c>
    </row>
    <row r="985" spans="27:27" x14ac:dyDescent="0.25">
      <c r="AA985" s="47">
        <v>0.67916666666666703</v>
      </c>
    </row>
    <row r="986" spans="27:27" x14ac:dyDescent="0.25">
      <c r="AA986" s="47">
        <v>0.67986111111111103</v>
      </c>
    </row>
    <row r="987" spans="27:27" x14ac:dyDescent="0.25">
      <c r="AA987" s="47">
        <v>0.68055555555555602</v>
      </c>
    </row>
    <row r="988" spans="27:27" x14ac:dyDescent="0.25">
      <c r="AA988" s="47">
        <v>0.68125000000000002</v>
      </c>
    </row>
    <row r="989" spans="27:27" x14ac:dyDescent="0.25">
      <c r="AA989" s="47">
        <v>0.68194444444444402</v>
      </c>
    </row>
    <row r="990" spans="27:27" x14ac:dyDescent="0.25">
      <c r="AA990" s="47">
        <v>0.68263888888888902</v>
      </c>
    </row>
    <row r="991" spans="27:27" x14ac:dyDescent="0.25">
      <c r="AA991" s="47">
        <v>0.68333333333333302</v>
      </c>
    </row>
    <row r="992" spans="27:27" x14ac:dyDescent="0.25">
      <c r="AA992" s="47">
        <v>0.68402777777777801</v>
      </c>
    </row>
    <row r="993" spans="27:27" x14ac:dyDescent="0.25">
      <c r="AA993" s="47">
        <v>0.68472222222222201</v>
      </c>
    </row>
    <row r="994" spans="27:27" x14ac:dyDescent="0.25">
      <c r="AA994" s="47">
        <v>0.68541666666666701</v>
      </c>
    </row>
    <row r="995" spans="27:27" x14ac:dyDescent="0.25">
      <c r="AA995" s="47">
        <v>0.68611111111111101</v>
      </c>
    </row>
    <row r="996" spans="27:27" x14ac:dyDescent="0.25">
      <c r="AA996" s="47">
        <v>0.686805555555556</v>
      </c>
    </row>
    <row r="997" spans="27:27" x14ac:dyDescent="0.25">
      <c r="AA997" s="47">
        <v>0.6875</v>
      </c>
    </row>
    <row r="998" spans="27:27" x14ac:dyDescent="0.25">
      <c r="AA998" s="47">
        <v>0.688194444444444</v>
      </c>
    </row>
    <row r="999" spans="27:27" x14ac:dyDescent="0.25">
      <c r="AA999" s="47">
        <v>0.68888888888888899</v>
      </c>
    </row>
    <row r="1000" spans="27:27" x14ac:dyDescent="0.25">
      <c r="AA1000" s="47">
        <v>0.68958333333333299</v>
      </c>
    </row>
    <row r="1001" spans="27:27" x14ac:dyDescent="0.25">
      <c r="AA1001" s="47">
        <v>0.69027777777777799</v>
      </c>
    </row>
    <row r="1002" spans="27:27" x14ac:dyDescent="0.25">
      <c r="AA1002" s="47">
        <v>0.69097222222222199</v>
      </c>
    </row>
    <row r="1003" spans="27:27" x14ac:dyDescent="0.25">
      <c r="AA1003" s="47">
        <v>0.69166666666666698</v>
      </c>
    </row>
    <row r="1004" spans="27:27" x14ac:dyDescent="0.25">
      <c r="AA1004" s="47">
        <v>0.69236111111111098</v>
      </c>
    </row>
    <row r="1005" spans="27:27" x14ac:dyDescent="0.25">
      <c r="AA1005" s="47">
        <v>0.69305555555555598</v>
      </c>
    </row>
    <row r="1006" spans="27:27" x14ac:dyDescent="0.25">
      <c r="AA1006" s="47">
        <v>0.69374999999999998</v>
      </c>
    </row>
    <row r="1007" spans="27:27" x14ac:dyDescent="0.25">
      <c r="AA1007" s="47">
        <v>0.69444444444444398</v>
      </c>
    </row>
    <row r="1008" spans="27:27" x14ac:dyDescent="0.25">
      <c r="AA1008" s="47">
        <v>0.69513888888888897</v>
      </c>
    </row>
    <row r="1009" spans="27:27" x14ac:dyDescent="0.25">
      <c r="AA1009" s="47">
        <v>0.69583333333333297</v>
      </c>
    </row>
    <row r="1010" spans="27:27" x14ac:dyDescent="0.25">
      <c r="AA1010" s="47">
        <v>0.69652777777777797</v>
      </c>
    </row>
    <row r="1011" spans="27:27" x14ac:dyDescent="0.25">
      <c r="AA1011" s="47">
        <v>0.69722222222222197</v>
      </c>
    </row>
    <row r="1012" spans="27:27" x14ac:dyDescent="0.25">
      <c r="AA1012" s="47">
        <v>0.69791666666666696</v>
      </c>
    </row>
    <row r="1013" spans="27:27" x14ac:dyDescent="0.25">
      <c r="AA1013" s="47">
        <v>0.69861111111111096</v>
      </c>
    </row>
    <row r="1014" spans="27:27" x14ac:dyDescent="0.25">
      <c r="AA1014" s="47">
        <v>0.69930555555555596</v>
      </c>
    </row>
    <row r="1015" spans="27:27" x14ac:dyDescent="0.25">
      <c r="AA1015" s="47">
        <v>0.7</v>
      </c>
    </row>
    <row r="1016" spans="27:27" x14ac:dyDescent="0.25">
      <c r="AA1016" s="47">
        <v>0.70069444444444495</v>
      </c>
    </row>
    <row r="1017" spans="27:27" x14ac:dyDescent="0.25">
      <c r="AA1017" s="47">
        <v>0.70138888888888895</v>
      </c>
    </row>
    <row r="1018" spans="27:27" x14ac:dyDescent="0.25">
      <c r="AA1018" s="47">
        <v>0.70208333333333295</v>
      </c>
    </row>
    <row r="1019" spans="27:27" x14ac:dyDescent="0.25">
      <c r="AA1019" s="47">
        <v>0.70277777777777795</v>
      </c>
    </row>
    <row r="1020" spans="27:27" x14ac:dyDescent="0.25">
      <c r="AA1020" s="47">
        <v>0.70347222222222205</v>
      </c>
    </row>
    <row r="1021" spans="27:27" x14ac:dyDescent="0.25">
      <c r="AA1021" s="47">
        <v>0.70416666666666705</v>
      </c>
    </row>
    <row r="1022" spans="27:27" x14ac:dyDescent="0.25">
      <c r="AA1022" s="47">
        <v>0.70486111111111105</v>
      </c>
    </row>
    <row r="1023" spans="27:27" x14ac:dyDescent="0.25">
      <c r="AA1023" s="47">
        <v>0.70555555555555605</v>
      </c>
    </row>
    <row r="1024" spans="27:27" x14ac:dyDescent="0.25">
      <c r="AA1024" s="47">
        <v>0.70625000000000004</v>
      </c>
    </row>
    <row r="1025" spans="27:27" x14ac:dyDescent="0.25">
      <c r="AA1025" s="47">
        <v>0.70694444444444404</v>
      </c>
    </row>
    <row r="1026" spans="27:27" x14ac:dyDescent="0.25">
      <c r="AA1026" s="47">
        <v>0.70763888888888904</v>
      </c>
    </row>
    <row r="1027" spans="27:27" x14ac:dyDescent="0.25">
      <c r="AA1027" s="47">
        <v>0.70833333333333304</v>
      </c>
    </row>
    <row r="1028" spans="27:27" x14ac:dyDescent="0.25">
      <c r="AA1028" s="47">
        <v>0.70902777777777803</v>
      </c>
    </row>
    <row r="1029" spans="27:27" x14ac:dyDescent="0.25">
      <c r="AA1029" s="47">
        <v>0.70972222222222203</v>
      </c>
    </row>
    <row r="1030" spans="27:27" x14ac:dyDescent="0.25">
      <c r="AA1030" s="47">
        <v>0.71041666666666703</v>
      </c>
    </row>
    <row r="1031" spans="27:27" x14ac:dyDescent="0.25">
      <c r="AA1031" s="47">
        <v>0.71111111111111103</v>
      </c>
    </row>
    <row r="1032" spans="27:27" x14ac:dyDescent="0.25">
      <c r="AA1032" s="47">
        <v>0.71180555555555602</v>
      </c>
    </row>
    <row r="1033" spans="27:27" x14ac:dyDescent="0.25">
      <c r="AA1033" s="47">
        <v>0.71250000000000002</v>
      </c>
    </row>
    <row r="1034" spans="27:27" x14ac:dyDescent="0.25">
      <c r="AA1034" s="47">
        <v>0.71319444444444402</v>
      </c>
    </row>
    <row r="1035" spans="27:27" x14ac:dyDescent="0.25">
      <c r="AA1035" s="47">
        <v>0.71388888888888902</v>
      </c>
    </row>
    <row r="1036" spans="27:27" x14ac:dyDescent="0.25">
      <c r="AA1036" s="47">
        <v>0.71458333333333302</v>
      </c>
    </row>
    <row r="1037" spans="27:27" x14ac:dyDescent="0.25">
      <c r="AA1037" s="47">
        <v>0.71527777777777801</v>
      </c>
    </row>
    <row r="1038" spans="27:27" x14ac:dyDescent="0.25">
      <c r="AA1038" s="47">
        <v>0.71597222222222201</v>
      </c>
    </row>
    <row r="1039" spans="27:27" x14ac:dyDescent="0.25">
      <c r="AA1039" s="47">
        <v>0.71666666666666701</v>
      </c>
    </row>
    <row r="1040" spans="27:27" x14ac:dyDescent="0.25">
      <c r="AA1040" s="47">
        <v>0.71736111111111101</v>
      </c>
    </row>
    <row r="1041" spans="27:27" x14ac:dyDescent="0.25">
      <c r="AA1041" s="47">
        <v>0.718055555555556</v>
      </c>
    </row>
    <row r="1042" spans="27:27" x14ac:dyDescent="0.25">
      <c r="AA1042" s="47">
        <v>0.71875</v>
      </c>
    </row>
    <row r="1043" spans="27:27" x14ac:dyDescent="0.25">
      <c r="AA1043" s="47">
        <v>0.719444444444444</v>
      </c>
    </row>
    <row r="1044" spans="27:27" x14ac:dyDescent="0.25">
      <c r="AA1044" s="47">
        <v>0.72013888888888899</v>
      </c>
    </row>
    <row r="1045" spans="27:27" x14ac:dyDescent="0.25">
      <c r="AA1045" s="47">
        <v>0.72083333333333299</v>
      </c>
    </row>
    <row r="1046" spans="27:27" x14ac:dyDescent="0.25">
      <c r="AA1046" s="47">
        <v>0.72152777777777799</v>
      </c>
    </row>
    <row r="1047" spans="27:27" x14ac:dyDescent="0.25">
      <c r="AA1047" s="47">
        <v>0.72222222222222199</v>
      </c>
    </row>
    <row r="1048" spans="27:27" x14ac:dyDescent="0.25">
      <c r="AA1048" s="47">
        <v>0.72291666666666698</v>
      </c>
    </row>
    <row r="1049" spans="27:27" x14ac:dyDescent="0.25">
      <c r="AA1049" s="47">
        <v>0.72361111111111098</v>
      </c>
    </row>
    <row r="1050" spans="27:27" x14ac:dyDescent="0.25">
      <c r="AA1050" s="47">
        <v>0.72430555555555598</v>
      </c>
    </row>
    <row r="1051" spans="27:27" x14ac:dyDescent="0.25">
      <c r="AA1051" s="47">
        <v>0.72499999999999998</v>
      </c>
    </row>
    <row r="1052" spans="27:27" x14ac:dyDescent="0.25">
      <c r="AA1052" s="47">
        <v>0.72569444444444398</v>
      </c>
    </row>
    <row r="1053" spans="27:27" x14ac:dyDescent="0.25">
      <c r="AA1053" s="47">
        <v>0.72638888888888897</v>
      </c>
    </row>
    <row r="1054" spans="27:27" x14ac:dyDescent="0.25">
      <c r="AA1054" s="47">
        <v>0.72708333333333297</v>
      </c>
    </row>
    <row r="1055" spans="27:27" x14ac:dyDescent="0.25">
      <c r="AA1055" s="47">
        <v>0.72777777777777797</v>
      </c>
    </row>
    <row r="1056" spans="27:27" x14ac:dyDescent="0.25">
      <c r="AA1056" s="47">
        <v>0.72847222222222197</v>
      </c>
    </row>
    <row r="1057" spans="27:27" x14ac:dyDescent="0.25">
      <c r="AA1057" s="47">
        <v>0.72916666666666696</v>
      </c>
    </row>
    <row r="1058" spans="27:27" x14ac:dyDescent="0.25">
      <c r="AA1058" s="47">
        <v>0.72986111111111096</v>
      </c>
    </row>
    <row r="1059" spans="27:27" x14ac:dyDescent="0.25">
      <c r="AA1059" s="47">
        <v>0.73055555555555596</v>
      </c>
    </row>
    <row r="1060" spans="27:27" x14ac:dyDescent="0.25">
      <c r="AA1060" s="47">
        <v>0.73124999999999996</v>
      </c>
    </row>
    <row r="1061" spans="27:27" x14ac:dyDescent="0.25">
      <c r="AA1061" s="47">
        <v>0.73194444444444495</v>
      </c>
    </row>
    <row r="1062" spans="27:27" x14ac:dyDescent="0.25">
      <c r="AA1062" s="47">
        <v>0.73263888888888895</v>
      </c>
    </row>
    <row r="1063" spans="27:27" x14ac:dyDescent="0.25">
      <c r="AA1063" s="47">
        <v>0.73333333333333295</v>
      </c>
    </row>
    <row r="1064" spans="27:27" x14ac:dyDescent="0.25">
      <c r="AA1064" s="47">
        <v>0.73402777777777795</v>
      </c>
    </row>
    <row r="1065" spans="27:27" x14ac:dyDescent="0.25">
      <c r="AA1065" s="47">
        <v>0.73472222222222205</v>
      </c>
    </row>
    <row r="1066" spans="27:27" x14ac:dyDescent="0.25">
      <c r="AA1066" s="47">
        <v>0.73541666666666705</v>
      </c>
    </row>
    <row r="1067" spans="27:27" x14ac:dyDescent="0.25">
      <c r="AA1067" s="47">
        <v>0.73611111111111105</v>
      </c>
    </row>
    <row r="1068" spans="27:27" x14ac:dyDescent="0.25">
      <c r="AA1068" s="47">
        <v>0.73680555555555605</v>
      </c>
    </row>
    <row r="1069" spans="27:27" x14ac:dyDescent="0.25">
      <c r="AA1069" s="47">
        <v>0.73750000000000004</v>
      </c>
    </row>
    <row r="1070" spans="27:27" x14ac:dyDescent="0.25">
      <c r="AA1070" s="47">
        <v>0.73819444444444404</v>
      </c>
    </row>
    <row r="1071" spans="27:27" x14ac:dyDescent="0.25">
      <c r="AA1071" s="47">
        <v>0.73888888888888904</v>
      </c>
    </row>
    <row r="1072" spans="27:27" x14ac:dyDescent="0.25">
      <c r="AA1072" s="47">
        <v>0.73958333333333304</v>
      </c>
    </row>
    <row r="1073" spans="27:27" x14ac:dyDescent="0.25">
      <c r="AA1073" s="47">
        <v>0.74027777777777803</v>
      </c>
    </row>
    <row r="1074" spans="27:27" x14ac:dyDescent="0.25">
      <c r="AA1074" s="47">
        <v>0.74097222222222203</v>
      </c>
    </row>
    <row r="1075" spans="27:27" x14ac:dyDescent="0.25">
      <c r="AA1075" s="47">
        <v>0.74166666666666703</v>
      </c>
    </row>
    <row r="1076" spans="27:27" x14ac:dyDescent="0.25">
      <c r="AA1076" s="47">
        <v>0.74236111111111103</v>
      </c>
    </row>
    <row r="1077" spans="27:27" x14ac:dyDescent="0.25">
      <c r="AA1077" s="47">
        <v>0.74305555555555602</v>
      </c>
    </row>
    <row r="1078" spans="27:27" x14ac:dyDescent="0.25">
      <c r="AA1078" s="47">
        <v>0.74375000000000002</v>
      </c>
    </row>
    <row r="1079" spans="27:27" x14ac:dyDescent="0.25">
      <c r="AA1079" s="47">
        <v>0.74444444444444402</v>
      </c>
    </row>
    <row r="1080" spans="27:27" x14ac:dyDescent="0.25">
      <c r="AA1080" s="47">
        <v>0.74513888888888902</v>
      </c>
    </row>
    <row r="1081" spans="27:27" x14ac:dyDescent="0.25">
      <c r="AA1081" s="47">
        <v>0.74583333333333302</v>
      </c>
    </row>
    <row r="1082" spans="27:27" x14ac:dyDescent="0.25">
      <c r="AA1082" s="47">
        <v>0.74652777777777801</v>
      </c>
    </row>
    <row r="1083" spans="27:27" x14ac:dyDescent="0.25">
      <c r="AA1083" s="47">
        <v>0.74722222222222201</v>
      </c>
    </row>
    <row r="1084" spans="27:27" x14ac:dyDescent="0.25">
      <c r="AA1084" s="47">
        <v>0.74791666666666701</v>
      </c>
    </row>
    <row r="1085" spans="27:27" x14ac:dyDescent="0.25">
      <c r="AA1085" s="47">
        <v>0.74861111111111101</v>
      </c>
    </row>
    <row r="1086" spans="27:27" x14ac:dyDescent="0.25">
      <c r="AA1086" s="47">
        <v>0.749305555555556</v>
      </c>
    </row>
    <row r="1087" spans="27:27" x14ac:dyDescent="0.25">
      <c r="AA1087" s="47">
        <v>0.75</v>
      </c>
    </row>
    <row r="1088" spans="27:27" x14ac:dyDescent="0.25">
      <c r="AA1088" s="47">
        <v>0.750694444444444</v>
      </c>
    </row>
    <row r="1089" spans="27:27" x14ac:dyDescent="0.25">
      <c r="AA1089" s="47">
        <v>0.75138888888888899</v>
      </c>
    </row>
    <row r="1090" spans="27:27" x14ac:dyDescent="0.25">
      <c r="AA1090" s="47">
        <v>0.75208333333333299</v>
      </c>
    </row>
    <row r="1091" spans="27:27" x14ac:dyDescent="0.25">
      <c r="AA1091" s="47">
        <v>0.75277777777777799</v>
      </c>
    </row>
    <row r="1092" spans="27:27" x14ac:dyDescent="0.25">
      <c r="AA1092" s="47">
        <v>0.75347222222222199</v>
      </c>
    </row>
    <row r="1093" spans="27:27" x14ac:dyDescent="0.25">
      <c r="AA1093" s="47">
        <v>0.75416666666666698</v>
      </c>
    </row>
    <row r="1094" spans="27:27" x14ac:dyDescent="0.25">
      <c r="AA1094" s="47">
        <v>0.75486111111111098</v>
      </c>
    </row>
    <row r="1095" spans="27:27" x14ac:dyDescent="0.25">
      <c r="AA1095" s="47">
        <v>0.75555555555555598</v>
      </c>
    </row>
    <row r="1096" spans="27:27" x14ac:dyDescent="0.25">
      <c r="AA1096" s="47">
        <v>0.75624999999999998</v>
      </c>
    </row>
    <row r="1097" spans="27:27" x14ac:dyDescent="0.25">
      <c r="AA1097" s="47">
        <v>0.75694444444444398</v>
      </c>
    </row>
    <row r="1098" spans="27:27" x14ac:dyDescent="0.25">
      <c r="AA1098" s="47">
        <v>0.75763888888888897</v>
      </c>
    </row>
    <row r="1099" spans="27:27" x14ac:dyDescent="0.25">
      <c r="AA1099" s="47">
        <v>0.75833333333333297</v>
      </c>
    </row>
    <row r="1100" spans="27:27" x14ac:dyDescent="0.25">
      <c r="AA1100" s="47">
        <v>0.75902777777777797</v>
      </c>
    </row>
    <row r="1101" spans="27:27" x14ac:dyDescent="0.25">
      <c r="AA1101" s="47">
        <v>0.75972222222222197</v>
      </c>
    </row>
    <row r="1102" spans="27:27" x14ac:dyDescent="0.25">
      <c r="AA1102" s="47">
        <v>0.76041666666666696</v>
      </c>
    </row>
    <row r="1103" spans="27:27" x14ac:dyDescent="0.25">
      <c r="AA1103" s="47">
        <v>0.76111111111111096</v>
      </c>
    </row>
    <row r="1104" spans="27:27" x14ac:dyDescent="0.25">
      <c r="AA1104" s="47">
        <v>0.76180555555555596</v>
      </c>
    </row>
    <row r="1105" spans="27:27" x14ac:dyDescent="0.25">
      <c r="AA1105" s="47">
        <v>0.76249999999999996</v>
      </c>
    </row>
    <row r="1106" spans="27:27" x14ac:dyDescent="0.25">
      <c r="AA1106" s="47">
        <v>0.76319444444444495</v>
      </c>
    </row>
    <row r="1107" spans="27:27" x14ac:dyDescent="0.25">
      <c r="AA1107" s="47">
        <v>0.76388888888888895</v>
      </c>
    </row>
    <row r="1108" spans="27:27" x14ac:dyDescent="0.25">
      <c r="AA1108" s="47">
        <v>0.76458333333333295</v>
      </c>
    </row>
    <row r="1109" spans="27:27" x14ac:dyDescent="0.25">
      <c r="AA1109" s="47">
        <v>0.76527777777777795</v>
      </c>
    </row>
    <row r="1110" spans="27:27" x14ac:dyDescent="0.25">
      <c r="AA1110" s="47">
        <v>0.76597222222222205</v>
      </c>
    </row>
    <row r="1111" spans="27:27" x14ac:dyDescent="0.25">
      <c r="AA1111" s="47">
        <v>0.76666666666666705</v>
      </c>
    </row>
    <row r="1112" spans="27:27" x14ac:dyDescent="0.25">
      <c r="AA1112" s="47">
        <v>0.76736111111111105</v>
      </c>
    </row>
    <row r="1113" spans="27:27" x14ac:dyDescent="0.25">
      <c r="AA1113" s="47">
        <v>0.76805555555555605</v>
      </c>
    </row>
    <row r="1114" spans="27:27" x14ac:dyDescent="0.25">
      <c r="AA1114" s="47">
        <v>0.76875000000000004</v>
      </c>
    </row>
    <row r="1115" spans="27:27" x14ac:dyDescent="0.25">
      <c r="AA1115" s="47">
        <v>0.76944444444444404</v>
      </c>
    </row>
    <row r="1116" spans="27:27" x14ac:dyDescent="0.25">
      <c r="AA1116" s="47">
        <v>0.77013888888888904</v>
      </c>
    </row>
    <row r="1117" spans="27:27" x14ac:dyDescent="0.25">
      <c r="AA1117" s="47">
        <v>0.77083333333333304</v>
      </c>
    </row>
    <row r="1118" spans="27:27" x14ac:dyDescent="0.25">
      <c r="AA1118" s="47">
        <v>0.77152777777777803</v>
      </c>
    </row>
    <row r="1119" spans="27:27" x14ac:dyDescent="0.25">
      <c r="AA1119" s="47">
        <v>0.77222222222222203</v>
      </c>
    </row>
    <row r="1120" spans="27:27" x14ac:dyDescent="0.25">
      <c r="AA1120" s="47">
        <v>0.77291666666666703</v>
      </c>
    </row>
    <row r="1121" spans="27:27" x14ac:dyDescent="0.25">
      <c r="AA1121" s="47">
        <v>0.77361111111111103</v>
      </c>
    </row>
    <row r="1122" spans="27:27" x14ac:dyDescent="0.25">
      <c r="AA1122" s="47">
        <v>0.77430555555555602</v>
      </c>
    </row>
    <row r="1123" spans="27:27" x14ac:dyDescent="0.25">
      <c r="AA1123" s="47">
        <v>0.77500000000000002</v>
      </c>
    </row>
    <row r="1124" spans="27:27" x14ac:dyDescent="0.25">
      <c r="AA1124" s="47">
        <v>0.77569444444444402</v>
      </c>
    </row>
    <row r="1125" spans="27:27" x14ac:dyDescent="0.25">
      <c r="AA1125" s="47">
        <v>0.77638888888888902</v>
      </c>
    </row>
    <row r="1126" spans="27:27" x14ac:dyDescent="0.25">
      <c r="AA1126" s="47">
        <v>0.77708333333333302</v>
      </c>
    </row>
    <row r="1127" spans="27:27" x14ac:dyDescent="0.25">
      <c r="AA1127" s="47">
        <v>0.77777777777777801</v>
      </c>
    </row>
    <row r="1128" spans="27:27" x14ac:dyDescent="0.25">
      <c r="AA1128" s="47">
        <v>0.77847222222222201</v>
      </c>
    </row>
    <row r="1129" spans="27:27" x14ac:dyDescent="0.25">
      <c r="AA1129" s="47">
        <v>0.77916666666666701</v>
      </c>
    </row>
    <row r="1130" spans="27:27" x14ac:dyDescent="0.25">
      <c r="AA1130" s="47">
        <v>0.77986111111111101</v>
      </c>
    </row>
    <row r="1131" spans="27:27" x14ac:dyDescent="0.25">
      <c r="AA1131" s="47">
        <v>0.780555555555556</v>
      </c>
    </row>
    <row r="1132" spans="27:27" x14ac:dyDescent="0.25">
      <c r="AA1132" s="47">
        <v>0.78125</v>
      </c>
    </row>
    <row r="1133" spans="27:27" x14ac:dyDescent="0.25">
      <c r="AA1133" s="47">
        <v>0.781944444444444</v>
      </c>
    </row>
    <row r="1134" spans="27:27" x14ac:dyDescent="0.25">
      <c r="AA1134" s="47">
        <v>0.78263888888888899</v>
      </c>
    </row>
    <row r="1135" spans="27:27" x14ac:dyDescent="0.25">
      <c r="AA1135" s="47">
        <v>0.78333333333333299</v>
      </c>
    </row>
    <row r="1136" spans="27:27" x14ac:dyDescent="0.25">
      <c r="AA1136" s="47">
        <v>0.78402777777777799</v>
      </c>
    </row>
    <row r="1137" spans="27:27" x14ac:dyDescent="0.25">
      <c r="AA1137" s="47">
        <v>0.78472222222222199</v>
      </c>
    </row>
    <row r="1138" spans="27:27" x14ac:dyDescent="0.25">
      <c r="AA1138" s="47">
        <v>0.78541666666666698</v>
      </c>
    </row>
    <row r="1139" spans="27:27" x14ac:dyDescent="0.25">
      <c r="AA1139" s="47">
        <v>0.78611111111111098</v>
      </c>
    </row>
    <row r="1140" spans="27:27" x14ac:dyDescent="0.25">
      <c r="AA1140" s="47">
        <v>0.78680555555555598</v>
      </c>
    </row>
    <row r="1141" spans="27:27" x14ac:dyDescent="0.25">
      <c r="AA1141" s="47">
        <v>0.78749999999999998</v>
      </c>
    </row>
    <row r="1142" spans="27:27" x14ac:dyDescent="0.25">
      <c r="AA1142" s="47">
        <v>0.78819444444444398</v>
      </c>
    </row>
    <row r="1143" spans="27:27" x14ac:dyDescent="0.25">
      <c r="AA1143" s="47">
        <v>0.78888888888888897</v>
      </c>
    </row>
    <row r="1144" spans="27:27" x14ac:dyDescent="0.25">
      <c r="AA1144" s="47">
        <v>0.78958333333333297</v>
      </c>
    </row>
    <row r="1145" spans="27:27" x14ac:dyDescent="0.25">
      <c r="AA1145" s="47">
        <v>0.79027777777777797</v>
      </c>
    </row>
    <row r="1146" spans="27:27" x14ac:dyDescent="0.25">
      <c r="AA1146" s="47">
        <v>0.79097222222222197</v>
      </c>
    </row>
    <row r="1147" spans="27:27" x14ac:dyDescent="0.25">
      <c r="AA1147" s="47">
        <v>0.79166666666666696</v>
      </c>
    </row>
    <row r="1148" spans="27:27" x14ac:dyDescent="0.25">
      <c r="AA1148" s="47">
        <v>0.79236111111111096</v>
      </c>
    </row>
    <row r="1149" spans="27:27" x14ac:dyDescent="0.25">
      <c r="AA1149" s="47">
        <v>0.79305555555555596</v>
      </c>
    </row>
    <row r="1150" spans="27:27" x14ac:dyDescent="0.25">
      <c r="AA1150" s="47">
        <v>0.79374999999999996</v>
      </c>
    </row>
    <row r="1151" spans="27:27" x14ac:dyDescent="0.25">
      <c r="AA1151" s="47">
        <v>0.79444444444444495</v>
      </c>
    </row>
    <row r="1152" spans="27:27" x14ac:dyDescent="0.25">
      <c r="AA1152" s="47">
        <v>0.79513888888888895</v>
      </c>
    </row>
    <row r="1153" spans="27:27" x14ac:dyDescent="0.25">
      <c r="AA1153" s="47">
        <v>0.79583333333333295</v>
      </c>
    </row>
    <row r="1154" spans="27:27" x14ac:dyDescent="0.25">
      <c r="AA1154" s="47">
        <v>0.79652777777777795</v>
      </c>
    </row>
    <row r="1155" spans="27:27" x14ac:dyDescent="0.25">
      <c r="AA1155" s="47">
        <v>0.79722222222222205</v>
      </c>
    </row>
    <row r="1156" spans="27:27" x14ac:dyDescent="0.25">
      <c r="AA1156" s="47">
        <v>0.79791666666666705</v>
      </c>
    </row>
    <row r="1157" spans="27:27" x14ac:dyDescent="0.25">
      <c r="AA1157" s="47">
        <v>0.79861111111111105</v>
      </c>
    </row>
    <row r="1158" spans="27:27" x14ac:dyDescent="0.25">
      <c r="AA1158" s="47">
        <v>0.79930555555555605</v>
      </c>
    </row>
    <row r="1159" spans="27:27" x14ac:dyDescent="0.25">
      <c r="AA1159" s="47">
        <v>0.8</v>
      </c>
    </row>
    <row r="1160" spans="27:27" x14ac:dyDescent="0.25">
      <c r="AA1160" s="47">
        <v>0.80069444444444404</v>
      </c>
    </row>
    <row r="1161" spans="27:27" x14ac:dyDescent="0.25">
      <c r="AA1161" s="47">
        <v>0.80138888888888904</v>
      </c>
    </row>
    <row r="1162" spans="27:27" x14ac:dyDescent="0.25">
      <c r="AA1162" s="47">
        <v>0.80208333333333304</v>
      </c>
    </row>
    <row r="1163" spans="27:27" x14ac:dyDescent="0.25">
      <c r="AA1163" s="47">
        <v>0.80277777777777803</v>
      </c>
    </row>
    <row r="1164" spans="27:27" x14ac:dyDescent="0.25">
      <c r="AA1164" s="47">
        <v>0.80347222222222203</v>
      </c>
    </row>
    <row r="1165" spans="27:27" x14ac:dyDescent="0.25">
      <c r="AA1165" s="47">
        <v>0.80416666666666703</v>
      </c>
    </row>
    <row r="1166" spans="27:27" x14ac:dyDescent="0.25">
      <c r="AA1166" s="47">
        <v>0.80486111111111103</v>
      </c>
    </row>
    <row r="1167" spans="27:27" x14ac:dyDescent="0.25">
      <c r="AA1167" s="47">
        <v>0.80555555555555602</v>
      </c>
    </row>
    <row r="1168" spans="27:27" x14ac:dyDescent="0.25">
      <c r="AA1168" s="47">
        <v>0.80625000000000002</v>
      </c>
    </row>
    <row r="1169" spans="27:27" x14ac:dyDescent="0.25">
      <c r="AA1169" s="47">
        <v>0.80694444444444402</v>
      </c>
    </row>
    <row r="1170" spans="27:27" x14ac:dyDescent="0.25">
      <c r="AA1170" s="47">
        <v>0.80763888888888902</v>
      </c>
    </row>
    <row r="1171" spans="27:27" x14ac:dyDescent="0.25">
      <c r="AA1171" s="47">
        <v>0.80833333333333302</v>
      </c>
    </row>
    <row r="1172" spans="27:27" x14ac:dyDescent="0.25">
      <c r="AA1172" s="47">
        <v>0.80902777777777801</v>
      </c>
    </row>
    <row r="1173" spans="27:27" x14ac:dyDescent="0.25">
      <c r="AA1173" s="47">
        <v>0.80972222222222201</v>
      </c>
    </row>
    <row r="1174" spans="27:27" x14ac:dyDescent="0.25">
      <c r="AA1174" s="47">
        <v>0.81041666666666701</v>
      </c>
    </row>
    <row r="1175" spans="27:27" x14ac:dyDescent="0.25">
      <c r="AA1175" s="47">
        <v>0.81111111111111101</v>
      </c>
    </row>
    <row r="1176" spans="27:27" x14ac:dyDescent="0.25">
      <c r="AA1176" s="47">
        <v>0.811805555555556</v>
      </c>
    </row>
    <row r="1177" spans="27:27" x14ac:dyDescent="0.25">
      <c r="AA1177" s="47">
        <v>0.8125</v>
      </c>
    </row>
    <row r="1178" spans="27:27" x14ac:dyDescent="0.25">
      <c r="AA1178" s="47">
        <v>0.813194444444444</v>
      </c>
    </row>
    <row r="1179" spans="27:27" x14ac:dyDescent="0.25">
      <c r="AA1179" s="47">
        <v>0.81388888888888899</v>
      </c>
    </row>
    <row r="1180" spans="27:27" x14ac:dyDescent="0.25">
      <c r="AA1180" s="47">
        <v>0.81458333333333299</v>
      </c>
    </row>
    <row r="1181" spans="27:27" x14ac:dyDescent="0.25">
      <c r="AA1181" s="47">
        <v>0.81527777777777799</v>
      </c>
    </row>
    <row r="1182" spans="27:27" x14ac:dyDescent="0.25">
      <c r="AA1182" s="47">
        <v>0.81597222222222199</v>
      </c>
    </row>
    <row r="1183" spans="27:27" x14ac:dyDescent="0.25">
      <c r="AA1183" s="47">
        <v>0.81666666666666698</v>
      </c>
    </row>
    <row r="1184" spans="27:27" x14ac:dyDescent="0.25">
      <c r="AA1184" s="47">
        <v>0.81736111111111098</v>
      </c>
    </row>
    <row r="1185" spans="27:27" x14ac:dyDescent="0.25">
      <c r="AA1185" s="47">
        <v>0.81805555555555598</v>
      </c>
    </row>
    <row r="1186" spans="27:27" x14ac:dyDescent="0.25">
      <c r="AA1186" s="47">
        <v>0.81874999999999998</v>
      </c>
    </row>
    <row r="1187" spans="27:27" x14ac:dyDescent="0.25">
      <c r="AA1187" s="47">
        <v>0.81944444444444497</v>
      </c>
    </row>
    <row r="1188" spans="27:27" x14ac:dyDescent="0.25">
      <c r="AA1188" s="47">
        <v>0.82013888888888897</v>
      </c>
    </row>
    <row r="1189" spans="27:27" x14ac:dyDescent="0.25">
      <c r="AA1189" s="47">
        <v>0.82083333333333297</v>
      </c>
    </row>
    <row r="1190" spans="27:27" x14ac:dyDescent="0.25">
      <c r="AA1190" s="47">
        <v>0.82152777777777797</v>
      </c>
    </row>
    <row r="1191" spans="27:27" x14ac:dyDescent="0.25">
      <c r="AA1191" s="47">
        <v>0.82222222222222197</v>
      </c>
    </row>
    <row r="1192" spans="27:27" x14ac:dyDescent="0.25">
      <c r="AA1192" s="47">
        <v>0.82291666666666696</v>
      </c>
    </row>
    <row r="1193" spans="27:27" x14ac:dyDescent="0.25">
      <c r="AA1193" s="47">
        <v>0.82361111111111096</v>
      </c>
    </row>
    <row r="1194" spans="27:27" x14ac:dyDescent="0.25">
      <c r="AA1194" s="47">
        <v>0.82430555555555596</v>
      </c>
    </row>
    <row r="1195" spans="27:27" x14ac:dyDescent="0.25">
      <c r="AA1195" s="47">
        <v>0.82499999999999996</v>
      </c>
    </row>
    <row r="1196" spans="27:27" x14ac:dyDescent="0.25">
      <c r="AA1196" s="47">
        <v>0.82569444444444495</v>
      </c>
    </row>
    <row r="1197" spans="27:27" x14ac:dyDescent="0.25">
      <c r="AA1197" s="47">
        <v>0.82638888888888895</v>
      </c>
    </row>
    <row r="1198" spans="27:27" x14ac:dyDescent="0.25">
      <c r="AA1198" s="47">
        <v>0.82708333333333295</v>
      </c>
    </row>
    <row r="1199" spans="27:27" x14ac:dyDescent="0.25">
      <c r="AA1199" s="47">
        <v>0.82777777777777795</v>
      </c>
    </row>
    <row r="1200" spans="27:27" x14ac:dyDescent="0.25">
      <c r="AA1200" s="47">
        <v>0.82847222222222205</v>
      </c>
    </row>
    <row r="1201" spans="27:27" x14ac:dyDescent="0.25">
      <c r="AA1201" s="47">
        <v>0.82916666666666705</v>
      </c>
    </row>
    <row r="1202" spans="27:27" x14ac:dyDescent="0.25">
      <c r="AA1202" s="47">
        <v>0.82986111111111105</v>
      </c>
    </row>
    <row r="1203" spans="27:27" x14ac:dyDescent="0.25">
      <c r="AA1203" s="47">
        <v>0.83055555555555605</v>
      </c>
    </row>
    <row r="1204" spans="27:27" x14ac:dyDescent="0.25">
      <c r="AA1204" s="47">
        <v>0.83125000000000004</v>
      </c>
    </row>
    <row r="1205" spans="27:27" x14ac:dyDescent="0.25">
      <c r="AA1205" s="47">
        <v>0.83194444444444404</v>
      </c>
    </row>
    <row r="1206" spans="27:27" x14ac:dyDescent="0.25">
      <c r="AA1206" s="47">
        <v>0.83263888888888904</v>
      </c>
    </row>
    <row r="1207" spans="27:27" x14ac:dyDescent="0.25">
      <c r="AA1207" s="47">
        <v>0.83333333333333304</v>
      </c>
    </row>
    <row r="1208" spans="27:27" x14ac:dyDescent="0.25">
      <c r="AA1208" s="47">
        <v>0.83402777777777803</v>
      </c>
    </row>
    <row r="1209" spans="27:27" x14ac:dyDescent="0.25">
      <c r="AA1209" s="47">
        <v>0.83472222222222203</v>
      </c>
    </row>
    <row r="1210" spans="27:27" x14ac:dyDescent="0.25">
      <c r="AA1210" s="47">
        <v>0.83541666666666703</v>
      </c>
    </row>
    <row r="1211" spans="27:27" x14ac:dyDescent="0.25">
      <c r="AA1211" s="47">
        <v>0.83611111111111103</v>
      </c>
    </row>
    <row r="1212" spans="27:27" x14ac:dyDescent="0.25">
      <c r="AA1212" s="47">
        <v>0.83680555555555602</v>
      </c>
    </row>
    <row r="1213" spans="27:27" x14ac:dyDescent="0.25">
      <c r="AA1213" s="47">
        <v>0.83750000000000002</v>
      </c>
    </row>
    <row r="1214" spans="27:27" x14ac:dyDescent="0.25">
      <c r="AA1214" s="47">
        <v>0.83819444444444402</v>
      </c>
    </row>
    <row r="1215" spans="27:27" x14ac:dyDescent="0.25">
      <c r="AA1215" s="47">
        <v>0.83888888888888902</v>
      </c>
    </row>
    <row r="1216" spans="27:27" x14ac:dyDescent="0.25">
      <c r="AA1216" s="47">
        <v>0.83958333333333302</v>
      </c>
    </row>
    <row r="1217" spans="27:27" x14ac:dyDescent="0.25">
      <c r="AA1217" s="47">
        <v>0.84027777777777801</v>
      </c>
    </row>
    <row r="1218" spans="27:27" x14ac:dyDescent="0.25">
      <c r="AA1218" s="47">
        <v>0.84097222222222201</v>
      </c>
    </row>
    <row r="1219" spans="27:27" x14ac:dyDescent="0.25">
      <c r="AA1219" s="47">
        <v>0.84166666666666701</v>
      </c>
    </row>
    <row r="1220" spans="27:27" x14ac:dyDescent="0.25">
      <c r="AA1220" s="47">
        <v>0.84236111111111101</v>
      </c>
    </row>
    <row r="1221" spans="27:27" x14ac:dyDescent="0.25">
      <c r="AA1221" s="47">
        <v>0.843055555555556</v>
      </c>
    </row>
    <row r="1222" spans="27:27" x14ac:dyDescent="0.25">
      <c r="AA1222" s="47">
        <v>0.84375</v>
      </c>
    </row>
    <row r="1223" spans="27:27" x14ac:dyDescent="0.25">
      <c r="AA1223" s="47">
        <v>0.844444444444444</v>
      </c>
    </row>
    <row r="1224" spans="27:27" x14ac:dyDescent="0.25">
      <c r="AA1224" s="47">
        <v>0.84513888888888899</v>
      </c>
    </row>
    <row r="1225" spans="27:27" x14ac:dyDescent="0.25">
      <c r="AA1225" s="47">
        <v>0.84583333333333299</v>
      </c>
    </row>
    <row r="1226" spans="27:27" x14ac:dyDescent="0.25">
      <c r="AA1226" s="47">
        <v>0.84652777777777799</v>
      </c>
    </row>
    <row r="1227" spans="27:27" x14ac:dyDescent="0.25">
      <c r="AA1227" s="47">
        <v>0.84722222222222199</v>
      </c>
    </row>
    <row r="1228" spans="27:27" x14ac:dyDescent="0.25">
      <c r="AA1228" s="47">
        <v>0.84791666666666698</v>
      </c>
    </row>
    <row r="1229" spans="27:27" x14ac:dyDescent="0.25">
      <c r="AA1229" s="47">
        <v>0.84861111111111098</v>
      </c>
    </row>
    <row r="1230" spans="27:27" x14ac:dyDescent="0.25">
      <c r="AA1230" s="47">
        <v>0.84930555555555598</v>
      </c>
    </row>
    <row r="1231" spans="27:27" x14ac:dyDescent="0.25">
      <c r="AA1231" s="47">
        <v>0.85</v>
      </c>
    </row>
    <row r="1232" spans="27:27" x14ac:dyDescent="0.25">
      <c r="AA1232" s="47">
        <v>0.85069444444444497</v>
      </c>
    </row>
    <row r="1233" spans="27:27" x14ac:dyDescent="0.25">
      <c r="AA1233" s="47">
        <v>0.85138888888888897</v>
      </c>
    </row>
    <row r="1234" spans="27:27" x14ac:dyDescent="0.25">
      <c r="AA1234" s="47">
        <v>0.85208333333333297</v>
      </c>
    </row>
    <row r="1235" spans="27:27" x14ac:dyDescent="0.25">
      <c r="AA1235" s="47">
        <v>0.85277777777777797</v>
      </c>
    </row>
    <row r="1236" spans="27:27" x14ac:dyDescent="0.25">
      <c r="AA1236" s="47">
        <v>0.85347222222222197</v>
      </c>
    </row>
    <row r="1237" spans="27:27" x14ac:dyDescent="0.25">
      <c r="AA1237" s="47">
        <v>0.85416666666666696</v>
      </c>
    </row>
    <row r="1238" spans="27:27" x14ac:dyDescent="0.25">
      <c r="AA1238" s="47">
        <v>0.85486111111111096</v>
      </c>
    </row>
    <row r="1239" spans="27:27" x14ac:dyDescent="0.25">
      <c r="AA1239" s="47">
        <v>0.85555555555555596</v>
      </c>
    </row>
    <row r="1240" spans="27:27" x14ac:dyDescent="0.25">
      <c r="AA1240" s="47">
        <v>0.85624999999999996</v>
      </c>
    </row>
    <row r="1241" spans="27:27" x14ac:dyDescent="0.25">
      <c r="AA1241" s="47">
        <v>0.85694444444444495</v>
      </c>
    </row>
    <row r="1242" spans="27:27" x14ac:dyDescent="0.25">
      <c r="AA1242" s="47">
        <v>0.85763888888888895</v>
      </c>
    </row>
    <row r="1243" spans="27:27" x14ac:dyDescent="0.25">
      <c r="AA1243" s="47">
        <v>0.85833333333333295</v>
      </c>
    </row>
    <row r="1244" spans="27:27" x14ac:dyDescent="0.25">
      <c r="AA1244" s="47">
        <v>0.85902777777777795</v>
      </c>
    </row>
    <row r="1245" spans="27:27" x14ac:dyDescent="0.25">
      <c r="AA1245" s="47">
        <v>0.85972222222222205</v>
      </c>
    </row>
    <row r="1246" spans="27:27" x14ac:dyDescent="0.25">
      <c r="AA1246" s="47">
        <v>0.86041666666666705</v>
      </c>
    </row>
    <row r="1247" spans="27:27" x14ac:dyDescent="0.25">
      <c r="AA1247" s="47">
        <v>0.86111111111111105</v>
      </c>
    </row>
    <row r="1248" spans="27:27" x14ac:dyDescent="0.25">
      <c r="AA1248" s="47">
        <v>0.86180555555555605</v>
      </c>
    </row>
    <row r="1249" spans="27:27" x14ac:dyDescent="0.25">
      <c r="AA1249" s="47">
        <v>0.86250000000000004</v>
      </c>
    </row>
    <row r="1250" spans="27:27" x14ac:dyDescent="0.25">
      <c r="AA1250" s="47">
        <v>0.86319444444444404</v>
      </c>
    </row>
    <row r="1251" spans="27:27" x14ac:dyDescent="0.25">
      <c r="AA1251" s="47">
        <v>0.86388888888888904</v>
      </c>
    </row>
    <row r="1252" spans="27:27" x14ac:dyDescent="0.25">
      <c r="AA1252" s="47">
        <v>0.86458333333333304</v>
      </c>
    </row>
    <row r="1253" spans="27:27" x14ac:dyDescent="0.25">
      <c r="AA1253" s="47">
        <v>0.86527777777777803</v>
      </c>
    </row>
    <row r="1254" spans="27:27" x14ac:dyDescent="0.25">
      <c r="AA1254" s="47">
        <v>0.86597222222222203</v>
      </c>
    </row>
    <row r="1255" spans="27:27" x14ac:dyDescent="0.25">
      <c r="AA1255" s="47">
        <v>0.86666666666666703</v>
      </c>
    </row>
    <row r="1256" spans="27:27" x14ac:dyDescent="0.25">
      <c r="AA1256" s="47">
        <v>0.86736111111111103</v>
      </c>
    </row>
    <row r="1257" spans="27:27" x14ac:dyDescent="0.25">
      <c r="AA1257" s="47">
        <v>0.86805555555555602</v>
      </c>
    </row>
    <row r="1258" spans="27:27" x14ac:dyDescent="0.25">
      <c r="AA1258" s="47">
        <v>0.86875000000000002</v>
      </c>
    </row>
    <row r="1259" spans="27:27" x14ac:dyDescent="0.25">
      <c r="AA1259" s="47">
        <v>0.86944444444444402</v>
      </c>
    </row>
    <row r="1260" spans="27:27" x14ac:dyDescent="0.25">
      <c r="AA1260" s="47">
        <v>0.87013888888888902</v>
      </c>
    </row>
    <row r="1261" spans="27:27" x14ac:dyDescent="0.25">
      <c r="AA1261" s="47">
        <v>0.87083333333333302</v>
      </c>
    </row>
    <row r="1262" spans="27:27" x14ac:dyDescent="0.25">
      <c r="AA1262" s="47">
        <v>0.87152777777777801</v>
      </c>
    </row>
    <row r="1263" spans="27:27" x14ac:dyDescent="0.25">
      <c r="AA1263" s="47">
        <v>0.87222222222222201</v>
      </c>
    </row>
    <row r="1264" spans="27:27" x14ac:dyDescent="0.25">
      <c r="AA1264" s="47">
        <v>0.87291666666666701</v>
      </c>
    </row>
    <row r="1265" spans="27:27" x14ac:dyDescent="0.25">
      <c r="AA1265" s="47">
        <v>0.87361111111111101</v>
      </c>
    </row>
    <row r="1266" spans="27:27" x14ac:dyDescent="0.25">
      <c r="AA1266" s="47">
        <v>0.874305555555556</v>
      </c>
    </row>
    <row r="1267" spans="27:27" x14ac:dyDescent="0.25">
      <c r="AA1267" s="47">
        <v>0.875</v>
      </c>
    </row>
    <row r="1268" spans="27:27" x14ac:dyDescent="0.25">
      <c r="AA1268" s="47">
        <v>0.875694444444444</v>
      </c>
    </row>
    <row r="1269" spans="27:27" x14ac:dyDescent="0.25">
      <c r="AA1269" s="47">
        <v>0.87638888888888899</v>
      </c>
    </row>
    <row r="1270" spans="27:27" x14ac:dyDescent="0.25">
      <c r="AA1270" s="47">
        <v>0.87708333333333299</v>
      </c>
    </row>
    <row r="1271" spans="27:27" x14ac:dyDescent="0.25">
      <c r="AA1271" s="47">
        <v>0.87777777777777799</v>
      </c>
    </row>
    <row r="1272" spans="27:27" x14ac:dyDescent="0.25">
      <c r="AA1272" s="47">
        <v>0.87847222222222199</v>
      </c>
    </row>
    <row r="1273" spans="27:27" x14ac:dyDescent="0.25">
      <c r="AA1273" s="47">
        <v>0.87916666666666698</v>
      </c>
    </row>
    <row r="1274" spans="27:27" x14ac:dyDescent="0.25">
      <c r="AA1274" s="47">
        <v>0.87986111111111098</v>
      </c>
    </row>
    <row r="1275" spans="27:27" x14ac:dyDescent="0.25">
      <c r="AA1275" s="47">
        <v>0.88055555555555598</v>
      </c>
    </row>
    <row r="1276" spans="27:27" x14ac:dyDescent="0.25">
      <c r="AA1276" s="47">
        <v>0.88124999999999998</v>
      </c>
    </row>
    <row r="1277" spans="27:27" x14ac:dyDescent="0.25">
      <c r="AA1277" s="47">
        <v>0.88194444444444497</v>
      </c>
    </row>
    <row r="1278" spans="27:27" x14ac:dyDescent="0.25">
      <c r="AA1278" s="47">
        <v>0.88263888888888897</v>
      </c>
    </row>
    <row r="1279" spans="27:27" x14ac:dyDescent="0.25">
      <c r="AA1279" s="47">
        <v>0.88333333333333297</v>
      </c>
    </row>
    <row r="1280" spans="27:27" x14ac:dyDescent="0.25">
      <c r="AA1280" s="47">
        <v>0.88402777777777797</v>
      </c>
    </row>
    <row r="1281" spans="27:27" x14ac:dyDescent="0.25">
      <c r="AA1281" s="47">
        <v>0.88472222222222197</v>
      </c>
    </row>
    <row r="1282" spans="27:27" x14ac:dyDescent="0.25">
      <c r="AA1282" s="47">
        <v>0.88541666666666696</v>
      </c>
    </row>
    <row r="1283" spans="27:27" x14ac:dyDescent="0.25">
      <c r="AA1283" s="47">
        <v>0.88611111111111096</v>
      </c>
    </row>
    <row r="1284" spans="27:27" x14ac:dyDescent="0.25">
      <c r="AA1284" s="47">
        <v>0.88680555555555596</v>
      </c>
    </row>
    <row r="1285" spans="27:27" x14ac:dyDescent="0.25">
      <c r="AA1285" s="47">
        <v>0.88749999999999996</v>
      </c>
    </row>
    <row r="1286" spans="27:27" x14ac:dyDescent="0.25">
      <c r="AA1286" s="47">
        <v>0.88819444444444495</v>
      </c>
    </row>
    <row r="1287" spans="27:27" x14ac:dyDescent="0.25">
      <c r="AA1287" s="47">
        <v>0.88888888888888895</v>
      </c>
    </row>
    <row r="1288" spans="27:27" x14ac:dyDescent="0.25">
      <c r="AA1288" s="47">
        <v>0.88958333333333295</v>
      </c>
    </row>
    <row r="1289" spans="27:27" x14ac:dyDescent="0.25">
      <c r="AA1289" s="47">
        <v>0.89027777777777795</v>
      </c>
    </row>
    <row r="1290" spans="27:27" x14ac:dyDescent="0.25">
      <c r="AA1290" s="47">
        <v>0.89097222222222205</v>
      </c>
    </row>
    <row r="1291" spans="27:27" x14ac:dyDescent="0.25">
      <c r="AA1291" s="47">
        <v>0.89166666666666705</v>
      </c>
    </row>
    <row r="1292" spans="27:27" x14ac:dyDescent="0.25">
      <c r="AA1292" s="47">
        <v>0.89236111111111105</v>
      </c>
    </row>
    <row r="1293" spans="27:27" x14ac:dyDescent="0.25">
      <c r="AA1293" s="47">
        <v>0.89305555555555605</v>
      </c>
    </row>
    <row r="1294" spans="27:27" x14ac:dyDescent="0.25">
      <c r="AA1294" s="47">
        <v>0.89375000000000004</v>
      </c>
    </row>
    <row r="1295" spans="27:27" x14ac:dyDescent="0.25">
      <c r="AA1295" s="47">
        <v>0.89444444444444404</v>
      </c>
    </row>
    <row r="1296" spans="27:27" x14ac:dyDescent="0.25">
      <c r="AA1296" s="47">
        <v>0.89513888888888904</v>
      </c>
    </row>
    <row r="1297" spans="27:27" x14ac:dyDescent="0.25">
      <c r="AA1297" s="47">
        <v>0.89583333333333304</v>
      </c>
    </row>
    <row r="1298" spans="27:27" x14ac:dyDescent="0.25">
      <c r="AA1298" s="47">
        <v>0.89652777777777803</v>
      </c>
    </row>
    <row r="1299" spans="27:27" x14ac:dyDescent="0.25">
      <c r="AA1299" s="47">
        <v>0.89722222222222203</v>
      </c>
    </row>
    <row r="1300" spans="27:27" x14ac:dyDescent="0.25">
      <c r="AA1300" s="47">
        <v>0.89791666666666703</v>
      </c>
    </row>
    <row r="1301" spans="27:27" x14ac:dyDescent="0.25">
      <c r="AA1301" s="47">
        <v>0.89861111111111103</v>
      </c>
    </row>
    <row r="1302" spans="27:27" x14ac:dyDescent="0.25">
      <c r="AA1302" s="47">
        <v>0.89930555555555602</v>
      </c>
    </row>
    <row r="1303" spans="27:27" x14ac:dyDescent="0.25">
      <c r="AA1303" s="47">
        <v>0.9</v>
      </c>
    </row>
    <row r="1304" spans="27:27" x14ac:dyDescent="0.25">
      <c r="AA1304" s="47">
        <v>0.90069444444444402</v>
      </c>
    </row>
    <row r="1305" spans="27:27" x14ac:dyDescent="0.25">
      <c r="AA1305" s="47">
        <v>0.90138888888888902</v>
      </c>
    </row>
    <row r="1306" spans="27:27" x14ac:dyDescent="0.25">
      <c r="AA1306" s="47">
        <v>0.90208333333333302</v>
      </c>
    </row>
    <row r="1307" spans="27:27" x14ac:dyDescent="0.25">
      <c r="AA1307" s="47">
        <v>0.90277777777777801</v>
      </c>
    </row>
    <row r="1308" spans="27:27" x14ac:dyDescent="0.25">
      <c r="AA1308" s="47">
        <v>0.90347222222222201</v>
      </c>
    </row>
    <row r="1309" spans="27:27" x14ac:dyDescent="0.25">
      <c r="AA1309" s="47">
        <v>0.90416666666666701</v>
      </c>
    </row>
    <row r="1310" spans="27:27" x14ac:dyDescent="0.25">
      <c r="AA1310" s="47">
        <v>0.90486111111111101</v>
      </c>
    </row>
    <row r="1311" spans="27:27" x14ac:dyDescent="0.25">
      <c r="AA1311" s="47">
        <v>0.905555555555556</v>
      </c>
    </row>
    <row r="1312" spans="27:27" x14ac:dyDescent="0.25">
      <c r="AA1312" s="47">
        <v>0.90625</v>
      </c>
    </row>
    <row r="1313" spans="27:27" x14ac:dyDescent="0.25">
      <c r="AA1313" s="47">
        <v>0.906944444444444</v>
      </c>
    </row>
    <row r="1314" spans="27:27" x14ac:dyDescent="0.25">
      <c r="AA1314" s="47">
        <v>0.90763888888888899</v>
      </c>
    </row>
    <row r="1315" spans="27:27" x14ac:dyDescent="0.25">
      <c r="AA1315" s="47">
        <v>0.90833333333333299</v>
      </c>
    </row>
    <row r="1316" spans="27:27" x14ac:dyDescent="0.25">
      <c r="AA1316" s="47">
        <v>0.90902777777777799</v>
      </c>
    </row>
    <row r="1317" spans="27:27" x14ac:dyDescent="0.25">
      <c r="AA1317" s="47">
        <v>0.90972222222222199</v>
      </c>
    </row>
    <row r="1318" spans="27:27" x14ac:dyDescent="0.25">
      <c r="AA1318" s="47">
        <v>0.91041666666666698</v>
      </c>
    </row>
    <row r="1319" spans="27:27" x14ac:dyDescent="0.25">
      <c r="AA1319" s="47">
        <v>0.91111111111111098</v>
      </c>
    </row>
    <row r="1320" spans="27:27" x14ac:dyDescent="0.25">
      <c r="AA1320" s="47">
        <v>0.91180555555555598</v>
      </c>
    </row>
    <row r="1321" spans="27:27" x14ac:dyDescent="0.25">
      <c r="AA1321" s="47">
        <v>0.91249999999999998</v>
      </c>
    </row>
    <row r="1322" spans="27:27" x14ac:dyDescent="0.25">
      <c r="AA1322" s="47">
        <v>0.91319444444444497</v>
      </c>
    </row>
    <row r="1323" spans="27:27" x14ac:dyDescent="0.25">
      <c r="AA1323" s="47">
        <v>0.91388888888888897</v>
      </c>
    </row>
    <row r="1324" spans="27:27" x14ac:dyDescent="0.25">
      <c r="AA1324" s="47">
        <v>0.91458333333333297</v>
      </c>
    </row>
    <row r="1325" spans="27:27" x14ac:dyDescent="0.25">
      <c r="AA1325" s="47">
        <v>0.91527777777777797</v>
      </c>
    </row>
    <row r="1326" spans="27:27" x14ac:dyDescent="0.25">
      <c r="AA1326" s="47">
        <v>0.91597222222222197</v>
      </c>
    </row>
    <row r="1327" spans="27:27" x14ac:dyDescent="0.25">
      <c r="AA1327" s="47">
        <v>0.91666666666666696</v>
      </c>
    </row>
    <row r="1328" spans="27:27" x14ac:dyDescent="0.25">
      <c r="AA1328" s="47">
        <v>0.91736111111111096</v>
      </c>
    </row>
    <row r="1329" spans="27:27" x14ac:dyDescent="0.25">
      <c r="AA1329" s="47">
        <v>0.91805555555555596</v>
      </c>
    </row>
    <row r="1330" spans="27:27" x14ac:dyDescent="0.25">
      <c r="AA1330" s="47">
        <v>0.91874999999999996</v>
      </c>
    </row>
    <row r="1331" spans="27:27" x14ac:dyDescent="0.25">
      <c r="AA1331" s="47">
        <v>0.91944444444444495</v>
      </c>
    </row>
    <row r="1332" spans="27:27" x14ac:dyDescent="0.25">
      <c r="AA1332" s="47">
        <v>0.92013888888888895</v>
      </c>
    </row>
    <row r="1333" spans="27:27" x14ac:dyDescent="0.25">
      <c r="AA1333" s="47">
        <v>0.92083333333333295</v>
      </c>
    </row>
    <row r="1334" spans="27:27" x14ac:dyDescent="0.25">
      <c r="AA1334" s="47">
        <v>0.92152777777777795</v>
      </c>
    </row>
    <row r="1335" spans="27:27" x14ac:dyDescent="0.25">
      <c r="AA1335" s="47">
        <v>0.92222222222222205</v>
      </c>
    </row>
    <row r="1336" spans="27:27" x14ac:dyDescent="0.25">
      <c r="AA1336" s="47">
        <v>0.92291666666666705</v>
      </c>
    </row>
    <row r="1337" spans="27:27" x14ac:dyDescent="0.25">
      <c r="AA1337" s="47">
        <v>0.92361111111111105</v>
      </c>
    </row>
    <row r="1338" spans="27:27" x14ac:dyDescent="0.25">
      <c r="AA1338" s="47">
        <v>0.92430555555555605</v>
      </c>
    </row>
    <row r="1339" spans="27:27" x14ac:dyDescent="0.25">
      <c r="AA1339" s="47">
        <v>0.92500000000000004</v>
      </c>
    </row>
    <row r="1340" spans="27:27" x14ac:dyDescent="0.25">
      <c r="AA1340" s="47">
        <v>0.92569444444444404</v>
      </c>
    </row>
    <row r="1341" spans="27:27" x14ac:dyDescent="0.25">
      <c r="AA1341" s="47">
        <v>0.92638888888888904</v>
      </c>
    </row>
    <row r="1342" spans="27:27" x14ac:dyDescent="0.25">
      <c r="AA1342" s="47">
        <v>0.92708333333333304</v>
      </c>
    </row>
    <row r="1343" spans="27:27" x14ac:dyDescent="0.25">
      <c r="AA1343" s="47">
        <v>0.92777777777777803</v>
      </c>
    </row>
    <row r="1344" spans="27:27" x14ac:dyDescent="0.25">
      <c r="AA1344" s="47">
        <v>0.92847222222222203</v>
      </c>
    </row>
    <row r="1345" spans="27:27" x14ac:dyDescent="0.25">
      <c r="AA1345" s="47">
        <v>0.92916666666666703</v>
      </c>
    </row>
    <row r="1346" spans="27:27" x14ac:dyDescent="0.25">
      <c r="AA1346" s="47">
        <v>0.92986111111111103</v>
      </c>
    </row>
    <row r="1347" spans="27:27" x14ac:dyDescent="0.25">
      <c r="AA1347" s="47">
        <v>0.93055555555555602</v>
      </c>
    </row>
    <row r="1348" spans="27:27" x14ac:dyDescent="0.25">
      <c r="AA1348" s="47">
        <v>0.93125000000000002</v>
      </c>
    </row>
    <row r="1349" spans="27:27" x14ac:dyDescent="0.25">
      <c r="AA1349" s="47">
        <v>0.93194444444444402</v>
      </c>
    </row>
    <row r="1350" spans="27:27" x14ac:dyDescent="0.25">
      <c r="AA1350" s="47">
        <v>0.93263888888888902</v>
      </c>
    </row>
    <row r="1351" spans="27:27" x14ac:dyDescent="0.25">
      <c r="AA1351" s="47">
        <v>0.93333333333333302</v>
      </c>
    </row>
    <row r="1352" spans="27:27" x14ac:dyDescent="0.25">
      <c r="AA1352" s="47">
        <v>0.93402777777777801</v>
      </c>
    </row>
    <row r="1353" spans="27:27" x14ac:dyDescent="0.25">
      <c r="AA1353" s="47">
        <v>0.93472222222222201</v>
      </c>
    </row>
    <row r="1354" spans="27:27" x14ac:dyDescent="0.25">
      <c r="AA1354" s="47">
        <v>0.93541666666666701</v>
      </c>
    </row>
    <row r="1355" spans="27:27" x14ac:dyDescent="0.25">
      <c r="AA1355" s="47">
        <v>0.93611111111111101</v>
      </c>
    </row>
    <row r="1356" spans="27:27" x14ac:dyDescent="0.25">
      <c r="AA1356" s="47">
        <v>0.936805555555556</v>
      </c>
    </row>
    <row r="1357" spans="27:27" x14ac:dyDescent="0.25">
      <c r="AA1357" s="47">
        <v>0.9375</v>
      </c>
    </row>
    <row r="1358" spans="27:27" x14ac:dyDescent="0.25">
      <c r="AA1358" s="47">
        <v>0.938194444444444</v>
      </c>
    </row>
    <row r="1359" spans="27:27" x14ac:dyDescent="0.25">
      <c r="AA1359" s="47">
        <v>0.93888888888888899</v>
      </c>
    </row>
    <row r="1360" spans="27:27" x14ac:dyDescent="0.25">
      <c r="AA1360" s="47">
        <v>0.93958333333333299</v>
      </c>
    </row>
    <row r="1361" spans="27:27" x14ac:dyDescent="0.25">
      <c r="AA1361" s="47">
        <v>0.94027777777777799</v>
      </c>
    </row>
    <row r="1362" spans="27:27" x14ac:dyDescent="0.25">
      <c r="AA1362" s="47">
        <v>0.94097222222222199</v>
      </c>
    </row>
    <row r="1363" spans="27:27" x14ac:dyDescent="0.25">
      <c r="AA1363" s="47">
        <v>0.94166666666666698</v>
      </c>
    </row>
    <row r="1364" spans="27:27" x14ac:dyDescent="0.25">
      <c r="AA1364" s="47">
        <v>0.94236111111111098</v>
      </c>
    </row>
    <row r="1365" spans="27:27" x14ac:dyDescent="0.25">
      <c r="AA1365" s="47">
        <v>0.94305555555555598</v>
      </c>
    </row>
    <row r="1366" spans="27:27" x14ac:dyDescent="0.25">
      <c r="AA1366" s="47">
        <v>0.94374999999999998</v>
      </c>
    </row>
    <row r="1367" spans="27:27" x14ac:dyDescent="0.25">
      <c r="AA1367" s="47">
        <v>0.94444444444444497</v>
      </c>
    </row>
    <row r="1368" spans="27:27" x14ac:dyDescent="0.25">
      <c r="AA1368" s="47">
        <v>0.94513888888888897</v>
      </c>
    </row>
    <row r="1369" spans="27:27" x14ac:dyDescent="0.25">
      <c r="AA1369" s="47">
        <v>0.94583333333333297</v>
      </c>
    </row>
    <row r="1370" spans="27:27" x14ac:dyDescent="0.25">
      <c r="AA1370" s="47">
        <v>0.94652777777777797</v>
      </c>
    </row>
    <row r="1371" spans="27:27" x14ac:dyDescent="0.25">
      <c r="AA1371" s="47">
        <v>0.94722222222222197</v>
      </c>
    </row>
    <row r="1372" spans="27:27" x14ac:dyDescent="0.25">
      <c r="AA1372" s="47">
        <v>0.94791666666666696</v>
      </c>
    </row>
    <row r="1373" spans="27:27" x14ac:dyDescent="0.25">
      <c r="AA1373" s="47">
        <v>0.94861111111111096</v>
      </c>
    </row>
    <row r="1374" spans="27:27" x14ac:dyDescent="0.25">
      <c r="AA1374" s="47">
        <v>0.94930555555555596</v>
      </c>
    </row>
    <row r="1375" spans="27:27" x14ac:dyDescent="0.25">
      <c r="AA1375" s="47">
        <v>0.95</v>
      </c>
    </row>
    <row r="1376" spans="27:27" x14ac:dyDescent="0.25">
      <c r="AA1376" s="47">
        <v>0.95069444444444495</v>
      </c>
    </row>
    <row r="1377" spans="27:27" x14ac:dyDescent="0.25">
      <c r="AA1377" s="47">
        <v>0.95138888888888895</v>
      </c>
    </row>
    <row r="1378" spans="27:27" x14ac:dyDescent="0.25">
      <c r="AA1378" s="47">
        <v>0.95208333333333295</v>
      </c>
    </row>
    <row r="1379" spans="27:27" x14ac:dyDescent="0.25">
      <c r="AA1379" s="47">
        <v>0.95277777777777795</v>
      </c>
    </row>
    <row r="1380" spans="27:27" x14ac:dyDescent="0.25">
      <c r="AA1380" s="47">
        <v>0.95347222222222205</v>
      </c>
    </row>
    <row r="1381" spans="27:27" x14ac:dyDescent="0.25">
      <c r="AA1381" s="47">
        <v>0.95416666666666705</v>
      </c>
    </row>
    <row r="1382" spans="27:27" x14ac:dyDescent="0.25">
      <c r="AA1382" s="47">
        <v>0.95486111111111105</v>
      </c>
    </row>
    <row r="1383" spans="27:27" x14ac:dyDescent="0.25">
      <c r="AA1383" s="47">
        <v>0.95555555555555605</v>
      </c>
    </row>
    <row r="1384" spans="27:27" x14ac:dyDescent="0.25">
      <c r="AA1384" s="47">
        <v>0.95625000000000004</v>
      </c>
    </row>
    <row r="1385" spans="27:27" x14ac:dyDescent="0.25">
      <c r="AA1385" s="47">
        <v>0.95694444444444404</v>
      </c>
    </row>
    <row r="1386" spans="27:27" x14ac:dyDescent="0.25">
      <c r="AA1386" s="47">
        <v>0.95763888888888904</v>
      </c>
    </row>
    <row r="1387" spans="27:27" x14ac:dyDescent="0.25">
      <c r="AA1387" s="47">
        <v>0.95833333333333304</v>
      </c>
    </row>
    <row r="1388" spans="27:27" x14ac:dyDescent="0.25">
      <c r="AA1388" s="47">
        <v>0.95902777777777803</v>
      </c>
    </row>
    <row r="1389" spans="27:27" x14ac:dyDescent="0.25">
      <c r="AA1389" s="47">
        <v>0.95972222222222203</v>
      </c>
    </row>
    <row r="1390" spans="27:27" x14ac:dyDescent="0.25">
      <c r="AA1390" s="47">
        <v>0.96041666666666703</v>
      </c>
    </row>
    <row r="1391" spans="27:27" x14ac:dyDescent="0.25">
      <c r="AA1391" s="47">
        <v>0.96111111111111103</v>
      </c>
    </row>
    <row r="1392" spans="27:27" x14ac:dyDescent="0.25">
      <c r="AA1392" s="47">
        <v>0.96180555555555602</v>
      </c>
    </row>
    <row r="1393" spans="27:27" x14ac:dyDescent="0.25">
      <c r="AA1393" s="47">
        <v>0.96250000000000002</v>
      </c>
    </row>
    <row r="1394" spans="27:27" x14ac:dyDescent="0.25">
      <c r="AA1394" s="47">
        <v>0.96319444444444402</v>
      </c>
    </row>
    <row r="1395" spans="27:27" x14ac:dyDescent="0.25">
      <c r="AA1395" s="47">
        <v>0.96388888888888902</v>
      </c>
    </row>
    <row r="1396" spans="27:27" x14ac:dyDescent="0.25">
      <c r="AA1396" s="47">
        <v>0.96458333333333302</v>
      </c>
    </row>
    <row r="1397" spans="27:27" x14ac:dyDescent="0.25">
      <c r="AA1397" s="47">
        <v>0.96527777777777801</v>
      </c>
    </row>
    <row r="1398" spans="27:27" x14ac:dyDescent="0.25">
      <c r="AA1398" s="47">
        <v>0.96597222222222201</v>
      </c>
    </row>
    <row r="1399" spans="27:27" x14ac:dyDescent="0.25">
      <c r="AA1399" s="47">
        <v>0.96666666666666701</v>
      </c>
    </row>
    <row r="1400" spans="27:27" x14ac:dyDescent="0.25">
      <c r="AA1400" s="47">
        <v>0.96736111111111101</v>
      </c>
    </row>
    <row r="1401" spans="27:27" x14ac:dyDescent="0.25">
      <c r="AA1401" s="47">
        <v>0.968055555555556</v>
      </c>
    </row>
    <row r="1402" spans="27:27" x14ac:dyDescent="0.25">
      <c r="AA1402" s="47">
        <v>0.96875</v>
      </c>
    </row>
    <row r="1403" spans="27:27" x14ac:dyDescent="0.25">
      <c r="AA1403" s="47">
        <v>0.969444444444444</v>
      </c>
    </row>
    <row r="1404" spans="27:27" x14ac:dyDescent="0.25">
      <c r="AA1404" s="47">
        <v>0.97013888888888899</v>
      </c>
    </row>
    <row r="1405" spans="27:27" x14ac:dyDescent="0.25">
      <c r="AA1405" s="47">
        <v>0.97083333333333299</v>
      </c>
    </row>
    <row r="1406" spans="27:27" x14ac:dyDescent="0.25">
      <c r="AA1406" s="47">
        <v>0.97152777777777799</v>
      </c>
    </row>
    <row r="1407" spans="27:27" x14ac:dyDescent="0.25">
      <c r="AA1407" s="47">
        <v>0.97222222222222199</v>
      </c>
    </row>
    <row r="1408" spans="27:27" x14ac:dyDescent="0.25">
      <c r="AA1408" s="47">
        <v>0.97291666666666698</v>
      </c>
    </row>
    <row r="1409" spans="27:27" x14ac:dyDescent="0.25">
      <c r="AA1409" s="47">
        <v>0.97361111111111098</v>
      </c>
    </row>
    <row r="1410" spans="27:27" x14ac:dyDescent="0.25">
      <c r="AA1410" s="47">
        <v>0.97430555555555598</v>
      </c>
    </row>
    <row r="1411" spans="27:27" x14ac:dyDescent="0.25">
      <c r="AA1411" s="47">
        <v>0.97499999999999998</v>
      </c>
    </row>
    <row r="1412" spans="27:27" x14ac:dyDescent="0.25">
      <c r="AA1412" s="47">
        <v>0.97569444444444497</v>
      </c>
    </row>
    <row r="1413" spans="27:27" x14ac:dyDescent="0.25">
      <c r="AA1413" s="47">
        <v>0.97638888888888897</v>
      </c>
    </row>
    <row r="1414" spans="27:27" x14ac:dyDescent="0.25">
      <c r="AA1414" s="47">
        <v>0.97708333333333297</v>
      </c>
    </row>
    <row r="1415" spans="27:27" x14ac:dyDescent="0.25">
      <c r="AA1415" s="47">
        <v>0.97777777777777797</v>
      </c>
    </row>
    <row r="1416" spans="27:27" x14ac:dyDescent="0.25">
      <c r="AA1416" s="47">
        <v>0.97847222222222197</v>
      </c>
    </row>
    <row r="1417" spans="27:27" x14ac:dyDescent="0.25">
      <c r="AA1417" s="47">
        <v>0.97916666666666696</v>
      </c>
    </row>
    <row r="1418" spans="27:27" x14ac:dyDescent="0.25">
      <c r="AA1418" s="47">
        <v>0.97986111111111096</v>
      </c>
    </row>
    <row r="1419" spans="27:27" x14ac:dyDescent="0.25">
      <c r="AA1419" s="47">
        <v>0.98055555555555596</v>
      </c>
    </row>
    <row r="1420" spans="27:27" x14ac:dyDescent="0.25">
      <c r="AA1420" s="47">
        <v>0.98124999999999996</v>
      </c>
    </row>
    <row r="1421" spans="27:27" x14ac:dyDescent="0.25">
      <c r="AA1421" s="47">
        <v>0.98194444444444495</v>
      </c>
    </row>
    <row r="1422" spans="27:27" x14ac:dyDescent="0.25">
      <c r="AA1422" s="47">
        <v>0.98263888888888895</v>
      </c>
    </row>
    <row r="1423" spans="27:27" x14ac:dyDescent="0.25">
      <c r="AA1423" s="47">
        <v>0.98333333333333295</v>
      </c>
    </row>
    <row r="1424" spans="27:27" x14ac:dyDescent="0.25">
      <c r="AA1424" s="47">
        <v>0.98402777777777795</v>
      </c>
    </row>
    <row r="1425" spans="27:27" x14ac:dyDescent="0.25">
      <c r="AA1425" s="47">
        <v>0.98472222222222205</v>
      </c>
    </row>
    <row r="1426" spans="27:27" x14ac:dyDescent="0.25">
      <c r="AA1426" s="47">
        <v>0.98541666666666705</v>
      </c>
    </row>
    <row r="1427" spans="27:27" x14ac:dyDescent="0.25">
      <c r="AA1427" s="47">
        <v>0.98611111111111105</v>
      </c>
    </row>
    <row r="1428" spans="27:27" x14ac:dyDescent="0.25">
      <c r="AA1428" s="47">
        <v>0.98680555555555605</v>
      </c>
    </row>
    <row r="1429" spans="27:27" x14ac:dyDescent="0.25">
      <c r="AA1429" s="47">
        <v>0.98750000000000004</v>
      </c>
    </row>
    <row r="1430" spans="27:27" x14ac:dyDescent="0.25">
      <c r="AA1430" s="47">
        <v>0.98819444444444404</v>
      </c>
    </row>
    <row r="1431" spans="27:27" x14ac:dyDescent="0.25">
      <c r="AA1431" s="47">
        <v>0.98888888888888904</v>
      </c>
    </row>
    <row r="1432" spans="27:27" x14ac:dyDescent="0.25">
      <c r="AA1432" s="47">
        <v>0.98958333333333304</v>
      </c>
    </row>
    <row r="1433" spans="27:27" x14ac:dyDescent="0.25">
      <c r="AA1433" s="47">
        <v>0.99027777777777803</v>
      </c>
    </row>
    <row r="1434" spans="27:27" x14ac:dyDescent="0.25">
      <c r="AA1434" s="47">
        <v>0.99097222222222203</v>
      </c>
    </row>
    <row r="1435" spans="27:27" x14ac:dyDescent="0.25">
      <c r="AA1435" s="47">
        <v>0.99166666666666703</v>
      </c>
    </row>
    <row r="1436" spans="27:27" x14ac:dyDescent="0.25">
      <c r="AA1436" s="47">
        <v>0.99236111111111103</v>
      </c>
    </row>
    <row r="1437" spans="27:27" x14ac:dyDescent="0.25">
      <c r="AA1437" s="47">
        <v>0.99305555555555602</v>
      </c>
    </row>
    <row r="1438" spans="27:27" x14ac:dyDescent="0.25">
      <c r="AA1438" s="47">
        <v>0.99375000000000002</v>
      </c>
    </row>
    <row r="1439" spans="27:27" x14ac:dyDescent="0.25">
      <c r="AA1439" s="47">
        <v>0.99444444444444402</v>
      </c>
    </row>
    <row r="1440" spans="27:27" x14ac:dyDescent="0.25">
      <c r="AA1440" s="47">
        <v>0.99513888888888902</v>
      </c>
    </row>
    <row r="1441" spans="27:27" x14ac:dyDescent="0.25">
      <c r="AA1441" s="47">
        <v>0.99583333333333302</v>
      </c>
    </row>
    <row r="1442" spans="27:27" x14ac:dyDescent="0.25">
      <c r="AA1442" s="47">
        <v>0.99652777777777801</v>
      </c>
    </row>
    <row r="1443" spans="27:27" x14ac:dyDescent="0.25">
      <c r="AA1443" s="47">
        <v>0.99722222222222201</v>
      </c>
    </row>
    <row r="1444" spans="27:27" x14ac:dyDescent="0.25">
      <c r="AA1444" s="47">
        <v>0.99791666666666701</v>
      </c>
    </row>
    <row r="1445" spans="27:27" x14ac:dyDescent="0.25">
      <c r="AA1445" s="47">
        <v>0.99861111111111101</v>
      </c>
    </row>
    <row r="1446" spans="27:27" x14ac:dyDescent="0.25">
      <c r="AA1446" s="47">
        <v>0.999305555555556</v>
      </c>
    </row>
  </sheetData>
  <mergeCells count="1">
    <mergeCell ref="D4:E4"/>
  </mergeCells>
  <dataValidations count="3">
    <dataValidation type="time" showErrorMessage="1" errorTitle="TIDFEL" error="Tiden måste vara mellan 00:00 och 24:00" sqref="E6:F36 H6:I36">
      <formula1>0</formula1>
      <formula2>1</formula2>
    </dataValidation>
    <dataValidation type="list" allowBlank="1" showInputMessage="1" showErrorMessage="1" sqref="N6:N36 P6:Q36">
      <formula1>$AB$10:$AB$12</formula1>
      <formula2>0</formula2>
    </dataValidation>
    <dataValidation type="list" allowBlank="1" showInputMessage="1" showErrorMessage="1" sqref="K6:K36">
      <formula1>$AB$3:$AB$5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TIDRAPPORT</vt:lpstr>
      <vt:lpstr>RESTID</vt:lpstr>
      <vt:lpstr>Print_Area_1_1</vt:lpstr>
      <vt:lpstr>Print_Area_2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Lock</dc:creator>
  <cp:lastModifiedBy>Mats</cp:lastModifiedBy>
  <cp:revision>0</cp:revision>
  <dcterms:created xsi:type="dcterms:W3CDTF">2012-08-15T12:39:34Z</dcterms:created>
  <dcterms:modified xsi:type="dcterms:W3CDTF">2012-11-01T20:26:29Z</dcterms:modified>
</cp:coreProperties>
</file>