
<file path=[Content_Types].xml><?xml version="1.0" encoding="utf-8"?>
<Types xmlns="http://schemas.openxmlformats.org/package/2006/content-types">
  <Override PartName="/_rels/.rels" ContentType="application/vnd.openxmlformats-package.relationships+xml"/>
  <Override PartName="/xl/styles.xml" ContentType="application/vnd.openxmlformats-officedocument.spreadsheetml.styles+xml"/>
  <Override PartName="/xl/comments23.xml" ContentType="application/vnd.openxmlformats-officedocument.spreadsheetml.comments+xml"/>
  <Override PartName="/xl/comments17.xml" ContentType="application/vnd.openxmlformats-officedocument.spreadsheetml.comments+xml"/>
  <Override PartName="/xl/comments13.xml" ContentType="application/vnd.openxmlformats-officedocument.spreadsheetml.comments+xml"/>
  <Override PartName="/xl/workbook.xml" ContentType="application/vnd.openxmlformats-officedocument.spreadsheetml.sheet.main+xml"/>
  <Override PartName="/xl/drawings/vmlDrawing13.vml" ContentType="application/vnd.openxmlformats-officedocument.vmlDrawing"/>
  <Override PartName="/xl/drawings/drawing7.xml" ContentType="application/vnd.openxmlformats-officedocument.drawing+xml"/>
  <Override PartName="/xl/drawings/drawing13.xml" ContentType="application/vnd.openxmlformats-officedocument.drawing+xml"/>
  <Override PartName="/xl/drawings/vmlDrawing5.vml" ContentType="application/vnd.openxmlformats-officedocument.vmlDrawing"/>
  <Override PartName="/xl/drawings/vmlDrawing15.vml" ContentType="application/vnd.openxmlformats-officedocument.vmlDrawing"/>
  <Override PartName="/xl/drawings/drawing15.xml" ContentType="application/vnd.openxmlformats-officedocument.drawing+xml"/>
  <Override PartName="/xl/drawings/vmlDrawing7.vml" ContentType="application/vnd.openxmlformats-officedocument.vmlDrawing"/>
  <Override PartName="/xl/drawings/drawing9.xml" ContentType="application/vnd.openxmlformats-officedocument.drawing+xml"/>
  <Override PartName="/xl/drawings/drawing17.xml" ContentType="application/vnd.openxmlformats-officedocument.drawing+xml"/>
  <Override PartName="/xl/drawings/vmlDrawing9.vml" ContentType="application/vnd.openxmlformats-officedocument.vmlDrawing"/>
  <Override PartName="/xl/drawings/drawing19.xml" ContentType="application/vnd.openxmlformats-officedocument.drawing+xml"/>
  <Override PartName="/xl/drawings/drawing2.xml" ContentType="application/vnd.openxmlformats-officedocument.drawing+xml"/>
  <Override PartName="/xl/drawings/vmlDrawing10.vml" ContentType="application/vnd.openxmlformats-officedocument.vmlDrawing"/>
  <Override PartName="/xl/drawings/drawing10.xml" ContentType="application/vnd.openxmlformats-officedocument.drawing+xml"/>
  <Override PartName="/xl/drawings/vmlDrawing2.vml" ContentType="application/vnd.openxmlformats-officedocument.vmlDrawing"/>
  <Override PartName="/xl/drawings/drawing4.xml" ContentType="application/vnd.openxmlformats-officedocument.drawing+xml"/>
  <Override PartName="/xl/drawings/vmlDrawing12.vml" ContentType="application/vnd.openxmlformats-officedocument.vmlDrawing"/>
  <Override PartName="/xl/drawings/vmlDrawing4.vml" ContentType="application/vnd.openxmlformats-officedocument.vmlDrawing"/>
  <Override PartName="/xl/drawings/drawing6.xml" ContentType="application/vnd.openxmlformats-officedocument.drawing+xml"/>
  <Override PartName="/xl/drawings/drawing12.xml" ContentType="application/vnd.openxmlformats-officedocument.drawing+xml"/>
  <Override PartName="/xl/drawings/vmlDrawing14.vml" ContentType="application/vnd.openxmlformats-officedocument.vmlDrawing"/>
  <Override PartName="/xl/drawings/drawing14.xml" ContentType="application/vnd.openxmlformats-officedocument.drawing+xml"/>
  <Override PartName="/xl/drawings/vmlDrawing6.vml" ContentType="application/vnd.openxmlformats-officedocument.vmlDrawing"/>
  <Override PartName="/xl/drawings/drawing8.xml" ContentType="application/vnd.openxmlformats-officedocument.drawing+xml"/>
  <Override PartName="/xl/drawings/vmlDrawing16.vml" ContentType="application/vnd.openxmlformats-officedocument.vmlDrawing"/>
  <Override PartName="/xl/drawings/vmlDrawing8.vml" ContentType="application/vnd.openxmlformats-officedocument.vmlDrawing"/>
  <Override PartName="/xl/drawings/drawing16.xml" ContentType="application/vnd.openxmlformats-officedocument.drawing+xml"/>
  <Override PartName="/xl/drawings/drawing18.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drawings/vmlDrawing1.vml" ContentType="application/vnd.openxmlformats-officedocument.vmlDrawing"/>
  <Override PartName="/xl/drawings/vmlDrawing11.vml" ContentType="application/vnd.openxmlformats-officedocument.vmlDrawing"/>
  <Override PartName="/xl/drawings/vmlDrawing3.vml" ContentType="application/vnd.openxmlformats-officedocument.vmlDrawing"/>
  <Override PartName="/xl/drawings/drawing5.xml" ContentType="application/vnd.openxmlformats-officedocument.drawing+xml"/>
  <Override PartName="/xl/drawings/drawing11.xml" ContentType="application/vnd.openxmlformats-officedocument.drawing+xml"/>
  <Override PartName="/xl/comments3.xml" ContentType="application/vnd.openxmlformats-officedocument.spreadsheetml.comments+xml"/>
  <Override PartName="/xl/comments24.xml" ContentType="application/vnd.openxmlformats-officedocument.spreadsheetml.comments+xml"/>
  <Override PartName="/xl/comments20.xml" ContentType="application/vnd.openxmlformats-officedocument.spreadsheetml.comments+xml"/>
  <Override PartName="/xl/comments18.xml" ContentType="application/vnd.openxmlformats-officedocument.spreadsheetml.comments+xml"/>
  <Override PartName="/xl/comments14.xml" ContentType="application/vnd.openxmlformats-officedocument.spreadsheetml.comments+xml"/>
  <Override PartName="/xl/sharedStrings.xml" ContentType="application/vnd.openxmlformats-officedocument.spreadsheetml.sharedStrings+xml"/>
  <Override PartName="/xl/comments21.xml" ContentType="application/vnd.openxmlformats-officedocument.spreadsheetml.comments+xml"/>
  <Override PartName="/xl/comments19.xml" ContentType="application/vnd.openxmlformats-officedocument.spreadsheetml.comments+xml"/>
  <Override PartName="/xl/comments15.xml" ContentType="application/vnd.openxmlformats-officedocument.spreadsheetml.comments+xml"/>
  <Override PartName="/xl/comments11.xml" ContentType="application/vnd.openxmlformats-officedocument.spreadsheetml.comments+xml"/>
  <Override PartName="/xl/worksheets/sheet11.xml" ContentType="application/vnd.openxmlformats-officedocument.spreadsheetml.worksheet+xml"/>
  <Override PartName="/xl/worksheets/sheet7.xml" ContentType="application/vnd.openxmlformats-officedocument.spreadsheetml.worksheet+xml"/>
  <Override PartName="/xl/worksheets/sheet3.xml" ContentType="application/vnd.openxmlformats-officedocument.spreadsheetml.worksheet+xml"/>
  <Override PartName="/xl/worksheets/sheet22.xml" ContentType="application/vnd.openxmlformats-officedocument.spreadsheetml.worksheet+xml"/>
  <Override PartName="/xl/worksheets/sheet16.xml" ContentType="application/vnd.openxmlformats-officedocument.spreadsheetml.worksheet+xml"/>
  <Override PartName="/xl/worksheets/sheet12.xml" ContentType="application/vnd.openxmlformats-officedocument.spreadsheetml.worksheet+xml"/>
  <Override PartName="/xl/worksheets/sheet8.xml" ContentType="application/vnd.openxmlformats-officedocument.spreadsheetml.worksheet+xml"/>
  <Override PartName="/xl/worksheets/sheet4.xml" ContentType="application/vnd.openxmlformats-officedocument.spreadsheetml.worksheet+xml"/>
  <Override PartName="/xl/worksheets/sheet23.xml" ContentType="application/vnd.openxmlformats-officedocument.spreadsheetml.worksheet+xml"/>
  <Override PartName="/xl/worksheets/sheet17.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1.xml" ContentType="application/vnd.openxmlformats-officedocument.spreadsheetml.worksheet+xml"/>
  <Override PartName="/xl/worksheets/sheet24.xml" ContentType="application/vnd.openxmlformats-officedocument.spreadsheetml.worksheet+xml"/>
  <Override PartName="/xl/worksheets/sheet20.xml" ContentType="application/vnd.openxmlformats-officedocument.spreadsheetml.worksheet+xml"/>
  <Override PartName="/xl/worksheets/sheet18.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2.xml" ContentType="application/vnd.openxmlformats-officedocument.spreadsheetml.worksheet+xml"/>
  <Override PartName="/xl/worksheets/_rels/sheet14.xml.rels" ContentType="application/vnd.openxmlformats-package.relationships+xml"/>
  <Override PartName="/xl/worksheets/_rels/sheet12.xml.rels" ContentType="application/vnd.openxmlformats-package.relationships+xml"/>
  <Override PartName="/xl/worksheets/_rels/sheet5.xml.rels" ContentType="application/vnd.openxmlformats-package.relationships+xml"/>
  <Override PartName="/xl/worksheets/_rels/sheet11.xml.rels" ContentType="application/vnd.openxmlformats-package.relationships+xml"/>
  <Override PartName="/xl/worksheets/_rels/sheet4.xml.rels" ContentType="application/vnd.openxmlformats-package.relationships+xml"/>
  <Override PartName="/xl/worksheets/_rels/sheet1.xml.rels" ContentType="application/vnd.openxmlformats-package.relationships+xml"/>
  <Override PartName="/xl/worksheets/_rels/sheet3.xml.rels" ContentType="application/vnd.openxmlformats-package.relationships+xml"/>
  <Override PartName="/xl/worksheets/_rels/sheet24.xml.rels" ContentType="application/vnd.openxmlformats-package.relationships+xml"/>
  <Override PartName="/xl/worksheets/_rels/sheet2.xml.rels" ContentType="application/vnd.openxmlformats-package.relationships+xml"/>
  <Override PartName="/xl/worksheets/_rels/sheet23.xml.rels" ContentType="application/vnd.openxmlformats-package.relationships+xml"/>
  <Override PartName="/xl/worksheets/_rels/sheet19.xml.rels" ContentType="application/vnd.openxmlformats-package.relationships+xml"/>
  <Override PartName="/xl/worksheets/_rels/sheet22.xml.rels" ContentType="application/vnd.openxmlformats-package.relationships+xml"/>
  <Override PartName="/xl/worksheets/_rels/sheet18.xml.rels" ContentType="application/vnd.openxmlformats-package.relationships+xml"/>
  <Override PartName="/xl/worksheets/_rels/sheet21.xml.rels" ContentType="application/vnd.openxmlformats-package.relationships+xml"/>
  <Override PartName="/xl/worksheets/_rels/sheet17.xml.rels" ContentType="application/vnd.openxmlformats-package.relationships+xml"/>
  <Override PartName="/xl/worksheets/_rels/sheet20.xml.rels" ContentType="application/vnd.openxmlformats-package.relationships+xml"/>
  <Override PartName="/xl/worksheets/_rels/sheet16.xml.rels" ContentType="application/vnd.openxmlformats-package.relationships+xml"/>
  <Override PartName="/xl/worksheets/_rels/sheet15.xml.rels" ContentType="application/vnd.openxmlformats-package.relationships+xml"/>
  <Override PartName="/xl/worksheets/_rels/sheet13.xml.rels" ContentType="application/vnd.openxmlformats-package.relationships+xml"/>
  <Override PartName="/xl/worksheets/sheet21.xml" ContentType="application/vnd.openxmlformats-officedocument.spreadsheetml.worksheet+xml"/>
  <Override PartName="/xl/worksheets/sheet19.xml" ContentType="application/vnd.openxmlformats-officedocument.spreadsheetml.worksheet+xml"/>
  <Override PartName="/xl/worksheets/sheet15.xml" ContentType="application/vnd.openxmlformats-officedocument.spreadsheetml.worksheet+xml"/>
  <Override PartName="/xl/comments22.xml" ContentType="application/vnd.openxmlformats-officedocument.spreadsheetml.comments+xml"/>
  <Override PartName="/xl/comments16.xml" ContentType="application/vnd.openxmlformats-officedocument.spreadsheetml.comments+xml"/>
  <Override PartName="/xl/comments12.xml" ContentType="application/vnd.openxmlformats-officedocument.spreadsheetml.comments+xml"/>
  <Override PartName="/xl/_rels/workbook.xml.rels" ContentType="application/vnd.openxmlformats-package.relationships+xml"/>
  <Override PartName="/xl/comments2.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11" firstSheet="0" showHorizontalScroll="true" showSheetTabs="true" showVerticalScroll="true" tabRatio="766" windowHeight="8192" windowWidth="16384" xWindow="0" yWindow="0"/>
  </bookViews>
  <sheets>
    <sheet name="Stammdaten" sheetId="1" state="visible" r:id="rId2"/>
    <sheet name="Textvorlagen" sheetId="2" state="visible" r:id="rId3"/>
    <sheet name="Kostenstellen" sheetId="3" state="visible" r:id="rId4"/>
    <sheet name="Zählprotokoll" sheetId="4" state="visible" r:id="rId5"/>
    <sheet name="Druckeinstellungen" sheetId="5" state="visible" r:id="rId6"/>
    <sheet name="__Goal_Metadata" sheetId="6" state="hidden" r:id="rId7"/>
    <sheet name="ASCII_Import" sheetId="7" state="hidden" r:id="rId8"/>
    <sheet name="Eintragungen" sheetId="8" state="hidden" r:id="rId9"/>
    <sheet name="Kommentare" sheetId="9" state="hidden" r:id="rId10"/>
    <sheet name="Hinweise" sheetId="10" state="hidden" r:id="rId11"/>
    <sheet name="Template" sheetId="11" state="hidden" r:id="rId12"/>
    <sheet name="01.2012" sheetId="12" state="visible" r:id="rId13"/>
    <sheet name="02.2012" sheetId="13" state="visible" r:id="rId14"/>
    <sheet name="03.2012" sheetId="14" state="visible" r:id="rId15"/>
    <sheet name="04.2012" sheetId="15" state="visible" r:id="rId16"/>
    <sheet name="05.2012" sheetId="16" state="visible" r:id="rId17"/>
    <sheet name="06.2012" sheetId="17" state="visible" r:id="rId18"/>
    <sheet name="07.2012" sheetId="18" state="visible" r:id="rId19"/>
    <sheet name="08.2012" sheetId="19" state="visible" r:id="rId20"/>
    <sheet name="09.2012" sheetId="20" state="visible" r:id="rId21"/>
    <sheet name="10.2012" sheetId="21" state="visible" r:id="rId22"/>
    <sheet name="11.2012" sheetId="22" state="visible" r:id="rId23"/>
    <sheet name="12.2012" sheetId="23" state="visible" r:id="rId24"/>
    <sheet name="Blatt_13" sheetId="24" state="hidden" r:id="rId25"/>
  </sheets>
  <definedNames>
    <definedName function="false" hidden="false" localSheetId="3" name="_xlnm.Print_Area" vbProcedure="false">Zählprotokoll!$AA$400:$AE$426</definedName>
    <definedName function="false" hidden="false" name="AbrechnungsJahr" vbProcedure="false">Eintragungen!$C$103</definedName>
    <definedName function="false" hidden="false" name="AbrechnungsNummer" vbProcedure="false">Eintragungen!$C$102</definedName>
    <definedName function="false" hidden="false" name="AB_EB_Buchung" vbProcedure="false">Eintragungen!$C$106</definedName>
    <definedName function="false" hidden="false" name="AddGegenKtoToList" vbProcedure="false">Eintragungen!$C$46</definedName>
    <definedName function="false" hidden="false" name="AddKost1ToList" vbProcedure="false">Eintragungen!$C$47</definedName>
    <definedName function="false" hidden="false" name="AddKost2ToList" vbProcedure="false">Eintragungen!$C$48</definedName>
    <definedName function="false" hidden="false" name="AllowDeleteChecked" vbProcedure="false">Eintragungen!$C$85</definedName>
    <definedName function="false" hidden="false" name="AllowLongText" vbProcedure="false">Eintragungen!$C$113</definedName>
    <definedName function="false" hidden="false" name="AllowZeroValues" vbProcedure="false">Eintragungen!$C$84</definedName>
    <definedName function="false" hidden="false" name="Angelegt" vbProcedure="false">Eintragungen!$C$71</definedName>
    <definedName function="false" hidden="false" name="AutoKontoInsert" vbProcedure="false">Eintragungen!$C$116</definedName>
    <definedName function="false" hidden="false" name="AutoTextInsert" vbProcedure="false">Eintragungen!$C$114</definedName>
    <definedName function="false" hidden="false" name="AutoTextInsertAlways" vbProcedure="false">Eintragungen!$C$117</definedName>
    <definedName function="false" hidden="false" name="AutoTextInsertSingle" vbProcedure="false">Eintragungen!$C$115</definedName>
    <definedName function="false" hidden="false" name="AutoUpdateHeight" vbProcedure="false">Eintragungen!$C$50</definedName>
    <definedName function="false" hidden="false" name="BerichtFooterCenter" vbProcedure="false">Eintragungen!$C$152</definedName>
    <definedName function="false" hidden="false" name="BerichtFooterLeft" vbProcedure="false">Eintragungen!$C$151</definedName>
    <definedName function="false" hidden="false" name="BerichtFooterRight" vbProcedure="false">Eintragungen!$C$153</definedName>
    <definedName function="false" hidden="false" name="BerichtHeaderCenter" vbProcedure="false">Eintragungen!$C$149</definedName>
    <definedName function="false" hidden="false" name="BerichtHeaderLeft" vbProcedure="false">Eintragungen!$C$148</definedName>
    <definedName function="false" hidden="false" name="BerichtHeaderRight" vbProcedure="false">Eintragungen!$C$150</definedName>
    <definedName function="false" hidden="false" name="BestandImmerZeigen" vbProcedure="false">Eintragungen!$C$66</definedName>
    <definedName function="false" hidden="false" name="BNR" vbProcedure="false">Eintragungen!$C$27</definedName>
    <definedName function="false" hidden="false" name="BuchenAnzeigeSH" vbProcedure="false">Eintragungen!$C$112</definedName>
    <definedName function="false" hidden="false" name="BUErzwingtGegenkonto" vbProcedure="false">Eintragungen!$C$81</definedName>
    <definedName function="false" hidden="false" name="BUmitGegenkonto" vbProcedure="false">Eintragungen!$C$82</definedName>
    <definedName function="false" hidden="false" name="BUSpaltenSprung" vbProcedure="false">Eintragungen!$C$83</definedName>
    <definedName function="false" hidden="false" name="B_BNR" vbProcedure="false">Eintragungen!$C$132</definedName>
    <definedName function="false" hidden="false" name="B_KtoNummer" vbProcedure="false">Eintragungen!$C$134</definedName>
    <definedName function="false" hidden="false" name="B_KtoSaldoStart" vbProcedure="false">Eintragungen!$C$135</definedName>
    <definedName function="false" hidden="false" name="B_MName" vbProcedure="false">Eintragungen!$C$138</definedName>
    <definedName function="false" hidden="false" name="B_MNR" vbProcedure="false">Eintragungen!$C$133</definedName>
    <definedName function="false" hidden="false" name="B_WarenEingang" vbProcedure="false">Eintragungen!$C$139</definedName>
    <definedName function="false" hidden="false" name="B_WJBeginn" vbProcedure="false">Eintragungen!$C$137</definedName>
    <definedName function="false" hidden="false" name="B_Währung" vbProcedure="false">Eintragungen!$C$136</definedName>
    <definedName function="false" hidden="false" name="Datenpfad" vbProcedure="false">Eintragungen!$C$41</definedName>
    <definedName function="false" hidden="false" name="DATEVEingabe" vbProcedure="false">Eintragungen!$C$74</definedName>
    <definedName function="false" hidden="false" name="DatumExpandieren" vbProcedure="false">Eintragungen!$C$88</definedName>
    <definedName function="false" hidden="false" name="DatumMitMonat" vbProcedure="false">Eintragungen!$C$78</definedName>
    <definedName function="false" hidden="false" name="DatumPrüfen" vbProcedure="false">Eintragungen!$C$77</definedName>
    <definedName function="false" hidden="false" name="DefaultLineHeight" vbProcedure="false">Eintragungen!$C$49</definedName>
    <definedName function="false" hidden="false" name="DefinedKostOnly" vbProcedure="false">Eintragungen!$C$86</definedName>
    <definedName function="false" hidden="false" name="DirectChange" vbProcedure="false">Eintragungen!$C$127</definedName>
    <definedName function="false" hidden="false" name="DMS_NoSave" vbProcedure="false">Eintragungen!$E$69</definedName>
    <definedName function="false" hidden="false" name="Druckbereich_Einzeltag" vbProcedure="false">Zählprotokoll!$AA$400:$AE$426</definedName>
    <definedName function="false" hidden="false" name="Druckbereich_Einzeltag_Datum" vbProcedure="false">Zählprotokoll!$AD$401</definedName>
    <definedName function="false" hidden="false" name="EingabeWährung" vbProcedure="false">Eintragungen!$C$40</definedName>
    <definedName function="false" hidden="false" name="ErfassungFooterCenter" vbProcedure="false">Eintragungen!$C$146</definedName>
    <definedName function="false" hidden="false" name="ErfassungFooterLeft" vbProcedure="false">Eintragungen!$C$145</definedName>
    <definedName function="false" hidden="false" name="ErfassungFooterRight" vbProcedure="false">Eintragungen!$C$147</definedName>
    <definedName function="false" hidden="false" name="ErfassungHeaderCenter" vbProcedure="false">Eintragungen!$C$143</definedName>
    <definedName function="false" hidden="false" name="ErfassungHeaderLeft" vbProcedure="false">Eintragungen!$C$142</definedName>
    <definedName function="false" hidden="false" name="ErfassungHeaderRight" vbProcedure="false">Eintragungen!$C$144</definedName>
    <definedName function="false" hidden="false" name="ExportASCII" vbProcedure="false">Eintragungen!$C$97</definedName>
    <definedName function="false" hidden="false" name="E_WarenArt" vbProcedure="false">Eintragungen!$C$107</definedName>
    <definedName function="false" hidden="false" name="Hidden" vbProcedure="false">Stammdaten!$A$1</definedName>
    <definedName function="false" hidden="false" name="IgnoreDMS" vbProcedure="false">Eintragungen!$C$69</definedName>
    <definedName function="false" hidden="false" name="ImmerPrüfen" vbProcedure="false">Eintragungen!$C$75</definedName>
    <definedName function="false" hidden="false" name="InsertTextKey1" vbProcedure="false">Eintragungen!$C$20</definedName>
    <definedName function="false" hidden="false" name="InsertTextKey2" vbProcedure="false">Eintragungen!$C$21</definedName>
    <definedName function="false" hidden="false" name="InsertUStValue" vbProcedure="false">Eintragungen!$C$22</definedName>
    <definedName function="false" hidden="false" name="KassePrüfen" vbProcedure="false">Eintragungen!$C$79</definedName>
    <definedName function="false" hidden="false" name="KeinGegenkonto" vbProcedure="false">Eintragungen!$C$87</definedName>
    <definedName function="false" hidden="false" name="KtoLänge" vbProcedure="false">Eintragungen!$C$36</definedName>
    <definedName function="false" hidden="false" name="KtoNummer" vbProcedure="false">Eintragungen!$C$35</definedName>
    <definedName function="false" hidden="false" name="KtoSaldoStart" vbProcedure="false">Eintragungen!$C$39</definedName>
    <definedName function="false" hidden="false" name="KtoVerrechnung" vbProcedure="false">Eintragungen!$C$37</definedName>
    <definedName function="false" hidden="false" name="LokalerHilfePfad" vbProcedure="false">Eintragungen!$C$18</definedName>
    <definedName function="false" hidden="false" name="MandNr" vbProcedure="false">Eintragungen!$C$26</definedName>
    <definedName function="false" hidden="false" name="MName" vbProcedure="false">Eintragungen!$C$28</definedName>
    <definedName function="false" hidden="false" name="MNR" vbProcedure="false">Eintragungen!$C$29</definedName>
    <definedName function="false" hidden="false" name="Namenskürzel" vbProcedure="false">Eintragungen!$C$104</definedName>
    <definedName function="false" hidden="false" name="NameOrtZuerst" vbProcedure="false">Eintragungen!$C$93</definedName>
    <definedName function="false" hidden="false" name="NeedsSpalteBeleg1" vbProcedure="false">Eintragungen!$C$60</definedName>
    <definedName function="false" hidden="false" name="NeedsSpalteGegenKto" vbProcedure="false">Eintragungen!$C$61</definedName>
    <definedName function="false" hidden="false" name="NeedsSpalteKonto" vbProcedure="false">Eintragungen!$C$62</definedName>
    <definedName function="false" hidden="false" name="NeedsSpalteKost1" vbProcedure="false">Eintragungen!$C$63</definedName>
    <definedName function="false" hidden="false" name="NeedsSpalteKost2" vbProcedure="false">Eintragungen!$C$64</definedName>
    <definedName function="false" hidden="false" name="NoOverwriteWithEmpty" vbProcedure="false">Eintragungen!$C$111</definedName>
    <definedName function="false" hidden="false" name="NopOnLocked" vbProcedure="false">Eintragungen!$C$45</definedName>
    <definedName function="false" hidden="false" name="NumericKostOnly" vbProcedure="false">Eintragungen!$C$110</definedName>
    <definedName function="false" hidden="false" name="NurZeilePrüfen" vbProcedure="false">Eintragungen!$C$76</definedName>
    <definedName function="false" hidden="false" name="OptSpalteBeleg2" vbProcedure="false">Eintragungen!$C$56</definedName>
    <definedName function="false" hidden="false" name="OptSpalteGegenkonto" vbProcedure="false">Eintragungen!$C$58</definedName>
    <definedName function="false" hidden="false" name="OptSpalteKost1" vbProcedure="false">Eintragungen!$C$53</definedName>
    <definedName function="false" hidden="false" name="OptSpalteKost2" vbProcedure="false">Eintragungen!$C$54</definedName>
    <definedName function="false" hidden="false" name="OptSpalteKostMenge" vbProcedure="false">Eintragungen!$C$55</definedName>
    <definedName function="false" hidden="false" name="OptSpalteLfdNr" vbProcedure="false">Eintragungen!$C$51</definedName>
    <definedName function="false" hidden="false" name="OptSpalteSkonto" vbProcedure="false">Eintragungen!$C$57</definedName>
    <definedName function="false" hidden="false" name="OptSpalteStatus" vbProcedure="false">Eintragungen!$C$52</definedName>
    <definedName function="false" hidden="false" name="OptSpalteUSt" vbProcedure="false">Eintragungen!$C$59</definedName>
    <definedName function="false" hidden="false" name="OverwriteFields" vbProcedure="false">Eintragungen!$C$44</definedName>
    <definedName function="false" hidden="false" name="OverwriteKost1" vbProcedure="false">$eintragungen.$#REF!$#REF!</definedName>
    <definedName function="false" hidden="false" name="OverwriteKost2" vbProcedure="false">$eintragungen.$#REF!$#REF!</definedName>
    <definedName function="false" hidden="false" name="Paßwort" vbProcedure="false">Eintragungen!$C$105</definedName>
    <definedName function="false" hidden="false" name="PCDO2" vbProcedure="false">Eintragungen!$C$25</definedName>
    <definedName function="false" hidden="false" name="ProtokollSchreiben" vbProcedure="false">Eintragungen!$C$98</definedName>
    <definedName function="false" hidden="false" name="ProtokollVerzeichnis" vbProcedure="false">Eintragungen!$C$99</definedName>
    <definedName function="false" hidden="false" name="SchleppenBeleg1" vbProcedure="false">Eintragungen!$C$120</definedName>
    <definedName function="false" hidden="false" name="SchleppenDatum" vbProcedure="false">Eintragungen!$C$121</definedName>
    <definedName function="false" hidden="false" name="SchleppenGegKto" vbProcedure="false">Eintragungen!$C$119</definedName>
    <definedName function="false" hidden="false" name="SchleppenKonto" vbProcedure="false">Eintragungen!$C$122</definedName>
    <definedName function="false" hidden="false" name="SchleppenKost1" vbProcedure="false">Eintragungen!$C$123</definedName>
    <definedName function="false" hidden="false" name="SchleppenText" vbProcedure="false">Eintragungen!$C$124</definedName>
    <definedName function="false" hidden="false" name="SchleppenUSt" vbProcedure="false">Eintragungen!$C$126</definedName>
    <definedName function="false" hidden="false" name="SchleppenWarenArt" vbProcedure="false">Eintragungen!$C$125</definedName>
    <definedName function="false" hidden="false" name="SeitennummerZeigen" vbProcedure="false">Eintragungen!$C$67</definedName>
    <definedName function="false" hidden="false" name="ShowCurrentMonth" vbProcedure="false">Eintragungen!$C$70</definedName>
    <definedName function="false" hidden="false" name="ShowDateOnStatus" vbProcedure="false">Eintragungen!$C$43</definedName>
    <definedName function="false" hidden="false" name="ShowEinAusOnSaldo" vbProcedure="false">Eintragungen!$C$129</definedName>
    <definedName function="false" hidden="false" name="SKey1" vbProcedure="false">Eintragungen!$C$94</definedName>
    <definedName function="false" hidden="false" name="SortAllPages" vbProcedure="false">Eintragungen!$C$118</definedName>
    <definedName function="false" hidden="false" name="SortierSpalten" vbProcedure="false">Eintragungen!$B$157:$C$166</definedName>
    <definedName function="false" hidden="false" name="SpalteLfdNrReal" vbProcedure="false">Eintragungen!$C$65</definedName>
    <definedName function="false" hidden="false" name="SpaltenOffsetDatum" vbProcedure="false">Eintragungen!$C$19</definedName>
    <definedName function="false" hidden="false" name="SpaltenOhneKost" vbProcedure="false">Eintragungen!$C$157:$D$166</definedName>
    <definedName function="false" hidden="false" name="SpaltenOhneKostIndex" vbProcedure="false">Eintragungen!$B$157:$B$166</definedName>
    <definedName function="false" hidden="false" name="SpeichernUnterVorgabe" vbProcedure="false">Eintragungen!$C$68</definedName>
    <definedName function="false" hidden="false" name="TextBeide" vbProcedure="false">Eintragungen!$C$92</definedName>
    <definedName function="false" hidden="false" name="TextNameOrt" vbProcedure="false">Eintragungen!$C$91</definedName>
    <definedName function="false" hidden="false" name="TextWarenArt" vbProcedure="false">Eintragungen!$C$90</definedName>
    <definedName function="false" hidden="false" name="ToolCountry" vbProcedure="false">Eintragungen!$C$13</definedName>
    <definedName function="false" hidden="false" name="ToolCountryDialog" vbProcedure="false">Eintragungen!$C$14</definedName>
    <definedName function="false" hidden="false" name="ToolDatenDialog" vbProcedure="false">Eintragungen!$C$15</definedName>
    <definedName function="false" hidden="false" name="ToolDatenImport" vbProcedure="false">Eintragungen!$C$16</definedName>
    <definedName function="false" hidden="false" name="ToolDatum" vbProcedure="false">Eintragungen!$C$6</definedName>
    <definedName function="false" hidden="false" name="ToolDebug" vbProcedure="false">Eintragungen!$C$11</definedName>
    <definedName function="false" hidden="false" name="ToolHeader" vbProcedure="false">Eintragungen!$C$8</definedName>
    <definedName function="false" hidden="false" name="ToolInfo" vbProcedure="false">Eintragungen!$C$10</definedName>
    <definedName function="false" hidden="false" name="ToolJahr" vbProcedure="false">Eintragungen!$C$7</definedName>
    <definedName function="false" hidden="false" name="ToolKasse" vbProcedure="false">Eintragungen!$C$12</definedName>
    <definedName function="false" hidden="false" name="ToolStand" vbProcedure="false">Eintragungen!$C$5</definedName>
    <definedName function="false" hidden="false" name="ToolTitel" vbProcedure="false">Eintragungen!$C$9</definedName>
    <definedName function="false" hidden="false" name="ToolVersion" vbProcedure="false">Eintragungen!$C$4</definedName>
    <definedName function="false" hidden="false" name="TrennzeichenEinAus" vbProcedure="false">Eintragungen!$C$128</definedName>
    <definedName function="false" hidden="false" name="Usage" vbProcedure="false">Hinweise!$A$2</definedName>
    <definedName function="false" hidden="false" name="Usage_0" vbProcedure="false">Stammdaten!$B$22</definedName>
    <definedName function="false" hidden="false" name="Usage_1" vbProcedure="false">Stammdaten!$C$24</definedName>
    <definedName function="false" hidden="false" name="Usage_2" vbProcedure="false">Stammdaten!$D$25</definedName>
    <definedName function="false" hidden="false" name="Usage_3" vbProcedure="false">Stammdaten!$D$26</definedName>
    <definedName function="false" hidden="false" name="Usage_4" vbProcedure="false">Stammdaten!$D$27</definedName>
    <definedName function="false" hidden="false" name="Usage_5" vbProcedure="false">Stammdaten!$D$28</definedName>
    <definedName function="false" hidden="false" name="Usage_6" vbProcedure="false">Stammdaten!$C$30</definedName>
    <definedName function="false" hidden="false" name="VerrechnungsKonto" vbProcedure="false">Eintragungen!$C$38</definedName>
    <definedName function="false" hidden="false" name="VorlaufNichtSortieren" vbProcedure="false">Eintragungen!$C$89</definedName>
    <definedName function="false" hidden="false" name="VormonatZulassen" vbProcedure="false">Eintragungen!$C$80</definedName>
    <definedName function="false" hidden="false" name="WarenEingang" vbProcedure="false">Eintragungen!$C$42</definedName>
    <definedName function="false" hidden="false" name="WJBeginn" vbProcedure="false">Eintragungen!$C$33</definedName>
    <definedName function="false" hidden="false" name="WJBeginnJahr" vbProcedure="false">Eintragungen!$C$32</definedName>
    <definedName function="false" hidden="false" name="WJBeginnMonat" vbProcedure="false">Eintragungen!$C$31</definedName>
    <definedName function="false" hidden="false" name="WJBeginnTag" vbProcedure="false">Eintragungen!$C$30</definedName>
    <definedName function="false" hidden="false" name="WJEnde" vbProcedure="false">Eintragungen!$C$34</definedName>
    <definedName function="false" hidden="false" name="ZielVerzeichnis" vbProcedure="false">Eintragungen!$C$100</definedName>
    <definedName function="false" hidden="false" name="ZielVerzeichnisASCII" vbProcedure="false">Eintragungen!$C$101</definedName>
    <definedName function="false" hidden="false" localSheetId="8" name="Kommentare" vbProcedure="false">Kommentare!$A$2</definedName>
    <definedName function="true" hidden="false" name="gmodInterface.ButtonOrgHinweiseClick" vbProcedure="true"/>
    <definedName function="true" hidden="false" name="gmodInterface.ButtonStammdatenHilfeClick" vbProcedure="true"/>
    <definedName function="true" hidden="false" name="gmodInterface.ButtonStammdatenAendernClick" vbProcedure="true"/>
    <definedName function="true" hidden="false" name="gmodInterface.ButtonVerwaltungAnzeigenClick" vbProcedure="true"/>
    <definedName function="true" hidden="false" name="gmodInterface.ButtonImportTextVorlagenClick" vbProcedure="true"/>
    <definedName function="true" hidden="false" name="gmodInterface.ButtonExportTextVorlagenClick" vbProcedure="true"/>
    <definedName function="true" hidden="false" name="gmodInterface.ButtonHilfeTextvorlagenClick" vbProcedure="true"/>
    <definedName function="true" hidden="false" name="gmodInterface.ButtonImportTextKostenstellenClick" vbProcedure="true"/>
    <definedName function="true" hidden="false" name="gmodInterface.ButtonExportTextKostenstellenClick" vbProcedure="true"/>
    <definedName function="true" hidden="false" name="gmodInterface.ButtonHilfeKostenstellenClick" vbProcedure="true"/>
    <definedName function="true" hidden="false" name="gmodInterface.ButtonZaehlprotokollClick" vbProcedure="true"/>
    <definedName function="true" hidden="false" name="gmodInterface.ButtonZaehlprotokollDruckenClick" vbProcedure="true"/>
    <definedName function="true" hidden="false" name="gmodInterface.ButtonZaehlprotokollLoeschenClick" vbProcedure="true"/>
    <definedName function="true" hidden="false" name="gmodInterface.ButtonZaehlprotokollHilfeClick" vbProcedure="true"/>
    <definedName function="true" hidden="false" name="gmodInterface.ButtonPrintSetupSetupClick" vbProcedure="true"/>
    <definedName function="true" hidden="false" name="gmodInterface.ButtonPrintSetupResetClick" vbProcedure="true"/>
    <definedName function="true" hidden="false" name="gmodInterface.ButtonPrintSetupHilfeClick" vbProcedure="true"/>
    <definedName function="true" hidden="false" name="gmodInterface.ButtonAktualisierenClick" vbProcedure="true"/>
    <definedName function="true" hidden="false" name="gmodInterface.ButtonDruckenClick" vbProcedure="true"/>
    <definedName function="true" hidden="false" name="gmodInterface.ButtonExportClick" vbProcedure="true"/>
    <definedName function="true" hidden="false" name="gmodInterface.ButtonEinstellungenClick" vbProcedure="true"/>
    <definedName function="true" hidden="false" name="gmodInterface.ButtonZeileLöschenClick" vbProcedure="true"/>
    <definedName function="true" hidden="false" name="gmodInterface.ButtonImportClick" vbProcedure="true"/>
    <definedName function="true" hidden="false" name="gmodInterface.ButtonErfassungHilfeClick" vbProcedure="true"/>
    <definedName function="true" hidden="false" name="gmodInterface.ButtonErfassungJahresUebernahmeClick" vbProcedure="true"/>
  </definedNames>
  <calcPr iterateCount="100" refMode="A1" iterate="false" iterateDelta="0.001"/>
</workbook>
</file>

<file path=xl/comments11.xml><?xml version="1.0" encoding="utf-8"?>
<comments xmlns="http://schemas.openxmlformats.org/spreadsheetml/2006/main" xmlns:xdr="http://schemas.openxmlformats.org/drawingml/2006/spreadsheetDrawing">
  <authors>
    <author/>
  </authors>
  <commentList>
    <comment authorId="0" ref="B12">
      <text>
        <r>
          <rPr>
            <rFont val="Tahoma"/>
            <family val="2"/>
            <b val="true"/>
            <color rgb="00000000"/>
            <sz val="8"/>
          </rPr>
          <t xml:space="preserve">Spalte Lfd. Nr.: 
Zeigt die laufende Nummer an. 
Diese Spalte wird automatisch durch das Programm gefüllt.</t>
        </r>
      </text>
    </comment>
    <comment authorId="0" ref="C12">
      <text>
        <r>
          <rPr>
            <rFont val="Tahoma"/>
            <family val="2"/>
            <b val="true"/>
            <color rgb="00000000"/>
            <sz val="8"/>
          </rPr>
          <t xml:space="preserve">Spalte Status:
Zeigt den Status der Buchungszeile an.
Mögliche Anzeigen sind:
A &lt;Datum&gt; = Datum der Ersterfassung
G &lt;Datum&gt; = Datum der letzten Änderung
E &lt;Datum&gt; = Datum des Exports</t>
        </r>
      </text>
    </comment>
    <comment authorId="0" ref="D12">
      <text>
        <r>
          <rPr>
            <rFont val="Tahoma"/>
            <family val="2"/>
            <b val="true"/>
            <color rgb="00000000"/>
            <sz val="8"/>
          </rPr>
          <t xml:space="preserve">Spalte Einnahmen: 
Geben Sie hier den Betrag der Einnahme an. 
Der Betrag darf nicht mehr als 10 Vorkommastellen und 2 Nachkommastellen (10.2)  haben. 
Beachten Sie, dass die Felder Einnahmen und Ausgaben einer Buchung nicht gleichzeitig gefüllt sein dürfen.</t>
        </r>
      </text>
    </comment>
    <comment authorId="0" ref="E12">
      <text>
        <r>
          <rPr>
            <rFont val="Tahoma"/>
            <family val="2"/>
            <b val="true"/>
            <color rgb="00000000"/>
            <sz val="8"/>
          </rPr>
          <t xml:space="preserve">Spalte Ausgaben: 
Geben Sie hier den Betrag der Entnahme an. 
Der Betrag darf nicht mehr als 10 Vorkommastellen und 2 Nachkommastellen (10.2)  haben. 
Beachten Sie, dass die Felder Einnahmen und Ausgaben einer Buchung nicht gleichzeitig gefüllt sein dürfen.</t>
        </r>
      </text>
    </comment>
    <comment authorId="0" ref="F12">
      <text>
        <r>
          <rPr>
            <rFont val="Tahoma"/>
            <family val="2"/>
            <b val="true"/>
            <color rgb="00000000"/>
            <sz val="8"/>
          </rPr>
          <t xml:space="preserve">Spalte Tagesbestand: 
Hier wird der Tagesendsaldo ausgewiesen. 
Diese Spalte wird automatisch durch das Programm gefüllt.</t>
        </r>
      </text>
    </comment>
    <comment authorId="0" ref="G12">
      <text>
        <r>
          <rPr>
            <rFont val="Tahoma"/>
            <family val="2"/>
            <b val="true"/>
            <color rgb="00000000"/>
            <sz val="8"/>
          </rPr>
          <t xml:space="preserve">Spalte B-Schlüssel: 
Geben Sie hier einen eventuellen Berichtigungsschlüssel ein.
Zulässige Werte sind: 
* 2   Generalumkehr 
* 3   Generalumkehr bei aufzuteilender Vorsteuer 
* 4   Individueller USt-Schlüssel 
* 5   Generalumkehr bei individuellem USt-Schlüssel 
* 9   Aufzuteilende Vorsteuer 
Weitere Schlüssel erfragen Sie bei Ihrem Steuerberater.</t>
        </r>
      </text>
    </comment>
    <comment authorId="0" ref="H12">
      <text>
        <r>
          <rPr>
            <rFont val="Tahoma"/>
            <family val="2"/>
            <b val="true"/>
            <color rgb="00000000"/>
            <sz val="8"/>
          </rPr>
          <t xml:space="preserve">Spalte U-Schlüssel: 
Geben Sie hier einen eventuellen Steuerschlüssel ein.
Zulässige Werte sind:
* 1   Umsatzsteuerfrei (mit Vorsteuerabzug)
* 2   Umsatzsteuer 7%
* 3   Umsatzsteuer 16%
* 8   Vorsteuer 7%
* 9   Vorsteuer 16%
Weitere Schlüssel erfragen Sie bei Ihrem Steuerberater.</t>
        </r>
      </text>
    </comment>
    <comment authorId="0" ref="I12">
      <text>
        <r>
          <rPr>
            <rFont val="Tahoma"/>
            <family val="2"/>
            <b val="true"/>
            <color rgb="00000000"/>
            <sz val="8"/>
          </rPr>
          <t xml:space="preserve">Spalte Gegenkonto: 
Falls bekannt, geben Sie hier das Gegenkonto ein. 
Folgende Eingaben sind zulässig:
* 3400, bei Sachkontenlänge 4
* 340000 oder 3400 00, bei Sachkontenlänge 6
Die Länge des Gegenkontos kann nicht größer sein, als die Kontenlänge der Kasse plus 1.
Dieses Feld kann auch leer bleiben. 
Für ein fehlendes Gegenkonto kann beim Export automatisch das Verrechnungskonto übernommen werden. 
Ist kein Verrechnungskonto angegeben, sind die fehlenden Daten beim späteren Import in die Finanzbuchhaltung zu ergänzen.</t>
        </r>
      </text>
    </comment>
    <comment authorId="0" ref="J12">
      <text>
        <r>
          <rPr>
            <rFont val="Tahoma"/>
            <family val="2"/>
            <b val="true"/>
            <color rgb="00000000"/>
            <sz val="8"/>
          </rPr>
          <t xml:space="preserve">Spalte Rech.Nr. (Belegfeld1): 
Geben Sie hier Ihre Rechnungsnummer ein.
Die Rechnungsnummer darf ein alphanumerischer Wert mit maximal 12 Stellen sein.
Beachten Sie, dass weiterverarbeitende Programme unter Umständen nur numerische Werte verarbeiten können. Fragen Sie Ihren Steuerberater, ob Sie nur numerische Werte verwenden dürfen.</t>
        </r>
      </text>
    </comment>
    <comment authorId="0" ref="K12">
      <text>
        <r>
          <rPr>
            <rFont val="Tahoma"/>
            <family val="2"/>
            <b val="true"/>
            <color rgb="00000000"/>
            <sz val="8"/>
          </rPr>
          <t xml:space="preserve">Spalte Beleg Nr. (Belegfeld2): 
Geben Sie hier Ihre Belegnummer ein.
Die Belegnummer darf ein alphanumerischer Wert mit maximal 12 Stellen sein.
Beachten Sie, dass weiterverarbeitende Programme unter Umständen nur numerische Werte verarbeiten können. Fragen Sie Ihren Steuerberater, ob Sie nur numerische Werte verwenden dürfen.</t>
        </r>
      </text>
    </comment>
    <comment authorId="0" ref="L12">
      <text>
        <r>
          <rPr>
            <rFont val="Tahoma"/>
            <family val="2"/>
            <b val="true"/>
            <color rgb="00000000"/>
            <sz val="8"/>
          </rPr>
          <t xml:space="preserve">Spalte Belegdatum:
Geben Sie hier das Datum des zu buchenden Belegs ein.
Folgende Eingaben können verarbeitet werden:
* Tag des Monats (z.B. 6 --&gt; 06.03. im Blatt 03.2001)
* Tag und Monat (z.B. 6.3. --&gt; 06.03.)
* Tag, Monat und Jahr (z.B. 6.3.2001 --&gt; 06.03.)
Die Eingabe des Datums kann auch ohne Punkt erfolgen
(z.B. 603 --&gt; 06.03.)</t>
        </r>
      </text>
    </comment>
    <comment authorId="0" ref="M12">
      <text>
        <r>
          <rPr>
            <rFont val="Tahoma"/>
            <family val="2"/>
            <b val="true"/>
            <color rgb="00000000"/>
            <sz val="8"/>
          </rPr>
          <t xml:space="preserve">Spalte KOST1:
Geben Sie hier Angaben zu Kostenstellen ein.
KOST1 darf ein alphanumerischer Wert mit maximal 8 Stellen sein.</t>
        </r>
      </text>
    </comment>
    <comment authorId="0" ref="N12">
      <text>
        <r>
          <rPr>
            <rFont val="Tahoma"/>
            <family val="2"/>
            <b val="true"/>
            <color rgb="00000000"/>
            <sz val="8"/>
          </rPr>
          <t xml:space="preserve">Spalte KOST2:
Geben Sie hier Angaben zu Kostenstellen ein.
KOST2 darf ein alphanumerischer Wert mit maximal 8 Stellen sein.</t>
        </r>
      </text>
    </comment>
    <comment authorId="0" ref="O12">
      <text>
        <r>
          <rPr>
            <rFont val="Tahoma"/>
            <family val="2"/>
            <b val="true"/>
            <color rgb="00000000"/>
            <sz val="8"/>
          </rPr>
          <t xml:space="preserve">Spalte KOST-Menge:
Geben Sie hier eine Mengenangabe ein.
Die Mengenangabe darf höchstens 9 Vorkomma-
und 2 Nachkommastellen (9.2) haben</t>
        </r>
      </text>
    </comment>
    <comment authorId="0" ref="P12">
      <text>
        <r>
          <rPr>
            <rFont val="Tahoma"/>
            <family val="2"/>
            <b val="true"/>
            <color rgb="00000000"/>
            <sz val="8"/>
          </rPr>
          <t xml:space="preserve">Spalte Skonto: 
Geben Sie hier einen eventuellen Skontobetrag ein. 
Der Betrag darf höchstens 8 Vorkomma- und 2 Nachkommastellen (8.2) haben</t>
        </r>
      </text>
    </comment>
    <comment authorId="0" ref="Q12">
      <text>
        <r>
          <rPr>
            <rFont val="Tahoma"/>
            <family val="2"/>
            <b val="true"/>
            <color rgb="00000000"/>
            <sz val="8"/>
          </rPr>
          <t xml:space="preserve">Spalte Text:
Geben Sie hier den Buchungstext ein.
Beachten Sie, dass nur die ersten 30 Zeichen bei einem Export übertragen werden können.</t>
        </r>
      </text>
    </comment>
    <comment authorId="0" ref="R12">
      <text>
        <r>
          <rPr>
            <rFont val="Tahoma"/>
            <family val="2"/>
            <b val="true"/>
            <color rgb="00000000"/>
            <sz val="8"/>
          </rPr>
          <t xml:space="preserve">Spalte USt-Satz:
Geben Sie hier bei Bedarf den USt-Satz in Prozent ein.
Der Wert darf nicht mehr als 2 Vorkommastellen und 2 Nachkommastellen (2.2) haben.
Die Daten in dieser Spalten werden als Zusatzinformationen übertragen.</t>
        </r>
      </text>
    </comment>
  </commentList>
</comments>
</file>

<file path=xl/comments12.xml><?xml version="1.0" encoding="utf-8"?>
<comments xmlns="http://schemas.openxmlformats.org/spreadsheetml/2006/main" xmlns:xdr="http://schemas.openxmlformats.org/drawingml/2006/spreadsheetDrawing">
  <authors>
    <author/>
  </authors>
  <commentList>
    <comment authorId="0" ref="B12">
      <text>
        <r>
          <rPr>
            <rFont val="Tahoma"/>
            <family val="2"/>
            <b val="true"/>
            <color rgb="00000000"/>
            <sz val="8"/>
          </rPr>
          <t xml:space="preserve">Spalte Lfd. Nr.: 
Zeigt die laufende Nummer an. 
Diese Spalte wird, abhängig von den gewählten Einstellungen, automatisch durch das Programm gefüllt.</t>
        </r>
      </text>
    </comment>
    <comment authorId="0" ref="C12">
      <text>
        <r>
          <rPr>
            <rFont val="Tahoma"/>
            <family val="2"/>
            <b val="true"/>
            <color rgb="00000000"/>
            <sz val="8"/>
          </rPr>
          <t xml:space="preserve">Spalte Status:
Zeigt den Status der Buchungszeile an.
Folgende Anzeigen sind möglich:
* Angelegt. Erstmaliges Anlegen der Buchungszeile und erfolgreiche Prüfung.
* Geändert. Buchungszeile wurde gegenüber dem Status Angelegt geändert.
* Geprüft. Manuell gesetztes Kennzeichen.
* Exportiert. Die Buchungszeile wurde in einem Vorlauf exportiert.
Bei Status Geprüft wird die Hintergrundfarbe Grün eingestellt und die Buchungszeile gesperrt.
Bei Status Export wird die Hintergrundfarbe Gelb eingestellt und die Buchungszeile gesperrt. Der Status Export kann nur im Dialog Exportverlauf zurück genommen werden. Der Dialog ist über Exportieren... | Verlauf erreichbar.</t>
        </r>
      </text>
    </comment>
    <comment authorId="0" ref="D12">
      <text>
        <r>
          <rPr>
            <rFont val="Tahoma"/>
            <family val="2"/>
            <b val="true"/>
            <color rgb="00000000"/>
            <sz val="8"/>
          </rPr>
          <t xml:space="preserve">Spalte Einnahmen: 
Geben Sie hier den Betrag der Einnahme an. 
Der Betrag darf nicht mehr als 10 Vorkommastellen und 2 Nachkommastellen (10.2)  haben. 
Beachten Sie, dass die Felder Einnahmen und Ausgaben einer Buchung nicht gleichzeitig gefüllt sein dürfen.</t>
        </r>
      </text>
    </comment>
    <comment authorId="0" ref="E12">
      <text>
        <r>
          <rPr>
            <rFont val="Tahoma"/>
            <family val="2"/>
            <b val="true"/>
            <color rgb="00000000"/>
            <sz val="8"/>
          </rPr>
          <t xml:space="preserve">Spalte Ausgaben: 
Geben Sie hier den Betrag der Ausgabe an. 
Der Betrag darf nicht mehr als 10 Vorkommastellen und 2 Nachkommastellen (10.2)  haben. 
Beachten Sie, dass die Felder Einnahmen und Ausgaben einer Buchung nicht gleichzeitig gefüllt sein dürfen.</t>
        </r>
      </text>
    </comment>
    <comment authorId="0" ref="F12">
      <text>
        <r>
          <rPr>
            <rFont val="Tahoma"/>
            <family val="2"/>
            <b val="true"/>
            <color rgb="00000000"/>
            <sz val="8"/>
          </rPr>
          <t xml:space="preserve">Spalte Bestand: 
Hier wird der aktuelle Saldo ausgewiesen. 
Diese Spalte wird automatisch durch das Programm gefüllt. Abhängig von den gewählten Einstellungen entspricht der Betrag dem Tagesendsaldo.</t>
        </r>
      </text>
    </comment>
    <comment authorId="0" ref="G12">
      <text>
        <r>
          <rPr>
            <rFont val="Tahoma"/>
            <family val="2"/>
            <b val="true"/>
            <color rgb="00000000"/>
            <sz val="8"/>
          </rPr>
          <t xml:space="preserve">Spalte B-Schlüssel: 
Geben Sie hier einen eventuellen Berichtigungsschlüssel ein.
Zulässige Werte sind: 
* 2   Generalumkehr 
* 3   Generalumkehr bei aufzuteilender Vorsteuer 
* 5   Individueller USt-Schlüssel 
* 7   Generalumkehr bei individuellem USt-Schlüssel 
* 9   Aufzuteilende Vorsteuer 
Weitere Schlüssel erfragen Sie bei Ihrem Steuerberater.</t>
        </r>
      </text>
    </comment>
    <comment authorId="0" ref="H12">
      <text>
        <r>
          <rPr>
            <rFont val="Tahoma"/>
            <family val="2"/>
            <b val="true"/>
            <color rgb="00000000"/>
            <sz val="8"/>
          </rPr>
          <t xml:space="preserve">Spalte U-Schlüssel: 
Geben Sie hier einen eventuellen Steuerschlüssel ein.
Zulässige Werte sind:
* 1   Umsatzsteuerfrei (mit Vorsteuerabzug)
* 2   Umsatzsteuer 7%
* 3   Umsatzsteuer 19%
* 8   Vorsteuer 7%
* 9   Vorsteuer 19%
Weitere Schlüssel erfragen Sie bei Ihrem Steuerberater.</t>
        </r>
      </text>
    </comment>
    <comment authorId="0" ref="I12">
      <text>
        <r>
          <rPr>
            <rFont val="Tahoma"/>
            <family val="2"/>
            <b val="true"/>
            <color rgb="00000000"/>
            <sz val="8"/>
          </rPr>
          <t xml:space="preserve">Spalte Gegenkonto: 
Falls bekannt, geben Sie hier das Gegenkonto ein. 
Folgende Eingaben sind zulässig:
* 3400, bei Sachkontenlänge 4
* 340000 oder 3400 00, bei Sachkontenlänge 6
Die Länge des Gegenkontos kann nicht größer sein, als die Kontenlänge der Kasse plus 1.
Dieses Feld kann auch leer bleiben. 
Für ein fehlendes Gegenkonto kann beim Export automatisch das Verrechnungskonto übernommen werden. 
Ist kein Verrechnungskonto angegeben, sind die fehlenden Daten beim späteren Import in die Finanzbuchhaltung zu ergänzen.</t>
        </r>
      </text>
    </comment>
    <comment authorId="0" ref="J12">
      <text>
        <r>
          <rPr>
            <rFont val="Tahoma"/>
            <family val="2"/>
            <b val="true"/>
            <color rgb="00000000"/>
            <sz val="8"/>
          </rPr>
          <t xml:space="preserve">Spalte Rech.Nr. (Belegfeld1): 
Geben Sie hier Ihre Rechnungsnummer ein.
Die Rechnungsnummer darf ein alphanumerischer Wert mit maximal 12 Stellen sein.
Beachten Sie, dass weiterverarbeitende Programme unter Umständen nur numerische Werte verarbeiten können. Fragen Sie Ihren Steuerberater, ob Sie nur numerische Werte verwenden dürfen.</t>
        </r>
      </text>
    </comment>
    <comment authorId="0" ref="K12">
      <text>
        <r>
          <rPr>
            <rFont val="Tahoma"/>
            <family val="2"/>
            <b val="true"/>
            <color rgb="00000000"/>
            <sz val="8"/>
          </rPr>
          <t xml:space="preserve">Spalte Beleg Nr. (Belegfeld2): 
Geben Sie hier Ihre Belegnummer ein.
Die Belegnummer darf ein alphanumerischer Wert mit maximal 12 Stellen sein.
Beachten Sie, dass weiterverarbeitende Programme unter Umständen nur numerische Werte verarbeiten können. Fragen Sie Ihren Steuerberater, ob Sie nur numerische Werte verwenden müssen.</t>
        </r>
      </text>
    </comment>
    <comment authorId="0" ref="L12">
      <text>
        <r>
          <rPr>
            <rFont val="Tahoma"/>
            <family val="2"/>
            <b val="true"/>
            <color rgb="00000000"/>
            <sz val="8"/>
          </rPr>
          <t xml:space="preserve">Spalte Belegdatum:
Geben Sie hier das Datum des zu buchenden Belegs ein.
Folgende Eingaben können verarbeitet werden:
* Tag des Monats (z.B. 6 --&gt; 06.03. im Blatt 03.2001)
* Tag und Monat (z.B. 6.3. --&gt; 06.03.)
* Tag, Monat und Jahr (z.B. 6.3.2001 --&gt; 06.03.)
Die Eingabe des Datums kann auch ohne Punkt erfolgen
(z.B. 603 --&gt; 06.03.)</t>
        </r>
      </text>
    </comment>
    <comment authorId="0" ref="M12">
      <text>
        <r>
          <rPr>
            <rFont val="Tahoma"/>
            <family val="2"/>
            <b val="true"/>
            <color rgb="00000000"/>
            <sz val="8"/>
          </rPr>
          <t xml:space="preserve">Spalte KOST1:
Geben Sie hier Angaben zu Kostenstellen ein.
KOST1 darf ein alphanumerischer Wert mit maximal 8 Stellen sein.</t>
        </r>
      </text>
    </comment>
    <comment authorId="0" ref="N12">
      <text>
        <r>
          <rPr>
            <rFont val="Tahoma"/>
            <family val="2"/>
            <b val="true"/>
            <color rgb="00000000"/>
            <sz val="8"/>
          </rPr>
          <t xml:space="preserve">Spalte KOST2:
Geben Sie hier Angaben zu Kostenstellen ein.
KOST2 darf ein alphanumerischer Wert mit maximal 8 Stellen sein.</t>
        </r>
      </text>
    </comment>
    <comment authorId="0" ref="O12">
      <text>
        <r>
          <rPr>
            <rFont val="Tahoma"/>
            <family val="2"/>
            <b val="true"/>
            <color rgb="00000000"/>
            <sz val="8"/>
          </rPr>
          <t xml:space="preserve">Spalte KOST-Menge:
Geben Sie hier eine Mengenangabe ein.
Die Mengenangabe darf höchstens 9 Vorkomma-
und 2 Nachkommastellen (9.2) haben</t>
        </r>
      </text>
    </comment>
    <comment authorId="0" ref="P12">
      <text>
        <r>
          <rPr>
            <rFont val="Tahoma"/>
            <family val="2"/>
            <b val="true"/>
            <color rgb="00000000"/>
            <sz val="8"/>
          </rPr>
          <t xml:space="preserve">Spalte Skonto: 
Geben Sie hier einen eventuellen Skontobetrag ein. 
Der Betrag darf höchstens 8 Vorkomma- und 2 Nachkommastellen (8.2) haben</t>
        </r>
      </text>
    </comment>
    <comment authorId="0" ref="Q12">
      <text>
        <r>
          <rPr>
            <rFont val="Tahoma"/>
            <family val="2"/>
            <b val="true"/>
            <color rgb="00000000"/>
            <sz val="8"/>
          </rPr>
          <t xml:space="preserve">Spalte Text:
Geben Sie hier den Buchungstext ein.
Beachten Sie, dass nur die ersten 30 Zeichen bei einem Export übertragen werden können.</t>
        </r>
      </text>
    </comment>
    <comment authorId="0" ref="R12">
      <text>
        <r>
          <rPr>
            <rFont val="Tahoma"/>
            <family val="2"/>
            <b val="true"/>
            <color rgb="00000000"/>
            <sz val="8"/>
          </rPr>
          <t xml:space="preserve">Spalte USt-Satz:
Geben Sie hier bei Bedarf den USt-Satz in Prozent ein.
Der Wert darf nicht mehr als 2 Vorkommastellen und 2 Nachkommastellen (2.2) haben.
Die Daten in dieser Spalten werden als Zusatzinformationen übertragen.</t>
        </r>
      </text>
    </comment>
  </commentList>
</comments>
</file>

<file path=xl/comments13.xml><?xml version="1.0" encoding="utf-8"?>
<comments xmlns="http://schemas.openxmlformats.org/spreadsheetml/2006/main" xmlns:xdr="http://schemas.openxmlformats.org/drawingml/2006/spreadsheetDrawing">
  <authors>
    <author/>
  </authors>
  <commentList>
    <comment authorId="0" ref="B12">
      <text>
        <r>
          <rPr>
            <rFont val="Tahoma"/>
            <family val="2"/>
            <b val="true"/>
            <color rgb="00000000"/>
            <sz val="8"/>
          </rPr>
          <t xml:space="preserve">Spalte Lfd. Nr.: 
Zeigt die laufende Nummer an. 
Diese Spalte wird, abhängig von den gewählten Einstellungen, automatisch durch das Programm gefüllt.</t>
        </r>
      </text>
    </comment>
    <comment authorId="0" ref="C12">
      <text>
        <r>
          <rPr>
            <rFont val="Tahoma"/>
            <family val="2"/>
            <b val="true"/>
            <color rgb="00000000"/>
            <sz val="8"/>
          </rPr>
          <t xml:space="preserve">Spalte Status:
Zeigt den Status der Buchungszeile an.
Folgende Anzeigen sind möglich:
* Angelegt. Erstmaliges Anlegen der Buchungszeile und erfolgreiche Prüfung.
* Geändert. Buchungszeile wurde gegenüber dem Status Angelegt geändert.
* Geprüft. Manuell gesetztes Kennzeichen.
* Exportiert. Die Buchungszeile wurde in einem Vorlauf exportiert.
Bei Status Geprüft wird die Hintergrundfarbe Grün eingestellt und die Buchungszeile gesperrt.
Bei Status Export wird die Hintergrundfarbe Gelb eingestellt und die Buchungszeile gesperrt. Der Status Export kann nur im Dialog Exportverlauf zurück genommen werden. Der Dialog ist über Exportieren... | Verlauf erreichbar.</t>
        </r>
      </text>
    </comment>
    <comment authorId="0" ref="D12">
      <text>
        <r>
          <rPr>
            <rFont val="Tahoma"/>
            <family val="2"/>
            <b val="true"/>
            <color rgb="00000000"/>
            <sz val="8"/>
          </rPr>
          <t xml:space="preserve">Spalte Einnahmen: 
Geben Sie hier den Betrag der Einnahme an. 
Der Betrag darf nicht mehr als 10 Vorkommastellen und 2 Nachkommastellen (10.2)  haben. 
Beachten Sie, dass die Felder Einnahmen und Ausgaben einer Buchung nicht gleichzeitig gefüllt sein dürfen.</t>
        </r>
      </text>
    </comment>
    <comment authorId="0" ref="E12">
      <text>
        <r>
          <rPr>
            <rFont val="Tahoma"/>
            <family val="2"/>
            <b val="true"/>
            <color rgb="00000000"/>
            <sz val="8"/>
          </rPr>
          <t xml:space="preserve">Spalte Ausgaben: 
Geben Sie hier den Betrag der Ausgabe an. 
Der Betrag darf nicht mehr als 10 Vorkommastellen und 2 Nachkommastellen (10.2)  haben. 
Beachten Sie, dass die Felder Einnahmen und Ausgaben einer Buchung nicht gleichzeitig gefüllt sein dürfen.</t>
        </r>
      </text>
    </comment>
    <comment authorId="0" ref="F12">
      <text>
        <r>
          <rPr>
            <rFont val="Tahoma"/>
            <family val="2"/>
            <b val="true"/>
            <color rgb="00000000"/>
            <sz val="8"/>
          </rPr>
          <t xml:space="preserve">Spalte Bestand: 
Hier wird der aktuelle Saldo ausgewiesen. 
Diese Spalte wird automatisch durch das Programm gefüllt. Abhängig von den gewählten Einstellungen entspricht der Betrag dem Tagesendsaldo.</t>
        </r>
      </text>
    </comment>
    <comment authorId="0" ref="G12">
      <text>
        <r>
          <rPr>
            <rFont val="Tahoma"/>
            <family val="2"/>
            <b val="true"/>
            <color rgb="00000000"/>
            <sz val="8"/>
          </rPr>
          <t xml:space="preserve">Spalte B-Schlüssel: 
Geben Sie hier einen eventuellen Berichtigungsschlüssel ein.
Zulässige Werte sind: 
* 2   Generalumkehr 
* 3   Generalumkehr bei aufzuteilender Vorsteuer 
* 5   Individueller USt-Schlüssel 
* 7   Generalumkehr bei individuellem USt-Schlüssel 
* 9   Aufzuteilende Vorsteuer 
Weitere Schlüssel erfragen Sie bei Ihrem Steuerberater.</t>
        </r>
      </text>
    </comment>
    <comment authorId="0" ref="H12">
      <text>
        <r>
          <rPr>
            <rFont val="Tahoma"/>
            <family val="2"/>
            <b val="true"/>
            <color rgb="00000000"/>
            <sz val="8"/>
          </rPr>
          <t xml:space="preserve">Spalte U-Schlüssel: 
Geben Sie hier einen eventuellen Steuerschlüssel ein.
Zulässige Werte sind:
* 1   Umsatzsteuerfrei (mit Vorsteuerabzug)
* 2   Umsatzsteuer 7%
* 3   Umsatzsteuer 19%
* 8   Vorsteuer 7%
* 9   Vorsteuer 19%
Weitere Schlüssel erfragen Sie bei Ihrem Steuerberater.</t>
        </r>
      </text>
    </comment>
    <comment authorId="0" ref="I12">
      <text>
        <r>
          <rPr>
            <rFont val="Tahoma"/>
            <family val="2"/>
            <b val="true"/>
            <color rgb="00000000"/>
            <sz val="8"/>
          </rPr>
          <t xml:space="preserve">Spalte Gegenkonto: 
Falls bekannt, geben Sie hier das Gegenkonto ein. 
Folgende Eingaben sind zulässig:
* 3400, bei Sachkontenlänge 4
* 340000 oder 3400 00, bei Sachkontenlänge 6
Die Länge des Gegenkontos kann nicht größer sein, als die Kontenlänge der Kasse plus 1.
Dieses Feld kann auch leer bleiben. 
Für ein fehlendes Gegenkonto kann beim Export automatisch das Verrechnungskonto übernommen werden. 
Ist kein Verrechnungskonto angegeben, sind die fehlenden Daten beim späteren Import in die Finanzbuchhaltung zu ergänzen.</t>
        </r>
      </text>
    </comment>
    <comment authorId="0" ref="J12">
      <text>
        <r>
          <rPr>
            <rFont val="Tahoma"/>
            <family val="2"/>
            <b val="true"/>
            <color rgb="00000000"/>
            <sz val="8"/>
          </rPr>
          <t xml:space="preserve">Spalte Rech.Nr. (Belegfeld1): 
Geben Sie hier Ihre Rechnungsnummer ein.
Die Rechnungsnummer darf ein alphanumerischer Wert mit maximal 12 Stellen sein.
Beachten Sie, dass weiterverarbeitende Programme unter Umständen nur numerische Werte verarbeiten können. Fragen Sie Ihren Steuerberater, ob Sie nur numerische Werte verwenden dürfen.</t>
        </r>
      </text>
    </comment>
    <comment authorId="0" ref="K12">
      <text>
        <r>
          <rPr>
            <rFont val="Tahoma"/>
            <family val="2"/>
            <b val="true"/>
            <color rgb="00000000"/>
            <sz val="8"/>
          </rPr>
          <t xml:space="preserve">Spalte Beleg Nr. (Belegfeld2): 
Geben Sie hier Ihre Belegnummer ein.
Die Belegnummer darf ein alphanumerischer Wert mit maximal 12 Stellen sein.
Beachten Sie, dass weiterverarbeitende Programme unter Umständen nur numerische Werte verarbeiten können. Fragen Sie Ihren Steuerberater, ob Sie nur numerische Werte verwenden müssen.</t>
        </r>
      </text>
    </comment>
    <comment authorId="0" ref="L12">
      <text>
        <r>
          <rPr>
            <rFont val="Tahoma"/>
            <family val="2"/>
            <b val="true"/>
            <color rgb="00000000"/>
            <sz val="8"/>
          </rPr>
          <t xml:space="preserve">Spalte Belegdatum:
Geben Sie hier das Datum des zu buchenden Belegs ein.
Folgende Eingaben können verarbeitet werden:
* Tag des Monats (z.B. 6 --&gt; 06.03. im Blatt 03.2001)
* Tag und Monat (z.B. 6.3. --&gt; 06.03.)
* Tag, Monat und Jahr (z.B. 6.3.2001 --&gt; 06.03.)
Die Eingabe des Datums kann auch ohne Punkt erfolgen
(z.B. 603 --&gt; 06.03.)</t>
        </r>
      </text>
    </comment>
    <comment authorId="0" ref="M12">
      <text>
        <r>
          <rPr>
            <rFont val="Tahoma"/>
            <family val="2"/>
            <b val="true"/>
            <color rgb="00000000"/>
            <sz val="8"/>
          </rPr>
          <t xml:space="preserve">Spalte KOST1:
Geben Sie hier Angaben zu Kostenstellen ein.
KOST1 darf ein alphanumerischer Wert mit maximal 8 Stellen sein.</t>
        </r>
      </text>
    </comment>
    <comment authorId="0" ref="N12">
      <text>
        <r>
          <rPr>
            <rFont val="Tahoma"/>
            <family val="2"/>
            <b val="true"/>
            <color rgb="00000000"/>
            <sz val="8"/>
          </rPr>
          <t xml:space="preserve">Spalte KOST2:
Geben Sie hier Angaben zu Kostenstellen ein.
KOST2 darf ein alphanumerischer Wert mit maximal 8 Stellen sein.</t>
        </r>
      </text>
    </comment>
    <comment authorId="0" ref="O12">
      <text>
        <r>
          <rPr>
            <rFont val="Tahoma"/>
            <family val="2"/>
            <b val="true"/>
            <color rgb="00000000"/>
            <sz val="8"/>
          </rPr>
          <t xml:space="preserve">Spalte KOST-Menge:
Geben Sie hier eine Mengenangabe ein.
Die Mengenangabe darf höchstens 9 Vorkomma-
und 2 Nachkommastellen (9.2) haben</t>
        </r>
      </text>
    </comment>
    <comment authorId="0" ref="P12">
      <text>
        <r>
          <rPr>
            <rFont val="Tahoma"/>
            <family val="2"/>
            <b val="true"/>
            <color rgb="00000000"/>
            <sz val="8"/>
          </rPr>
          <t xml:space="preserve">Spalte Skonto: 
Geben Sie hier einen eventuellen Skontobetrag ein. 
Der Betrag darf höchstens 8 Vorkomma- und 2 Nachkommastellen (8.2) haben</t>
        </r>
      </text>
    </comment>
    <comment authorId="0" ref="Q12">
      <text>
        <r>
          <rPr>
            <rFont val="Tahoma"/>
            <family val="2"/>
            <b val="true"/>
            <color rgb="00000000"/>
            <sz val="8"/>
          </rPr>
          <t xml:space="preserve">Spalte Text:
Geben Sie hier den Buchungstext ein.
Beachten Sie, dass nur die ersten 30 Zeichen bei einem Export übertragen werden können.</t>
        </r>
      </text>
    </comment>
    <comment authorId="0" ref="R12">
      <text>
        <r>
          <rPr>
            <rFont val="Tahoma"/>
            <family val="2"/>
            <b val="true"/>
            <color rgb="00000000"/>
            <sz val="8"/>
          </rPr>
          <t xml:space="preserve">Spalte USt-Satz:
Geben Sie hier bei Bedarf den USt-Satz in Prozent ein.
Der Wert darf nicht mehr als 2 Vorkommastellen und 2 Nachkommastellen (2.2) haben.
Die Daten in dieser Spalten werden als Zusatzinformationen übertragen.</t>
        </r>
      </text>
    </comment>
  </commentList>
</comments>
</file>

<file path=xl/comments14.xml><?xml version="1.0" encoding="utf-8"?>
<comments xmlns="http://schemas.openxmlformats.org/spreadsheetml/2006/main" xmlns:xdr="http://schemas.openxmlformats.org/drawingml/2006/spreadsheetDrawing">
  <authors>
    <author/>
  </authors>
  <commentList>
    <comment authorId="0" ref="B12">
      <text>
        <r>
          <rPr>
            <rFont val="Tahoma"/>
            <family val="2"/>
            <b val="true"/>
            <color rgb="00000000"/>
            <sz val="8"/>
          </rPr>
          <t xml:space="preserve">Spalte Lfd. Nr.: 
Zeigt die laufende Nummer an. 
Diese Spalte wird, abhängig von den gewählten Einstellungen, automatisch durch das Programm gefüllt.</t>
        </r>
      </text>
    </comment>
    <comment authorId="0" ref="C12">
      <text>
        <r>
          <rPr>
            <rFont val="Tahoma"/>
            <family val="2"/>
            <b val="true"/>
            <color rgb="00000000"/>
            <sz val="8"/>
          </rPr>
          <t xml:space="preserve">Spalte Status:
Zeigt den Status der Buchungszeile an.
Folgende Anzeigen sind möglich:
* Angelegt. Erstmaliges Anlegen der Buchungszeile und erfolgreiche Prüfung.
* Geändert. Buchungszeile wurde gegenüber dem Status Angelegt geändert.
* Geprüft. Manuell gesetztes Kennzeichen.
* Exportiert. Die Buchungszeile wurde in einem Vorlauf exportiert.
Bei Status Geprüft wird die Hintergrundfarbe Grün eingestellt und die Buchungszeile gesperrt.
Bei Status Export wird die Hintergrundfarbe Gelb eingestellt und die Buchungszeile gesperrt. Der Status Export kann nur im Dialog Exportverlauf zurück genommen werden. Der Dialog ist über Exportieren... | Verlauf erreichbar.</t>
        </r>
      </text>
    </comment>
    <comment authorId="0" ref="D12">
      <text>
        <r>
          <rPr>
            <rFont val="Tahoma"/>
            <family val="2"/>
            <b val="true"/>
            <color rgb="00000000"/>
            <sz val="8"/>
          </rPr>
          <t xml:space="preserve">Spalte Einnahmen: 
Geben Sie hier den Betrag der Einnahme an. 
Der Betrag darf nicht mehr als 10 Vorkommastellen und 2 Nachkommastellen (10.2)  haben. 
Beachten Sie, dass die Felder Einnahmen und Ausgaben einer Buchung nicht gleichzeitig gefüllt sein dürfen.</t>
        </r>
      </text>
    </comment>
    <comment authorId="0" ref="E12">
      <text>
        <r>
          <rPr>
            <rFont val="Tahoma"/>
            <family val="2"/>
            <b val="true"/>
            <color rgb="00000000"/>
            <sz val="8"/>
          </rPr>
          <t xml:space="preserve">Spalte Ausgaben: 
Geben Sie hier den Betrag der Ausgabe an. 
Der Betrag darf nicht mehr als 10 Vorkommastellen und 2 Nachkommastellen (10.2)  haben. 
Beachten Sie, dass die Felder Einnahmen und Ausgaben einer Buchung nicht gleichzeitig gefüllt sein dürfen.</t>
        </r>
      </text>
    </comment>
    <comment authorId="0" ref="F12">
      <text>
        <r>
          <rPr>
            <rFont val="Tahoma"/>
            <family val="2"/>
            <b val="true"/>
            <color rgb="00000000"/>
            <sz val="8"/>
          </rPr>
          <t xml:space="preserve">Spalte Bestand: 
Hier wird der aktuelle Saldo ausgewiesen. 
Diese Spalte wird automatisch durch das Programm gefüllt. Abhängig von den gewählten Einstellungen entspricht der Betrag dem Tagesendsaldo.</t>
        </r>
      </text>
    </comment>
    <comment authorId="0" ref="G12">
      <text>
        <r>
          <rPr>
            <rFont val="Tahoma"/>
            <family val="2"/>
            <b val="true"/>
            <color rgb="00000000"/>
            <sz val="8"/>
          </rPr>
          <t xml:space="preserve">Spalte B-Schlüssel: 
Geben Sie hier einen eventuellen Berichtigungsschlüssel ein.
Zulässige Werte sind: 
* 2   Generalumkehr 
* 3   Generalumkehr bei aufzuteilender Vorsteuer 
* 5   Individueller USt-Schlüssel 
* 7   Generalumkehr bei individuellem USt-Schlüssel 
* 9   Aufzuteilende Vorsteuer 
Weitere Schlüssel erfragen Sie bei Ihrem Steuerberater.</t>
        </r>
      </text>
    </comment>
    <comment authorId="0" ref="H12">
      <text>
        <r>
          <rPr>
            <rFont val="Tahoma"/>
            <family val="2"/>
            <b val="true"/>
            <color rgb="00000000"/>
            <sz val="8"/>
          </rPr>
          <t xml:space="preserve">Spalte U-Schlüssel: 
Geben Sie hier einen eventuellen Steuerschlüssel ein.
Zulässige Werte sind:
* 1   Umsatzsteuerfrei (mit Vorsteuerabzug)
* 2   Umsatzsteuer 7%
* 3   Umsatzsteuer 19%
* 8   Vorsteuer 7%
* 9   Vorsteuer 19%
Weitere Schlüssel erfragen Sie bei Ihrem Steuerberater.</t>
        </r>
      </text>
    </comment>
    <comment authorId="0" ref="I12">
      <text>
        <r>
          <rPr>
            <rFont val="Tahoma"/>
            <family val="2"/>
            <b val="true"/>
            <color rgb="00000000"/>
            <sz val="8"/>
          </rPr>
          <t xml:space="preserve">Spalte Gegenkonto: 
Falls bekannt, geben Sie hier das Gegenkonto ein. 
Folgende Eingaben sind zulässig:
* 3400, bei Sachkontenlänge 4
* 340000 oder 3400 00, bei Sachkontenlänge 6
Die Länge des Gegenkontos kann nicht größer sein, als die Kontenlänge der Kasse plus 1.
Dieses Feld kann auch leer bleiben. 
Für ein fehlendes Gegenkonto kann beim Export automatisch das Verrechnungskonto übernommen werden. 
Ist kein Verrechnungskonto angegeben, sind die fehlenden Daten beim späteren Import in die Finanzbuchhaltung zu ergänzen.</t>
        </r>
      </text>
    </comment>
    <comment authorId="0" ref="J12">
      <text>
        <r>
          <rPr>
            <rFont val="Tahoma"/>
            <family val="2"/>
            <b val="true"/>
            <color rgb="00000000"/>
            <sz val="8"/>
          </rPr>
          <t xml:space="preserve">Spalte Rech.Nr. (Belegfeld1): 
Geben Sie hier Ihre Rechnungsnummer ein.
Die Rechnungsnummer darf ein alphanumerischer Wert mit maximal 12 Stellen sein.
Beachten Sie, dass weiterverarbeitende Programme unter Umständen nur numerische Werte verarbeiten können. Fragen Sie Ihren Steuerberater, ob Sie nur numerische Werte verwenden dürfen.</t>
        </r>
      </text>
    </comment>
    <comment authorId="0" ref="K12">
      <text>
        <r>
          <rPr>
            <rFont val="Tahoma"/>
            <family val="2"/>
            <b val="true"/>
            <color rgb="00000000"/>
            <sz val="8"/>
          </rPr>
          <t xml:space="preserve">Spalte Beleg Nr. (Belegfeld2): 
Geben Sie hier Ihre Belegnummer ein.
Die Belegnummer darf ein alphanumerischer Wert mit maximal 12 Stellen sein.
Beachten Sie, dass weiterverarbeitende Programme unter Umständen nur numerische Werte verarbeiten können. Fragen Sie Ihren Steuerberater, ob Sie nur numerische Werte verwenden müssen.</t>
        </r>
      </text>
    </comment>
    <comment authorId="0" ref="L12">
      <text>
        <r>
          <rPr>
            <rFont val="Tahoma"/>
            <family val="2"/>
            <b val="true"/>
            <color rgb="00000000"/>
            <sz val="8"/>
          </rPr>
          <t xml:space="preserve">Spalte Belegdatum:
Geben Sie hier das Datum des zu buchenden Belegs ein.
Folgende Eingaben können verarbeitet werden:
* Tag des Monats (z.B. 6 --&gt; 06.03. im Blatt 03.2001)
* Tag und Monat (z.B. 6.3. --&gt; 06.03.)
* Tag, Monat und Jahr (z.B. 6.3.2001 --&gt; 06.03.)
Die Eingabe des Datums kann auch ohne Punkt erfolgen
(z.B. 603 --&gt; 06.03.)</t>
        </r>
      </text>
    </comment>
    <comment authorId="0" ref="M12">
      <text>
        <r>
          <rPr>
            <rFont val="Tahoma"/>
            <family val="2"/>
            <b val="true"/>
            <color rgb="00000000"/>
            <sz val="8"/>
          </rPr>
          <t xml:space="preserve">Spalte KOST1:
Geben Sie hier Angaben zu Kostenstellen ein.
KOST1 darf ein alphanumerischer Wert mit maximal 8 Stellen sein.</t>
        </r>
      </text>
    </comment>
    <comment authorId="0" ref="N12">
      <text>
        <r>
          <rPr>
            <rFont val="Tahoma"/>
            <family val="2"/>
            <b val="true"/>
            <color rgb="00000000"/>
            <sz val="8"/>
          </rPr>
          <t xml:space="preserve">Spalte KOST2:
Geben Sie hier Angaben zu Kostenstellen ein.
KOST2 darf ein alphanumerischer Wert mit maximal 8 Stellen sein.</t>
        </r>
      </text>
    </comment>
    <comment authorId="0" ref="O12">
      <text>
        <r>
          <rPr>
            <rFont val="Tahoma"/>
            <family val="2"/>
            <b val="true"/>
            <color rgb="00000000"/>
            <sz val="8"/>
          </rPr>
          <t xml:space="preserve">Spalte KOST-Menge:
Geben Sie hier eine Mengenangabe ein.
Die Mengenangabe darf höchstens 9 Vorkomma-
und 2 Nachkommastellen (9.2) haben</t>
        </r>
      </text>
    </comment>
    <comment authorId="0" ref="P12">
      <text>
        <r>
          <rPr>
            <rFont val="Tahoma"/>
            <family val="2"/>
            <b val="true"/>
            <color rgb="00000000"/>
            <sz val="8"/>
          </rPr>
          <t xml:space="preserve">Spalte Skonto: 
Geben Sie hier einen eventuellen Skontobetrag ein. 
Der Betrag darf höchstens 8 Vorkomma- und 2 Nachkommastellen (8.2) haben</t>
        </r>
      </text>
    </comment>
    <comment authorId="0" ref="Q12">
      <text>
        <r>
          <rPr>
            <rFont val="Tahoma"/>
            <family val="2"/>
            <b val="true"/>
            <color rgb="00000000"/>
            <sz val="8"/>
          </rPr>
          <t xml:space="preserve">Spalte Text:
Geben Sie hier den Buchungstext ein.
Beachten Sie, dass nur die ersten 30 Zeichen bei einem Export übertragen werden können.</t>
        </r>
      </text>
    </comment>
    <comment authorId="0" ref="R12">
      <text>
        <r>
          <rPr>
            <rFont val="Tahoma"/>
            <family val="2"/>
            <b val="true"/>
            <color rgb="00000000"/>
            <sz val="8"/>
          </rPr>
          <t xml:space="preserve">Spalte USt-Satz:
Geben Sie hier bei Bedarf den USt-Satz in Prozent ein.
Der Wert darf nicht mehr als 2 Vorkommastellen und 2 Nachkommastellen (2.2) haben.
Die Daten in dieser Spalten werden als Zusatzinformationen übertragen.</t>
        </r>
      </text>
    </comment>
  </commentList>
</comments>
</file>

<file path=xl/comments15.xml><?xml version="1.0" encoding="utf-8"?>
<comments xmlns="http://schemas.openxmlformats.org/spreadsheetml/2006/main" xmlns:xdr="http://schemas.openxmlformats.org/drawingml/2006/spreadsheetDrawing">
  <authors>
    <author/>
  </authors>
  <commentList>
    <comment authorId="0" ref="B12">
      <text>
        <r>
          <rPr>
            <rFont val="Tahoma"/>
            <family val="2"/>
            <b val="true"/>
            <color rgb="00000000"/>
            <sz val="8"/>
          </rPr>
          <t xml:space="preserve">Spalte Lfd. Nr.: 
Zeigt die laufende Nummer an. 
Diese Spalte wird, abhängig von den gewählten Einstellungen, automatisch durch das Programm gefüllt.</t>
        </r>
      </text>
    </comment>
    <comment authorId="0" ref="C12">
      <text>
        <r>
          <rPr>
            <rFont val="Tahoma"/>
            <family val="2"/>
            <b val="true"/>
            <color rgb="00000000"/>
            <sz val="8"/>
          </rPr>
          <t xml:space="preserve">Spalte Status:
Zeigt den Status der Buchungszeile an.
Folgende Anzeigen sind möglich:
* Angelegt. Erstmaliges Anlegen der Buchungszeile und erfolgreiche Prüfung.
* Geändert. Buchungszeile wurde gegenüber dem Status Angelegt geändert.
* Geprüft. Manuell gesetztes Kennzeichen.
* Exportiert. Die Buchungszeile wurde in einem Vorlauf exportiert.
Bei Status Geprüft wird die Hintergrundfarbe Grün eingestellt und die Buchungszeile gesperrt.
Bei Status Export wird die Hintergrundfarbe Gelb eingestellt und die Buchungszeile gesperrt. Der Status Export kann nur im Dialog Exportverlauf zurück genommen werden. Der Dialog ist über Exportieren... | Verlauf erreichbar.</t>
        </r>
      </text>
    </comment>
    <comment authorId="0" ref="D12">
      <text>
        <r>
          <rPr>
            <rFont val="Tahoma"/>
            <family val="2"/>
            <b val="true"/>
            <color rgb="00000000"/>
            <sz val="8"/>
          </rPr>
          <t xml:space="preserve">Spalte Einnahmen: 
Geben Sie hier den Betrag der Einnahme an. 
Der Betrag darf nicht mehr als 10 Vorkommastellen und 2 Nachkommastellen (10.2)  haben. 
Beachten Sie, dass die Felder Einnahmen und Ausgaben einer Buchung nicht gleichzeitig gefüllt sein dürfen.</t>
        </r>
      </text>
    </comment>
    <comment authorId="0" ref="E12">
      <text>
        <r>
          <rPr>
            <rFont val="Tahoma"/>
            <family val="2"/>
            <b val="true"/>
            <color rgb="00000000"/>
            <sz val="8"/>
          </rPr>
          <t xml:space="preserve">Spalte Ausgaben: 
Geben Sie hier den Betrag der Ausgabe an. 
Der Betrag darf nicht mehr als 10 Vorkommastellen und 2 Nachkommastellen (10.2)  haben. 
Beachten Sie, dass die Felder Einnahmen und Ausgaben einer Buchung nicht gleichzeitig gefüllt sein dürfen.</t>
        </r>
      </text>
    </comment>
    <comment authorId="0" ref="F12">
      <text>
        <r>
          <rPr>
            <rFont val="Tahoma"/>
            <family val="2"/>
            <b val="true"/>
            <color rgb="00000000"/>
            <sz val="8"/>
          </rPr>
          <t xml:space="preserve">Spalte Bestand: 
Hier wird der aktuelle Saldo ausgewiesen. 
Diese Spalte wird automatisch durch das Programm gefüllt. Abhängig von den gewählten Einstellungen entspricht der Betrag dem Tagesendsaldo.</t>
        </r>
      </text>
    </comment>
    <comment authorId="0" ref="G12">
      <text>
        <r>
          <rPr>
            <rFont val="Tahoma"/>
            <family val="2"/>
            <b val="true"/>
            <color rgb="00000000"/>
            <sz val="8"/>
          </rPr>
          <t xml:space="preserve">Spalte B-Schlüssel: 
Geben Sie hier einen eventuellen Berichtigungsschlüssel ein.
Zulässige Werte sind: 
* 2   Generalumkehr 
* 3   Generalumkehr bei aufzuteilender Vorsteuer 
* 5   Individueller USt-Schlüssel 
* 7   Generalumkehr bei individuellem USt-Schlüssel 
* 9   Aufzuteilende Vorsteuer 
Weitere Schlüssel erfragen Sie bei Ihrem Steuerberater.</t>
        </r>
      </text>
    </comment>
    <comment authorId="0" ref="H12">
      <text>
        <r>
          <rPr>
            <rFont val="Tahoma"/>
            <family val="2"/>
            <b val="true"/>
            <color rgb="00000000"/>
            <sz val="8"/>
          </rPr>
          <t xml:space="preserve">Spalte U-Schlüssel: 
Geben Sie hier einen eventuellen Steuerschlüssel ein.
Zulässige Werte sind:
* 1   Umsatzsteuerfrei (mit Vorsteuerabzug)
* 2   Umsatzsteuer 7%
* 3   Umsatzsteuer 19%
* 8   Vorsteuer 7%
* 9   Vorsteuer 19%
Weitere Schlüssel erfragen Sie bei Ihrem Steuerberater.</t>
        </r>
      </text>
    </comment>
    <comment authorId="0" ref="I12">
      <text>
        <r>
          <rPr>
            <rFont val="Tahoma"/>
            <family val="2"/>
            <b val="true"/>
            <color rgb="00000000"/>
            <sz val="8"/>
          </rPr>
          <t xml:space="preserve">Spalte Gegenkonto: 
Falls bekannt, geben Sie hier das Gegenkonto ein. 
Folgende Eingaben sind zulässig:
* 3400, bei Sachkontenlänge 4
* 340000 oder 3400 00, bei Sachkontenlänge 6
Die Länge des Gegenkontos kann nicht größer sein, als die Kontenlänge der Kasse plus 1.
Dieses Feld kann auch leer bleiben. 
Für ein fehlendes Gegenkonto kann beim Export automatisch das Verrechnungskonto übernommen werden. 
Ist kein Verrechnungskonto angegeben, sind die fehlenden Daten beim späteren Import in die Finanzbuchhaltung zu ergänzen.</t>
        </r>
      </text>
    </comment>
    <comment authorId="0" ref="J12">
      <text>
        <r>
          <rPr>
            <rFont val="Tahoma"/>
            <family val="2"/>
            <b val="true"/>
            <color rgb="00000000"/>
            <sz val="8"/>
          </rPr>
          <t xml:space="preserve">Spalte Rech.Nr. (Belegfeld1): 
Geben Sie hier Ihre Rechnungsnummer ein.
Die Rechnungsnummer darf ein alphanumerischer Wert mit maximal 12 Stellen sein.
Beachten Sie, dass weiterverarbeitende Programme unter Umständen nur numerische Werte verarbeiten können. Fragen Sie Ihren Steuerberater, ob Sie nur numerische Werte verwenden dürfen.</t>
        </r>
      </text>
    </comment>
    <comment authorId="0" ref="K12">
      <text>
        <r>
          <rPr>
            <rFont val="Tahoma"/>
            <family val="2"/>
            <b val="true"/>
            <color rgb="00000000"/>
            <sz val="8"/>
          </rPr>
          <t xml:space="preserve">Spalte Beleg Nr. (Belegfeld2): 
Geben Sie hier Ihre Belegnummer ein.
Die Belegnummer darf ein alphanumerischer Wert mit maximal 12 Stellen sein.
Beachten Sie, dass weiterverarbeitende Programme unter Umständen nur numerische Werte verarbeiten können. Fragen Sie Ihren Steuerberater, ob Sie nur numerische Werte verwenden müssen.</t>
        </r>
      </text>
    </comment>
    <comment authorId="0" ref="L12">
      <text>
        <r>
          <rPr>
            <rFont val="Tahoma"/>
            <family val="2"/>
            <b val="true"/>
            <color rgb="00000000"/>
            <sz val="8"/>
          </rPr>
          <t xml:space="preserve">Spalte Belegdatum:
Geben Sie hier das Datum des zu buchenden Belegs ein.
Folgende Eingaben können verarbeitet werden:
* Tag des Monats (z.B. 6 --&gt; 06.03. im Blatt 03.2001)
* Tag und Monat (z.B. 6.3. --&gt; 06.03.)
* Tag, Monat und Jahr (z.B. 6.3.2001 --&gt; 06.03.)
Die Eingabe des Datums kann auch ohne Punkt erfolgen
(z.B. 603 --&gt; 06.03.)</t>
        </r>
      </text>
    </comment>
    <comment authorId="0" ref="M12">
      <text>
        <r>
          <rPr>
            <rFont val="Tahoma"/>
            <family val="2"/>
            <b val="true"/>
            <color rgb="00000000"/>
            <sz val="8"/>
          </rPr>
          <t xml:space="preserve">Spalte KOST1:
Geben Sie hier Angaben zu Kostenstellen ein.
KOST1 darf ein alphanumerischer Wert mit maximal 8 Stellen sein.</t>
        </r>
      </text>
    </comment>
    <comment authorId="0" ref="N12">
      <text>
        <r>
          <rPr>
            <rFont val="Tahoma"/>
            <family val="2"/>
            <b val="true"/>
            <color rgb="00000000"/>
            <sz val="8"/>
          </rPr>
          <t xml:space="preserve">Spalte KOST2:
Geben Sie hier Angaben zu Kostenstellen ein.
KOST2 darf ein alphanumerischer Wert mit maximal 8 Stellen sein.</t>
        </r>
      </text>
    </comment>
    <comment authorId="0" ref="O12">
      <text>
        <r>
          <rPr>
            <rFont val="Tahoma"/>
            <family val="2"/>
            <b val="true"/>
            <color rgb="00000000"/>
            <sz val="8"/>
          </rPr>
          <t xml:space="preserve">Spalte KOST-Menge:
Geben Sie hier eine Mengenangabe ein.
Die Mengenangabe darf höchstens 9 Vorkomma-
und 2 Nachkommastellen (9.2) haben</t>
        </r>
      </text>
    </comment>
    <comment authorId="0" ref="P12">
      <text>
        <r>
          <rPr>
            <rFont val="Tahoma"/>
            <family val="2"/>
            <b val="true"/>
            <color rgb="00000000"/>
            <sz val="8"/>
          </rPr>
          <t xml:space="preserve">Spalte Skonto: 
Geben Sie hier einen eventuellen Skontobetrag ein. 
Der Betrag darf höchstens 8 Vorkomma- und 2 Nachkommastellen (8.2) haben</t>
        </r>
      </text>
    </comment>
    <comment authorId="0" ref="Q12">
      <text>
        <r>
          <rPr>
            <rFont val="Tahoma"/>
            <family val="2"/>
            <b val="true"/>
            <color rgb="00000000"/>
            <sz val="8"/>
          </rPr>
          <t xml:space="preserve">Spalte Text:
Geben Sie hier den Buchungstext ein.
Beachten Sie, dass nur die ersten 30 Zeichen bei einem Export übertragen werden können.</t>
        </r>
      </text>
    </comment>
    <comment authorId="0" ref="R12">
      <text>
        <r>
          <rPr>
            <rFont val="Tahoma"/>
            <family val="2"/>
            <b val="true"/>
            <color rgb="00000000"/>
            <sz val="8"/>
          </rPr>
          <t xml:space="preserve">Spalte USt-Satz:
Geben Sie hier bei Bedarf den USt-Satz in Prozent ein.
Der Wert darf nicht mehr als 2 Vorkommastellen und 2 Nachkommastellen (2.2) haben.
Die Daten in dieser Spalten werden als Zusatzinformationen übertragen.</t>
        </r>
      </text>
    </comment>
  </commentList>
</comments>
</file>

<file path=xl/comments16.xml><?xml version="1.0" encoding="utf-8"?>
<comments xmlns="http://schemas.openxmlformats.org/spreadsheetml/2006/main" xmlns:xdr="http://schemas.openxmlformats.org/drawingml/2006/spreadsheetDrawing">
  <authors>
    <author/>
  </authors>
  <commentList>
    <comment authorId="0" ref="B12">
      <text>
        <r>
          <rPr>
            <rFont val="Tahoma"/>
            <family val="2"/>
            <b val="true"/>
            <color rgb="00000000"/>
            <sz val="8"/>
          </rPr>
          <t xml:space="preserve">Spalte Lfd. Nr.: 
Zeigt die laufende Nummer an. 
Diese Spalte wird, abhängig von den gewählten Einstellungen, automatisch durch das Programm gefüllt.</t>
        </r>
      </text>
    </comment>
    <comment authorId="0" ref="C12">
      <text>
        <r>
          <rPr>
            <rFont val="Tahoma"/>
            <family val="2"/>
            <b val="true"/>
            <color rgb="00000000"/>
            <sz val="8"/>
          </rPr>
          <t xml:space="preserve">Spalte Status:
Zeigt den Status der Buchungszeile an.
Folgende Anzeigen sind möglich:
* Angelegt. Erstmaliges Anlegen der Buchungszeile und erfolgreiche Prüfung.
* Geändert. Buchungszeile wurde gegenüber dem Status Angelegt geändert.
* Geprüft. Manuell gesetztes Kennzeichen.
* Exportiert. Die Buchungszeile wurde in einem Vorlauf exportiert.
Bei Status Geprüft wird die Hintergrundfarbe Grün eingestellt und die Buchungszeile gesperrt.
Bei Status Export wird die Hintergrundfarbe Gelb eingestellt und die Buchungszeile gesperrt. Der Status Export kann nur im Dialog Exportverlauf zurück genommen werden. Der Dialog ist über Exportieren... | Verlauf erreichbar.</t>
        </r>
      </text>
    </comment>
    <comment authorId="0" ref="D12">
      <text>
        <r>
          <rPr>
            <rFont val="Tahoma"/>
            <family val="2"/>
            <b val="true"/>
            <color rgb="00000000"/>
            <sz val="8"/>
          </rPr>
          <t xml:space="preserve">Spalte Einnahmen: 
Geben Sie hier den Betrag der Einnahme an. 
Der Betrag darf nicht mehr als 10 Vorkommastellen und 2 Nachkommastellen (10.2)  haben. 
Beachten Sie, dass die Felder Einnahmen und Ausgaben einer Buchung nicht gleichzeitig gefüllt sein dürfen.</t>
        </r>
      </text>
    </comment>
    <comment authorId="0" ref="E12">
      <text>
        <r>
          <rPr>
            <rFont val="Tahoma"/>
            <family val="2"/>
            <b val="true"/>
            <color rgb="00000000"/>
            <sz val="8"/>
          </rPr>
          <t xml:space="preserve">Spalte Ausgaben: 
Geben Sie hier den Betrag der Ausgabe an. 
Der Betrag darf nicht mehr als 10 Vorkommastellen und 2 Nachkommastellen (10.2)  haben. 
Beachten Sie, dass die Felder Einnahmen und Ausgaben einer Buchung nicht gleichzeitig gefüllt sein dürfen.</t>
        </r>
      </text>
    </comment>
    <comment authorId="0" ref="F12">
      <text>
        <r>
          <rPr>
            <rFont val="Tahoma"/>
            <family val="2"/>
            <b val="true"/>
            <color rgb="00000000"/>
            <sz val="8"/>
          </rPr>
          <t xml:space="preserve">Spalte Bestand: 
Hier wird der aktuelle Saldo ausgewiesen. 
Diese Spalte wird automatisch durch das Programm gefüllt. Abhängig von den gewählten Einstellungen entspricht der Betrag dem Tagesendsaldo.</t>
        </r>
      </text>
    </comment>
    <comment authorId="0" ref="G12">
      <text>
        <r>
          <rPr>
            <rFont val="Tahoma"/>
            <family val="2"/>
            <b val="true"/>
            <color rgb="00000000"/>
            <sz val="8"/>
          </rPr>
          <t xml:space="preserve">Spalte B-Schlüssel: 
Geben Sie hier einen eventuellen Berichtigungsschlüssel ein.
Zulässige Werte sind: 
* 2   Generalumkehr 
* 3   Generalumkehr bei aufzuteilender Vorsteuer 
* 5   Individueller USt-Schlüssel 
* 7   Generalumkehr bei individuellem USt-Schlüssel 
* 9   Aufzuteilende Vorsteuer 
Weitere Schlüssel erfragen Sie bei Ihrem Steuerberater.</t>
        </r>
      </text>
    </comment>
    <comment authorId="0" ref="H12">
      <text>
        <r>
          <rPr>
            <rFont val="Tahoma"/>
            <family val="2"/>
            <b val="true"/>
            <color rgb="00000000"/>
            <sz val="8"/>
          </rPr>
          <t xml:space="preserve">Spalte U-Schlüssel: 
Geben Sie hier einen eventuellen Steuerschlüssel ein.
Zulässige Werte sind:
* 1   Umsatzsteuerfrei (mit Vorsteuerabzug)
* 2   Umsatzsteuer 7%
* 3   Umsatzsteuer 19%
* 8   Vorsteuer 7%
* 9   Vorsteuer 19%
Weitere Schlüssel erfragen Sie bei Ihrem Steuerberater.</t>
        </r>
      </text>
    </comment>
    <comment authorId="0" ref="I12">
      <text>
        <r>
          <rPr>
            <rFont val="Tahoma"/>
            <family val="2"/>
            <b val="true"/>
            <color rgb="00000000"/>
            <sz val="8"/>
          </rPr>
          <t xml:space="preserve">Spalte Gegenkonto: 
Falls bekannt, geben Sie hier das Gegenkonto ein. 
Folgende Eingaben sind zulässig:
* 3400, bei Sachkontenlänge 4
* 340000 oder 3400 00, bei Sachkontenlänge 6
Die Länge des Gegenkontos kann nicht größer sein, als die Kontenlänge der Kasse plus 1.
Dieses Feld kann auch leer bleiben. 
Für ein fehlendes Gegenkonto kann beim Export automatisch das Verrechnungskonto übernommen werden. 
Ist kein Verrechnungskonto angegeben, sind die fehlenden Daten beim späteren Import in die Finanzbuchhaltung zu ergänzen.</t>
        </r>
      </text>
    </comment>
    <comment authorId="0" ref="J12">
      <text>
        <r>
          <rPr>
            <rFont val="Tahoma"/>
            <family val="2"/>
            <b val="true"/>
            <color rgb="00000000"/>
            <sz val="8"/>
          </rPr>
          <t xml:space="preserve">Spalte Rech.Nr. (Belegfeld1): 
Geben Sie hier Ihre Rechnungsnummer ein.
Die Rechnungsnummer darf ein alphanumerischer Wert mit maximal 12 Stellen sein.
Beachten Sie, dass weiterverarbeitende Programme unter Umständen nur numerische Werte verarbeiten können. Fragen Sie Ihren Steuerberater, ob Sie nur numerische Werte verwenden dürfen.</t>
        </r>
      </text>
    </comment>
    <comment authorId="0" ref="K12">
      <text>
        <r>
          <rPr>
            <rFont val="Tahoma"/>
            <family val="2"/>
            <b val="true"/>
            <color rgb="00000000"/>
            <sz val="8"/>
          </rPr>
          <t xml:space="preserve">Spalte Beleg Nr. (Belegfeld2): 
Geben Sie hier Ihre Belegnummer ein.
Die Belegnummer darf ein alphanumerischer Wert mit maximal 12 Stellen sein.
Beachten Sie, dass weiterverarbeitende Programme unter Umständen nur numerische Werte verarbeiten können. Fragen Sie Ihren Steuerberater, ob Sie nur numerische Werte verwenden müssen.</t>
        </r>
      </text>
    </comment>
    <comment authorId="0" ref="L12">
      <text>
        <r>
          <rPr>
            <rFont val="Tahoma"/>
            <family val="2"/>
            <b val="true"/>
            <color rgb="00000000"/>
            <sz val="8"/>
          </rPr>
          <t xml:space="preserve">Spalte Belegdatum:
Geben Sie hier das Datum des zu buchenden Belegs ein.
Folgende Eingaben können verarbeitet werden:
* Tag des Monats (z.B. 6 --&gt; 06.03. im Blatt 03.2001)
* Tag und Monat (z.B. 6.3. --&gt; 06.03.)
* Tag, Monat und Jahr (z.B. 6.3.2001 --&gt; 06.03.)
Die Eingabe des Datums kann auch ohne Punkt erfolgen
(z.B. 603 --&gt; 06.03.)</t>
        </r>
      </text>
    </comment>
    <comment authorId="0" ref="M12">
      <text>
        <r>
          <rPr>
            <rFont val="Tahoma"/>
            <family val="2"/>
            <b val="true"/>
            <color rgb="00000000"/>
            <sz val="8"/>
          </rPr>
          <t xml:space="preserve">Spalte KOST1:
Geben Sie hier Angaben zu Kostenstellen ein.
KOST1 darf ein alphanumerischer Wert mit maximal 8 Stellen sein.</t>
        </r>
      </text>
    </comment>
    <comment authorId="0" ref="N12">
      <text>
        <r>
          <rPr>
            <rFont val="Tahoma"/>
            <family val="2"/>
            <b val="true"/>
            <color rgb="00000000"/>
            <sz val="8"/>
          </rPr>
          <t xml:space="preserve">Spalte KOST2:
Geben Sie hier Angaben zu Kostenstellen ein.
KOST2 darf ein alphanumerischer Wert mit maximal 8 Stellen sein.</t>
        </r>
      </text>
    </comment>
    <comment authorId="0" ref="O12">
      <text>
        <r>
          <rPr>
            <rFont val="Tahoma"/>
            <family val="2"/>
            <b val="true"/>
            <color rgb="00000000"/>
            <sz val="8"/>
          </rPr>
          <t xml:space="preserve">Spalte KOST-Menge:
Geben Sie hier eine Mengenangabe ein.
Die Mengenangabe darf höchstens 9 Vorkomma-
und 2 Nachkommastellen (9.2) haben</t>
        </r>
      </text>
    </comment>
    <comment authorId="0" ref="P12">
      <text>
        <r>
          <rPr>
            <rFont val="Tahoma"/>
            <family val="2"/>
            <b val="true"/>
            <color rgb="00000000"/>
            <sz val="8"/>
          </rPr>
          <t xml:space="preserve">Spalte Skonto: 
Geben Sie hier einen eventuellen Skontobetrag ein. 
Der Betrag darf höchstens 8 Vorkomma- und 2 Nachkommastellen (8.2) haben</t>
        </r>
      </text>
    </comment>
    <comment authorId="0" ref="Q12">
      <text>
        <r>
          <rPr>
            <rFont val="Tahoma"/>
            <family val="2"/>
            <b val="true"/>
            <color rgb="00000000"/>
            <sz val="8"/>
          </rPr>
          <t xml:space="preserve">Spalte Text:
Geben Sie hier den Buchungstext ein.
Beachten Sie, dass nur die ersten 30 Zeichen bei einem Export übertragen werden können.</t>
        </r>
      </text>
    </comment>
    <comment authorId="0" ref="R12">
      <text>
        <r>
          <rPr>
            <rFont val="Tahoma"/>
            <family val="2"/>
            <b val="true"/>
            <color rgb="00000000"/>
            <sz val="8"/>
          </rPr>
          <t xml:space="preserve">Spalte USt-Satz:
Geben Sie hier bei Bedarf den USt-Satz in Prozent ein.
Der Wert darf nicht mehr als 2 Vorkommastellen und 2 Nachkommastellen (2.2) haben.
Die Daten in dieser Spalten werden als Zusatzinformationen übertragen.</t>
        </r>
      </text>
    </comment>
  </commentList>
</comments>
</file>

<file path=xl/comments17.xml><?xml version="1.0" encoding="utf-8"?>
<comments xmlns="http://schemas.openxmlformats.org/spreadsheetml/2006/main" xmlns:xdr="http://schemas.openxmlformats.org/drawingml/2006/spreadsheetDrawing">
  <authors>
    <author/>
  </authors>
  <commentList>
    <comment authorId="0" ref="B12">
      <text>
        <r>
          <rPr>
            <rFont val="Tahoma"/>
            <family val="2"/>
            <b val="true"/>
            <color rgb="00000000"/>
            <sz val="8"/>
          </rPr>
          <t xml:space="preserve">Spalte Lfd. Nr.: 
Zeigt die laufende Nummer an. 
Diese Spalte wird, abhängig von den gewählten Einstellungen, automatisch durch das Programm gefüllt.</t>
        </r>
      </text>
    </comment>
    <comment authorId="0" ref="C12">
      <text>
        <r>
          <rPr>
            <rFont val="Tahoma"/>
            <family val="2"/>
            <b val="true"/>
            <color rgb="00000000"/>
            <sz val="8"/>
          </rPr>
          <t xml:space="preserve">Spalte Status:
Zeigt den Status der Buchungszeile an.
Folgende Anzeigen sind möglich:
* Angelegt. Erstmaliges Anlegen der Buchungszeile und erfolgreiche Prüfung.
* Geändert. Buchungszeile wurde gegenüber dem Status Angelegt geändert.
* Geprüft. Manuell gesetztes Kennzeichen.
* Exportiert. Die Buchungszeile wurde in einem Vorlauf exportiert.
Bei Status Geprüft wird die Hintergrundfarbe Grün eingestellt und die Buchungszeile gesperrt.
Bei Status Export wird die Hintergrundfarbe Gelb eingestellt und die Buchungszeile gesperrt. Der Status Export kann nur im Dialog Exportverlauf zurück genommen werden. Der Dialog ist über Exportieren... | Verlauf erreichbar.</t>
        </r>
      </text>
    </comment>
    <comment authorId="0" ref="D12">
      <text>
        <r>
          <rPr>
            <rFont val="Tahoma"/>
            <family val="2"/>
            <b val="true"/>
            <color rgb="00000000"/>
            <sz val="8"/>
          </rPr>
          <t xml:space="preserve">Spalte Einnahmen: 
Geben Sie hier den Betrag der Einnahme an. 
Der Betrag darf nicht mehr als 10 Vorkommastellen und 2 Nachkommastellen (10.2)  haben. 
Beachten Sie, dass die Felder Einnahmen und Ausgaben einer Buchung nicht gleichzeitig gefüllt sein dürfen.</t>
        </r>
      </text>
    </comment>
    <comment authorId="0" ref="E12">
      <text>
        <r>
          <rPr>
            <rFont val="Tahoma"/>
            <family val="2"/>
            <b val="true"/>
            <color rgb="00000000"/>
            <sz val="8"/>
          </rPr>
          <t xml:space="preserve">Spalte Ausgaben: 
Geben Sie hier den Betrag der Ausgabe an. 
Der Betrag darf nicht mehr als 10 Vorkommastellen und 2 Nachkommastellen (10.2)  haben. 
Beachten Sie, dass die Felder Einnahmen und Ausgaben einer Buchung nicht gleichzeitig gefüllt sein dürfen.</t>
        </r>
      </text>
    </comment>
    <comment authorId="0" ref="F12">
      <text>
        <r>
          <rPr>
            <rFont val="Tahoma"/>
            <family val="2"/>
            <b val="true"/>
            <color rgb="00000000"/>
            <sz val="8"/>
          </rPr>
          <t xml:space="preserve">Spalte Bestand: 
Hier wird der aktuelle Saldo ausgewiesen. 
Diese Spalte wird automatisch durch das Programm gefüllt. Abhängig von den gewählten Einstellungen entspricht der Betrag dem Tagesendsaldo.</t>
        </r>
      </text>
    </comment>
    <comment authorId="0" ref="G12">
      <text>
        <r>
          <rPr>
            <rFont val="Tahoma"/>
            <family val="2"/>
            <b val="true"/>
            <color rgb="00000000"/>
            <sz val="8"/>
          </rPr>
          <t xml:space="preserve">Spalte B-Schlüssel: 
Geben Sie hier einen eventuellen Berichtigungsschlüssel ein.
Zulässige Werte sind: 
* 2   Generalumkehr 
* 3   Generalumkehr bei aufzuteilender Vorsteuer 
* 5   Individueller USt-Schlüssel 
* 7   Generalumkehr bei individuellem USt-Schlüssel 
* 9   Aufzuteilende Vorsteuer 
Weitere Schlüssel erfragen Sie bei Ihrem Steuerberater.</t>
        </r>
      </text>
    </comment>
    <comment authorId="0" ref="H12">
      <text>
        <r>
          <rPr>
            <rFont val="Tahoma"/>
            <family val="2"/>
            <b val="true"/>
            <color rgb="00000000"/>
            <sz val="8"/>
          </rPr>
          <t xml:space="preserve">Spalte U-Schlüssel: 
Geben Sie hier einen eventuellen Steuerschlüssel ein.
Zulässige Werte sind:
* 1   Umsatzsteuerfrei (mit Vorsteuerabzug)
* 2   Umsatzsteuer 7%
* 3   Umsatzsteuer 19%
* 8   Vorsteuer 7%
* 9   Vorsteuer 19%
Weitere Schlüssel erfragen Sie bei Ihrem Steuerberater.</t>
        </r>
      </text>
    </comment>
    <comment authorId="0" ref="I12">
      <text>
        <r>
          <rPr>
            <rFont val="Tahoma"/>
            <family val="2"/>
            <b val="true"/>
            <color rgb="00000000"/>
            <sz val="8"/>
          </rPr>
          <t xml:space="preserve">Spalte Gegenkonto: 
Falls bekannt, geben Sie hier das Gegenkonto ein. 
Folgende Eingaben sind zulässig:
* 3400, bei Sachkontenlänge 4
* 340000 oder 3400 00, bei Sachkontenlänge 6
Die Länge des Gegenkontos kann nicht größer sein, als die Kontenlänge der Kasse plus 1.
Dieses Feld kann auch leer bleiben. 
Für ein fehlendes Gegenkonto kann beim Export automatisch das Verrechnungskonto übernommen werden. 
Ist kein Verrechnungskonto angegeben, sind die fehlenden Daten beim späteren Import in die Finanzbuchhaltung zu ergänzen.</t>
        </r>
      </text>
    </comment>
    <comment authorId="0" ref="J12">
      <text>
        <r>
          <rPr>
            <rFont val="Tahoma"/>
            <family val="2"/>
            <b val="true"/>
            <color rgb="00000000"/>
            <sz val="8"/>
          </rPr>
          <t xml:space="preserve">Spalte Rech.Nr. (Belegfeld1): 
Geben Sie hier Ihre Rechnungsnummer ein.
Die Rechnungsnummer darf ein alphanumerischer Wert mit maximal 12 Stellen sein.
Beachten Sie, dass weiterverarbeitende Programme unter Umständen nur numerische Werte verarbeiten können. Fragen Sie Ihren Steuerberater, ob Sie nur numerische Werte verwenden dürfen.</t>
        </r>
      </text>
    </comment>
    <comment authorId="0" ref="K12">
      <text>
        <r>
          <rPr>
            <rFont val="Tahoma"/>
            <family val="2"/>
            <b val="true"/>
            <color rgb="00000000"/>
            <sz val="8"/>
          </rPr>
          <t xml:space="preserve">Spalte Beleg Nr. (Belegfeld2): 
Geben Sie hier Ihre Belegnummer ein.
Die Belegnummer darf ein alphanumerischer Wert mit maximal 12 Stellen sein.
Beachten Sie, dass weiterverarbeitende Programme unter Umständen nur numerische Werte verarbeiten können. Fragen Sie Ihren Steuerberater, ob Sie nur numerische Werte verwenden müssen.</t>
        </r>
      </text>
    </comment>
    <comment authorId="0" ref="L12">
      <text>
        <r>
          <rPr>
            <rFont val="Tahoma"/>
            <family val="2"/>
            <b val="true"/>
            <color rgb="00000000"/>
            <sz val="8"/>
          </rPr>
          <t xml:space="preserve">Spalte Belegdatum:
Geben Sie hier das Datum des zu buchenden Belegs ein.
Folgende Eingaben können verarbeitet werden:
* Tag des Monats (z.B. 6 --&gt; 06.03. im Blatt 03.2001)
* Tag und Monat (z.B. 6.3. --&gt; 06.03.)
* Tag, Monat und Jahr (z.B. 6.3.2001 --&gt; 06.03.)
Die Eingabe des Datums kann auch ohne Punkt erfolgen
(z.B. 603 --&gt; 06.03.)</t>
        </r>
      </text>
    </comment>
    <comment authorId="0" ref="M12">
      <text>
        <r>
          <rPr>
            <rFont val="Tahoma"/>
            <family val="2"/>
            <b val="true"/>
            <color rgb="00000000"/>
            <sz val="8"/>
          </rPr>
          <t xml:space="preserve">Spalte KOST1:
Geben Sie hier Angaben zu Kostenstellen ein.
KOST1 darf ein alphanumerischer Wert mit maximal 8 Stellen sein.</t>
        </r>
      </text>
    </comment>
    <comment authorId="0" ref="N12">
      <text>
        <r>
          <rPr>
            <rFont val="Tahoma"/>
            <family val="2"/>
            <b val="true"/>
            <color rgb="00000000"/>
            <sz val="8"/>
          </rPr>
          <t xml:space="preserve">Spalte KOST2:
Geben Sie hier Angaben zu Kostenstellen ein.
KOST2 darf ein alphanumerischer Wert mit maximal 8 Stellen sein.</t>
        </r>
      </text>
    </comment>
    <comment authorId="0" ref="O12">
      <text>
        <r>
          <rPr>
            <rFont val="Tahoma"/>
            <family val="2"/>
            <b val="true"/>
            <color rgb="00000000"/>
            <sz val="8"/>
          </rPr>
          <t xml:space="preserve">Spalte KOST-Menge:
Geben Sie hier eine Mengenangabe ein.
Die Mengenangabe darf höchstens 9 Vorkomma-
und 2 Nachkommastellen (9.2) haben</t>
        </r>
      </text>
    </comment>
    <comment authorId="0" ref="P12">
      <text>
        <r>
          <rPr>
            <rFont val="Tahoma"/>
            <family val="2"/>
            <b val="true"/>
            <color rgb="00000000"/>
            <sz val="8"/>
          </rPr>
          <t xml:space="preserve">Spalte Skonto: 
Geben Sie hier einen eventuellen Skontobetrag ein. 
Der Betrag darf höchstens 8 Vorkomma- und 2 Nachkommastellen (8.2) haben</t>
        </r>
      </text>
    </comment>
    <comment authorId="0" ref="Q12">
      <text>
        <r>
          <rPr>
            <rFont val="Tahoma"/>
            <family val="2"/>
            <b val="true"/>
            <color rgb="00000000"/>
            <sz val="8"/>
          </rPr>
          <t xml:space="preserve">Spalte Text:
Geben Sie hier den Buchungstext ein.
Beachten Sie, dass nur die ersten 30 Zeichen bei einem Export übertragen werden können.</t>
        </r>
      </text>
    </comment>
    <comment authorId="0" ref="R12">
      <text>
        <r>
          <rPr>
            <rFont val="Tahoma"/>
            <family val="2"/>
            <b val="true"/>
            <color rgb="00000000"/>
            <sz val="8"/>
          </rPr>
          <t xml:space="preserve">Spalte USt-Satz:
Geben Sie hier bei Bedarf den USt-Satz in Prozent ein.
Der Wert darf nicht mehr als 2 Vorkommastellen und 2 Nachkommastellen (2.2) haben.
Die Daten in dieser Spalten werden als Zusatzinformationen übertragen.</t>
        </r>
      </text>
    </comment>
  </commentList>
</comments>
</file>

<file path=xl/comments18.xml><?xml version="1.0" encoding="utf-8"?>
<comments xmlns="http://schemas.openxmlformats.org/spreadsheetml/2006/main" xmlns:xdr="http://schemas.openxmlformats.org/drawingml/2006/spreadsheetDrawing">
  <authors>
    <author/>
  </authors>
  <commentList>
    <comment authorId="0" ref="B12">
      <text>
        <r>
          <rPr>
            <rFont val="Tahoma"/>
            <family val="2"/>
            <b val="true"/>
            <color rgb="00000000"/>
            <sz val="8"/>
          </rPr>
          <t xml:space="preserve">Spalte Lfd. Nr.: 
Zeigt die laufende Nummer an. 
Diese Spalte wird, abhängig von den gewählten Einstellungen, automatisch durch das Programm gefüllt.</t>
        </r>
      </text>
    </comment>
    <comment authorId="0" ref="C12">
      <text>
        <r>
          <rPr>
            <rFont val="Tahoma"/>
            <family val="2"/>
            <b val="true"/>
            <color rgb="00000000"/>
            <sz val="8"/>
          </rPr>
          <t xml:space="preserve">Spalte Status:
Zeigt den Status der Buchungszeile an.
Folgende Anzeigen sind möglich:
* Angelegt. Erstmaliges Anlegen der Buchungszeile und erfolgreiche Prüfung.
* Geändert. Buchungszeile wurde gegenüber dem Status Angelegt geändert.
* Geprüft. Manuell gesetztes Kennzeichen.
* Exportiert. Die Buchungszeile wurde in einem Vorlauf exportiert.
Bei Status Geprüft wird die Hintergrundfarbe Grün eingestellt und die Buchungszeile gesperrt.
Bei Status Export wird die Hintergrundfarbe Gelb eingestellt und die Buchungszeile gesperrt. Der Status Export kann nur im Dialog Exportverlauf zurück genommen werden. Der Dialog ist über Exportieren... | Verlauf erreichbar.</t>
        </r>
      </text>
    </comment>
    <comment authorId="0" ref="D12">
      <text>
        <r>
          <rPr>
            <rFont val="Tahoma"/>
            <family val="2"/>
            <b val="true"/>
            <color rgb="00000000"/>
            <sz val="8"/>
          </rPr>
          <t xml:space="preserve">Spalte Einnahmen: 
Geben Sie hier den Betrag der Einnahme an. 
Der Betrag darf nicht mehr als 10 Vorkommastellen und 2 Nachkommastellen (10.2)  haben. 
Beachten Sie, dass die Felder Einnahmen und Ausgaben einer Buchung nicht gleichzeitig gefüllt sein dürfen.</t>
        </r>
      </text>
    </comment>
    <comment authorId="0" ref="E12">
      <text>
        <r>
          <rPr>
            <rFont val="Tahoma"/>
            <family val="2"/>
            <b val="true"/>
            <color rgb="00000000"/>
            <sz val="8"/>
          </rPr>
          <t xml:space="preserve">Spalte Ausgaben: 
Geben Sie hier den Betrag der Ausgabe an. 
Der Betrag darf nicht mehr als 10 Vorkommastellen und 2 Nachkommastellen (10.2)  haben. 
Beachten Sie, dass die Felder Einnahmen und Ausgaben einer Buchung nicht gleichzeitig gefüllt sein dürfen.</t>
        </r>
      </text>
    </comment>
    <comment authorId="0" ref="F12">
      <text>
        <r>
          <rPr>
            <rFont val="Tahoma"/>
            <family val="2"/>
            <b val="true"/>
            <color rgb="00000000"/>
            <sz val="8"/>
          </rPr>
          <t xml:space="preserve">Spalte Bestand: 
Hier wird der aktuelle Saldo ausgewiesen. 
Diese Spalte wird automatisch durch das Programm gefüllt. Abhängig von den gewählten Einstellungen entspricht der Betrag dem Tagesendsaldo.</t>
        </r>
      </text>
    </comment>
    <comment authorId="0" ref="G12">
      <text>
        <r>
          <rPr>
            <rFont val="Tahoma"/>
            <family val="2"/>
            <b val="true"/>
            <color rgb="00000000"/>
            <sz val="8"/>
          </rPr>
          <t xml:space="preserve">Spalte B-Schlüssel: 
Geben Sie hier einen eventuellen Berichtigungsschlüssel ein.
Zulässige Werte sind: 
* 2   Generalumkehr 
* 3   Generalumkehr bei aufzuteilender Vorsteuer 
* 5   Individueller USt-Schlüssel 
* 7   Generalumkehr bei individuellem USt-Schlüssel 
* 9   Aufzuteilende Vorsteuer 
Weitere Schlüssel erfragen Sie bei Ihrem Steuerberater.</t>
        </r>
      </text>
    </comment>
    <comment authorId="0" ref="H12">
      <text>
        <r>
          <rPr>
            <rFont val="Tahoma"/>
            <family val="2"/>
            <b val="true"/>
            <color rgb="00000000"/>
            <sz val="8"/>
          </rPr>
          <t xml:space="preserve">Spalte U-Schlüssel: 
Geben Sie hier einen eventuellen Steuerschlüssel ein.
Zulässige Werte sind:
* 1   Umsatzsteuerfrei (mit Vorsteuerabzug)
* 2   Umsatzsteuer 7%
* 3   Umsatzsteuer 19%
* 8   Vorsteuer 7%
* 9   Vorsteuer 19%
Weitere Schlüssel erfragen Sie bei Ihrem Steuerberater.</t>
        </r>
      </text>
    </comment>
    <comment authorId="0" ref="I12">
      <text>
        <r>
          <rPr>
            <rFont val="Tahoma"/>
            <family val="2"/>
            <b val="true"/>
            <color rgb="00000000"/>
            <sz val="8"/>
          </rPr>
          <t xml:space="preserve">Spalte Gegenkonto: 
Falls bekannt, geben Sie hier das Gegenkonto ein. 
Folgende Eingaben sind zulässig:
* 3400, bei Sachkontenlänge 4
* 340000 oder 3400 00, bei Sachkontenlänge 6
Die Länge des Gegenkontos kann nicht größer sein, als die Kontenlänge der Kasse plus 1.
Dieses Feld kann auch leer bleiben. 
Für ein fehlendes Gegenkonto kann beim Export automatisch das Verrechnungskonto übernommen werden. 
Ist kein Verrechnungskonto angegeben, sind die fehlenden Daten beim späteren Import in die Finanzbuchhaltung zu ergänzen.</t>
        </r>
      </text>
    </comment>
    <comment authorId="0" ref="J12">
      <text>
        <r>
          <rPr>
            <rFont val="Tahoma"/>
            <family val="2"/>
            <b val="true"/>
            <color rgb="00000000"/>
            <sz val="8"/>
          </rPr>
          <t xml:space="preserve">Spalte Rech.Nr. (Belegfeld1): 
Geben Sie hier Ihre Rechnungsnummer ein.
Die Rechnungsnummer darf ein alphanumerischer Wert mit maximal 12 Stellen sein.
Beachten Sie, dass weiterverarbeitende Programme unter Umständen nur numerische Werte verarbeiten können. Fragen Sie Ihren Steuerberater, ob Sie nur numerische Werte verwenden dürfen.</t>
        </r>
      </text>
    </comment>
    <comment authorId="0" ref="K12">
      <text>
        <r>
          <rPr>
            <rFont val="Tahoma"/>
            <family val="2"/>
            <b val="true"/>
            <color rgb="00000000"/>
            <sz val="8"/>
          </rPr>
          <t xml:space="preserve">Spalte Beleg Nr. (Belegfeld2): 
Geben Sie hier Ihre Belegnummer ein.
Die Belegnummer darf ein alphanumerischer Wert mit maximal 12 Stellen sein.
Beachten Sie, dass weiterverarbeitende Programme unter Umständen nur numerische Werte verarbeiten können. Fragen Sie Ihren Steuerberater, ob Sie nur numerische Werte verwenden müssen.</t>
        </r>
      </text>
    </comment>
    <comment authorId="0" ref="L12">
      <text>
        <r>
          <rPr>
            <rFont val="Tahoma"/>
            <family val="2"/>
            <b val="true"/>
            <color rgb="00000000"/>
            <sz val="8"/>
          </rPr>
          <t xml:space="preserve">Spalte Belegdatum:
Geben Sie hier das Datum des zu buchenden Belegs ein.
Folgende Eingaben können verarbeitet werden:
* Tag des Monats (z.B. 6 --&gt; 06.03. im Blatt 03.2001)
* Tag und Monat (z.B. 6.3. --&gt; 06.03.)
* Tag, Monat und Jahr (z.B. 6.3.2001 --&gt; 06.03.)
Die Eingabe des Datums kann auch ohne Punkt erfolgen
(z.B. 603 --&gt; 06.03.)</t>
        </r>
      </text>
    </comment>
    <comment authorId="0" ref="M12">
      <text>
        <r>
          <rPr>
            <rFont val="Tahoma"/>
            <family val="2"/>
            <b val="true"/>
            <color rgb="00000000"/>
            <sz val="8"/>
          </rPr>
          <t xml:space="preserve">Spalte KOST1:
Geben Sie hier Angaben zu Kostenstellen ein.
KOST1 darf ein alphanumerischer Wert mit maximal 8 Stellen sein.</t>
        </r>
      </text>
    </comment>
    <comment authorId="0" ref="N12">
      <text>
        <r>
          <rPr>
            <rFont val="Tahoma"/>
            <family val="2"/>
            <b val="true"/>
            <color rgb="00000000"/>
            <sz val="8"/>
          </rPr>
          <t xml:space="preserve">Spalte KOST2:
Geben Sie hier Angaben zu Kostenstellen ein.
KOST2 darf ein alphanumerischer Wert mit maximal 8 Stellen sein.</t>
        </r>
      </text>
    </comment>
    <comment authorId="0" ref="O12">
      <text>
        <r>
          <rPr>
            <rFont val="Tahoma"/>
            <family val="2"/>
            <b val="true"/>
            <color rgb="00000000"/>
            <sz val="8"/>
          </rPr>
          <t xml:space="preserve">Spalte KOST-Menge:
Geben Sie hier eine Mengenangabe ein.
Die Mengenangabe darf höchstens 9 Vorkomma-
und 2 Nachkommastellen (9.2) haben</t>
        </r>
      </text>
    </comment>
    <comment authorId="0" ref="P12">
      <text>
        <r>
          <rPr>
            <rFont val="Tahoma"/>
            <family val="2"/>
            <b val="true"/>
            <color rgb="00000000"/>
            <sz val="8"/>
          </rPr>
          <t xml:space="preserve">Spalte Skonto: 
Geben Sie hier einen eventuellen Skontobetrag ein. 
Der Betrag darf höchstens 8 Vorkomma- und 2 Nachkommastellen (8.2) haben</t>
        </r>
      </text>
    </comment>
    <comment authorId="0" ref="Q12">
      <text>
        <r>
          <rPr>
            <rFont val="Tahoma"/>
            <family val="2"/>
            <b val="true"/>
            <color rgb="00000000"/>
            <sz val="8"/>
          </rPr>
          <t xml:space="preserve">Spalte Text:
Geben Sie hier den Buchungstext ein.
Beachten Sie, dass nur die ersten 30 Zeichen bei einem Export übertragen werden können.</t>
        </r>
      </text>
    </comment>
    <comment authorId="0" ref="R12">
      <text>
        <r>
          <rPr>
            <rFont val="Tahoma"/>
            <family val="2"/>
            <b val="true"/>
            <color rgb="00000000"/>
            <sz val="8"/>
          </rPr>
          <t xml:space="preserve">Spalte USt-Satz:
Geben Sie hier bei Bedarf den USt-Satz in Prozent ein.
Der Wert darf nicht mehr als 2 Vorkommastellen und 2 Nachkommastellen (2.2) haben.
Die Daten in dieser Spalten werden als Zusatzinformationen übertragen.</t>
        </r>
      </text>
    </comment>
  </commentList>
</comments>
</file>

<file path=xl/comments19.xml><?xml version="1.0" encoding="utf-8"?>
<comments xmlns="http://schemas.openxmlformats.org/spreadsheetml/2006/main" xmlns:xdr="http://schemas.openxmlformats.org/drawingml/2006/spreadsheetDrawing">
  <authors>
    <author/>
  </authors>
  <commentList>
    <comment authorId="0" ref="B12">
      <text>
        <r>
          <rPr>
            <rFont val="Tahoma"/>
            <family val="2"/>
            <b val="true"/>
            <color rgb="00000000"/>
            <sz val="8"/>
          </rPr>
          <t xml:space="preserve">Spalte Lfd. Nr.: 
Zeigt die laufende Nummer an. 
Diese Spalte wird, abhängig von den gewählten Einstellungen, automatisch durch das Programm gefüllt.</t>
        </r>
      </text>
    </comment>
    <comment authorId="0" ref="C12">
      <text>
        <r>
          <rPr>
            <rFont val="Tahoma"/>
            <family val="2"/>
            <b val="true"/>
            <color rgb="00000000"/>
            <sz val="8"/>
          </rPr>
          <t xml:space="preserve">Spalte Status:
Zeigt den Status der Buchungszeile an.
Folgende Anzeigen sind möglich:
* Angelegt. Erstmaliges Anlegen der Buchungszeile und erfolgreiche Prüfung.
* Geändert. Buchungszeile wurde gegenüber dem Status Angelegt geändert.
* Geprüft. Manuell gesetztes Kennzeichen.
* Exportiert. Die Buchungszeile wurde in einem Vorlauf exportiert.
Bei Status Geprüft wird die Hintergrundfarbe Grün eingestellt und die Buchungszeile gesperrt.
Bei Status Export wird die Hintergrundfarbe Gelb eingestellt und die Buchungszeile gesperrt. Der Status Export kann nur im Dialog Exportverlauf zurück genommen werden. Der Dialog ist über Exportieren... | Verlauf erreichbar.</t>
        </r>
      </text>
    </comment>
    <comment authorId="0" ref="D12">
      <text>
        <r>
          <rPr>
            <rFont val="Tahoma"/>
            <family val="2"/>
            <b val="true"/>
            <color rgb="00000000"/>
            <sz val="8"/>
          </rPr>
          <t xml:space="preserve">Spalte Einnahmen: 
Geben Sie hier den Betrag der Einnahme an. 
Der Betrag darf nicht mehr als 10 Vorkommastellen und 2 Nachkommastellen (10.2)  haben. 
Beachten Sie, dass die Felder Einnahmen und Ausgaben einer Buchung nicht gleichzeitig gefüllt sein dürfen.</t>
        </r>
      </text>
    </comment>
    <comment authorId="0" ref="E12">
      <text>
        <r>
          <rPr>
            <rFont val="Tahoma"/>
            <family val="2"/>
            <b val="true"/>
            <color rgb="00000000"/>
            <sz val="8"/>
          </rPr>
          <t xml:space="preserve">Spalte Ausgaben: 
Geben Sie hier den Betrag der Ausgabe an. 
Der Betrag darf nicht mehr als 10 Vorkommastellen und 2 Nachkommastellen (10.2)  haben. 
Beachten Sie, dass die Felder Einnahmen und Ausgaben einer Buchung nicht gleichzeitig gefüllt sein dürfen.</t>
        </r>
      </text>
    </comment>
    <comment authorId="0" ref="F12">
      <text>
        <r>
          <rPr>
            <rFont val="Tahoma"/>
            <family val="2"/>
            <b val="true"/>
            <color rgb="00000000"/>
            <sz val="8"/>
          </rPr>
          <t xml:space="preserve">Spalte Bestand: 
Hier wird der aktuelle Saldo ausgewiesen. 
Diese Spalte wird automatisch durch das Programm gefüllt. Abhängig von den gewählten Einstellungen entspricht der Betrag dem Tagesendsaldo.</t>
        </r>
      </text>
    </comment>
    <comment authorId="0" ref="G12">
      <text>
        <r>
          <rPr>
            <rFont val="Tahoma"/>
            <family val="2"/>
            <b val="true"/>
            <color rgb="00000000"/>
            <sz val="8"/>
          </rPr>
          <t xml:space="preserve">Spalte B-Schlüssel: 
Geben Sie hier einen eventuellen Berichtigungsschlüssel ein.
Zulässige Werte sind: 
* 2   Generalumkehr 
* 3   Generalumkehr bei aufzuteilender Vorsteuer 
* 5   Individueller USt-Schlüssel 
* 7   Generalumkehr bei individuellem USt-Schlüssel 
* 9   Aufzuteilende Vorsteuer 
Weitere Schlüssel erfragen Sie bei Ihrem Steuerberater.</t>
        </r>
      </text>
    </comment>
    <comment authorId="0" ref="H12">
      <text>
        <r>
          <rPr>
            <rFont val="Tahoma"/>
            <family val="2"/>
            <b val="true"/>
            <color rgb="00000000"/>
            <sz val="8"/>
          </rPr>
          <t xml:space="preserve">Spalte U-Schlüssel: 
Geben Sie hier einen eventuellen Steuerschlüssel ein.
Zulässige Werte sind:
* 1   Umsatzsteuerfrei (mit Vorsteuerabzug)
* 2   Umsatzsteuer 7%
* 3   Umsatzsteuer 19%
* 8   Vorsteuer 7%
* 9   Vorsteuer 19%
Weitere Schlüssel erfragen Sie bei Ihrem Steuerberater.</t>
        </r>
      </text>
    </comment>
    <comment authorId="0" ref="I12">
      <text>
        <r>
          <rPr>
            <rFont val="Tahoma"/>
            <family val="2"/>
            <b val="true"/>
            <color rgb="00000000"/>
            <sz val="8"/>
          </rPr>
          <t xml:space="preserve">Spalte Gegenkonto: 
Falls bekannt, geben Sie hier das Gegenkonto ein. 
Folgende Eingaben sind zulässig:
* 3400, bei Sachkontenlänge 4
* 340000 oder 3400 00, bei Sachkontenlänge 6
Die Länge des Gegenkontos kann nicht größer sein, als die Kontenlänge der Kasse plus 1.
Dieses Feld kann auch leer bleiben. 
Für ein fehlendes Gegenkonto kann beim Export automatisch das Verrechnungskonto übernommen werden. 
Ist kein Verrechnungskonto angegeben, sind die fehlenden Daten beim späteren Import in die Finanzbuchhaltung zu ergänzen.</t>
        </r>
      </text>
    </comment>
    <comment authorId="0" ref="J12">
      <text>
        <r>
          <rPr>
            <rFont val="Tahoma"/>
            <family val="2"/>
            <b val="true"/>
            <color rgb="00000000"/>
            <sz val="8"/>
          </rPr>
          <t xml:space="preserve">Spalte Rech.Nr. (Belegfeld1): 
Geben Sie hier Ihre Rechnungsnummer ein.
Die Rechnungsnummer darf ein alphanumerischer Wert mit maximal 12 Stellen sein.
Beachten Sie, dass weiterverarbeitende Programme unter Umständen nur numerische Werte verarbeiten können. Fragen Sie Ihren Steuerberater, ob Sie nur numerische Werte verwenden dürfen.</t>
        </r>
      </text>
    </comment>
    <comment authorId="0" ref="K12">
      <text>
        <r>
          <rPr>
            <rFont val="Tahoma"/>
            <family val="2"/>
            <b val="true"/>
            <color rgb="00000000"/>
            <sz val="8"/>
          </rPr>
          <t xml:space="preserve">Spalte Beleg Nr. (Belegfeld2): 
Geben Sie hier Ihre Belegnummer ein.
Die Belegnummer darf ein alphanumerischer Wert mit maximal 12 Stellen sein.
Beachten Sie, dass weiterverarbeitende Programme unter Umständen nur numerische Werte verarbeiten können. Fragen Sie Ihren Steuerberater, ob Sie nur numerische Werte verwenden müssen.</t>
        </r>
      </text>
    </comment>
    <comment authorId="0" ref="L12">
      <text>
        <r>
          <rPr>
            <rFont val="Tahoma"/>
            <family val="2"/>
            <b val="true"/>
            <color rgb="00000000"/>
            <sz val="8"/>
          </rPr>
          <t xml:space="preserve">Spalte Belegdatum:
Geben Sie hier das Datum des zu buchenden Belegs ein.
Folgende Eingaben können verarbeitet werden:
* Tag des Monats (z.B. 6 --&gt; 06.03. im Blatt 03.2001)
* Tag und Monat (z.B. 6.3. --&gt; 06.03.)
* Tag, Monat und Jahr (z.B. 6.3.2001 --&gt; 06.03.)
Die Eingabe des Datums kann auch ohne Punkt erfolgen
(z.B. 603 --&gt; 06.03.)</t>
        </r>
      </text>
    </comment>
    <comment authorId="0" ref="M12">
      <text>
        <r>
          <rPr>
            <rFont val="Tahoma"/>
            <family val="2"/>
            <b val="true"/>
            <color rgb="00000000"/>
            <sz val="8"/>
          </rPr>
          <t xml:space="preserve">Spalte KOST1:
Geben Sie hier Angaben zu Kostenstellen ein.
KOST1 darf ein alphanumerischer Wert mit maximal 8 Stellen sein.</t>
        </r>
      </text>
    </comment>
    <comment authorId="0" ref="N12">
      <text>
        <r>
          <rPr>
            <rFont val="Tahoma"/>
            <family val="2"/>
            <b val="true"/>
            <color rgb="00000000"/>
            <sz val="8"/>
          </rPr>
          <t xml:space="preserve">Spalte KOST2:
Geben Sie hier Angaben zu Kostenstellen ein.
KOST2 darf ein alphanumerischer Wert mit maximal 8 Stellen sein.</t>
        </r>
      </text>
    </comment>
    <comment authorId="0" ref="O12">
      <text>
        <r>
          <rPr>
            <rFont val="Tahoma"/>
            <family val="2"/>
            <b val="true"/>
            <color rgb="00000000"/>
            <sz val="8"/>
          </rPr>
          <t xml:space="preserve">Spalte KOST-Menge:
Geben Sie hier eine Mengenangabe ein.
Die Mengenangabe darf höchstens 9 Vorkomma-
und 2 Nachkommastellen (9.2) haben</t>
        </r>
      </text>
    </comment>
    <comment authorId="0" ref="P12">
      <text>
        <r>
          <rPr>
            <rFont val="Tahoma"/>
            <family val="2"/>
            <b val="true"/>
            <color rgb="00000000"/>
            <sz val="8"/>
          </rPr>
          <t xml:space="preserve">Spalte Skonto: 
Geben Sie hier einen eventuellen Skontobetrag ein. 
Der Betrag darf höchstens 8 Vorkomma- und 2 Nachkommastellen (8.2) haben</t>
        </r>
      </text>
    </comment>
    <comment authorId="0" ref="Q12">
      <text>
        <r>
          <rPr>
            <rFont val="Tahoma"/>
            <family val="2"/>
            <b val="true"/>
            <color rgb="00000000"/>
            <sz val="8"/>
          </rPr>
          <t xml:space="preserve">Spalte Text:
Geben Sie hier den Buchungstext ein.
Beachten Sie, dass nur die ersten 30 Zeichen bei einem Export übertragen werden können.</t>
        </r>
      </text>
    </comment>
    <comment authorId="0" ref="R12">
      <text>
        <r>
          <rPr>
            <rFont val="Tahoma"/>
            <family val="2"/>
            <b val="true"/>
            <color rgb="00000000"/>
            <sz val="8"/>
          </rPr>
          <t xml:space="preserve">Spalte USt-Satz:
Geben Sie hier bei Bedarf den USt-Satz in Prozent ein.
Der Wert darf nicht mehr als 2 Vorkommastellen und 2 Nachkommastellen (2.2) haben.
Die Daten in dieser Spalten werden als Zusatzinformationen übertragen.</t>
        </r>
      </text>
    </comment>
  </commentList>
</comments>
</file>

<file path=xl/comments2.xml><?xml version="1.0" encoding="utf-8"?>
<comments xmlns="http://schemas.openxmlformats.org/spreadsheetml/2006/main" xmlns:xdr="http://schemas.openxmlformats.org/drawingml/2006/spreadsheetDrawing">
  <authors>
    <author/>
  </authors>
  <commentList>
    <comment authorId="0" ref="B3">
      <text>
        <r>
          <rPr>
            <rFont val="Tahoma"/>
            <family val="2"/>
            <b val="true"/>
            <color rgb="00000000"/>
            <sz val="8"/>
          </rPr>
          <t xml:space="preserve">Vorschlagsliste für Textspalten
Tragen Sie hier die Texte ein, welche Sie auf den Erfassungsseiten verwenden wollen.
Die Texte lassen sich komfortabel über das Kontextmenü der jeweiligen Spalte einfügen.
Durch vordefinierte Texte erreichen Sie eine einheitliche Bezeichnung, was für eine Weiterverarbeitung wichtig sein kann.
Lassen Sie keine Leerzeilen zwischen den einzelnen Einträgen.</t>
        </r>
      </text>
    </comment>
  </commentList>
</comments>
</file>

<file path=xl/comments20.xml><?xml version="1.0" encoding="utf-8"?>
<comments xmlns="http://schemas.openxmlformats.org/spreadsheetml/2006/main" xmlns:xdr="http://schemas.openxmlformats.org/drawingml/2006/spreadsheetDrawing">
  <authors>
    <author/>
  </authors>
  <commentList>
    <comment authorId="0" ref="B12">
      <text>
        <r>
          <rPr>
            <rFont val="Tahoma"/>
            <family val="2"/>
            <b val="true"/>
            <color rgb="00000000"/>
            <sz val="8"/>
          </rPr>
          <t xml:space="preserve">Spalte Lfd. Nr.: 
Zeigt die laufende Nummer an. 
Diese Spalte wird, abhängig von den gewählten Einstellungen, automatisch durch das Programm gefüllt.</t>
        </r>
      </text>
    </comment>
    <comment authorId="0" ref="C12">
      <text>
        <r>
          <rPr>
            <rFont val="Tahoma"/>
            <family val="2"/>
            <b val="true"/>
            <color rgb="00000000"/>
            <sz val="8"/>
          </rPr>
          <t xml:space="preserve">Spalte Status:
Zeigt den Status der Buchungszeile an.
Folgende Anzeigen sind möglich:
* Angelegt. Erstmaliges Anlegen der Buchungszeile und erfolgreiche Prüfung.
* Geändert. Buchungszeile wurde gegenüber dem Status Angelegt geändert.
* Geprüft. Manuell gesetztes Kennzeichen.
* Exportiert. Die Buchungszeile wurde in einem Vorlauf exportiert.
Bei Status Geprüft wird die Hintergrundfarbe Grün eingestellt und die Buchungszeile gesperrt.
Bei Status Export wird die Hintergrundfarbe Gelb eingestellt und die Buchungszeile gesperrt. Der Status Export kann nur im Dialog Exportverlauf zurück genommen werden. Der Dialog ist über Exportieren... | Verlauf erreichbar.</t>
        </r>
      </text>
    </comment>
    <comment authorId="0" ref="D12">
      <text>
        <r>
          <rPr>
            <rFont val="Tahoma"/>
            <family val="2"/>
            <b val="true"/>
            <color rgb="00000000"/>
            <sz val="8"/>
          </rPr>
          <t xml:space="preserve">Spalte Einnahmen: 
Geben Sie hier den Betrag der Einnahme an. 
Der Betrag darf nicht mehr als 10 Vorkommastellen und 2 Nachkommastellen (10.2)  haben. 
Beachten Sie, dass die Felder Einnahmen und Ausgaben einer Buchung nicht gleichzeitig gefüllt sein dürfen.</t>
        </r>
      </text>
    </comment>
    <comment authorId="0" ref="E12">
      <text>
        <r>
          <rPr>
            <rFont val="Tahoma"/>
            <family val="2"/>
            <b val="true"/>
            <color rgb="00000000"/>
            <sz val="8"/>
          </rPr>
          <t xml:space="preserve">Spalte Ausgaben: 
Geben Sie hier den Betrag der Ausgabe an. 
Der Betrag darf nicht mehr als 10 Vorkommastellen und 2 Nachkommastellen (10.2)  haben. 
Beachten Sie, dass die Felder Einnahmen und Ausgaben einer Buchung nicht gleichzeitig gefüllt sein dürfen.</t>
        </r>
      </text>
    </comment>
    <comment authorId="0" ref="F12">
      <text>
        <r>
          <rPr>
            <rFont val="Tahoma"/>
            <family val="2"/>
            <b val="true"/>
            <color rgb="00000000"/>
            <sz val="8"/>
          </rPr>
          <t xml:space="preserve">Spalte Bestand: 
Hier wird der aktuelle Saldo ausgewiesen. 
Diese Spalte wird automatisch durch das Programm gefüllt. Abhängig von den gewählten Einstellungen entspricht der Betrag dem Tagesendsaldo.</t>
        </r>
      </text>
    </comment>
    <comment authorId="0" ref="G12">
      <text>
        <r>
          <rPr>
            <rFont val="Tahoma"/>
            <family val="2"/>
            <b val="true"/>
            <color rgb="00000000"/>
            <sz val="8"/>
          </rPr>
          <t xml:space="preserve">Spalte B-Schlüssel: 
Geben Sie hier einen eventuellen Berichtigungsschlüssel ein.
Zulässige Werte sind: 
* 2   Generalumkehr 
* 3   Generalumkehr bei aufzuteilender Vorsteuer 
* 5   Individueller USt-Schlüssel 
* 7   Generalumkehr bei individuellem USt-Schlüssel 
* 9   Aufzuteilende Vorsteuer 
Weitere Schlüssel erfragen Sie bei Ihrem Steuerberater.</t>
        </r>
      </text>
    </comment>
    <comment authorId="0" ref="H12">
      <text>
        <r>
          <rPr>
            <rFont val="Tahoma"/>
            <family val="2"/>
            <b val="true"/>
            <color rgb="00000000"/>
            <sz val="8"/>
          </rPr>
          <t xml:space="preserve">Spalte U-Schlüssel: 
Geben Sie hier einen eventuellen Steuerschlüssel ein.
Zulässige Werte sind:
* 1   Umsatzsteuerfrei (mit Vorsteuerabzug)
* 2   Umsatzsteuer 7%
* 3   Umsatzsteuer 19%
* 8   Vorsteuer 7%
* 9   Vorsteuer 19%
Weitere Schlüssel erfragen Sie bei Ihrem Steuerberater.</t>
        </r>
      </text>
    </comment>
    <comment authorId="0" ref="I12">
      <text>
        <r>
          <rPr>
            <rFont val="Tahoma"/>
            <family val="2"/>
            <b val="true"/>
            <color rgb="00000000"/>
            <sz val="8"/>
          </rPr>
          <t xml:space="preserve">Spalte Gegenkonto: 
Falls bekannt, geben Sie hier das Gegenkonto ein. 
Folgende Eingaben sind zulässig:
* 3400, bei Sachkontenlänge 4
* 340000 oder 3400 00, bei Sachkontenlänge 6
Die Länge des Gegenkontos kann nicht größer sein, als die Kontenlänge der Kasse plus 1.
Dieses Feld kann auch leer bleiben. 
Für ein fehlendes Gegenkonto kann beim Export automatisch das Verrechnungskonto übernommen werden. 
Ist kein Verrechnungskonto angegeben, sind die fehlenden Daten beim späteren Import in die Finanzbuchhaltung zu ergänzen.</t>
        </r>
      </text>
    </comment>
    <comment authorId="0" ref="J12">
      <text>
        <r>
          <rPr>
            <rFont val="Tahoma"/>
            <family val="2"/>
            <b val="true"/>
            <color rgb="00000000"/>
            <sz val="8"/>
          </rPr>
          <t xml:space="preserve">Spalte Rech.Nr. (Belegfeld1): 
Geben Sie hier Ihre Rechnungsnummer ein.
Die Rechnungsnummer darf ein alphanumerischer Wert mit maximal 12 Stellen sein.
Beachten Sie, dass weiterverarbeitende Programme unter Umständen nur numerische Werte verarbeiten können. Fragen Sie Ihren Steuerberater, ob Sie nur numerische Werte verwenden dürfen.</t>
        </r>
      </text>
    </comment>
    <comment authorId="0" ref="K12">
      <text>
        <r>
          <rPr>
            <rFont val="Tahoma"/>
            <family val="2"/>
            <b val="true"/>
            <color rgb="00000000"/>
            <sz val="8"/>
          </rPr>
          <t xml:space="preserve">Spalte Beleg Nr. (Belegfeld2): 
Geben Sie hier Ihre Belegnummer ein.
Die Belegnummer darf ein alphanumerischer Wert mit maximal 12 Stellen sein.
Beachten Sie, dass weiterverarbeitende Programme unter Umständen nur numerische Werte verarbeiten können. Fragen Sie Ihren Steuerberater, ob Sie nur numerische Werte verwenden müssen.</t>
        </r>
      </text>
    </comment>
    <comment authorId="0" ref="L12">
      <text>
        <r>
          <rPr>
            <rFont val="Tahoma"/>
            <family val="2"/>
            <b val="true"/>
            <color rgb="00000000"/>
            <sz val="8"/>
          </rPr>
          <t xml:space="preserve">Spalte Belegdatum:
Geben Sie hier das Datum des zu buchenden Belegs ein.
Folgende Eingaben können verarbeitet werden:
* Tag des Monats (z.B. 6 --&gt; 06.03. im Blatt 03.2001)
* Tag und Monat (z.B. 6.3. --&gt; 06.03.)
* Tag, Monat und Jahr (z.B. 6.3.2001 --&gt; 06.03.)
Die Eingabe des Datums kann auch ohne Punkt erfolgen
(z.B. 603 --&gt; 06.03.)</t>
        </r>
      </text>
    </comment>
    <comment authorId="0" ref="M12">
      <text>
        <r>
          <rPr>
            <rFont val="Tahoma"/>
            <family val="2"/>
            <b val="true"/>
            <color rgb="00000000"/>
            <sz val="8"/>
          </rPr>
          <t xml:space="preserve">Spalte KOST1:
Geben Sie hier Angaben zu Kostenstellen ein.
KOST1 darf ein alphanumerischer Wert mit maximal 8 Stellen sein.</t>
        </r>
      </text>
    </comment>
    <comment authorId="0" ref="N12">
      <text>
        <r>
          <rPr>
            <rFont val="Tahoma"/>
            <family val="2"/>
            <b val="true"/>
            <color rgb="00000000"/>
            <sz val="8"/>
          </rPr>
          <t xml:space="preserve">Spalte KOST2:
Geben Sie hier Angaben zu Kostenstellen ein.
KOST2 darf ein alphanumerischer Wert mit maximal 8 Stellen sein.</t>
        </r>
      </text>
    </comment>
    <comment authorId="0" ref="O12">
      <text>
        <r>
          <rPr>
            <rFont val="Tahoma"/>
            <family val="2"/>
            <b val="true"/>
            <color rgb="00000000"/>
            <sz val="8"/>
          </rPr>
          <t xml:space="preserve">Spalte KOST-Menge:
Geben Sie hier eine Mengenangabe ein.
Die Mengenangabe darf höchstens 9 Vorkomma-
und 2 Nachkommastellen (9.2) haben</t>
        </r>
      </text>
    </comment>
    <comment authorId="0" ref="P12">
      <text>
        <r>
          <rPr>
            <rFont val="Tahoma"/>
            <family val="2"/>
            <b val="true"/>
            <color rgb="00000000"/>
            <sz val="8"/>
          </rPr>
          <t xml:space="preserve">Spalte Skonto: 
Geben Sie hier einen eventuellen Skontobetrag ein. 
Der Betrag darf höchstens 8 Vorkomma- und 2 Nachkommastellen (8.2) haben</t>
        </r>
      </text>
    </comment>
    <comment authorId="0" ref="Q12">
      <text>
        <r>
          <rPr>
            <rFont val="Tahoma"/>
            <family val="2"/>
            <b val="true"/>
            <color rgb="00000000"/>
            <sz val="8"/>
          </rPr>
          <t xml:space="preserve">Spalte Text:
Geben Sie hier den Buchungstext ein.
Beachten Sie, dass nur die ersten 30 Zeichen bei einem Export übertragen werden können.</t>
        </r>
      </text>
    </comment>
    <comment authorId="0" ref="R12">
      <text>
        <r>
          <rPr>
            <rFont val="Tahoma"/>
            <family val="2"/>
            <b val="true"/>
            <color rgb="00000000"/>
            <sz val="8"/>
          </rPr>
          <t xml:space="preserve">Spalte USt-Satz:
Geben Sie hier bei Bedarf den USt-Satz in Prozent ein.
Der Wert darf nicht mehr als 2 Vorkommastellen und 2 Nachkommastellen (2.2) haben.
Die Daten in dieser Spalten werden als Zusatzinformationen übertragen.</t>
        </r>
      </text>
    </comment>
  </commentList>
</comments>
</file>

<file path=xl/comments21.xml><?xml version="1.0" encoding="utf-8"?>
<comments xmlns="http://schemas.openxmlformats.org/spreadsheetml/2006/main" xmlns:xdr="http://schemas.openxmlformats.org/drawingml/2006/spreadsheetDrawing">
  <authors>
    <author/>
  </authors>
  <commentList>
    <comment authorId="0" ref="B12">
      <text>
        <r>
          <rPr>
            <rFont val="Tahoma"/>
            <family val="2"/>
            <b val="true"/>
            <color rgb="00000000"/>
            <sz val="8"/>
          </rPr>
          <t xml:space="preserve">Spalte Lfd. Nr.: 
Zeigt die laufende Nummer an. 
Diese Spalte wird, abhängig von den gewählten Einstellungen, automatisch durch das Programm gefüllt.</t>
        </r>
      </text>
    </comment>
    <comment authorId="0" ref="C12">
      <text>
        <r>
          <rPr>
            <rFont val="Tahoma"/>
            <family val="2"/>
            <b val="true"/>
            <color rgb="00000000"/>
            <sz val="8"/>
          </rPr>
          <t xml:space="preserve">Spalte Status:
Zeigt den Status der Buchungszeile an.
Folgende Anzeigen sind möglich:
* Angelegt. Erstmaliges Anlegen der Buchungszeile und erfolgreiche Prüfung.
* Geändert. Buchungszeile wurde gegenüber dem Status Angelegt geändert.
* Geprüft. Manuell gesetztes Kennzeichen.
* Exportiert. Die Buchungszeile wurde in einem Vorlauf exportiert.
Bei Status Geprüft wird die Hintergrundfarbe Grün eingestellt und die Buchungszeile gesperrt.
Bei Status Export wird die Hintergrundfarbe Gelb eingestellt und die Buchungszeile gesperrt. Der Status Export kann nur im Dialog Exportverlauf zurück genommen werden. Der Dialog ist über Exportieren... | Verlauf erreichbar.</t>
        </r>
      </text>
    </comment>
    <comment authorId="0" ref="D12">
      <text>
        <r>
          <rPr>
            <rFont val="Tahoma"/>
            <family val="2"/>
            <b val="true"/>
            <color rgb="00000000"/>
            <sz val="8"/>
          </rPr>
          <t xml:space="preserve">Spalte Einnahmen: 
Geben Sie hier den Betrag der Einnahme an. 
Der Betrag darf nicht mehr als 10 Vorkommastellen und 2 Nachkommastellen (10.2)  haben. 
Beachten Sie, dass die Felder Einnahmen und Ausgaben einer Buchung nicht gleichzeitig gefüllt sein dürfen.</t>
        </r>
      </text>
    </comment>
    <comment authorId="0" ref="E12">
      <text>
        <r>
          <rPr>
            <rFont val="Tahoma"/>
            <family val="2"/>
            <b val="true"/>
            <color rgb="00000000"/>
            <sz val="8"/>
          </rPr>
          <t xml:space="preserve">Spalte Ausgaben: 
Geben Sie hier den Betrag der Ausgabe an. 
Der Betrag darf nicht mehr als 10 Vorkommastellen und 2 Nachkommastellen (10.2)  haben. 
Beachten Sie, dass die Felder Einnahmen und Ausgaben einer Buchung nicht gleichzeitig gefüllt sein dürfen.</t>
        </r>
      </text>
    </comment>
    <comment authorId="0" ref="F12">
      <text>
        <r>
          <rPr>
            <rFont val="Tahoma"/>
            <family val="2"/>
            <b val="true"/>
            <color rgb="00000000"/>
            <sz val="8"/>
          </rPr>
          <t xml:space="preserve">Spalte Bestand: 
Hier wird der aktuelle Saldo ausgewiesen. 
Diese Spalte wird automatisch durch das Programm gefüllt. Abhängig von den gewählten Einstellungen entspricht der Betrag dem Tagesendsaldo.</t>
        </r>
      </text>
    </comment>
    <comment authorId="0" ref="G12">
      <text>
        <r>
          <rPr>
            <rFont val="Tahoma"/>
            <family val="2"/>
            <b val="true"/>
            <color rgb="00000000"/>
            <sz val="8"/>
          </rPr>
          <t xml:space="preserve">Spalte B-Schlüssel: 
Geben Sie hier einen eventuellen Berichtigungsschlüssel ein.
Zulässige Werte sind: 
* 2   Generalumkehr 
* 3   Generalumkehr bei aufzuteilender Vorsteuer 
* 5   Individueller USt-Schlüssel 
* 7   Generalumkehr bei individuellem USt-Schlüssel 
* 9   Aufzuteilende Vorsteuer 
Weitere Schlüssel erfragen Sie bei Ihrem Steuerberater.</t>
        </r>
      </text>
    </comment>
    <comment authorId="0" ref="H12">
      <text>
        <r>
          <rPr>
            <rFont val="Tahoma"/>
            <family val="2"/>
            <b val="true"/>
            <color rgb="00000000"/>
            <sz val="8"/>
          </rPr>
          <t xml:space="preserve">Spalte U-Schlüssel: 
Geben Sie hier einen eventuellen Steuerschlüssel ein.
Zulässige Werte sind:
* 1   Umsatzsteuerfrei (mit Vorsteuerabzug)
* 2   Umsatzsteuer 7%
* 3   Umsatzsteuer 19%
* 8   Vorsteuer 7%
* 9   Vorsteuer 19%
Weitere Schlüssel erfragen Sie bei Ihrem Steuerberater.</t>
        </r>
      </text>
    </comment>
    <comment authorId="0" ref="I12">
      <text>
        <r>
          <rPr>
            <rFont val="Tahoma"/>
            <family val="2"/>
            <b val="true"/>
            <color rgb="00000000"/>
            <sz val="8"/>
          </rPr>
          <t xml:space="preserve">Spalte Gegenkonto: 
Falls bekannt, geben Sie hier das Gegenkonto ein. 
Folgende Eingaben sind zulässig:
* 3400, bei Sachkontenlänge 4
* 340000 oder 3400 00, bei Sachkontenlänge 6
Die Länge des Gegenkontos kann nicht größer sein, als die Kontenlänge der Kasse plus 1.
Dieses Feld kann auch leer bleiben. 
Für ein fehlendes Gegenkonto kann beim Export automatisch das Verrechnungskonto übernommen werden. 
Ist kein Verrechnungskonto angegeben, sind die fehlenden Daten beim späteren Import in die Finanzbuchhaltung zu ergänzen.</t>
        </r>
      </text>
    </comment>
    <comment authorId="0" ref="J12">
      <text>
        <r>
          <rPr>
            <rFont val="Tahoma"/>
            <family val="2"/>
            <b val="true"/>
            <color rgb="00000000"/>
            <sz val="8"/>
          </rPr>
          <t xml:space="preserve">Spalte Rech.Nr. (Belegfeld1): 
Geben Sie hier Ihre Rechnungsnummer ein.
Die Rechnungsnummer darf ein alphanumerischer Wert mit maximal 12 Stellen sein.
Beachten Sie, dass weiterverarbeitende Programme unter Umständen nur numerische Werte verarbeiten können. Fragen Sie Ihren Steuerberater, ob Sie nur numerische Werte verwenden dürfen.</t>
        </r>
      </text>
    </comment>
    <comment authorId="0" ref="K12">
      <text>
        <r>
          <rPr>
            <rFont val="Tahoma"/>
            <family val="2"/>
            <b val="true"/>
            <color rgb="00000000"/>
            <sz val="8"/>
          </rPr>
          <t xml:space="preserve">Spalte Beleg Nr. (Belegfeld2): 
Geben Sie hier Ihre Belegnummer ein.
Die Belegnummer darf ein alphanumerischer Wert mit maximal 12 Stellen sein.
Beachten Sie, dass weiterverarbeitende Programme unter Umständen nur numerische Werte verarbeiten können. Fragen Sie Ihren Steuerberater, ob Sie nur numerische Werte verwenden müssen.</t>
        </r>
      </text>
    </comment>
    <comment authorId="0" ref="L12">
      <text>
        <r>
          <rPr>
            <rFont val="Tahoma"/>
            <family val="2"/>
            <b val="true"/>
            <color rgb="00000000"/>
            <sz val="8"/>
          </rPr>
          <t xml:space="preserve">Spalte Belegdatum:
Geben Sie hier das Datum des zu buchenden Belegs ein.
Folgende Eingaben können verarbeitet werden:
* Tag des Monats (z.B. 6 --&gt; 06.03. im Blatt 03.2001)
* Tag und Monat (z.B. 6.3. --&gt; 06.03.)
* Tag, Monat und Jahr (z.B. 6.3.2001 --&gt; 06.03.)
Die Eingabe des Datums kann auch ohne Punkt erfolgen
(z.B. 603 --&gt; 06.03.)</t>
        </r>
      </text>
    </comment>
    <comment authorId="0" ref="M12">
      <text>
        <r>
          <rPr>
            <rFont val="Tahoma"/>
            <family val="2"/>
            <b val="true"/>
            <color rgb="00000000"/>
            <sz val="8"/>
          </rPr>
          <t xml:space="preserve">Spalte KOST1:
Geben Sie hier Angaben zu Kostenstellen ein.
KOST1 darf ein alphanumerischer Wert mit maximal 8 Stellen sein.</t>
        </r>
      </text>
    </comment>
    <comment authorId="0" ref="N12">
      <text>
        <r>
          <rPr>
            <rFont val="Tahoma"/>
            <family val="2"/>
            <b val="true"/>
            <color rgb="00000000"/>
            <sz val="8"/>
          </rPr>
          <t xml:space="preserve">Spalte KOST2:
Geben Sie hier Angaben zu Kostenstellen ein.
KOST2 darf ein alphanumerischer Wert mit maximal 8 Stellen sein.</t>
        </r>
      </text>
    </comment>
    <comment authorId="0" ref="O12">
      <text>
        <r>
          <rPr>
            <rFont val="Tahoma"/>
            <family val="2"/>
            <b val="true"/>
            <color rgb="00000000"/>
            <sz val="8"/>
          </rPr>
          <t xml:space="preserve">Spalte KOST-Menge:
Geben Sie hier eine Mengenangabe ein.
Die Mengenangabe darf höchstens 9 Vorkomma-
und 2 Nachkommastellen (9.2) haben</t>
        </r>
      </text>
    </comment>
    <comment authorId="0" ref="P12">
      <text>
        <r>
          <rPr>
            <rFont val="Tahoma"/>
            <family val="2"/>
            <b val="true"/>
            <color rgb="00000000"/>
            <sz val="8"/>
          </rPr>
          <t xml:space="preserve">Spalte Skonto: 
Geben Sie hier einen eventuellen Skontobetrag ein. 
Der Betrag darf höchstens 8 Vorkomma- und 2 Nachkommastellen (8.2) haben</t>
        </r>
      </text>
    </comment>
    <comment authorId="0" ref="Q12">
      <text>
        <r>
          <rPr>
            <rFont val="Tahoma"/>
            <family val="2"/>
            <b val="true"/>
            <color rgb="00000000"/>
            <sz val="8"/>
          </rPr>
          <t xml:space="preserve">Spalte Text:
Geben Sie hier den Buchungstext ein.
Beachten Sie, dass nur die ersten 30 Zeichen bei einem Export übertragen werden können.</t>
        </r>
      </text>
    </comment>
    <comment authorId="0" ref="R12">
      <text>
        <r>
          <rPr>
            <rFont val="Tahoma"/>
            <family val="2"/>
            <b val="true"/>
            <color rgb="00000000"/>
            <sz val="8"/>
          </rPr>
          <t xml:space="preserve">Spalte USt-Satz:
Geben Sie hier bei Bedarf den USt-Satz in Prozent ein.
Der Wert darf nicht mehr als 2 Vorkommastellen und 2 Nachkommastellen (2.2) haben.
Die Daten in dieser Spalten werden als Zusatzinformationen übertragen.</t>
        </r>
      </text>
    </comment>
  </commentList>
</comments>
</file>

<file path=xl/comments22.xml><?xml version="1.0" encoding="utf-8"?>
<comments xmlns="http://schemas.openxmlformats.org/spreadsheetml/2006/main" xmlns:xdr="http://schemas.openxmlformats.org/drawingml/2006/spreadsheetDrawing">
  <authors>
    <author/>
  </authors>
  <commentList>
    <comment authorId="0" ref="B12">
      <text>
        <r>
          <rPr>
            <rFont val="Tahoma"/>
            <family val="2"/>
            <b val="true"/>
            <color rgb="00000000"/>
            <sz val="8"/>
          </rPr>
          <t xml:space="preserve">Spalte Lfd. Nr.: 
Zeigt die laufende Nummer an. 
Diese Spalte wird, abhängig von den gewählten Einstellungen, automatisch durch das Programm gefüllt.</t>
        </r>
      </text>
    </comment>
    <comment authorId="0" ref="C12">
      <text>
        <r>
          <rPr>
            <rFont val="Tahoma"/>
            <family val="2"/>
            <b val="true"/>
            <color rgb="00000000"/>
            <sz val="8"/>
          </rPr>
          <t xml:space="preserve">Spalte Status:
Zeigt den Status der Buchungszeile an.
Folgende Anzeigen sind möglich:
* Angelegt. Erstmaliges Anlegen der Buchungszeile und erfolgreiche Prüfung.
* Geändert. Buchungszeile wurde gegenüber dem Status Angelegt geändert.
* Geprüft. Manuell gesetztes Kennzeichen.
* Exportiert. Die Buchungszeile wurde in einem Vorlauf exportiert.
Bei Status Geprüft wird die Hintergrundfarbe Grün eingestellt und die Buchungszeile gesperrt.
Bei Status Export wird die Hintergrundfarbe Gelb eingestellt und die Buchungszeile gesperrt. Der Status Export kann nur im Dialog Exportverlauf zurück genommen werden. Der Dialog ist über Exportieren... | Verlauf erreichbar.</t>
        </r>
      </text>
    </comment>
    <comment authorId="0" ref="D12">
      <text>
        <r>
          <rPr>
            <rFont val="Tahoma"/>
            <family val="2"/>
            <b val="true"/>
            <color rgb="00000000"/>
            <sz val="8"/>
          </rPr>
          <t xml:space="preserve">Spalte Einnahmen: 
Geben Sie hier den Betrag der Einnahme an. 
Der Betrag darf nicht mehr als 10 Vorkommastellen und 2 Nachkommastellen (10.2)  haben. 
Beachten Sie, dass die Felder Einnahmen und Ausgaben einer Buchung nicht gleichzeitig gefüllt sein dürfen.</t>
        </r>
      </text>
    </comment>
    <comment authorId="0" ref="E12">
      <text>
        <r>
          <rPr>
            <rFont val="Tahoma"/>
            <family val="2"/>
            <b val="true"/>
            <color rgb="00000000"/>
            <sz val="8"/>
          </rPr>
          <t xml:space="preserve">Spalte Ausgaben: 
Geben Sie hier den Betrag der Ausgabe an. 
Der Betrag darf nicht mehr als 10 Vorkommastellen und 2 Nachkommastellen (10.2)  haben. 
Beachten Sie, dass die Felder Einnahmen und Ausgaben einer Buchung nicht gleichzeitig gefüllt sein dürfen.</t>
        </r>
      </text>
    </comment>
    <comment authorId="0" ref="F12">
      <text>
        <r>
          <rPr>
            <rFont val="Tahoma"/>
            <family val="2"/>
            <b val="true"/>
            <color rgb="00000000"/>
            <sz val="8"/>
          </rPr>
          <t xml:space="preserve">Spalte Bestand: 
Hier wird der aktuelle Saldo ausgewiesen. 
Diese Spalte wird automatisch durch das Programm gefüllt. Abhängig von den gewählten Einstellungen entspricht der Betrag dem Tagesendsaldo.</t>
        </r>
      </text>
    </comment>
    <comment authorId="0" ref="G12">
      <text>
        <r>
          <rPr>
            <rFont val="Tahoma"/>
            <family val="2"/>
            <b val="true"/>
            <color rgb="00000000"/>
            <sz val="8"/>
          </rPr>
          <t xml:space="preserve">Spalte B-Schlüssel: 
Geben Sie hier einen eventuellen Berichtigungsschlüssel ein.
Zulässige Werte sind: 
* 2   Generalumkehr 
* 3   Generalumkehr bei aufzuteilender Vorsteuer 
* 5   Individueller USt-Schlüssel 
* 7   Generalumkehr bei individuellem USt-Schlüssel 
* 9   Aufzuteilende Vorsteuer 
Weitere Schlüssel erfragen Sie bei Ihrem Steuerberater.</t>
        </r>
      </text>
    </comment>
    <comment authorId="0" ref="H12">
      <text>
        <r>
          <rPr>
            <rFont val="Tahoma"/>
            <family val="2"/>
            <b val="true"/>
            <color rgb="00000000"/>
            <sz val="8"/>
          </rPr>
          <t xml:space="preserve">Spalte U-Schlüssel: 
Geben Sie hier einen eventuellen Steuerschlüssel ein.
Zulässige Werte sind:
* 1   Umsatzsteuerfrei (mit Vorsteuerabzug)
* 2   Umsatzsteuer 7%
* 3   Umsatzsteuer 19%
* 8   Vorsteuer 7%
* 9   Vorsteuer 19%
Weitere Schlüssel erfragen Sie bei Ihrem Steuerberater.</t>
        </r>
      </text>
    </comment>
    <comment authorId="0" ref="I12">
      <text>
        <r>
          <rPr>
            <rFont val="Tahoma"/>
            <family val="2"/>
            <b val="true"/>
            <color rgb="00000000"/>
            <sz val="8"/>
          </rPr>
          <t xml:space="preserve">Spalte Gegenkonto: 
Falls bekannt, geben Sie hier das Gegenkonto ein. 
Folgende Eingaben sind zulässig:
* 3400, bei Sachkontenlänge 4
* 340000 oder 3400 00, bei Sachkontenlänge 6
Die Länge des Gegenkontos kann nicht größer sein, als die Kontenlänge der Kasse plus 1.
Dieses Feld kann auch leer bleiben. 
Für ein fehlendes Gegenkonto kann beim Export automatisch das Verrechnungskonto übernommen werden. 
Ist kein Verrechnungskonto angegeben, sind die fehlenden Daten beim späteren Import in die Finanzbuchhaltung zu ergänzen.</t>
        </r>
      </text>
    </comment>
    <comment authorId="0" ref="J12">
      <text>
        <r>
          <rPr>
            <rFont val="Tahoma"/>
            <family val="2"/>
            <b val="true"/>
            <color rgb="00000000"/>
            <sz val="8"/>
          </rPr>
          <t xml:space="preserve">Spalte Rech.Nr. (Belegfeld1): 
Geben Sie hier Ihre Rechnungsnummer ein.
Die Rechnungsnummer darf ein alphanumerischer Wert mit maximal 12 Stellen sein.
Beachten Sie, dass weiterverarbeitende Programme unter Umständen nur numerische Werte verarbeiten können. Fragen Sie Ihren Steuerberater, ob Sie nur numerische Werte verwenden dürfen.</t>
        </r>
      </text>
    </comment>
    <comment authorId="0" ref="K12">
      <text>
        <r>
          <rPr>
            <rFont val="Tahoma"/>
            <family val="2"/>
            <b val="true"/>
            <color rgb="00000000"/>
            <sz val="8"/>
          </rPr>
          <t xml:space="preserve">Spalte Beleg Nr. (Belegfeld2): 
Geben Sie hier Ihre Belegnummer ein.
Die Belegnummer darf ein alphanumerischer Wert mit maximal 12 Stellen sein.
Beachten Sie, dass weiterverarbeitende Programme unter Umständen nur numerische Werte verarbeiten können. Fragen Sie Ihren Steuerberater, ob Sie nur numerische Werte verwenden müssen.</t>
        </r>
      </text>
    </comment>
    <comment authorId="0" ref="L12">
      <text>
        <r>
          <rPr>
            <rFont val="Tahoma"/>
            <family val="2"/>
            <b val="true"/>
            <color rgb="00000000"/>
            <sz val="8"/>
          </rPr>
          <t xml:space="preserve">Spalte Belegdatum:
Geben Sie hier das Datum des zu buchenden Belegs ein.
Folgende Eingaben können verarbeitet werden:
* Tag des Monats (z.B. 6 --&gt; 06.03. im Blatt 03.2001)
* Tag und Monat (z.B. 6.3. --&gt; 06.03.)
* Tag, Monat und Jahr (z.B. 6.3.2001 --&gt; 06.03.)
Die Eingabe des Datums kann auch ohne Punkt erfolgen
(z.B. 603 --&gt; 06.03.)</t>
        </r>
      </text>
    </comment>
    <comment authorId="0" ref="M12">
      <text>
        <r>
          <rPr>
            <rFont val="Tahoma"/>
            <family val="2"/>
            <b val="true"/>
            <color rgb="00000000"/>
            <sz val="8"/>
          </rPr>
          <t xml:space="preserve">Spalte KOST1:
Geben Sie hier Angaben zu Kostenstellen ein.
KOST1 darf ein alphanumerischer Wert mit maximal 8 Stellen sein.</t>
        </r>
      </text>
    </comment>
    <comment authorId="0" ref="N12">
      <text>
        <r>
          <rPr>
            <rFont val="Tahoma"/>
            <family val="2"/>
            <b val="true"/>
            <color rgb="00000000"/>
            <sz val="8"/>
          </rPr>
          <t xml:space="preserve">Spalte KOST2:
Geben Sie hier Angaben zu Kostenstellen ein.
KOST2 darf ein alphanumerischer Wert mit maximal 8 Stellen sein.</t>
        </r>
      </text>
    </comment>
    <comment authorId="0" ref="O12">
      <text>
        <r>
          <rPr>
            <rFont val="Tahoma"/>
            <family val="2"/>
            <b val="true"/>
            <color rgb="00000000"/>
            <sz val="8"/>
          </rPr>
          <t xml:space="preserve">Spalte KOST-Menge:
Geben Sie hier eine Mengenangabe ein.
Die Mengenangabe darf höchstens 9 Vorkomma-
und 2 Nachkommastellen (9.2) haben</t>
        </r>
      </text>
    </comment>
    <comment authorId="0" ref="P12">
      <text>
        <r>
          <rPr>
            <rFont val="Tahoma"/>
            <family val="2"/>
            <b val="true"/>
            <color rgb="00000000"/>
            <sz val="8"/>
          </rPr>
          <t xml:space="preserve">Spalte Skonto: 
Geben Sie hier einen eventuellen Skontobetrag ein. 
Der Betrag darf höchstens 8 Vorkomma- und 2 Nachkommastellen (8.2) haben</t>
        </r>
      </text>
    </comment>
    <comment authorId="0" ref="Q12">
      <text>
        <r>
          <rPr>
            <rFont val="Tahoma"/>
            <family val="2"/>
            <b val="true"/>
            <color rgb="00000000"/>
            <sz val="8"/>
          </rPr>
          <t xml:space="preserve">Spalte Text:
Geben Sie hier den Buchungstext ein.
Beachten Sie, dass nur die ersten 30 Zeichen bei einem Export übertragen werden können.</t>
        </r>
      </text>
    </comment>
    <comment authorId="0" ref="R12">
      <text>
        <r>
          <rPr>
            <rFont val="Tahoma"/>
            <family val="2"/>
            <b val="true"/>
            <color rgb="00000000"/>
            <sz val="8"/>
          </rPr>
          <t xml:space="preserve">Spalte USt-Satz:
Geben Sie hier bei Bedarf den USt-Satz in Prozent ein.
Der Wert darf nicht mehr als 2 Vorkommastellen und 2 Nachkommastellen (2.2) haben.
Die Daten in dieser Spalten werden als Zusatzinformationen übertragen.</t>
        </r>
      </text>
    </comment>
  </commentList>
</comments>
</file>

<file path=xl/comments23.xml><?xml version="1.0" encoding="utf-8"?>
<comments xmlns="http://schemas.openxmlformats.org/spreadsheetml/2006/main" xmlns:xdr="http://schemas.openxmlformats.org/drawingml/2006/spreadsheetDrawing">
  <authors>
    <author/>
  </authors>
  <commentList>
    <comment authorId="0" ref="B12">
      <text>
        <r>
          <rPr>
            <rFont val="Tahoma"/>
            <family val="2"/>
            <b val="true"/>
            <color rgb="00000000"/>
            <sz val="8"/>
          </rPr>
          <t xml:space="preserve">Spalte Lfd. Nr.: 
Zeigt die laufende Nummer an. 
Diese Spalte wird, abhängig von den gewählten Einstellungen, automatisch durch das Programm gefüllt.</t>
        </r>
      </text>
    </comment>
    <comment authorId="0" ref="C12">
      <text>
        <r>
          <rPr>
            <rFont val="Tahoma"/>
            <family val="2"/>
            <b val="true"/>
            <color rgb="00000000"/>
            <sz val="8"/>
          </rPr>
          <t xml:space="preserve">Spalte Status:
Zeigt den Status der Buchungszeile an.
Folgende Anzeigen sind möglich:
* Angelegt. Erstmaliges Anlegen der Buchungszeile und erfolgreiche Prüfung.
* Geändert. Buchungszeile wurde gegenüber dem Status Angelegt geändert.
* Geprüft. Manuell gesetztes Kennzeichen.
* Exportiert. Die Buchungszeile wurde in einem Vorlauf exportiert.
Bei Status Geprüft wird die Hintergrundfarbe Grün eingestellt und die Buchungszeile gesperrt.
Bei Status Export wird die Hintergrundfarbe Gelb eingestellt und die Buchungszeile gesperrt. Der Status Export kann nur im Dialog Exportverlauf zurück genommen werden. Der Dialog ist über Exportieren... | Verlauf erreichbar.</t>
        </r>
      </text>
    </comment>
    <comment authorId="0" ref="D12">
      <text>
        <r>
          <rPr>
            <rFont val="Tahoma"/>
            <family val="2"/>
            <b val="true"/>
            <color rgb="00000000"/>
            <sz val="8"/>
          </rPr>
          <t xml:space="preserve">Spalte Einnahmen: 
Geben Sie hier den Betrag der Einnahme an. 
Der Betrag darf nicht mehr als 10 Vorkommastellen und 2 Nachkommastellen (10.2)  haben. 
Beachten Sie, dass die Felder Einnahmen und Ausgaben einer Buchung nicht gleichzeitig gefüllt sein dürfen.</t>
        </r>
      </text>
    </comment>
    <comment authorId="0" ref="E12">
      <text>
        <r>
          <rPr>
            <rFont val="Tahoma"/>
            <family val="2"/>
            <b val="true"/>
            <color rgb="00000000"/>
            <sz val="8"/>
          </rPr>
          <t xml:space="preserve">Spalte Ausgaben: 
Geben Sie hier den Betrag der Ausgabe an. 
Der Betrag darf nicht mehr als 10 Vorkommastellen und 2 Nachkommastellen (10.2)  haben. 
Beachten Sie, dass die Felder Einnahmen und Ausgaben einer Buchung nicht gleichzeitig gefüllt sein dürfen.</t>
        </r>
      </text>
    </comment>
    <comment authorId="0" ref="F12">
      <text>
        <r>
          <rPr>
            <rFont val="Tahoma"/>
            <family val="2"/>
            <b val="true"/>
            <color rgb="00000000"/>
            <sz val="8"/>
          </rPr>
          <t xml:space="preserve">Spalte Bestand: 
Hier wird der aktuelle Saldo ausgewiesen. 
Diese Spalte wird automatisch durch das Programm gefüllt. Abhängig von den gewählten Einstellungen entspricht der Betrag dem Tagesendsaldo.</t>
        </r>
      </text>
    </comment>
    <comment authorId="0" ref="G12">
      <text>
        <r>
          <rPr>
            <rFont val="Tahoma"/>
            <family val="2"/>
            <b val="true"/>
            <color rgb="00000000"/>
            <sz val="8"/>
          </rPr>
          <t xml:space="preserve">Spalte B-Schlüssel: 
Geben Sie hier einen eventuellen Berichtigungsschlüssel ein.
Zulässige Werte sind: 
* 2   Generalumkehr 
* 3   Generalumkehr bei aufzuteilender Vorsteuer 
* 5   Individueller USt-Schlüssel 
* 7   Generalumkehr bei individuellem USt-Schlüssel 
* 9   Aufzuteilende Vorsteuer 
Weitere Schlüssel erfragen Sie bei Ihrem Steuerberater.</t>
        </r>
      </text>
    </comment>
    <comment authorId="0" ref="H12">
      <text>
        <r>
          <rPr>
            <rFont val="Tahoma"/>
            <family val="2"/>
            <b val="true"/>
            <color rgb="00000000"/>
            <sz val="8"/>
          </rPr>
          <t xml:space="preserve">Spalte U-Schlüssel: 
Geben Sie hier einen eventuellen Steuerschlüssel ein.
Zulässige Werte sind:
* 1   Umsatzsteuerfrei (mit Vorsteuerabzug)
* 2   Umsatzsteuer 7%
* 3   Umsatzsteuer 19%
* 8   Vorsteuer 7%
* 9   Vorsteuer 19%
Weitere Schlüssel erfragen Sie bei Ihrem Steuerberater.</t>
        </r>
      </text>
    </comment>
    <comment authorId="0" ref="I12">
      <text>
        <r>
          <rPr>
            <rFont val="Tahoma"/>
            <family val="2"/>
            <b val="true"/>
            <color rgb="00000000"/>
            <sz val="8"/>
          </rPr>
          <t xml:space="preserve">Spalte Gegenkonto: 
Falls bekannt, geben Sie hier das Gegenkonto ein. 
Folgende Eingaben sind zulässig:
* 3400, bei Sachkontenlänge 4
* 340000 oder 3400 00, bei Sachkontenlänge 6
Die Länge des Gegenkontos kann nicht größer sein, als die Kontenlänge der Kasse plus 1.
Dieses Feld kann auch leer bleiben. 
Für ein fehlendes Gegenkonto kann beim Export automatisch das Verrechnungskonto übernommen werden. 
Ist kein Verrechnungskonto angegeben, sind die fehlenden Daten beim späteren Import in die Finanzbuchhaltung zu ergänzen.</t>
        </r>
      </text>
    </comment>
    <comment authorId="0" ref="J12">
      <text>
        <r>
          <rPr>
            <rFont val="Tahoma"/>
            <family val="2"/>
            <b val="true"/>
            <color rgb="00000000"/>
            <sz val="8"/>
          </rPr>
          <t xml:space="preserve">Spalte Rech.Nr. (Belegfeld1): 
Geben Sie hier Ihre Rechnungsnummer ein.
Die Rechnungsnummer darf ein alphanumerischer Wert mit maximal 12 Stellen sein.
Beachten Sie, dass weiterverarbeitende Programme unter Umständen nur numerische Werte verarbeiten können. Fragen Sie Ihren Steuerberater, ob Sie nur numerische Werte verwenden dürfen.</t>
        </r>
      </text>
    </comment>
    <comment authorId="0" ref="K12">
      <text>
        <r>
          <rPr>
            <rFont val="Tahoma"/>
            <family val="2"/>
            <b val="true"/>
            <color rgb="00000000"/>
            <sz val="8"/>
          </rPr>
          <t xml:space="preserve">Spalte Beleg Nr. (Belegfeld2): 
Geben Sie hier Ihre Belegnummer ein.
Die Belegnummer darf ein alphanumerischer Wert mit maximal 12 Stellen sein.
Beachten Sie, dass weiterverarbeitende Programme unter Umständen nur numerische Werte verarbeiten können. Fragen Sie Ihren Steuerberater, ob Sie nur numerische Werte verwenden müssen.</t>
        </r>
      </text>
    </comment>
    <comment authorId="0" ref="L12">
      <text>
        <r>
          <rPr>
            <rFont val="Tahoma"/>
            <family val="2"/>
            <b val="true"/>
            <color rgb="00000000"/>
            <sz val="8"/>
          </rPr>
          <t xml:space="preserve">Spalte Belegdatum:
Geben Sie hier das Datum des zu buchenden Belegs ein.
Folgende Eingaben können verarbeitet werden:
* Tag des Monats (z.B. 6 --&gt; 06.03. im Blatt 03.2001)
* Tag und Monat (z.B. 6.3. --&gt; 06.03.)
* Tag, Monat und Jahr (z.B. 6.3.2001 --&gt; 06.03.)
Die Eingabe des Datums kann auch ohne Punkt erfolgen
(z.B. 603 --&gt; 06.03.)</t>
        </r>
      </text>
    </comment>
    <comment authorId="0" ref="M12">
      <text>
        <r>
          <rPr>
            <rFont val="Tahoma"/>
            <family val="2"/>
            <b val="true"/>
            <color rgb="00000000"/>
            <sz val="8"/>
          </rPr>
          <t xml:space="preserve">Spalte KOST1:
Geben Sie hier Angaben zu Kostenstellen ein.
KOST1 darf ein alphanumerischer Wert mit maximal 8 Stellen sein.</t>
        </r>
      </text>
    </comment>
    <comment authorId="0" ref="N12">
      <text>
        <r>
          <rPr>
            <rFont val="Tahoma"/>
            <family val="2"/>
            <b val="true"/>
            <color rgb="00000000"/>
            <sz val="8"/>
          </rPr>
          <t xml:space="preserve">Spalte KOST2:
Geben Sie hier Angaben zu Kostenstellen ein.
KOST2 darf ein alphanumerischer Wert mit maximal 8 Stellen sein.</t>
        </r>
      </text>
    </comment>
    <comment authorId="0" ref="O12">
      <text>
        <r>
          <rPr>
            <rFont val="Tahoma"/>
            <family val="2"/>
            <b val="true"/>
            <color rgb="00000000"/>
            <sz val="8"/>
          </rPr>
          <t xml:space="preserve">Spalte KOST-Menge:
Geben Sie hier eine Mengenangabe ein.
Die Mengenangabe darf höchstens 9 Vorkomma-
und 2 Nachkommastellen (9.2) haben</t>
        </r>
      </text>
    </comment>
    <comment authorId="0" ref="P12">
      <text>
        <r>
          <rPr>
            <rFont val="Tahoma"/>
            <family val="2"/>
            <b val="true"/>
            <color rgb="00000000"/>
            <sz val="8"/>
          </rPr>
          <t xml:space="preserve">Spalte Skonto: 
Geben Sie hier einen eventuellen Skontobetrag ein. 
Der Betrag darf höchstens 8 Vorkomma- und 2 Nachkommastellen (8.2) haben</t>
        </r>
      </text>
    </comment>
    <comment authorId="0" ref="Q12">
      <text>
        <r>
          <rPr>
            <rFont val="Tahoma"/>
            <family val="2"/>
            <b val="true"/>
            <color rgb="00000000"/>
            <sz val="8"/>
          </rPr>
          <t xml:space="preserve">Spalte Text:
Geben Sie hier den Buchungstext ein.
Beachten Sie, dass nur die ersten 30 Zeichen bei einem Export übertragen werden können.</t>
        </r>
      </text>
    </comment>
    <comment authorId="0" ref="R12">
      <text>
        <r>
          <rPr>
            <rFont val="Tahoma"/>
            <family val="2"/>
            <b val="true"/>
            <color rgb="00000000"/>
            <sz val="8"/>
          </rPr>
          <t xml:space="preserve">Spalte USt-Satz:
Geben Sie hier bei Bedarf den USt-Satz in Prozent ein.
Der Wert darf nicht mehr als 2 Vorkommastellen und 2 Nachkommastellen (2.2) haben.
Die Daten in dieser Spalten werden als Zusatzinformationen übertragen.</t>
        </r>
      </text>
    </comment>
  </commentList>
</comments>
</file>

<file path=xl/comments24.xml><?xml version="1.0" encoding="utf-8"?>
<comments xmlns="http://schemas.openxmlformats.org/spreadsheetml/2006/main" xmlns:xdr="http://schemas.openxmlformats.org/drawingml/2006/spreadsheetDrawing">
  <authors>
    <author/>
  </authors>
  <commentList>
    <comment authorId="0" ref="B12">
      <text>
        <r>
          <rPr>
            <rFont val="Tahoma"/>
            <family val="2"/>
            <b val="true"/>
            <color rgb="00000000"/>
            <sz val="8"/>
          </rPr>
          <t xml:space="preserve">Spalte Lfd. Nr.: 
Zeigt die laufende Nummer an. 
Diese Spalte wird automatisch durch das Programm gefüllt.</t>
        </r>
      </text>
    </comment>
    <comment authorId="0" ref="C12">
      <text>
        <r>
          <rPr>
            <rFont val="Tahoma"/>
            <family val="2"/>
            <b val="true"/>
            <color rgb="00000000"/>
            <sz val="8"/>
          </rPr>
          <t xml:space="preserve">Spalte Status:
Zeigt den Status der Buchungszeile an.
Mögliche Anzeigen sind:
A &lt;Datum&gt; = Datum der Ersterfassung
G &lt;Datum&gt; = Datum der letzten Änderung
E &lt;Datum&gt; = Datum des Exports</t>
        </r>
      </text>
    </comment>
    <comment authorId="0" ref="D12">
      <text>
        <r>
          <rPr>
            <rFont val="Tahoma"/>
            <family val="2"/>
            <b val="true"/>
            <color rgb="00000000"/>
            <sz val="8"/>
          </rPr>
          <t xml:space="preserve">Spalte Einnahmen: 
Geben Sie hier den Betrag der Einnahme an. 
Der Betrag darf nicht mehr als 10 Vorkommastellen und 2 Nachkommastellen (10.2)  haben. 
Beachten Sie, dass die Felder Einnahmen und Ausgaben einer Buchung nicht gleichzeitig gefüllt sein dürfen.</t>
        </r>
      </text>
    </comment>
    <comment authorId="0" ref="E12">
      <text>
        <r>
          <rPr>
            <rFont val="Tahoma"/>
            <family val="2"/>
            <b val="true"/>
            <color rgb="00000000"/>
            <sz val="8"/>
          </rPr>
          <t xml:space="preserve">Spalte Ausgaben: 
Geben Sie hier den Betrag der Entnahme an. 
Der Betrag darf nicht mehr als 10 Vorkommastellen und 2 Nachkommastellen (10.2)  haben. 
Beachten Sie, dass die Felder Einnahmen und Ausgaben einer Buchung nicht gleichzeitig gefüllt sein dürfen.</t>
        </r>
      </text>
    </comment>
    <comment authorId="0" ref="F12">
      <text>
        <r>
          <rPr>
            <rFont val="Tahoma"/>
            <family val="2"/>
            <b val="true"/>
            <color rgb="00000000"/>
            <sz val="8"/>
          </rPr>
          <t xml:space="preserve">Spalte Tagesbestand: 
Hier wird der Tagesendsaldo ausgewiesen. 
Diese Spalte wird automatisch durch das Programm gefüllt.</t>
        </r>
      </text>
    </comment>
    <comment authorId="0" ref="G12">
      <text>
        <r>
          <rPr>
            <rFont val="Tahoma"/>
            <family val="2"/>
            <b val="true"/>
            <color rgb="00000000"/>
            <sz val="8"/>
          </rPr>
          <t xml:space="preserve">Spalte B-Schlüssel: 
Geben Sie hier einen eventuellen Berichtigungsschlüssel ein.
Zulässige Werte sind: 
* 2   Generalumkehr 
* 3   Generalumkehr bei aufzuteilender Vorsteuer 
* 4   Individueller USt-Schlüssel 
* 5   Generalumkehr bei individuellem USt-Schlüssel 
* 9   Aufzuteilende Vorsteuer 
Weitere Schlüssel erfragen Sie bei Ihrem Steuerberater.</t>
        </r>
      </text>
    </comment>
    <comment authorId="0" ref="H12">
      <text>
        <r>
          <rPr>
            <rFont val="Tahoma"/>
            <family val="2"/>
            <b val="true"/>
            <color rgb="00000000"/>
            <sz val="8"/>
          </rPr>
          <t xml:space="preserve">Spalte U-Schlüssel: 
Geben Sie hier einen eventuellen Steuerschlüssel ein.
Zulässige Werte sind:
* 1   Umsatzsteuerfrei (mit Vorsteuerabzug)
* 2   Umsatzsteuer 7%
* 3   Umsatzsteuer 16%
* 8   Vorsteuer 7%
* 9   Vorsteuer 16%
Weitere Schlüssel erfragen Sie bei Ihrem Steuerberater.</t>
        </r>
      </text>
    </comment>
    <comment authorId="0" ref="I12">
      <text>
        <r>
          <rPr>
            <rFont val="Tahoma"/>
            <family val="2"/>
            <b val="true"/>
            <color rgb="00000000"/>
            <sz val="8"/>
          </rPr>
          <t xml:space="preserve">Spalte Gegenkonto: 
Falls bekannt, geben Sie hier das Gegenkonto ein. 
Folgende Eingaben sind zulässig:
* 3400, bei Sachkontenlänge 4
* 340000 oder 3400 00, bei Sachkontenlänge 6
Die Länge des Gegenkontos kann nicht größer sein, als die Kontenlänge der Kasse plus 1.
Dieses Feld kann auch leer bleiben. 
Für ein fehlendes Gegenkonto kann beim Export automatisch das Verrechnungskonto übernommen werden. 
Ist kein Verrechnungskonto angegeben, sind die fehlenden Daten beim späteren Import in die Finanzbuchhaltung zu ergänzen.</t>
        </r>
      </text>
    </comment>
    <comment authorId="0" ref="J12">
      <text>
        <r>
          <rPr>
            <rFont val="Tahoma"/>
            <family val="2"/>
            <b val="true"/>
            <color rgb="00000000"/>
            <sz val="8"/>
          </rPr>
          <t xml:space="preserve">Spalte Rech.Nr. (Belegfeld1): 
Geben Sie hier Ihre Rechnungsnummer ein.
Die Rechnungsnummer darf ein alphanumerischer Wert mit maximal 12 Stellen sein.
Beachten Sie, dass weiterverarbeitende Programme unter Umständen nur numerische Werte verarbeiten können. Fragen Sie Ihren Steuerberater, ob Sie nur numerische Werte verwenden dürfen.</t>
        </r>
      </text>
    </comment>
    <comment authorId="0" ref="K12">
      <text>
        <r>
          <rPr>
            <rFont val="Tahoma"/>
            <family val="2"/>
            <b val="true"/>
            <color rgb="00000000"/>
            <sz val="8"/>
          </rPr>
          <t xml:space="preserve">Spalte Beleg Nr. (Belegfeld2): 
Geben Sie hier Ihre Belegnummer ein.
Die Belegnummer darf ein alphanumerischer Wert mit maximal 12 Stellen sein.
Beachten Sie, dass weiterverarbeitende Programme unter Umständen nur numerische Werte verarbeiten können. Fragen Sie Ihren Steuerberater, ob Sie nur numerische Werte verwenden dürfen.</t>
        </r>
      </text>
    </comment>
    <comment authorId="0" ref="L12">
      <text>
        <r>
          <rPr>
            <rFont val="Tahoma"/>
            <family val="2"/>
            <b val="true"/>
            <color rgb="00000000"/>
            <sz val="8"/>
          </rPr>
          <t xml:space="preserve">Spalte Belegdatum:
Geben Sie hier das Datum des zu buchenden Belegs ein.
Folgende Eingaben können verarbeitet werden:
* Tag des Monats (z.B. 6 --&gt; 06.03. im Blatt 03.2001)
* Tag und Monat (z.B. 6.3. --&gt; 06.03.)
* Tag, Monat und Jahr (z.B. 6.3.2001 --&gt; 06.03.)
Die Eingabe des Datums kann auch ohne Punkt erfolgen
(z.B. 603 --&gt; 06.03.)</t>
        </r>
      </text>
    </comment>
    <comment authorId="0" ref="M12">
      <text>
        <r>
          <rPr>
            <rFont val="Tahoma"/>
            <family val="2"/>
            <b val="true"/>
            <color rgb="00000000"/>
            <sz val="8"/>
          </rPr>
          <t xml:space="preserve">Spalte KOST1:
Geben Sie hier Angaben zu Kostenstellen ein.
KOST1 darf ein alphanumerischer Wert mit maximal 8 Stellen sein.</t>
        </r>
      </text>
    </comment>
    <comment authorId="0" ref="N12">
      <text>
        <r>
          <rPr>
            <rFont val="Tahoma"/>
            <family val="2"/>
            <b val="true"/>
            <color rgb="00000000"/>
            <sz val="8"/>
          </rPr>
          <t xml:space="preserve">Spalte KOST2:
Geben Sie hier Angaben zu Kostenstellen ein.
KOST2 darf ein alphanumerischer Wert mit maximal 8 Stellen sein.</t>
        </r>
      </text>
    </comment>
    <comment authorId="0" ref="O12">
      <text>
        <r>
          <rPr>
            <rFont val="Tahoma"/>
            <family val="2"/>
            <b val="true"/>
            <color rgb="00000000"/>
            <sz val="8"/>
          </rPr>
          <t xml:space="preserve">Spalte KOST-Menge:
Geben Sie hier eine Mengenangabe ein.
Die Mengenangabe darf höchstens 9 Vorkomma-
und 2 Nachkommastellen (9.2) haben</t>
        </r>
      </text>
    </comment>
    <comment authorId="0" ref="P12">
      <text>
        <r>
          <rPr>
            <rFont val="Tahoma"/>
            <family val="2"/>
            <b val="true"/>
            <color rgb="00000000"/>
            <sz val="8"/>
          </rPr>
          <t xml:space="preserve">Spalte Skonto: 
Geben Sie hier einen eventuellen Skontobetrag ein. 
Der Betrag darf höchstens 8 Vorkomma- und 2 Nachkommastellen (8.2) haben</t>
        </r>
      </text>
    </comment>
    <comment authorId="0" ref="Q12">
      <text>
        <r>
          <rPr>
            <rFont val="Tahoma"/>
            <family val="2"/>
            <b val="true"/>
            <color rgb="00000000"/>
            <sz val="8"/>
          </rPr>
          <t xml:space="preserve">Spalte Text:
Geben Sie hier den Buchungstext ein.
Beachten Sie, dass nur die ersten 30 Zeichen bei einem Export übertragen werden können.</t>
        </r>
      </text>
    </comment>
    <comment authorId="0" ref="R12">
      <text>
        <r>
          <rPr>
            <rFont val="Tahoma"/>
            <family val="2"/>
            <b val="true"/>
            <color rgb="00000000"/>
            <sz val="8"/>
          </rPr>
          <t xml:space="preserve">Spalte USt-Satz:
Geben Sie hier bei Bedarf den USt-Satz in Prozent ein.
Der Wert darf nicht mehr als 2 Vorkommastellen und 2 Nachkommastellen (2.2) haben.
Die Daten in dieser Spalten werden als Zusatzinformationen übertragen.</t>
        </r>
      </text>
    </comment>
  </commentList>
</comments>
</file>

<file path=xl/comments3.xml><?xml version="1.0" encoding="utf-8"?>
<comments xmlns="http://schemas.openxmlformats.org/spreadsheetml/2006/main" xmlns:xdr="http://schemas.openxmlformats.org/drawingml/2006/spreadsheetDrawing">
  <authors>
    <author/>
  </authors>
  <commentList>
    <comment authorId="0" ref="B3">
      <text>
        <r>
          <rPr>
            <rFont val="Tahoma"/>
            <family val="2"/>
            <b val="true"/>
            <color rgb="00000000"/>
            <sz val="8"/>
          </rPr>
          <t xml:space="preserve">Vorlagen für Buchungszeilen
Tragen Sie hier Kontonummer, Buchungstext und Kostenstellen ein, die sie zusammen in einer Buchungszeile verwenden wollen.
Die Texte lassen sich komfortabel über das Kontextmenü der jeweiligen Spalte einfügen.
Durch vordefinierte Texte erreichen Sie eine einheitliche Bezeichnung, was für eine Weiterverarbeitung wichtig sein kann.
</t>
        </r>
      </text>
    </comment>
  </commentList>
</comments>
</file>

<file path=xl/sharedStrings.xml><?xml version="1.0" encoding="utf-8"?>
<sst xmlns="http://schemas.openxmlformats.org/spreadsheetml/2006/main" count="1597" uniqueCount="413">
  <si>
    <t>Ihre aktuellen Einstellungen:</t>
  </si>
  <si>
    <t>Kassenbuch</t>
  </si>
  <si>
    <t>Mandantenname</t>
  </si>
  <si>
    <t>Wirtschaftsjahr Beginn</t>
  </si>
  <si>
    <t>Ende</t>
  </si>
  <si>
    <t>Kontonummer</t>
  </si>
  <si>
    <t>Anfangssaldo</t>
  </si>
  <si>
    <t>Eingabewährung</t>
  </si>
  <si>
    <t>Zusatzdaten</t>
  </si>
  <si>
    <t>Beraternummer</t>
  </si>
  <si>
    <t>Sachkontenlänge</t>
  </si>
  <si>
    <t>Mandantennummer</t>
  </si>
  <si>
    <t>Verrechnungskonto</t>
  </si>
  <si>
    <t>Beachten Sie bei der Nutzung der Kassenerfassung für Office:</t>
  </si>
  <si>
    <t>Damit die gedruckten Kassenblätter die Buchfunktion im Sinne der GoB erfüllen und somit den gesetzlichen Anforderungen entsprechen, sind die folgenden Voraussetzungen zu erfüllen:</t>
  </si>
  <si>
    <t>Die Kassengeschäfte müssen sich in ihrer Entstehung und Abwicklung verfolgen lassen (HGB § 238 Abs. 1, Satz 3).</t>
  </si>
  <si>
    <t>Die Eintragungen müssen vollständig, richtig, zeitgerecht und geordnet vorgenommen werden (HGB § 239 Abs. 2, AO § 146 Abs. 1, Satz 1). </t>
  </si>
  <si>
    <t>Kassenentnahmen und Kassenausgaben sollen täglich festgehalten werden (AO § 146 Abs. 1, Satz 1).</t>
  </si>
  <si>
    <t>Kassenbücher sind 10 Jahre aufzubewahren (HGB § 257 Abs. 4).</t>
  </si>
  <si>
    <t>Bitte beachten Sie deshalb die Organisationshinweise</t>
  </si>
  <si>
    <t>Textvorschläge für Spalte (erreichbar über das Kontextmenü der entsprechenden Spalte):</t>
  </si>
  <si>
    <t>Gegenkonto</t>
  </si>
  <si>
    <t>Text</t>
  </si>
  <si>
    <t>Kost1</t>
  </si>
  <si>
    <t>Kost2</t>
  </si>
  <si>
    <t>Vorlagen für Kostenstellen:</t>
  </si>
  <si>
    <t>Kostenstelle</t>
  </si>
  <si>
    <t>Bezeichnung</t>
  </si>
  <si>
    <t>Kassenzählprotokoll zur Ergänzung eines Tages- oder Kassenberichts</t>
  </si>
  <si>
    <t>Datum</t>
  </si>
  <si>
    <t>Summe</t>
  </si>
  <si>
    <t>Name</t>
  </si>
  <si>
    <t>Kassenzählprotokoll vom</t>
  </si>
  <si>
    <t>Wert</t>
  </si>
  <si>
    <t>Anzahl</t>
  </si>
  <si>
    <t>Kassenbestand gesamt</t>
  </si>
  <si>
    <t>Name (in Druckbuchstaben)</t>
  </si>
  <si>
    <t>Stempel/Unterschrift</t>
  </si>
  <si>
    <t>Kopf- und Fußzeilen für Erfassungsseiten</t>
  </si>
  <si>
    <t>Position</t>
  </si>
  <si>
    <t>Inhalt</t>
  </si>
  <si>
    <t>Kopfzeile links</t>
  </si>
  <si>
    <t>&amp;L&amp;"Verdana,Standard"&amp;8 [ToolHeader]</t>
  </si>
  <si>
    <t>Kopfzeile Mitte</t>
  </si>
  <si>
    <t>&amp;"Verdana,Standard"&amp;10 [MName]</t>
  </si>
  <si>
    <t>Kopfzeile rechts</t>
  </si>
  <si>
    <t>&amp;R&amp;"Verdana,Standard"&amp;8 [BNR]/[MNR]
?[MonatJahr]</t>
  </si>
  <si>
    <t>Fußzeile links</t>
  </si>
  <si>
    <t>&amp;L&amp;"Verdana,Standard"&amp;8 © DATEV eG, gedruckt am &amp;D &amp;T</t>
  </si>
  <si>
    <t>Fußzeile Mitte</t>
  </si>
  <si>
    <t>Fußzeile rechts</t>
  </si>
  <si>
    <t>&amp;R&amp;"Verdana,Standard"&amp;8 Seite &amp;P von &amp;N</t>
  </si>
  <si>
    <t>Kopf- und Fußzeile für Berichte</t>
  </si>
  <si>
    <t>&amp;R&amp;"Verdana,Standard"&amp;8 [BerichtInfo]
[BerichtZeitraum]</t>
  </si>
  <si>
    <t>&gt; Typdefinition der Spalten (N=Numerisch, A=Alphanumerisch, B=Belegdatum, D=Datum, F=Formel oder nicht schreiben)</t>
  </si>
  <si>
    <t>Laufende Nummer</t>
  </si>
  <si>
    <t>Spaltennummer im Sheet</t>
  </si>
  <si>
    <t>Muss-Spalte</t>
  </si>
  <si>
    <t>F</t>
  </si>
  <si>
    <t>N</t>
  </si>
  <si>
    <t>A</t>
  </si>
  <si>
    <t>B</t>
  </si>
  <si>
    <t>D</t>
  </si>
  <si>
    <t>Spaltentyp</t>
  </si>
  <si>
    <t>(leer)</t>
  </si>
  <si>
    <t>Lfd. Nr.</t>
  </si>
  <si>
    <t>Status</t>
  </si>
  <si>
    <t>Einnahmen</t>
  </si>
  <si>
    <t>Ausgaben</t>
  </si>
  <si>
    <t>Tagesbestand</t>
  </si>
  <si>
    <t>U</t>
  </si>
  <si>
    <t>GegenKto</t>
  </si>
  <si>
    <t>Rech.Nr. (Belegfeld1)</t>
  </si>
  <si>
    <t>Beleg Nr. (Belegfeld2)</t>
  </si>
  <si>
    <t>Beleg Datum</t>
  </si>
  <si>
    <t>Kostenstelle (KOST1)</t>
  </si>
  <si>
    <t>KOST2</t>
  </si>
  <si>
    <t>KOST-Menge</t>
  </si>
  <si>
    <t>Skonto</t>
  </si>
  <si>
    <t>USt in %</t>
  </si>
  <si>
    <t>Anzahl Einnahmen + Ausgaben &gt; 0?</t>
  </si>
  <si>
    <t>Datum &gt;= Startdatum und &lt;= Enddatum?</t>
  </si>
  <si>
    <t>Letzte Tagesbuchung?</t>
  </si>
  <si>
    <t>Anzahl gefüllter Felder</t>
  </si>
  <si>
    <t>Echtes Datum für Export</t>
  </si>
  <si>
    <t>Skonto größer als Soll/Haben</t>
  </si>
  <si>
    <t>BU-Feld nur mit Gegenkonto</t>
  </si>
  <si>
    <t>Prüfung Länge Gegenkonto</t>
  </si>
  <si>
    <t>Prüfung auf Nullbuchung</t>
  </si>
  <si>
    <t>Angelegt am</t>
  </si>
  <si>
    <t>letzte Änderung am</t>
  </si>
  <si>
    <t>Geprüft am</t>
  </si>
  <si>
    <t>Exportiert am</t>
  </si>
  <si>
    <t>Exportstatus</t>
  </si>
  <si>
    <t>aktuelle Prüfsumme</t>
  </si>
  <si>
    <t>Original Lfd. Nr.</t>
  </si>
  <si>
    <t>Spaltenüberschrift</t>
  </si>
  <si>
    <t>&gt; Stammdaten Tool</t>
  </si>
  <si>
    <t>Variable</t>
  </si>
  <si>
    <t>Jahresübernahme</t>
  </si>
  <si>
    <t>ToolVersion</t>
  </si>
  <si>
    <t>2.32</t>
  </si>
  <si>
    <t>ToolStand</t>
  </si>
  <si>
    <t>25</t>
  </si>
  <si>
    <t>ToolDatum</t>
  </si>
  <si>
    <t>04.03.2011</t>
  </si>
  <si>
    <t>ToolJahr</t>
  </si>
  <si>
    <t>ToolHeader</t>
  </si>
  <si>
    <t>Kassenerfassung für Office</t>
  </si>
  <si>
    <t>ToolTitel</t>
  </si>
  <si>
    <t>ToolInfo</t>
  </si>
  <si>
    <t>ToolDebug</t>
  </si>
  <si>
    <t>ToolKasse</t>
  </si>
  <si>
    <t>ToolCountry</t>
  </si>
  <si>
    <t>DE</t>
  </si>
  <si>
    <t>ToolCountryDialog</t>
  </si>
  <si>
    <t>ToolDatenDialog</t>
  </si>
  <si>
    <t>ToolDatenImport</t>
  </si>
  <si>
    <t>&gt; Allgemeine Variablen</t>
  </si>
  <si>
    <t>LokalerHilfePfad</t>
  </si>
  <si>
    <t>SpaltenOffsetDatum</t>
  </si>
  <si>
    <t>InsertTextKey1</t>
  </si>
  <si>
    <t>^</t>
  </si>
  <si>
    <t>InsertTextKey2</t>
  </si>
  <si>
    <t>{F2}</t>
  </si>
  <si>
    <t>InsertUStValue</t>
  </si>
  <si>
    <t>voll</t>
  </si>
  <si>
    <t>&gt; Stammdaten Erfassung</t>
  </si>
  <si>
    <t>PCDO2</t>
  </si>
  <si>
    <t>[DDE:Mandant/Nummer]</t>
  </si>
  <si>
    <t>MandNr</t>
  </si>
  <si>
    <t>BNR</t>
  </si>
  <si>
    <t>MName</t>
  </si>
  <si>
    <t>Mettwurst GmbH</t>
  </si>
  <si>
    <t>MNR</t>
  </si>
  <si>
    <t>WJBeginnTag</t>
  </si>
  <si>
    <t>WJBeginnMonat</t>
  </si>
  <si>
    <t>WJBeginnJahr</t>
  </si>
  <si>
    <t>WJBeginn</t>
  </si>
  <si>
    <t>WJEnde</t>
  </si>
  <si>
    <t>KtoNummer</t>
  </si>
  <si>
    <t>KtoLänge</t>
  </si>
  <si>
    <t>KtoVerrechnung</t>
  </si>
  <si>
    <t>VerrechnungsKonto</t>
  </si>
  <si>
    <t>KtoSaldoStart</t>
  </si>
  <si>
    <t>EingabeWährung</t>
  </si>
  <si>
    <t>EUR</t>
  </si>
  <si>
    <t>Datenpfad</t>
  </si>
  <si>
    <t>WarenEingang</t>
  </si>
  <si>
    <t>ShowDateOnStatus</t>
  </si>
  <si>
    <t>OverwriteFields</t>
  </si>
  <si>
    <t>NopOnLocked</t>
  </si>
  <si>
    <t>AddGegenKtoToList</t>
  </si>
  <si>
    <t>AddKost1ToList</t>
  </si>
  <si>
    <t>AddKost2ToList</t>
  </si>
  <si>
    <t>DefaultLineHeight</t>
  </si>
  <si>
    <t>AutoUpdateHeight</t>
  </si>
  <si>
    <t>OptSpalteLfdNr</t>
  </si>
  <si>
    <t>OptSpalteStatus</t>
  </si>
  <si>
    <t>OptSpalteKost1</t>
  </si>
  <si>
    <t>OptSpalteKost2</t>
  </si>
  <si>
    <t>OptSpalteKostMenge</t>
  </si>
  <si>
    <t>OptSpalteBeleg2</t>
  </si>
  <si>
    <t>OptSpalteSkonto</t>
  </si>
  <si>
    <t>OptSpalteGegenkonto</t>
  </si>
  <si>
    <t>OptSpalteUSt</t>
  </si>
  <si>
    <t>NeedsSpalteBeleg1</t>
  </si>
  <si>
    <t>NeedsSpalteGegenKto</t>
  </si>
  <si>
    <t>NeedsSpalteKonto</t>
  </si>
  <si>
    <t>Immer FALSCH für Kasse!!</t>
  </si>
  <si>
    <t>NeedsSpalteKost1</t>
  </si>
  <si>
    <t>NeedsSpalteKost2</t>
  </si>
  <si>
    <t>SpalteLfdNrReal</t>
  </si>
  <si>
    <t>BestandImmerZeigen</t>
  </si>
  <si>
    <t>Nur Kasse</t>
  </si>
  <si>
    <t>SeitennummerZeigen</t>
  </si>
  <si>
    <t>SpeichernUnterVorgabe</t>
  </si>
  <si>
    <t>IgnoreDMS</t>
  </si>
  <si>
    <t>ShowCurrentMonth</t>
  </si>
  <si>
    <t>Angelegt</t>
  </si>
  <si>
    <t>&gt; Daten Dialog Einstellungen</t>
  </si>
  <si>
    <t>DATEVEingabe</t>
  </si>
  <si>
    <t>ImmerPrüfen</t>
  </si>
  <si>
    <t>NurZeilePrüfen</t>
  </si>
  <si>
    <t>DatumPrüfen</t>
  </si>
  <si>
    <t>DatumMitMonat</t>
  </si>
  <si>
    <t>KassePrüfen</t>
  </si>
  <si>
    <t>VormonatZulassen</t>
  </si>
  <si>
    <t>BUErzwingtGegenkonto</t>
  </si>
  <si>
    <t>BUmitGegenkonto</t>
  </si>
  <si>
    <t>BUSpaltenSprung</t>
  </si>
  <si>
    <t>AllowZeroValues</t>
  </si>
  <si>
    <t>AllowDeleteChecked</t>
  </si>
  <si>
    <t>DefinedKostOnly</t>
  </si>
  <si>
    <t>KeinGegenkonto</t>
  </si>
  <si>
    <t>DatumExpandieren</t>
  </si>
  <si>
    <t>VorlaufNichtSortieren</t>
  </si>
  <si>
    <t>TextWarenArt</t>
  </si>
  <si>
    <t>Nur Ware</t>
  </si>
  <si>
    <t>TextNameOrt</t>
  </si>
  <si>
    <t>TextBeide</t>
  </si>
  <si>
    <t>NameOrtZuerst</t>
  </si>
  <si>
    <t>SKey1</t>
  </si>
  <si>
    <t>&gt; Daten für Export</t>
  </si>
  <si>
    <t>ExportASCII</t>
  </si>
  <si>
    <t>ProtokollSchreiben</t>
  </si>
  <si>
    <t>ProtokollVerzeichnis</t>
  </si>
  <si>
    <t>ZielVerzeichnis</t>
  </si>
  <si>
    <t>ZielVerzeichnisASCII</t>
  </si>
  <si>
    <t>AbrechnungsNummer</t>
  </si>
  <si>
    <t>AbrechnungsJahr</t>
  </si>
  <si>
    <t>Namenskürzel</t>
  </si>
  <si>
    <t>Paßwort</t>
  </si>
  <si>
    <t>AB_EB_Buchung</t>
  </si>
  <si>
    <t>Nur für Kasse</t>
  </si>
  <si>
    <t>E_WarenArt</t>
  </si>
  <si>
    <t>Obsolet</t>
  </si>
  <si>
    <t>&gt; Neu ab Version 2.2 (Build 22)</t>
  </si>
  <si>
    <t>NumericKostOnly</t>
  </si>
  <si>
    <t>NoOverwriteWithEmpty</t>
  </si>
  <si>
    <t>BuchenAnzeigeSH</t>
  </si>
  <si>
    <t>AllowLongText</t>
  </si>
  <si>
    <t>AutoTextInsert</t>
  </si>
  <si>
    <t>AutoTextInsertSingle</t>
  </si>
  <si>
    <t>AutoKontoInsert</t>
  </si>
  <si>
    <t>AutoTextInsertAlways</t>
  </si>
  <si>
    <t>SortAllPages</t>
  </si>
  <si>
    <t>SchleppenGegKto</t>
  </si>
  <si>
    <t>SchleppenBeleg1</t>
  </si>
  <si>
    <t>SchleppenDatum</t>
  </si>
  <si>
    <t>SchleppenKonto</t>
  </si>
  <si>
    <t>SchleppenKost1</t>
  </si>
  <si>
    <t>SchleppenText</t>
  </si>
  <si>
    <t>SchleppenWarenArt</t>
  </si>
  <si>
    <t>SchleppenUSt</t>
  </si>
  <si>
    <t>DirectChange</t>
  </si>
  <si>
    <t>TrennzeichenEinAus</t>
  </si>
  <si>
    <t> / </t>
  </si>
  <si>
    <t>ShowEinAusOnSaldo</t>
  </si>
  <si>
    <t>&gt; Daten für Blankodruck</t>
  </si>
  <si>
    <t>B_BNR</t>
  </si>
  <si>
    <t>B_MNR</t>
  </si>
  <si>
    <t>B_KtoNummer</t>
  </si>
  <si>
    <t>B_KtoSaldoStart</t>
  </si>
  <si>
    <t>B_Währung</t>
  </si>
  <si>
    <t>B_WJBeginn</t>
  </si>
  <si>
    <t>B_MName</t>
  </si>
  <si>
    <t>B_WarenEingang</t>
  </si>
  <si>
    <t>Nur für Ware!</t>
  </si>
  <si>
    <t>&gt; Daten für PrintSetup</t>
  </si>
  <si>
    <t>ErfassungHeaderLeft</t>
  </si>
  <si>
    <t>ErfassungHeaderCenter</t>
  </si>
  <si>
    <t>ErfassungHeaderRight</t>
  </si>
  <si>
    <t>ErfassungFooterLeft</t>
  </si>
  <si>
    <t>ErfassungFooterCenter</t>
  </si>
  <si>
    <t>ErfassungFooterRight</t>
  </si>
  <si>
    <t>BerichtHeaderLeft</t>
  </si>
  <si>
    <t>BerichtHeaderCenter</t>
  </si>
  <si>
    <t>BerichtHeaderRight</t>
  </si>
  <si>
    <t>BerichtFooterLeft</t>
  </si>
  <si>
    <t>BerichtFooterCenter</t>
  </si>
  <si>
    <t>BerichtFooterRight</t>
  </si>
  <si>
    <t>&gt; Daten für Sortierung</t>
  </si>
  <si>
    <t>Spalte</t>
  </si>
  <si>
    <t>Zusatzspalte</t>
  </si>
  <si>
    <t>DataOption</t>
  </si>
  <si>
    <t>Belegdatum</t>
  </si>
  <si>
    <t>Nein</t>
  </si>
  <si>
    <t>0 = xlSortNormal</t>
  </si>
  <si>
    <t>Rechn. Nr.</t>
  </si>
  <si>
    <t>1 = xlSortTextAsNumber</t>
  </si>
  <si>
    <t>Beleg Nr.</t>
  </si>
  <si>
    <t>nur relevant, wenn Spalte alphanumerisch ist</t>
  </si>
  <si>
    <t>nur wirksam, wenn Office Version &gt; 8</t>
  </si>
  <si>
    <t>GegenKto.</t>
  </si>
  <si>
    <t>Kost 2</t>
  </si>
  <si>
    <t>Kost-Menge</t>
  </si>
  <si>
    <t>Buchungstext</t>
  </si>
  <si>
    <t>Spalten#</t>
  </si>
  <si>
    <t>Deutschland</t>
  </si>
  <si>
    <t>Österreich</t>
  </si>
  <si>
    <t>Breite</t>
  </si>
  <si>
    <t>Höhe</t>
  </si>
  <si>
    <t>Spalte Lfd. Nr.: 
Zeigt die laufende Nummer an. 
Diese Spalte wird, abhängig von den gewählten Einstellungen, automatisch durch das Programm gefüllt.</t>
  </si>
  <si>
    <t>Spalte Status:
Zeigt den Status der Buchungszeile an.
Folgende Anzeigen sind möglich:
* Angelegt. Erstmaliges Anlegen der Buchungszeile und erfolgreiche Prüfung.
* Geändert. Buchungszeile wurde gegenüber dem Status Angelegt geändert.
* Geprüft. Manuell gesetztes Kennzeichen.
* Exportiert. Die Buchungszeile wurde in einem Vorlauf exportiert.
Bei Status Geprüft wird die Hintergrundfarbe Grün eingestellt und die Buchungszeile gesperrt.
Bei Status Export wird die Hintergrundfarbe Gelb eingestellt und die Buchungszeile gesperrt. Der Status Export kann nur im Dialog Exportverlauf zurück genommen werden. Der Dialog ist über Exportieren... | Verlauf erreichbar.</t>
  </si>
  <si>
    <t>Spalte Einnahmen: 
Geben Sie hier den Betrag der Einnahme an. 
Der Betrag darf nicht mehr als 10 Vorkommastellen und 2 Nachkommastellen (10.2)  haben. 
Beachten Sie, dass die Felder Einnahmen und Ausgaben einer Buchung nicht gleichzeitig gefüllt sein dürfen.</t>
  </si>
  <si>
    <t>Spalte Einnahmen: 
Geben Sie hier den Betrag der Ausgabe an. 
Der Betrag darf nicht mehr als 10 Vorkommastellen und 2 Nachkommastellen (10.2)  haben. 
Beachten Sie, dass die Felder Einnahmen und Ausgaben einer Buchung nicht gleichzeitig gefüllt sein dürfen.</t>
  </si>
  <si>
    <t>Spalte Ausgaben: 
Geben Sie hier den Betrag der Ausgabe an. 
Der Betrag darf nicht mehr als 10 Vorkommastellen und 2 Nachkommastellen (10.2)  haben. 
Beachten Sie, dass die Felder Einnahmen und Ausgaben einer Buchung nicht gleichzeitig gefüllt sein dürfen.</t>
  </si>
  <si>
    <t>Spalte Ausgaben: 
Geben Sie hier den Betrag der Entnahme an. 
Der Betrag darf nicht mehr als 10 Vorkommastellen und 2 Nachkommastellen (10.2)  haben. 
Beachten Sie, dass die Felder Einnahmen und Ausgaben einer Buchung nicht gleichzeitig gefüllt sein dürfen.</t>
  </si>
  <si>
    <t>Spalte Bestand: 
Hier wird der aktuelle Saldo ausgewiesen. 
Diese Spalte wird automatisch durch das Programm gefüllt. Abhängig von den gewählten Einstellungen entspricht der Betrag dem Tagesendsaldo.</t>
  </si>
  <si>
    <t>Spalte B-Schlüssel: 
Geben Sie hier einen eventuellen Berichtigungsschlüssel ein.
Zulässige Werte sind: 
* 2   Generalumkehr 
* 3   Generalumkehr bei aufzuteilender Vorsteuer 
* 5   Individueller USt-Schlüssel 
* 7   Generalumkehr bei individuellem USt-Schlüssel 
* 9   Aufzuteilende Vorsteuer 
Weitere Schlüssel erfragen Sie bei Ihrem Steuerberater.</t>
  </si>
  <si>
    <t>Spalte U-Schlüssel: 
Geben Sie hier einen eventuellen Steuerschlüssel ein.
Zulässige Werte sind:
* 1   Umsatzsteuerfrei (mit Vorsteuerabzug)
* 2   Umsatzsteuer 7%
* 3   Umsatzsteuer 19%
* 8   Vorsteuer 7%
* 9   Vorsteuer 19%
Weitere Schlüssel erfragen Sie bei Ihrem Steuerberater.</t>
  </si>
  <si>
    <t>Spalte U-Schlüssel: 
Geben Sie hier einen eventuellen Steuerschlüssel ein.
Zulässige Werte sind:
* 1   Umsatzsteuerfrei (mit Vorsteuerabzug)
* 2   Umsatzsteuer 10%
* 3   Umsatzsteuer 20%
* 8   Vorsteuer 10%
* 9   Vorsteuer 20%
Weitere Schlüssel erfragen Sie bei Ihrem Steuerberater.</t>
  </si>
  <si>
    <t>Spalte Gegenkonto: 
Falls bekannt, geben Sie hier das Gegenkonto ein. 
Folgende Eingaben sind zulässig:
* 3400, bei Sachkontenlänge 4
* 340000 oder 3400 00, bei Sachkontenlänge 6
Die Länge des Gegenkontos kann nicht größer sein, als die Kontenlänge der Kasse plus 1.
Dieses Feld kann auch leer bleiben. 
Für ein fehlendes Gegenkonto kann beim Export automatisch das Verrechnungskonto übernommen werden. 
Ist kein Verrechnungskonto angegeben, sind die fehlenden Daten beim späteren Import in die Finanzbuchhaltung zu ergänzen.</t>
  </si>
  <si>
    <t>Spalte Rech.Nr. (Belegfeld1): 
Geben Sie hier Ihre Rechnungsnummer ein.
Die Rechnungsnummer darf ein alphanumerischer Wert mit maximal 12 Stellen sein.
Beachten Sie, dass weiterverarbeitende Programme unter Umständen nur numerische Werte verarbeiten können. Fragen Sie Ihren Steuerberater, ob Sie nur numerische Werte verwenden dürfen.</t>
  </si>
  <si>
    <t>Spalte Beleg Nr. (Belegfeld2): 
Geben Sie hier Ihre Belegnummer ein.
Die Belegnummer darf ein alphanumerischer Wert mit maximal 12 Stellen sein.
Beachten Sie, dass weiterverarbeitende Programme unter Umständen nur numerische Werte verarbeiten können. Fragen Sie Ihren Steuerberater, ob Sie nur numerische Werte verwenden müssen.</t>
  </si>
  <si>
    <t>Spalte Belegdatum:
Geben Sie hier das Datum des zu buchenden Belegs ein.
Folgende Eingaben können verarbeitet werden:
* Tag des Monats (z.B. 6 --&gt; 06.03. im Blatt 03.2001)
* Tag und Monat (z.B. 6.3. --&gt; 06.03.)
* Tag, Monat und Jahr (z.B. 6.3.2001 --&gt; 06.03.)
Die Eingabe des Datums kann auch ohne Punkt erfolgen
(z.B. 603 --&gt; 06.03.)</t>
  </si>
  <si>
    <t>Spalte KOST1:
Geben Sie hier Angaben zu Kostenstellen ein.
KOST1 darf ein alphanumerischer Wert mit maximal 8 Stellen sein.</t>
  </si>
  <si>
    <t>Spalte KOST2:
Geben Sie hier Angaben zu Kostenstellen ein.
KOST2 darf ein alphanumerischer Wert mit maximal 8 Stellen sein.</t>
  </si>
  <si>
    <t>Spalte KOST-Menge:
Geben Sie hier eine Mengenangabe ein.
Die Mengenangabe darf höchstens 9 Vorkomma-
und 2 Nachkommastellen (9.2) haben</t>
  </si>
  <si>
    <t>Spalte Skonto: 
Geben Sie hier einen eventuellen Skontobetrag ein. 
Der Betrag darf höchstens 8 Vorkomma- und 2 Nachkommastellen (8.2) haben</t>
  </si>
  <si>
    <t>Spalte Text:
Geben Sie hier den Buchungstext ein.
Beachten Sie, dass nur die ersten 30 Zeichen bei einem Export übertragen werden können.</t>
  </si>
  <si>
    <t>Spalte USt-Satz:
Geben Sie hier bei Bedarf den USt-Satz in Prozent ein.
Der Wert darf nicht mehr als 2 Vorkommastellen und 2 Nachkommastellen (2.2) haben.
Die Daten in dieser Spalten werden als Zusatzinformationen übertragen.</t>
  </si>
  <si>
    <t>&lt;== Spalte A muss in der letzten Zeile leer sein!!</t>
  </si>
  <si>
    <t>Usage#</t>
  </si>
  <si>
    <t>Beachten Sie bei der Nutzung der Kassenerfassung für Office (Version für Österreich):</t>
  </si>
  <si>
    <t>Die Kassengeschäfte müssen sich in ihrer Entstehung und Abwicklung verfolgen lassen(§ 189 Abs 1 Satz 3 HGB).</t>
  </si>
  <si>
    <t>Die Eintragungen müssen vollständig, richtig, zeitgerecht und geordnet vorgenommen werden (§ 190 Abs 2 HGB; § 131 Abs 1 Z 2 BAO). </t>
  </si>
  <si>
    <t>Kassenbücher sind 7 Jahre aufzubewahren (§ 212 Abs 1 HGB; § 132 Abs 1 BAO).</t>
  </si>
  <si>
    <t>Daten</t>
  </si>
  <si>
    <t>1 / 28</t>
  </si>
  <si>
    <t>2 / 29</t>
  </si>
  <si>
    <t>3 / 30</t>
  </si>
  <si>
    <t>4 / 31</t>
  </si>
  <si>
    <t>5 / 32</t>
  </si>
  <si>
    <t>6 / 33</t>
  </si>
  <si>
    <t>7 / 34</t>
  </si>
  <si>
    <t>8 / 35</t>
  </si>
  <si>
    <t>9 / 36</t>
  </si>
  <si>
    <t>10 / 37</t>
  </si>
  <si>
    <t>11 / 38</t>
  </si>
  <si>
    <t>12 / 39</t>
  </si>
  <si>
    <t>13 / 40</t>
  </si>
  <si>
    <t>14 / 41</t>
  </si>
  <si>
    <t>15 / 42</t>
  </si>
  <si>
    <t>16 / 43</t>
  </si>
  <si>
    <t>17 / 44</t>
  </si>
  <si>
    <t>18 / 45</t>
  </si>
  <si>
    <t>19 / 46</t>
  </si>
  <si>
    <t>20 / 47</t>
  </si>
  <si>
    <t>AnfangsSaldo</t>
  </si>
  <si>
    <t>SummeMonat</t>
  </si>
  <si>
    <t>SummeKonto</t>
  </si>
  <si>
    <t>Lfd. Nummer</t>
  </si>
  <si>
    <t>Druck durchlaufen</t>
  </si>
  <si>
    <t>Sortiert nach Spalte </t>
  </si>
  <si>
    <t>Monatssaldo </t>
  </si>
  <si>
    <t>Monat/Jahr</t>
  </si>
  <si>
    <t>Berater / Mandant </t>
  </si>
  <si>
    <t>Kontonummer </t>
  </si>
  <si>
    <t>Anfangssaldo </t>
  </si>
  <si>
    <t>Anfangsdatum</t>
  </si>
  <si>
    <t>Sortierspalte</t>
  </si>
  <si>
    <t>Monat / Jahr </t>
  </si>
  <si>
    <t>Währung </t>
  </si>
  <si>
    <t>Endsaldo </t>
  </si>
  <si>
    <t>Enddatum</t>
  </si>
  <si>
    <t>Bestand</t>
  </si>
  <si>
    <t>USt 
in %</t>
  </si>
  <si>
    <t>Zu prüfen</t>
  </si>
  <si>
    <t>Kost1 numerisch</t>
  </si>
  <si>
    <t>Kost2 numerisch</t>
  </si>
  <si>
    <t>Feld Text Länge zu groß</t>
  </si>
  <si>
    <t>01</t>
  </si>
  <si>
    <t>4.1.</t>
  </si>
  <si>
    <t>Hund</t>
  </si>
  <si>
    <t>14.1</t>
  </si>
  <si>
    <t>Katze</t>
  </si>
  <si>
    <t> </t>
  </si>
  <si>
    <t>20.1</t>
  </si>
  <si>
    <t>Maus</t>
  </si>
  <si>
    <t>26.1</t>
  </si>
  <si>
    <t>Ratte</t>
  </si>
  <si>
    <t>Fisch</t>
  </si>
  <si>
    <t>02</t>
  </si>
  <si>
    <t>2.2</t>
  </si>
  <si>
    <t>Grün</t>
  </si>
  <si>
    <t>Gelb</t>
  </si>
  <si>
    <t>Rot</t>
  </si>
  <si>
    <t>16.2</t>
  </si>
  <si>
    <t>Lila</t>
  </si>
  <si>
    <t>23.2</t>
  </si>
  <si>
    <t>Schwarz</t>
  </si>
  <si>
    <t>Weiss</t>
  </si>
  <si>
    <t>Silber</t>
  </si>
  <si>
    <t>27.2</t>
  </si>
  <si>
    <t>Orange</t>
  </si>
  <si>
    <t>29.2</t>
  </si>
  <si>
    <t>Blau</t>
  </si>
  <si>
    <t>03</t>
  </si>
  <si>
    <t>16.3</t>
  </si>
  <si>
    <t>Apfel</t>
  </si>
  <si>
    <t>23.3</t>
  </si>
  <si>
    <t>Birne</t>
  </si>
  <si>
    <t>28.3</t>
  </si>
  <si>
    <t>Banane</t>
  </si>
  <si>
    <t>Kirsche</t>
  </si>
  <si>
    <t>04</t>
  </si>
  <si>
    <t>18</t>
  </si>
  <si>
    <t>Limo</t>
  </si>
  <si>
    <t>20</t>
  </si>
  <si>
    <t>Cola</t>
  </si>
  <si>
    <t>Wasser</t>
  </si>
  <si>
    <t>05</t>
  </si>
  <si>
    <t>14.05.</t>
  </si>
  <si>
    <t>Wurst</t>
  </si>
  <si>
    <t>14.5</t>
  </si>
  <si>
    <t>Käse</t>
  </si>
  <si>
    <t>22.5</t>
  </si>
  <si>
    <t>Milch</t>
  </si>
  <si>
    <t>29.5</t>
  </si>
  <si>
    <t>31.5</t>
  </si>
  <si>
    <t>Kuchen</t>
  </si>
  <si>
    <t>06</t>
  </si>
  <si>
    <t>1.6.</t>
  </si>
  <si>
    <t>Schinken</t>
  </si>
  <si>
    <t>6.6</t>
  </si>
  <si>
    <t>07</t>
  </si>
  <si>
    <t>08</t>
  </si>
  <si>
    <t>09</t>
  </si>
  <si>
    <t>10</t>
  </si>
  <si>
    <t>11</t>
  </si>
  <si>
    <t>12</t>
  </si>
</sst>
</file>

<file path=xl/styles.xml><?xml version="1.0" encoding="utf-8"?>
<styleSheet xmlns="http://schemas.openxmlformats.org/spreadsheetml/2006/main">
  <numFmts count="12">
    <numFmt formatCode="GENERAL" numFmtId="164"/>
    <numFmt formatCode="DD/MM/YYYY" numFmtId="165"/>
    <numFmt formatCode="#,##0.00" numFmtId="166"/>
    <numFmt formatCode="0" numFmtId="167"/>
    <numFmt formatCode="#,##0.00&quot; €&quot;" numFmtId="168"/>
    <numFmt formatCode="#,##0&quot; €&quot;" numFmtId="169"/>
    <numFmt formatCode="@" numFmtId="170"/>
    <numFmt formatCode="#,##0.00\ ;\-#,##0.00\ " numFmtId="171"/>
    <numFmt formatCode="0.00" numFmtId="172"/>
    <numFmt formatCode="DD/MM/YYYY\ HH:MM:SS" numFmtId="173"/>
    <numFmt formatCode="DD/MM/" numFmtId="174"/>
    <numFmt formatCode="MMM\ YY" numFmtId="175"/>
  </numFmts>
  <fonts count="16">
    <font>
      <name val="Arial"/>
      <family val="2"/>
      <sz val="10"/>
    </font>
    <font>
      <name val="Arial"/>
      <family val="0"/>
      <sz val="10"/>
    </font>
    <font>
      <name val="Arial"/>
      <family val="0"/>
      <sz val="10"/>
    </font>
    <font>
      <name val="Arial"/>
      <family val="0"/>
      <sz val="10"/>
    </font>
    <font>
      <name val="Arial"/>
      <family val="2"/>
      <b val="true"/>
      <color rgb="00FFFFFF"/>
      <sz val="10"/>
    </font>
    <font>
      <name val="Arial"/>
      <family val="2"/>
      <b val="true"/>
      <sz val="10"/>
    </font>
    <font>
      <name val="Arial"/>
      <family val="2"/>
      <sz val="12"/>
    </font>
    <font>
      <name val="Arial"/>
      <family val="2"/>
      <sz val="8"/>
    </font>
    <font>
      <name val="Tahoma"/>
      <family val="0"/>
      <color rgb="001A1A1A"/>
      <sz val="7"/>
    </font>
    <font>
      <name val="Tahoma"/>
      <family val="2"/>
      <b val="true"/>
      <color rgb="00000000"/>
      <sz val="8"/>
    </font>
    <font>
      <name val="Arial"/>
      <family val="2"/>
      <b val="true"/>
      <sz val="12"/>
    </font>
    <font>
      <name val="Verdana"/>
      <family val="2"/>
      <sz val="10"/>
    </font>
    <font>
      <name val="Arial"/>
      <family val="2"/>
      <sz val="6"/>
    </font>
    <font>
      <name val="Arial"/>
      <family val="2"/>
      <b val="true"/>
      <sz val="14"/>
    </font>
    <font>
      <name val="Arial"/>
      <family val="2"/>
      <b val="true"/>
      <sz val="8"/>
    </font>
    <font>
      <name val="Arial"/>
      <family val="2"/>
      <b val="true"/>
      <color rgb="00FF0000"/>
      <sz val="8"/>
    </font>
  </fonts>
  <fills count="9">
    <fill>
      <patternFill patternType="none"/>
    </fill>
    <fill>
      <patternFill patternType="gray125"/>
    </fill>
    <fill>
      <patternFill patternType="solid">
        <fgColor rgb="00E7E7D6"/>
        <bgColor rgb="00E4E4E4"/>
      </patternFill>
    </fill>
    <fill>
      <patternFill patternType="solid">
        <fgColor rgb="00ADA990"/>
        <bgColor rgb="00C0C0C0"/>
      </patternFill>
    </fill>
    <fill>
      <patternFill patternType="solid">
        <fgColor rgb="00C0C0C0"/>
        <bgColor rgb="00ADA990"/>
      </patternFill>
    </fill>
    <fill>
      <patternFill patternType="solid">
        <fgColor rgb="00FFFFFF"/>
        <bgColor rgb="00E7E7D6"/>
      </patternFill>
    </fill>
    <fill>
      <patternFill patternType="solid">
        <fgColor rgb="00E4E4E4"/>
        <bgColor rgb="00E7E7D6"/>
      </patternFill>
    </fill>
    <fill>
      <patternFill patternType="solid">
        <fgColor rgb="00FFCC00"/>
        <bgColor rgb="00FFFF00"/>
      </patternFill>
    </fill>
    <fill>
      <patternFill patternType="solid">
        <fgColor rgb="00FFFF99"/>
        <bgColor rgb="00E7E7D6"/>
      </patternFill>
    </fill>
  </fills>
  <borders count="16">
    <border diagonalDown="false" diagonalUp="false">
      <left/>
      <right/>
      <top/>
      <bottom/>
      <diagonal/>
    </border>
    <border diagonalDown="false" diagonalUp="false">
      <left style="thin">
        <color rgb="001A1A1A"/>
      </left>
      <right style="thin">
        <color rgb="001A1A1A"/>
      </right>
      <top style="thin">
        <color rgb="001A1A1A"/>
      </top>
      <bottom style="thin">
        <color rgb="001A1A1A"/>
      </bottom>
      <diagonal/>
    </border>
    <border diagonalDown="false" diagonalUp="false">
      <left style="thin">
        <color rgb="001A1A1A"/>
      </left>
      <right/>
      <top style="thin">
        <color rgb="001A1A1A"/>
      </top>
      <bottom/>
      <diagonal/>
    </border>
    <border diagonalDown="false" diagonalUp="false">
      <left/>
      <right style="thin">
        <color rgb="001A1A1A"/>
      </right>
      <top style="thin">
        <color rgb="001A1A1A"/>
      </top>
      <bottom/>
      <diagonal/>
    </border>
    <border diagonalDown="false" diagonalUp="false">
      <left style="thin">
        <color rgb="001A1A1A"/>
      </left>
      <right style="thin">
        <color rgb="001A1A1A"/>
      </right>
      <top/>
      <bottom style="thin">
        <color rgb="001A1A1A"/>
      </bottom>
      <diagonal/>
    </border>
    <border diagonalDown="false" diagonalUp="false">
      <left style="thin">
        <color rgb="001A1A1A"/>
      </left>
      <right style="thin">
        <color rgb="001A1A1A"/>
      </right>
      <top style="thin">
        <color rgb="001A1A1A"/>
      </top>
      <bottom/>
      <diagonal/>
    </border>
    <border diagonalDown="false" diagonalUp="false">
      <left/>
      <right/>
      <top style="thin">
        <color rgb="001A1A1A"/>
      </top>
      <bottom/>
      <diagonal/>
    </border>
    <border diagonalDown="false" diagonalUp="false">
      <left/>
      <right style="thin">
        <color rgb="001A1A1A"/>
      </right>
      <top/>
      <bottom style="thin">
        <color rgb="001A1A1A"/>
      </bottom>
      <diagonal/>
    </border>
    <border diagonalDown="false" diagonalUp="false">
      <left style="thin">
        <color rgb="001A1A1A"/>
      </left>
      <right/>
      <top style="thin">
        <color rgb="001A1A1A"/>
      </top>
      <bottom style="thin">
        <color rgb="001A1A1A"/>
      </bottom>
      <diagonal/>
    </border>
    <border diagonalDown="false" diagonalUp="false">
      <left/>
      <right style="thin">
        <color rgb="001A1A1A"/>
      </right>
      <top style="thin">
        <color rgb="001A1A1A"/>
      </top>
      <bottom style="thin">
        <color rgb="001A1A1A"/>
      </bottom>
      <diagonal/>
    </border>
    <border diagonalDown="false" diagonalUp="false">
      <left style="thin">
        <color rgb="001A1A1A"/>
      </left>
      <right/>
      <top/>
      <bottom/>
      <diagonal/>
    </border>
    <border diagonalDown="false" diagonalUp="false">
      <left style="thin">
        <color rgb="001A1A1A"/>
      </left>
      <right/>
      <top/>
      <bottom style="thin">
        <color rgb="001A1A1A"/>
      </bottom>
      <diagonal/>
    </border>
    <border diagonalDown="false" diagonalUp="false">
      <left/>
      <right/>
      <top/>
      <bottom style="thin">
        <color rgb="001A1A1A"/>
      </bottom>
      <diagonal/>
    </border>
    <border diagonalDown="false" diagonalUp="false">
      <left/>
      <right/>
      <top style="thin">
        <color rgb="001A1A1A"/>
      </top>
      <bottom style="thin">
        <color rgb="001A1A1A"/>
      </bottom>
      <diagonal/>
    </border>
    <border diagonalDown="false" diagonalUp="false">
      <left/>
      <right style="thin">
        <color rgb="001A1A1A"/>
      </right>
      <top/>
      <bottom/>
      <diagonal/>
    </border>
    <border diagonalDown="false" diagonalUp="false">
      <left style="thin">
        <color rgb="001A1A1A"/>
      </left>
      <right style="thin">
        <color rgb="001A1A1A"/>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53">
    <xf applyAlignment="false" applyBorder="false" applyFont="false" applyProtection="false" borderId="0" fillId="0" fontId="0" numFmtId="164" xfId="0"/>
    <xf applyAlignment="false" applyBorder="false" applyFont="false" applyProtection="false" borderId="0" fillId="2" fontId="0" numFmtId="164" xfId="0"/>
    <xf applyAlignment="false" applyBorder="false" applyFont="false" applyProtection="true" borderId="0" fillId="3" fontId="0" numFmtId="164" xfId="0">
      <protection hidden="false" locked="false"/>
    </xf>
    <xf applyAlignment="true" applyBorder="true" applyFont="true" applyProtection="false" borderId="0" fillId="3" fontId="4" numFmtId="164" xfId="0">
      <alignment horizontal="general" indent="0" shrinkToFit="false" textRotation="0" vertical="center" wrapText="false"/>
    </xf>
    <xf applyAlignment="false" applyBorder="false" applyFont="false" applyProtection="false" borderId="0" fillId="3" fontId="0" numFmtId="164" xfId="0"/>
    <xf applyAlignment="false" applyBorder="true" applyFont="true" applyProtection="false" borderId="0" fillId="3" fontId="0" numFmtId="164" xfId="0"/>
    <xf applyAlignment="false" applyBorder="true" applyFont="false" applyProtection="false" borderId="0" fillId="3" fontId="0" numFmtId="164" xfId="0"/>
    <xf applyAlignment="false" applyBorder="true" applyFont="true" applyProtection="false" borderId="0" fillId="2" fontId="0" numFmtId="164" xfId="0"/>
    <xf applyAlignment="true" applyBorder="true" applyFont="true" applyProtection="false" borderId="0" fillId="2" fontId="0" numFmtId="164" xfId="0">
      <alignment horizontal="general" indent="0" shrinkToFit="false" textRotation="0" vertical="center" wrapText="false"/>
    </xf>
    <xf applyAlignment="false" applyBorder="true" applyFont="false" applyProtection="false" borderId="0" fillId="2" fontId="0" numFmtId="164" xfId="0"/>
    <xf applyAlignment="false" applyBorder="false" applyFont="true" applyProtection="false" borderId="0" fillId="2" fontId="0" numFmtId="164" xfId="0"/>
    <xf applyAlignment="true" applyBorder="true" applyFont="true" applyProtection="false" borderId="0" fillId="2" fontId="0" numFmtId="164" xfId="0">
      <alignment horizontal="general" indent="0" shrinkToFit="false" textRotation="0" vertical="bottom" wrapText="false"/>
    </xf>
    <xf applyAlignment="true" applyBorder="false" applyFont="true" applyProtection="false" borderId="0" fillId="2" fontId="0" numFmtId="164" xfId="0">
      <alignment horizontal="general" indent="0" shrinkToFit="false" textRotation="0" vertical="bottom" wrapText="false"/>
    </xf>
    <xf applyAlignment="false" applyBorder="false" applyFont="true" applyProtection="false" borderId="0" fillId="2" fontId="5" numFmtId="164" xfId="0"/>
    <xf applyAlignment="true" applyBorder="true" applyFont="false" applyProtection="false" borderId="1" fillId="4" fontId="0" numFmtId="164" xfId="0">
      <alignment horizontal="general" indent="0" shrinkToFit="false" textRotation="0" vertical="bottom" wrapText="false"/>
    </xf>
    <xf applyAlignment="true" applyBorder="true" applyFont="false" applyProtection="false" borderId="0" fillId="2" fontId="0" numFmtId="164" xfId="0">
      <alignment horizontal="general" indent="0" shrinkToFit="false" textRotation="0" vertical="bottom" wrapText="false"/>
    </xf>
    <xf applyAlignment="false" applyBorder="true" applyFont="true" applyProtection="false" borderId="0" fillId="2" fontId="5" numFmtId="164" xfId="0"/>
    <xf applyAlignment="true" applyBorder="true" applyFont="false" applyProtection="false" borderId="1" fillId="4" fontId="0" numFmtId="165" xfId="0">
      <alignment horizontal="general" indent="0" shrinkToFit="false" textRotation="0" vertical="bottom" wrapText="false"/>
    </xf>
    <xf applyAlignment="true" applyBorder="true" applyFont="false" applyProtection="false" borderId="1" fillId="4" fontId="0" numFmtId="164" xfId="0">
      <alignment horizontal="general" indent="0" shrinkToFit="false" textRotation="0" vertical="bottom" wrapText="false"/>
    </xf>
    <xf applyAlignment="true" applyBorder="true" applyFont="false" applyProtection="false" borderId="1" fillId="4" fontId="0" numFmtId="166" xfId="0">
      <alignment horizontal="general" indent="0" shrinkToFit="false" textRotation="0" vertical="bottom" wrapText="false"/>
    </xf>
    <xf applyAlignment="true" applyBorder="true" applyFont="false" applyProtection="false" borderId="0" fillId="2" fontId="0" numFmtId="164" xfId="0">
      <alignment horizontal="left" indent="1" shrinkToFit="false" textRotation="0" vertical="bottom" wrapText="false"/>
    </xf>
    <xf applyAlignment="true" applyBorder="true" applyFont="true" applyProtection="false" borderId="0" fillId="2" fontId="0" numFmtId="164" xfId="0">
      <alignment horizontal="general" indent="0" shrinkToFit="false" textRotation="0" vertical="top" wrapText="true"/>
    </xf>
    <xf applyAlignment="true" applyBorder="false" applyFont="true" applyProtection="false" borderId="0" fillId="2" fontId="6" numFmtId="164" xfId="0">
      <alignment horizontal="right" indent="0" shrinkToFit="false" textRotation="0" vertical="top" wrapText="false"/>
    </xf>
    <xf applyAlignment="true" applyBorder="true" applyFont="false" applyProtection="false" borderId="0" fillId="2" fontId="0" numFmtId="164" xfId="0">
      <alignment horizontal="general" indent="0" shrinkToFit="false" textRotation="0" vertical="bottom" wrapText="true"/>
    </xf>
    <xf applyAlignment="false" applyBorder="false" applyFont="false" applyProtection="true" borderId="0" fillId="2" fontId="0" numFmtId="164" xfId="0">
      <protection hidden="false" locked="true"/>
    </xf>
    <xf applyAlignment="false" applyBorder="true" applyFont="false" applyProtection="true" borderId="1" fillId="5" fontId="0" numFmtId="164" xfId="0">
      <protection hidden="false" locked="false"/>
    </xf>
    <xf applyAlignment="false" applyBorder="false" applyFont="false" applyProtection="true" borderId="0" fillId="3" fontId="0" numFmtId="164" xfId="0">
      <protection hidden="false" locked="true"/>
    </xf>
    <xf applyAlignment="true" applyBorder="false" applyFont="true" applyProtection="true" borderId="0" fillId="3" fontId="4" numFmtId="164" xfId="0">
      <alignment horizontal="general" indent="0" shrinkToFit="false" textRotation="0" vertical="center" wrapText="false"/>
      <protection hidden="false" locked="true"/>
    </xf>
    <xf applyAlignment="true" applyBorder="false" applyFont="false" applyProtection="true" borderId="0" fillId="3" fontId="0" numFmtId="164" xfId="0">
      <alignment horizontal="general" indent="0" shrinkToFit="false" textRotation="0" vertical="bottom" wrapText="false"/>
      <protection hidden="false" locked="true"/>
    </xf>
    <xf applyAlignment="true" applyBorder="false" applyFont="false" applyProtection="false" borderId="0" fillId="3" fontId="0" numFmtId="164" xfId="0">
      <alignment horizontal="general" indent="0" shrinkToFit="false" textRotation="0" vertical="bottom" wrapText="false"/>
    </xf>
    <xf applyAlignment="true" applyBorder="false" applyFont="false" applyProtection="false" borderId="0" fillId="2" fontId="0" numFmtId="164" xfId="0">
      <alignment horizontal="general" indent="0" shrinkToFit="false" textRotation="0" vertical="bottom" wrapText="false"/>
    </xf>
    <xf applyAlignment="true" applyBorder="false" applyFont="false" applyProtection="true" borderId="0" fillId="2" fontId="0" numFmtId="164" xfId="0">
      <alignment horizontal="general" indent="0" shrinkToFit="false" textRotation="0" vertical="center" wrapText="false"/>
      <protection hidden="false" locked="true"/>
    </xf>
    <xf applyAlignment="true" applyBorder="false" applyFont="false" applyProtection="true" borderId="0" fillId="2" fontId="0" numFmtId="164" xfId="0">
      <alignment horizontal="general" indent="0" shrinkToFit="false" textRotation="0" vertical="bottom" wrapText="false"/>
      <protection hidden="false" locked="true"/>
    </xf>
    <xf applyAlignment="true" applyBorder="true" applyFont="true" applyProtection="true" borderId="2" fillId="4" fontId="0" numFmtId="164" xfId="0">
      <alignment horizontal="general" indent="0" shrinkToFit="false" textRotation="0" vertical="center" wrapText="true"/>
      <protection hidden="false" locked="true"/>
    </xf>
    <xf applyAlignment="true" applyBorder="true" applyFont="false" applyProtection="false" borderId="3" fillId="4" fontId="0" numFmtId="164" xfId="0">
      <alignment horizontal="general" indent="0" shrinkToFit="false" textRotation="0" vertical="bottom" wrapText="false"/>
    </xf>
    <xf applyAlignment="false" applyBorder="true" applyFont="true" applyProtection="true" borderId="4" fillId="4" fontId="0" numFmtId="164" xfId="0">
      <protection hidden="false" locked="true"/>
    </xf>
    <xf applyAlignment="true" applyBorder="false" applyFont="true" applyProtection="true" borderId="0" fillId="3" fontId="4" numFmtId="164" xfId="0">
      <alignment horizontal="general" indent="0" shrinkToFit="false" textRotation="0" vertical="center" wrapText="false"/>
      <protection hidden="false" locked="true"/>
    </xf>
    <xf applyAlignment="true" applyBorder="true" applyFont="true" applyProtection="true" borderId="5" fillId="4" fontId="0" numFmtId="164" xfId="0">
      <alignment horizontal="general" indent="0" shrinkToFit="false" textRotation="0" vertical="center" wrapText="false"/>
      <protection hidden="false" locked="true"/>
    </xf>
    <xf applyAlignment="false" applyBorder="true" applyFont="false" applyProtection="true" borderId="0" fillId="2" fontId="0" numFmtId="165" xfId="0">
      <protection hidden="false" locked="false"/>
    </xf>
    <xf applyAlignment="false" applyBorder="true" applyFont="false" applyProtection="true" borderId="0" fillId="2" fontId="0" numFmtId="167" xfId="0">
      <protection hidden="false" locked="false"/>
    </xf>
    <xf applyAlignment="true" applyBorder="true" applyFont="false" applyProtection="true" borderId="0" fillId="2" fontId="0" numFmtId="168" xfId="0">
      <alignment horizontal="general" indent="0" shrinkToFit="false" textRotation="0" vertical="center" wrapText="false"/>
      <protection hidden="false" locked="false"/>
    </xf>
    <xf applyAlignment="false" applyBorder="true" applyFont="false" applyProtection="true" borderId="0" fillId="2" fontId="0" numFmtId="164" xfId="0">
      <protection hidden="false" locked="false"/>
    </xf>
    <xf applyAlignment="true" applyBorder="true" applyFont="true" applyProtection="true" borderId="2" fillId="4" fontId="0" numFmtId="164" xfId="0">
      <alignment horizontal="general" indent="0" shrinkToFit="false" textRotation="0" vertical="center" wrapText="false"/>
      <protection hidden="false" locked="true"/>
    </xf>
    <xf applyAlignment="true" applyBorder="true" applyFont="false" applyProtection="true" borderId="6" fillId="4" fontId="0" numFmtId="164" xfId="0">
      <alignment horizontal="general" indent="0" shrinkToFit="false" textRotation="0" vertical="center" wrapText="false"/>
      <protection hidden="false" locked="true"/>
    </xf>
    <xf applyAlignment="false" applyBorder="true" applyFont="false" applyProtection="true" borderId="6" fillId="4" fontId="0" numFmtId="164" xfId="0">
      <protection hidden="false" locked="true"/>
    </xf>
    <xf applyAlignment="false" applyBorder="true" applyFont="false" applyProtection="true" borderId="3" fillId="4" fontId="0" numFmtId="164" xfId="0">
      <protection hidden="false" locked="true"/>
    </xf>
    <xf applyAlignment="true" applyBorder="true" applyFont="true" applyProtection="true" borderId="4" fillId="4" fontId="0" numFmtId="164" xfId="0">
      <alignment horizontal="general" indent="0" shrinkToFit="false" textRotation="0" vertical="bottom" wrapText="false"/>
      <protection hidden="false" locked="true"/>
    </xf>
    <xf applyAlignment="true" applyBorder="true" applyFont="false" applyProtection="true" borderId="4" fillId="4" fontId="0" numFmtId="168" xfId="0">
      <alignment horizontal="center" indent="0" shrinkToFit="false" textRotation="0" vertical="bottom" wrapText="false"/>
      <protection hidden="false" locked="true"/>
    </xf>
    <xf applyAlignment="true" applyBorder="true" applyFont="false" applyProtection="true" borderId="4" fillId="4" fontId="0" numFmtId="169" xfId="0">
      <alignment horizontal="center" indent="0" shrinkToFit="false" textRotation="0" vertical="bottom" wrapText="false"/>
      <protection hidden="false" locked="true"/>
    </xf>
    <xf applyAlignment="true" applyBorder="true" applyFont="true" applyProtection="true" borderId="7" fillId="4" fontId="0" numFmtId="164" xfId="0">
      <alignment horizontal="right" indent="0" shrinkToFit="false" textRotation="0" vertical="bottom" wrapText="false"/>
      <protection hidden="false" locked="true"/>
    </xf>
    <xf applyAlignment="true" applyBorder="true" applyFont="true" applyProtection="true" borderId="7" fillId="4" fontId="0" numFmtId="164" xfId="0">
      <alignment horizontal="left" indent="1" shrinkToFit="false" textRotation="0" vertical="bottom" wrapText="false"/>
      <protection hidden="false" locked="true"/>
    </xf>
    <xf applyAlignment="false" applyBorder="true" applyFont="false" applyProtection="true" borderId="1" fillId="5" fontId="0" numFmtId="165" xfId="0">
      <protection hidden="false" locked="true"/>
    </xf>
    <xf applyAlignment="false" applyBorder="true" applyFont="false" applyProtection="true" borderId="1" fillId="5" fontId="0" numFmtId="167" xfId="0">
      <protection hidden="false" locked="true"/>
    </xf>
    <xf applyAlignment="true" applyBorder="true" applyFont="false" applyProtection="true" borderId="1" fillId="5" fontId="0" numFmtId="168" xfId="0">
      <alignment horizontal="general" indent="0" shrinkToFit="false" textRotation="0" vertical="center" wrapText="false"/>
      <protection hidden="false" locked="true"/>
    </xf>
    <xf applyAlignment="false" applyBorder="true" applyFont="false" applyProtection="true" borderId="1" fillId="5" fontId="0" numFmtId="164" xfId="0">
      <protection hidden="false" locked="true"/>
    </xf>
    <xf applyAlignment="false" applyBorder="true" applyFont="false" applyProtection="true" borderId="0" fillId="2" fontId="0" numFmtId="164" xfId="0">
      <protection hidden="false" locked="true"/>
    </xf>
    <xf applyAlignment="false" applyBorder="true" applyFont="false" applyProtection="true" borderId="0" fillId="6" fontId="0" numFmtId="164" xfId="0">
      <protection hidden="false" locked="true"/>
    </xf>
    <xf applyAlignment="true" applyBorder="true" applyFont="true" applyProtection="true" borderId="8" fillId="5" fontId="10" numFmtId="164" xfId="0">
      <alignment horizontal="general" indent="0" shrinkToFit="false" textRotation="0" vertical="center" wrapText="false"/>
      <protection hidden="false" locked="true"/>
    </xf>
    <xf applyAlignment="true" applyBorder="true" applyFont="false" applyProtection="true" borderId="9" fillId="5" fontId="0" numFmtId="164" xfId="0">
      <alignment horizontal="general" indent="0" shrinkToFit="false" textRotation="0" vertical="center" wrapText="false"/>
      <protection hidden="false" locked="true"/>
    </xf>
    <xf applyAlignment="true" applyBorder="true" applyFont="true" applyProtection="true" borderId="1" fillId="5" fontId="6" numFmtId="165" xfId="0">
      <alignment horizontal="general" indent="0" shrinkToFit="false" textRotation="0" vertical="center" wrapText="false"/>
      <protection hidden="false" locked="true"/>
    </xf>
    <xf applyAlignment="false" applyBorder="false" applyFont="false" applyProtection="true" borderId="0" fillId="6" fontId="0" numFmtId="164" xfId="0">
      <protection hidden="false" locked="true"/>
    </xf>
    <xf applyAlignment="true" applyBorder="true" applyFont="true" applyProtection="true" borderId="1" fillId="4" fontId="5" numFmtId="164" xfId="0">
      <alignment horizontal="center" indent="0" shrinkToFit="false" textRotation="0" vertical="center" wrapText="false"/>
      <protection hidden="false" locked="true"/>
    </xf>
    <xf applyAlignment="true" applyBorder="true" applyFont="true" applyProtection="true" borderId="1" fillId="5" fontId="6" numFmtId="168" xfId="0">
      <alignment horizontal="general" indent="0" shrinkToFit="false" textRotation="0" vertical="center" wrapText="false"/>
      <protection hidden="false" locked="true"/>
    </xf>
    <xf applyAlignment="true" applyBorder="true" applyFont="true" applyProtection="true" borderId="1" fillId="5" fontId="6" numFmtId="164" xfId="0">
      <alignment horizontal="center" indent="0" shrinkToFit="false" textRotation="0" vertical="center" wrapText="false"/>
      <protection hidden="false" locked="true"/>
    </xf>
    <xf applyAlignment="true" applyBorder="true" applyFont="true" applyProtection="true" borderId="1" fillId="5" fontId="6" numFmtId="169" xfId="0">
      <alignment horizontal="general" indent="0" shrinkToFit="false" textRotation="0" vertical="center" wrapText="false"/>
      <protection hidden="false" locked="true"/>
    </xf>
    <xf applyAlignment="true" applyBorder="true" applyFont="true" applyProtection="true" borderId="8" fillId="5" fontId="6" numFmtId="164" xfId="0">
      <alignment horizontal="general" indent="0" shrinkToFit="false" textRotation="0" vertical="center" wrapText="false"/>
      <protection hidden="false" locked="true"/>
    </xf>
    <xf applyAlignment="true" applyBorder="true" applyFont="true" applyProtection="true" borderId="9" fillId="5" fontId="6" numFmtId="164" xfId="0">
      <alignment horizontal="right" indent="0" shrinkToFit="false" textRotation="0" vertical="center" wrapText="false"/>
      <protection hidden="false" locked="true"/>
    </xf>
    <xf applyAlignment="true" applyBorder="true" applyFont="true" applyProtection="true" borderId="10" fillId="5" fontId="6" numFmtId="164" xfId="0">
      <alignment horizontal="general" indent="0" shrinkToFit="false" textRotation="0" vertical="center" wrapText="false"/>
      <protection hidden="false" locked="true"/>
    </xf>
    <xf applyAlignment="false" applyBorder="true" applyFont="false" applyProtection="true" borderId="0" fillId="5" fontId="0" numFmtId="164" xfId="0">
      <protection hidden="false" locked="true"/>
    </xf>
    <xf applyAlignment="false" applyBorder="true" applyFont="true" applyProtection="true" borderId="11" fillId="5" fontId="7" numFmtId="164" xfId="0">
      <protection hidden="false" locked="true"/>
    </xf>
    <xf applyAlignment="false" applyBorder="true" applyFont="false" applyProtection="true" borderId="12" fillId="5" fontId="0" numFmtId="164" xfId="0">
      <protection hidden="false" locked="true"/>
    </xf>
    <xf applyAlignment="false" applyBorder="true" applyFont="false" applyProtection="true" borderId="10" fillId="5" fontId="0" numFmtId="164" xfId="0">
      <protection hidden="false" locked="true"/>
    </xf>
    <xf applyAlignment="true" applyBorder="true" applyFont="false" applyProtection="true" borderId="0" fillId="2" fontId="0" numFmtId="164" xfId="0">
      <alignment horizontal="general" indent="0" shrinkToFit="false" textRotation="0" vertical="center" wrapText="false"/>
      <protection hidden="false" locked="false"/>
    </xf>
    <xf applyAlignment="true" applyBorder="true" applyFont="true" applyProtection="false" borderId="1" fillId="4" fontId="5" numFmtId="164" xfId="0">
      <alignment horizontal="general" indent="0" shrinkToFit="false" textRotation="0" vertical="center" wrapText="false"/>
    </xf>
    <xf applyAlignment="true" applyBorder="true" applyFont="true" applyProtection="true" borderId="1" fillId="4" fontId="0" numFmtId="164" xfId="0">
      <alignment horizontal="general" indent="0" shrinkToFit="false" textRotation="0" vertical="center" wrapText="false"/>
      <protection hidden="false" locked="false"/>
    </xf>
    <xf applyAlignment="true" applyBorder="true" applyFont="true" applyProtection="true" borderId="1" fillId="6" fontId="0" numFmtId="164" xfId="0">
      <alignment horizontal="general" indent="0" shrinkToFit="false" textRotation="0" vertical="center" wrapText="false"/>
      <protection hidden="false" locked="true"/>
    </xf>
    <xf applyAlignment="true" applyBorder="true" applyFont="true" applyProtection="true" borderId="1" fillId="5" fontId="0" numFmtId="164" xfId="0">
      <alignment horizontal="general" indent="0" shrinkToFit="false" textRotation="0" vertical="center" wrapText="true"/>
      <protection hidden="false" locked="false"/>
    </xf>
    <xf applyAlignment="true" applyBorder="true" applyFont="true" applyProtection="true" borderId="1" fillId="5" fontId="11" numFmtId="164" xfId="0">
      <alignment horizontal="general" indent="0" shrinkToFit="false" textRotation="0" vertical="center" wrapText="true"/>
      <protection hidden="false" locked="false"/>
    </xf>
    <xf applyAlignment="true" applyBorder="true" applyFont="true" applyProtection="false" borderId="8" fillId="7" fontId="7" numFmtId="166" xfId="0">
      <alignment horizontal="general" indent="0" shrinkToFit="false" textRotation="0" vertical="bottom" wrapText="false"/>
    </xf>
    <xf applyAlignment="true" applyBorder="true" applyFont="true" applyProtection="false" borderId="13" fillId="7" fontId="7" numFmtId="166" xfId="0">
      <alignment horizontal="general" indent="0" shrinkToFit="false" textRotation="0" vertical="bottom" wrapText="false"/>
    </xf>
    <xf applyAlignment="true" applyBorder="true" applyFont="true" applyProtection="false" borderId="9" fillId="7" fontId="7" numFmtId="166" xfId="0">
      <alignment horizontal="general" indent="0" shrinkToFit="false" textRotation="0" vertical="bottom" wrapText="false"/>
    </xf>
    <xf applyAlignment="true" applyBorder="true" applyFont="true" applyProtection="false" borderId="1" fillId="6" fontId="7" numFmtId="164" xfId="0">
      <alignment horizontal="general" indent="0" shrinkToFit="false" textRotation="0" vertical="bottom" wrapText="false"/>
    </xf>
    <xf applyAlignment="false" applyBorder="true" applyFont="true" applyProtection="false" borderId="1" fillId="6" fontId="7" numFmtId="164" xfId="0"/>
    <xf applyAlignment="true" applyBorder="true" applyFont="true" applyProtection="false" borderId="1" fillId="6" fontId="7" numFmtId="166" xfId="0">
      <alignment horizontal="general" indent="0" shrinkToFit="false" textRotation="0" vertical="bottom" wrapText="false"/>
    </xf>
    <xf applyAlignment="true" applyBorder="true" applyFont="true" applyProtection="false" borderId="4" fillId="6" fontId="7" numFmtId="164" xfId="0">
      <alignment horizontal="general" indent="0" shrinkToFit="false" textRotation="90" vertical="bottom" wrapText="false"/>
    </xf>
    <xf applyAlignment="true" applyBorder="true" applyFont="true" applyProtection="false" borderId="1" fillId="6" fontId="7" numFmtId="164" xfId="0">
      <alignment horizontal="general" indent="0" shrinkToFit="false" textRotation="0" vertical="top" wrapText="false"/>
    </xf>
    <xf applyAlignment="true" applyBorder="true" applyFont="true" applyProtection="false" borderId="0" fillId="2" fontId="7" numFmtId="166" xfId="0">
      <alignment horizontal="general" indent="0" shrinkToFit="false" textRotation="0" vertical="bottom" wrapText="false"/>
    </xf>
    <xf applyAlignment="true" applyBorder="true" applyFont="true" applyProtection="true" borderId="1" fillId="7" fontId="7" numFmtId="170" xfId="0">
      <alignment horizontal="general" indent="0" shrinkToFit="false" textRotation="0" vertical="bottom" wrapText="false"/>
      <protection hidden="false" locked="true"/>
    </xf>
    <xf applyAlignment="true" applyBorder="true" applyFont="true" applyProtection="true" borderId="1" fillId="3" fontId="7" numFmtId="167" xfId="0">
      <alignment horizontal="general" indent="0" shrinkToFit="false" textRotation="0" vertical="bottom" wrapText="false"/>
      <protection hidden="false" locked="true"/>
    </xf>
    <xf applyAlignment="true" applyBorder="true" applyFont="true" applyProtection="false" borderId="1" fillId="5" fontId="7" numFmtId="164" xfId="0">
      <alignment horizontal="general" indent="0" shrinkToFit="false" textRotation="0" vertical="bottom" wrapText="false"/>
    </xf>
    <xf applyAlignment="true" applyBorder="true" applyFont="true" applyProtection="false" borderId="1" fillId="5" fontId="7" numFmtId="170" xfId="0">
      <alignment horizontal="general" indent="0" shrinkToFit="false" textRotation="0" vertical="bottom" wrapText="false"/>
    </xf>
    <xf applyAlignment="true" applyBorder="true" applyFont="true" applyProtection="false" borderId="1" fillId="6" fontId="7" numFmtId="164" xfId="0">
      <alignment horizontal="general" indent="0" shrinkToFit="false" textRotation="0" vertical="bottom" wrapText="false"/>
    </xf>
    <xf applyAlignment="true" applyBorder="true" applyFont="true" applyProtection="false" borderId="1" fillId="6" fontId="12" numFmtId="164" xfId="0">
      <alignment horizontal="general" indent="0" shrinkToFit="false" textRotation="0" vertical="bottom" wrapText="true"/>
    </xf>
    <xf applyAlignment="true" applyBorder="true" applyFont="true" applyProtection="false" borderId="8" fillId="5" fontId="7" numFmtId="164" xfId="0">
      <alignment horizontal="general" indent="0" shrinkToFit="false" textRotation="0" vertical="bottom" wrapText="false"/>
    </xf>
    <xf applyAlignment="true" applyBorder="true" applyFont="true" applyProtection="true" borderId="1" fillId="5" fontId="7" numFmtId="164" xfId="0">
      <alignment horizontal="general" indent="0" shrinkToFit="false" textRotation="0" vertical="bottom" wrapText="false"/>
      <protection hidden="false" locked="false"/>
    </xf>
    <xf applyAlignment="true" applyBorder="true" applyFont="true" applyProtection="true" borderId="1" fillId="5" fontId="7" numFmtId="170" xfId="0">
      <alignment horizontal="general" indent="0" shrinkToFit="false" textRotation="0" vertical="bottom" wrapText="false"/>
      <protection hidden="false" locked="false"/>
    </xf>
    <xf applyAlignment="true" applyBorder="true" applyFont="true" applyProtection="true" borderId="1" fillId="5" fontId="7" numFmtId="166" xfId="0">
      <alignment horizontal="general" indent="0" shrinkToFit="false" textRotation="0" vertical="bottom" wrapText="false"/>
      <protection hidden="false" locked="false"/>
    </xf>
    <xf applyAlignment="true" applyBorder="true" applyFont="true" applyProtection="true" borderId="1" fillId="5" fontId="7" numFmtId="167" xfId="0">
      <alignment horizontal="general" indent="0" shrinkToFit="false" textRotation="0" vertical="bottom" wrapText="false"/>
      <protection hidden="false" locked="false"/>
    </xf>
    <xf applyAlignment="true" applyBorder="true" applyFont="true" applyProtection="true" borderId="1" fillId="6" fontId="7" numFmtId="167" xfId="0">
      <alignment horizontal="general" indent="0" shrinkToFit="false" textRotation="0" vertical="bottom" wrapText="false"/>
      <protection hidden="false" locked="true"/>
    </xf>
    <xf applyAlignment="true" applyBorder="true" applyFont="true" applyProtection="false" borderId="0" fillId="2" fontId="7" numFmtId="170" xfId="0">
      <alignment horizontal="general" indent="0" shrinkToFit="false" textRotation="0" vertical="bottom" wrapText="false"/>
    </xf>
    <xf applyAlignment="true" applyBorder="true" applyFont="true" applyProtection="false" borderId="0" fillId="2" fontId="7" numFmtId="164" xfId="0">
      <alignment horizontal="general" indent="0" shrinkToFit="false" textRotation="0" vertical="bottom" wrapText="false"/>
    </xf>
    <xf applyAlignment="true" applyBorder="true" applyFont="true" applyProtection="true" borderId="1" fillId="5" fontId="7" numFmtId="165" xfId="0">
      <alignment horizontal="general" indent="0" shrinkToFit="false" textRotation="0" vertical="bottom" wrapText="false"/>
      <protection hidden="false" locked="false"/>
    </xf>
    <xf applyAlignment="true" applyBorder="true" applyFont="true" applyProtection="true" borderId="1" fillId="6" fontId="7" numFmtId="164" xfId="0">
      <alignment horizontal="general" indent="0" shrinkToFit="false" textRotation="0" vertical="bottom" wrapText="false"/>
      <protection hidden="false" locked="false"/>
    </xf>
    <xf applyAlignment="true" applyBorder="true" applyFont="true" applyProtection="true" borderId="1" fillId="6" fontId="7" numFmtId="165" xfId="0">
      <alignment horizontal="general" indent="0" shrinkToFit="false" textRotation="0" vertical="bottom" wrapText="false"/>
      <protection hidden="false" locked="false"/>
    </xf>
    <xf applyAlignment="true" applyBorder="true" applyFont="true" applyProtection="false" borderId="1" fillId="5" fontId="7" numFmtId="171" xfId="0">
      <alignment horizontal="general" indent="0" shrinkToFit="false" textRotation="0" vertical="bottom" wrapText="false"/>
    </xf>
    <xf applyAlignment="true" applyBorder="true" applyFont="true" applyProtection="false" borderId="0" fillId="6" fontId="7" numFmtId="166" xfId="0">
      <alignment horizontal="general" indent="0" shrinkToFit="false" textRotation="0" vertical="bottom" wrapText="false"/>
    </xf>
    <xf applyAlignment="true" applyBorder="true" applyFont="true" applyProtection="false" borderId="1" fillId="7" fontId="7" numFmtId="170" xfId="0">
      <alignment horizontal="general" indent="0" shrinkToFit="false" textRotation="0" vertical="bottom" wrapText="false"/>
    </xf>
    <xf applyAlignment="true" applyBorder="true" applyFont="true" applyProtection="false" borderId="1" fillId="5" fontId="7" numFmtId="164" xfId="0">
      <alignment horizontal="general" indent="0" shrinkToFit="false" textRotation="0" vertical="bottom" wrapText="false"/>
    </xf>
    <xf applyAlignment="true" applyBorder="true" applyFont="true" applyProtection="false" borderId="1" fillId="5" fontId="7" numFmtId="167" xfId="0">
      <alignment horizontal="general" indent="0" shrinkToFit="false" textRotation="0" vertical="bottom" wrapText="false"/>
    </xf>
    <xf applyAlignment="true" applyBorder="true" applyFont="true" applyProtection="false" borderId="1" fillId="5" fontId="7" numFmtId="164" xfId="0">
      <alignment horizontal="right" indent="0" shrinkToFit="false" textRotation="0" vertical="bottom" wrapText="false"/>
    </xf>
    <xf applyAlignment="true" applyBorder="true" applyFont="true" applyProtection="false" borderId="1" fillId="5" fontId="7" numFmtId="164" xfId="0">
      <alignment horizontal="general" indent="0" shrinkToFit="false" textRotation="0" vertical="bottom" wrapText="true"/>
    </xf>
    <xf applyAlignment="true" applyBorder="true" applyFont="true" applyProtection="false" borderId="8" fillId="7" fontId="7" numFmtId="170" xfId="0">
      <alignment horizontal="general" indent="0" shrinkToFit="false" textRotation="0" vertical="bottom" wrapText="false"/>
    </xf>
    <xf applyAlignment="true" applyBorder="true" applyFont="false" applyProtection="false" borderId="13" fillId="7" fontId="0" numFmtId="170" xfId="0">
      <alignment horizontal="general" indent="0" shrinkToFit="false" textRotation="0" vertical="bottom" wrapText="false"/>
    </xf>
    <xf applyAlignment="true" applyBorder="true" applyFont="false" applyProtection="false" borderId="9" fillId="7" fontId="0" numFmtId="170" xfId="0">
      <alignment horizontal="general" indent="0" shrinkToFit="false" textRotation="0" vertical="bottom" wrapText="false"/>
    </xf>
    <xf applyAlignment="true" applyBorder="true" applyFont="true" applyProtection="false" borderId="2" fillId="2" fontId="7" numFmtId="166" xfId="0">
      <alignment horizontal="general" indent="0" shrinkToFit="false" textRotation="0" vertical="bottom" wrapText="false"/>
    </xf>
    <xf applyAlignment="true" applyBorder="true" applyFont="true" applyProtection="false" borderId="6" fillId="2" fontId="7" numFmtId="166" xfId="0">
      <alignment horizontal="general" indent="0" shrinkToFit="false" textRotation="0" vertical="bottom" wrapText="false"/>
    </xf>
    <xf applyAlignment="true" applyBorder="true" applyFont="true" applyProtection="false" borderId="3" fillId="2" fontId="7" numFmtId="166" xfId="0">
      <alignment horizontal="general" indent="0" shrinkToFit="false" textRotation="0" vertical="bottom" wrapText="false"/>
    </xf>
    <xf applyAlignment="true" applyBorder="true" applyFont="true" applyProtection="false" borderId="10" fillId="2" fontId="7" numFmtId="166" xfId="0">
      <alignment horizontal="general" indent="0" shrinkToFit="false" textRotation="0" vertical="bottom" wrapText="false"/>
    </xf>
    <xf applyAlignment="true" applyBorder="true" applyFont="true" applyProtection="false" borderId="14" fillId="2" fontId="7" numFmtId="166" xfId="0">
      <alignment horizontal="general" indent="0" shrinkToFit="false" textRotation="0" vertical="bottom" wrapText="false"/>
    </xf>
    <xf applyAlignment="true" applyBorder="true" applyFont="true" applyProtection="false" borderId="11" fillId="2" fontId="7" numFmtId="166" xfId="0">
      <alignment horizontal="general" indent="0" shrinkToFit="false" textRotation="0" vertical="bottom" wrapText="false"/>
    </xf>
    <xf applyAlignment="true" applyBorder="true" applyFont="true" applyProtection="false" borderId="12" fillId="2" fontId="7" numFmtId="166" xfId="0">
      <alignment horizontal="general" indent="0" shrinkToFit="false" textRotation="0" vertical="bottom" wrapText="false"/>
    </xf>
    <xf applyAlignment="true" applyBorder="true" applyFont="true" applyProtection="false" borderId="7" fillId="2" fontId="7" numFmtId="166" xfId="0">
      <alignment horizontal="general" indent="0" shrinkToFit="false" textRotation="0" vertical="bottom" wrapText="false"/>
    </xf>
    <xf applyAlignment="true" applyBorder="true" applyFont="true" applyProtection="false" borderId="12" fillId="2" fontId="13" numFmtId="164" xfId="0">
      <alignment horizontal="left" indent="0" shrinkToFit="false" textRotation="0" vertical="center" wrapText="false"/>
    </xf>
    <xf applyAlignment="true" applyBorder="true" applyFont="true" applyProtection="false" borderId="1" fillId="3" fontId="5" numFmtId="164" xfId="0">
      <alignment horizontal="general" indent="0" shrinkToFit="false" textRotation="0" vertical="top" wrapText="false"/>
    </xf>
    <xf applyAlignment="true" applyBorder="true" applyFont="true" applyProtection="false" borderId="1" fillId="3" fontId="5" numFmtId="164" xfId="0">
      <alignment horizontal="general" indent="0" shrinkToFit="false" textRotation="0" vertical="top" wrapText="true"/>
    </xf>
    <xf applyAlignment="false" applyBorder="true" applyFont="true" applyProtection="false" borderId="1" fillId="3" fontId="5" numFmtId="164" xfId="0"/>
    <xf applyAlignment="true" applyBorder="true" applyFont="false" applyProtection="false" borderId="1" fillId="2" fontId="0" numFmtId="164" xfId="0">
      <alignment horizontal="general" indent="0" shrinkToFit="false" textRotation="0" vertical="top" wrapText="false"/>
    </xf>
    <xf applyAlignment="true" applyBorder="true" applyFont="true" applyProtection="false" borderId="1" fillId="2" fontId="0" numFmtId="164" xfId="0">
      <alignment horizontal="general" indent="0" shrinkToFit="false" textRotation="0" vertical="top" wrapText="true"/>
    </xf>
    <xf applyAlignment="true" applyBorder="false" applyFont="false" applyProtection="false" borderId="0" fillId="2" fontId="0" numFmtId="164" xfId="0">
      <alignment horizontal="general" indent="0" shrinkToFit="false" textRotation="0" vertical="top" wrapText="false"/>
    </xf>
    <xf applyAlignment="true" applyBorder="false" applyFont="true" applyProtection="false" borderId="0" fillId="2" fontId="5" numFmtId="164" xfId="0">
      <alignment horizontal="general" indent="0" shrinkToFit="false" textRotation="0" vertical="top" wrapText="false"/>
    </xf>
    <xf applyAlignment="true" applyBorder="false" applyFont="true" applyProtection="false" borderId="0" fillId="2" fontId="5" numFmtId="164" xfId="0">
      <alignment horizontal="general" indent="0" shrinkToFit="false" textRotation="0" vertical="top" wrapText="true"/>
    </xf>
    <xf applyAlignment="true" applyBorder="false" applyFont="false" applyProtection="false" borderId="0" fillId="2" fontId="0" numFmtId="164" xfId="0">
      <alignment horizontal="general" indent="0" shrinkToFit="false" textRotation="0" vertical="top" wrapText="true"/>
    </xf>
    <xf applyAlignment="false" applyBorder="true" applyFont="true" applyProtection="false" borderId="14" fillId="2" fontId="7" numFmtId="164" xfId="0"/>
    <xf applyAlignment="false" applyBorder="true" applyFont="true" applyProtection="false" borderId="1" fillId="6" fontId="7" numFmtId="167" xfId="0"/>
    <xf applyAlignment="false" applyBorder="true" applyFont="true" applyProtection="true" borderId="1" fillId="6" fontId="12" numFmtId="170" xfId="0">
      <protection hidden="false" locked="false"/>
    </xf>
    <xf applyAlignment="false" applyBorder="true" applyFont="true" applyProtection="true" borderId="1" fillId="5" fontId="7" numFmtId="166" xfId="0">
      <protection hidden="false" locked="false"/>
    </xf>
    <xf applyAlignment="false" applyBorder="true" applyFont="true" applyProtection="true" borderId="1" fillId="6" fontId="7" numFmtId="166" xfId="0">
      <protection hidden="false" locked="true"/>
    </xf>
    <xf applyAlignment="false" applyBorder="true" applyFont="true" applyProtection="true" borderId="1" fillId="5" fontId="7" numFmtId="167" xfId="0">
      <protection hidden="false" locked="false"/>
    </xf>
    <xf applyAlignment="false" applyBorder="true" applyFont="true" applyProtection="true" borderId="1" fillId="5" fontId="7" numFmtId="170" xfId="0">
      <protection hidden="false" locked="false"/>
    </xf>
    <xf applyAlignment="true" applyBorder="true" applyFont="true" applyProtection="true" borderId="1" fillId="5" fontId="7" numFmtId="170" xfId="0">
      <alignment horizontal="center" indent="0" shrinkToFit="false" textRotation="0" vertical="bottom" wrapText="false"/>
      <protection hidden="false" locked="false"/>
    </xf>
    <xf applyAlignment="true" applyBorder="true" applyFont="true" applyProtection="true" borderId="1" fillId="5" fontId="7" numFmtId="170" xfId="0">
      <alignment horizontal="general" indent="0" shrinkToFit="false" textRotation="0" vertical="bottom" wrapText="true"/>
      <protection hidden="false" locked="false"/>
    </xf>
    <xf applyAlignment="false" applyBorder="true" applyFont="true" applyProtection="true" borderId="8" fillId="5" fontId="7" numFmtId="172" xfId="0">
      <protection hidden="false" locked="false"/>
    </xf>
    <xf applyAlignment="false" applyBorder="true" applyFont="true" applyProtection="true" borderId="9" fillId="5" fontId="7" numFmtId="164" xfId="0">
      <protection hidden="false" locked="true"/>
    </xf>
    <xf applyAlignment="false" applyBorder="true" applyFont="true" applyProtection="false" borderId="0" fillId="0" fontId="7" numFmtId="164" xfId="0"/>
    <xf applyAlignment="false" applyBorder="true" applyFont="true" applyProtection="false" borderId="0" fillId="0" fontId="7" numFmtId="164" xfId="0"/>
    <xf applyAlignment="false" applyBorder="true" applyFont="true" applyProtection="false" borderId="0" fillId="0" fontId="7" numFmtId="165" xfId="0"/>
    <xf applyAlignment="false" applyBorder="true" applyFont="true" applyProtection="false" borderId="0" fillId="0" fontId="7" numFmtId="173" xfId="0"/>
    <xf applyAlignment="false" applyBorder="true" applyFont="true" applyProtection="false" borderId="0" fillId="2" fontId="7" numFmtId="164" xfId="0"/>
    <xf applyAlignment="true" applyBorder="true" applyFont="true" applyProtection="false" borderId="0" fillId="3" fontId="4" numFmtId="170" xfId="0">
      <alignment horizontal="general" indent="0" shrinkToFit="false" textRotation="0" vertical="center" wrapText="false"/>
    </xf>
    <xf applyAlignment="false" applyBorder="true" applyFont="false" applyProtection="false" borderId="0" fillId="3" fontId="0" numFmtId="166" xfId="0"/>
    <xf applyAlignment="false" applyBorder="true" applyFont="false" applyProtection="true" borderId="0" fillId="3" fontId="0" numFmtId="166" xfId="0">
      <protection hidden="false" locked="true"/>
    </xf>
    <xf applyAlignment="false" applyBorder="true" applyFont="false" applyProtection="false" borderId="0" fillId="3" fontId="0" numFmtId="167" xfId="0"/>
    <xf applyAlignment="false" applyBorder="true" applyFont="false" applyProtection="false" borderId="0" fillId="3" fontId="0" numFmtId="170" xfId="0"/>
    <xf applyAlignment="false" applyBorder="true" applyFont="false" applyProtection="false" borderId="0" fillId="3" fontId="0" numFmtId="174" xfId="0"/>
    <xf applyAlignment="false" applyBorder="true" applyFont="false" applyProtection="true" borderId="0" fillId="3" fontId="0" numFmtId="164" xfId="0">
      <protection hidden="false" locked="true"/>
    </xf>
    <xf applyAlignment="true" applyBorder="true" applyFont="true" applyProtection="false" borderId="0" fillId="3" fontId="7" numFmtId="164" xfId="0">
      <alignment horizontal="general" indent="0" shrinkToFit="false" textRotation="0" vertical="bottom" wrapText="false"/>
    </xf>
    <xf applyAlignment="false" applyBorder="true" applyFont="true" applyProtection="false" borderId="1" fillId="7" fontId="0" numFmtId="164" xfId="0"/>
    <xf applyAlignment="true" applyBorder="true" applyFont="true" applyProtection="false" borderId="11" fillId="2" fontId="0" numFmtId="164" xfId="0">
      <alignment horizontal="center" indent="0" shrinkToFit="false" textRotation="0" vertical="bottom" wrapText="false"/>
    </xf>
    <xf applyAlignment="true" applyBorder="true" applyFont="true" applyProtection="false" borderId="0" fillId="2" fontId="0" numFmtId="175" xfId="0">
      <alignment horizontal="center" indent="0" shrinkToFit="false" textRotation="0" vertical="bottom" wrapText="false"/>
    </xf>
    <xf applyAlignment="true" applyBorder="true" applyFont="true" applyProtection="false" borderId="0" fillId="2" fontId="0" numFmtId="164" xfId="0">
      <alignment horizontal="center" indent="0" shrinkToFit="false" textRotation="0" vertical="bottom" wrapText="false"/>
    </xf>
    <xf applyAlignment="true" applyBorder="true" applyFont="true" applyProtection="false" borderId="0" fillId="2" fontId="0" numFmtId="164" xfId="0">
      <alignment horizontal="center" indent="0" shrinkToFit="false" textRotation="0" vertical="bottom" wrapText="false"/>
    </xf>
    <xf applyAlignment="false" applyBorder="true" applyFont="true" applyProtection="false" borderId="0" fillId="2" fontId="7" numFmtId="167" xfId="0"/>
    <xf applyAlignment="true" applyBorder="true" applyFont="true" applyProtection="false" borderId="0" fillId="2" fontId="7" numFmtId="166" xfId="0">
      <alignment horizontal="center" indent="0" shrinkToFit="false" textRotation="180" vertical="center" wrapText="false"/>
    </xf>
    <xf applyAlignment="true" applyBorder="true" applyFont="true" applyProtection="false" borderId="0" fillId="2" fontId="7" numFmtId="166" xfId="0">
      <alignment horizontal="general" indent="0" shrinkToFit="false" textRotation="0" vertical="top" wrapText="false"/>
    </xf>
    <xf applyAlignment="true" applyBorder="true" applyFont="true" applyProtection="true" borderId="0" fillId="2" fontId="7" numFmtId="166" xfId="0">
      <alignment horizontal="general" indent="0" shrinkToFit="false" textRotation="0" vertical="top" wrapText="false"/>
      <protection hidden="false" locked="true"/>
    </xf>
    <xf applyAlignment="true" applyBorder="true" applyFont="true" applyProtection="false" borderId="0" fillId="2" fontId="7" numFmtId="167" xfId="0">
      <alignment horizontal="general" indent="0" shrinkToFit="false" textRotation="0" vertical="top" wrapText="false"/>
    </xf>
    <xf applyAlignment="true" applyBorder="true" applyFont="true" applyProtection="false" borderId="0" fillId="2" fontId="7" numFmtId="170" xfId="0">
      <alignment horizontal="general" indent="0" shrinkToFit="false" textRotation="0" vertical="top" wrapText="false"/>
    </xf>
    <xf applyAlignment="true" applyBorder="true" applyFont="true" applyProtection="false" borderId="0" fillId="2" fontId="7" numFmtId="174" xfId="0">
      <alignment horizontal="general" indent="0" shrinkToFit="false" textRotation="0" vertical="top" wrapText="false"/>
    </xf>
    <xf applyAlignment="true" applyBorder="true" applyFont="true" applyProtection="false" borderId="0" fillId="2" fontId="7" numFmtId="164" xfId="0">
      <alignment horizontal="general" indent="0" shrinkToFit="false" textRotation="0" vertical="top" wrapText="false"/>
    </xf>
    <xf applyAlignment="false" applyBorder="true" applyFont="true" applyProtection="false" borderId="0" fillId="2" fontId="7" numFmtId="170" xfId="0"/>
    <xf applyAlignment="false" applyBorder="true" applyFont="true" applyProtection="true" borderId="0" fillId="2" fontId="7" numFmtId="164" xfId="0">
      <protection hidden="false" locked="true"/>
    </xf>
    <xf applyAlignment="false" applyBorder="true" applyFont="true" applyProtection="false" borderId="1" fillId="5" fontId="7" numFmtId="164" xfId="0"/>
    <xf applyAlignment="false" applyBorder="true" applyFont="true" applyProtection="false" borderId="0" fillId="2" fontId="7" numFmtId="164" xfId="0"/>
    <xf applyAlignment="true" applyBorder="true" applyFont="true" applyProtection="false" borderId="1" fillId="5" fontId="7" numFmtId="166" xfId="0">
      <alignment horizontal="general" indent="0" shrinkToFit="false" textRotation="0" vertical="bottom" wrapText="false"/>
    </xf>
    <xf applyAlignment="true" applyBorder="true" applyFont="true" applyProtection="true" borderId="1" fillId="4" fontId="7" numFmtId="166" xfId="0">
      <alignment horizontal="general" indent="0" shrinkToFit="false" textRotation="0" vertical="bottom" wrapText="false"/>
      <protection hidden="false" locked="true"/>
    </xf>
    <xf applyAlignment="false" applyBorder="true" applyFont="true" applyProtection="false" borderId="1" fillId="4" fontId="7" numFmtId="164" xfId="0"/>
    <xf applyAlignment="true" applyBorder="true" applyFont="true" applyProtection="false" borderId="2" fillId="5" fontId="7" numFmtId="167" xfId="0">
      <alignment horizontal="general" indent="0" shrinkToFit="false" textRotation="0" vertical="center" wrapText="false"/>
    </xf>
    <xf applyAlignment="true" applyBorder="true" applyFont="true" applyProtection="false" borderId="6" fillId="5" fontId="7" numFmtId="167" xfId="0">
      <alignment horizontal="general" indent="0" shrinkToFit="false" textRotation="0" vertical="center" wrapText="false"/>
    </xf>
    <xf applyAlignment="true" applyBorder="true" applyFont="true" applyProtection="false" borderId="6" fillId="5" fontId="7" numFmtId="166" xfId="0">
      <alignment horizontal="general" indent="0" shrinkToFit="false" textRotation="0" vertical="bottom" wrapText="false"/>
    </xf>
    <xf applyAlignment="true" applyBorder="true" applyFont="true" applyProtection="true" borderId="6" fillId="5" fontId="7" numFmtId="166" xfId="0">
      <alignment horizontal="general" indent="0" shrinkToFit="false" textRotation="0" vertical="bottom" wrapText="false"/>
      <protection hidden="false" locked="true"/>
    </xf>
    <xf applyAlignment="true" applyBorder="true" applyFont="true" applyProtection="false" borderId="6" fillId="5" fontId="7" numFmtId="167" xfId="0">
      <alignment horizontal="general" indent="0" shrinkToFit="false" textRotation="0" vertical="bottom" wrapText="false"/>
    </xf>
    <xf applyAlignment="true" applyBorder="true" applyFont="true" applyProtection="false" borderId="6" fillId="5" fontId="7" numFmtId="170" xfId="0">
      <alignment horizontal="general" indent="0" shrinkToFit="false" textRotation="0" vertical="bottom" wrapText="false"/>
    </xf>
    <xf applyAlignment="true" applyBorder="true" applyFont="true" applyProtection="false" borderId="6" fillId="5" fontId="7" numFmtId="174" xfId="0">
      <alignment horizontal="general" indent="0" shrinkToFit="false" textRotation="0" vertical="bottom" wrapText="false"/>
    </xf>
    <xf applyAlignment="true" applyBorder="true" applyFont="true" applyProtection="false" borderId="6" fillId="5" fontId="7" numFmtId="164" xfId="0">
      <alignment horizontal="general" indent="0" shrinkToFit="false" textRotation="0" vertical="bottom" wrapText="false"/>
    </xf>
    <xf applyAlignment="false" applyBorder="true" applyFont="true" applyProtection="false" borderId="6" fillId="5" fontId="7" numFmtId="164" xfId="0"/>
    <xf applyAlignment="true" applyBorder="true" applyFont="true" applyProtection="false" borderId="6" fillId="5" fontId="7" numFmtId="164" xfId="0">
      <alignment horizontal="general" indent="0" shrinkToFit="false" textRotation="0" vertical="top" wrapText="false"/>
    </xf>
    <xf applyAlignment="true" applyBorder="true" applyFont="true" applyProtection="true" borderId="3" fillId="5" fontId="7" numFmtId="170" xfId="0">
      <alignment horizontal="general" indent="0" shrinkToFit="false" textRotation="0" vertical="bottom" wrapText="false"/>
      <protection hidden="false" locked="true"/>
    </xf>
    <xf applyAlignment="true" applyBorder="true" applyFont="true" applyProtection="false" borderId="0" fillId="2" fontId="7" numFmtId="164" xfId="0">
      <alignment horizontal="general" indent="0" shrinkToFit="false" textRotation="0" vertical="bottom" wrapText="false"/>
    </xf>
    <xf applyAlignment="true" applyBorder="true" applyFont="true" applyProtection="true" borderId="0" fillId="2" fontId="7" numFmtId="166" xfId="0">
      <alignment horizontal="general" indent="0" shrinkToFit="false" textRotation="0" vertical="bottom" wrapText="false"/>
      <protection hidden="false" locked="true"/>
    </xf>
    <xf applyAlignment="true" applyBorder="true" applyFont="true" applyProtection="false" borderId="10" fillId="5" fontId="7" numFmtId="167" xfId="0">
      <alignment horizontal="general" indent="0" shrinkToFit="false" textRotation="0" vertical="center" wrapText="false"/>
    </xf>
    <xf applyAlignment="true" applyBorder="true" applyFont="true" applyProtection="false" borderId="0" fillId="5" fontId="7" numFmtId="167" xfId="0">
      <alignment horizontal="general" indent="0" shrinkToFit="false" textRotation="0" vertical="center" wrapText="false"/>
    </xf>
    <xf applyAlignment="true" applyBorder="true" applyFont="true" applyProtection="false" borderId="0" fillId="5" fontId="7" numFmtId="167" xfId="0">
      <alignment horizontal="right" indent="0" shrinkToFit="false" textRotation="0" vertical="bottom" wrapText="false"/>
    </xf>
    <xf applyAlignment="true" applyBorder="true" applyFont="true" applyProtection="false" borderId="0" fillId="5" fontId="14" numFmtId="170" xfId="0">
      <alignment horizontal="general" indent="0" shrinkToFit="false" textRotation="0" vertical="bottom" wrapText="false"/>
    </xf>
    <xf applyAlignment="true" applyBorder="true" applyFont="true" applyProtection="true" borderId="0" fillId="5" fontId="7" numFmtId="166" xfId="0">
      <alignment horizontal="general" indent="0" shrinkToFit="false" textRotation="0" vertical="bottom" wrapText="false"/>
      <protection hidden="false" locked="true"/>
    </xf>
    <xf applyAlignment="true" applyBorder="true" applyFont="true" applyProtection="false" borderId="0" fillId="5" fontId="7" numFmtId="167" xfId="0">
      <alignment horizontal="general" indent="0" shrinkToFit="false" textRotation="0" vertical="bottom" wrapText="false"/>
    </xf>
    <xf applyAlignment="true" applyBorder="true" applyFont="true" applyProtection="true" borderId="0" fillId="5" fontId="7" numFmtId="170" xfId="0">
      <alignment horizontal="general" indent="0" shrinkToFit="false" textRotation="0" vertical="bottom" wrapText="false"/>
      <protection hidden="false" locked="true"/>
    </xf>
    <xf applyAlignment="true" applyBorder="true" applyFont="true" applyProtection="true" borderId="0" fillId="5" fontId="7" numFmtId="164" xfId="0">
      <alignment horizontal="general" indent="0" shrinkToFit="false" textRotation="0" vertical="bottom" wrapText="false"/>
      <protection hidden="false" locked="true"/>
    </xf>
    <xf applyAlignment="false" applyBorder="true" applyFont="true" applyProtection="true" borderId="0" fillId="5" fontId="7" numFmtId="164" xfId="0">
      <protection hidden="false" locked="true"/>
    </xf>
    <xf applyAlignment="true" applyBorder="true" applyFont="true" applyProtection="false" borderId="0" fillId="5" fontId="14" numFmtId="164" xfId="0">
      <alignment horizontal="general" indent="0" shrinkToFit="false" textRotation="0" vertical="bottom" wrapText="false"/>
    </xf>
    <xf applyAlignment="true" applyBorder="true" applyFont="true" applyProtection="false" borderId="0" fillId="5" fontId="7" numFmtId="166" xfId="0">
      <alignment horizontal="right" indent="0" shrinkToFit="false" textRotation="0" vertical="top" wrapText="false"/>
    </xf>
    <xf applyAlignment="true" applyBorder="true" applyFont="true" applyProtection="false" borderId="1" fillId="4" fontId="14" numFmtId="166" xfId="0">
      <alignment horizontal="right" indent="0" shrinkToFit="true" textRotation="0" vertical="bottom" wrapText="false"/>
    </xf>
    <xf applyAlignment="true" applyBorder="true" applyFont="true" applyProtection="false" borderId="0" fillId="5" fontId="7" numFmtId="170" xfId="0">
      <alignment horizontal="general" indent="0" shrinkToFit="false" textRotation="0" vertical="bottom" wrapText="false"/>
    </xf>
    <xf applyAlignment="true" applyBorder="true" applyFont="true" applyProtection="true" borderId="14" fillId="5" fontId="7" numFmtId="170" xfId="0">
      <alignment horizontal="general" indent="0" shrinkToFit="false" textRotation="0" vertical="bottom" wrapText="false"/>
      <protection hidden="false" locked="true"/>
    </xf>
    <xf applyAlignment="true" applyBorder="true" applyFont="true" applyProtection="true" borderId="1" fillId="4" fontId="7" numFmtId="164" xfId="0">
      <alignment horizontal="general" indent="0" shrinkToFit="false" textRotation="0" vertical="bottom" wrapText="false"/>
      <protection hidden="false" locked="true"/>
    </xf>
    <xf applyAlignment="true" applyBorder="true" applyFont="true" applyProtection="true" borderId="1" fillId="5" fontId="7" numFmtId="170" xfId="0">
      <alignment horizontal="right" indent="0" shrinkToFit="false" textRotation="0" vertical="bottom" wrapText="false"/>
      <protection hidden="false" locked="true"/>
    </xf>
    <xf applyAlignment="true" applyBorder="true" applyFont="true" applyProtection="false" borderId="0" fillId="5" fontId="7" numFmtId="166" xfId="0">
      <alignment horizontal="general" indent="0" shrinkToFit="false" textRotation="0" vertical="bottom" wrapText="false"/>
    </xf>
    <xf applyAlignment="false" applyBorder="true" applyFont="true" applyProtection="false" borderId="0" fillId="5" fontId="7" numFmtId="164" xfId="0"/>
    <xf applyAlignment="true" applyBorder="true" applyFont="true" applyProtection="false" borderId="0" fillId="5" fontId="7" numFmtId="164" xfId="0">
      <alignment horizontal="general" indent="0" shrinkToFit="false" textRotation="0" vertical="bottom" wrapText="false"/>
    </xf>
    <xf applyAlignment="false" applyBorder="true" applyFont="true" applyProtection="false" borderId="12" fillId="5" fontId="7" numFmtId="164" xfId="0"/>
    <xf applyAlignment="true" applyBorder="true" applyFont="true" applyProtection="false" borderId="10" fillId="5" fontId="7" numFmtId="167" xfId="0">
      <alignment horizontal="general" indent="0" shrinkToFit="false" textRotation="0" vertical="bottom" wrapText="false"/>
    </xf>
    <xf applyAlignment="true" applyBorder="true" applyFont="true" applyProtection="false" borderId="1" fillId="4" fontId="14" numFmtId="167" xfId="0">
      <alignment horizontal="right" indent="0" shrinkToFit="false" textRotation="0" vertical="bottom" wrapText="false"/>
    </xf>
    <xf applyAlignment="true" applyBorder="true" applyFont="true" applyProtection="true" borderId="0" fillId="5" fontId="7" numFmtId="164" xfId="0">
      <alignment horizontal="general" indent="0" shrinkToFit="false" textRotation="0" vertical="bottom" wrapText="false"/>
      <protection hidden="false" locked="true"/>
    </xf>
    <xf applyAlignment="true" applyBorder="true" applyFont="true" applyProtection="false" borderId="0" fillId="5" fontId="7" numFmtId="167" xfId="0">
      <alignment horizontal="general" indent="0" shrinkToFit="false" textRotation="0" vertical="top" wrapText="false"/>
    </xf>
    <xf applyAlignment="true" applyBorder="true" applyFont="true" applyProtection="false" borderId="0" fillId="5" fontId="7" numFmtId="167" xfId="0">
      <alignment horizontal="right" indent="0" shrinkToFit="false" textRotation="0" vertical="top" wrapText="false"/>
    </xf>
    <xf applyAlignment="true" applyBorder="true" applyFont="true" applyProtection="false" borderId="1" fillId="4" fontId="14" numFmtId="167" xfId="0">
      <alignment horizontal="general" indent="0" shrinkToFit="false" textRotation="0" vertical="bottom" wrapText="false"/>
    </xf>
    <xf applyAlignment="true" applyBorder="true" applyFont="true" applyProtection="true" borderId="0" fillId="5" fontId="7" numFmtId="170" xfId="0">
      <alignment horizontal="general" indent="0" shrinkToFit="false" textRotation="0" vertical="top" wrapText="false"/>
      <protection hidden="false" locked="true"/>
    </xf>
    <xf applyAlignment="true" applyBorder="true" applyFont="true" applyProtection="true" borderId="0" fillId="5" fontId="7" numFmtId="164" xfId="0">
      <alignment horizontal="general" indent="0" shrinkToFit="false" textRotation="0" vertical="top" wrapText="false"/>
      <protection hidden="false" locked="true"/>
    </xf>
    <xf applyAlignment="true" applyBorder="true" applyFont="true" applyProtection="false" borderId="1" fillId="4" fontId="14" numFmtId="166" xfId="0">
      <alignment horizontal="general" indent="0" shrinkToFit="false" textRotation="0" vertical="bottom" wrapText="false"/>
    </xf>
    <xf applyAlignment="true" applyBorder="true" applyFont="true" applyProtection="true" borderId="1" fillId="5" fontId="7" numFmtId="166" xfId="0">
      <alignment horizontal="general" indent="0" shrinkToFit="false" textRotation="0" vertical="bottom" wrapText="false"/>
      <protection hidden="false" locked="true"/>
    </xf>
    <xf applyAlignment="true" applyBorder="true" applyFont="true" applyProtection="false" borderId="1" fillId="5" fontId="7" numFmtId="165" xfId="0">
      <alignment horizontal="general" indent="0" shrinkToFit="false" textRotation="0" vertical="bottom" wrapText="false"/>
    </xf>
    <xf applyAlignment="true" applyBorder="true" applyFont="true" applyProtection="true" borderId="1" fillId="5" fontId="7" numFmtId="170" xfId="0">
      <alignment horizontal="general" indent="0" shrinkToFit="false" textRotation="0" vertical="bottom" wrapText="false"/>
      <protection hidden="false" locked="true"/>
    </xf>
    <xf applyAlignment="true" applyBorder="true" applyFont="true" applyProtection="false" borderId="0" fillId="5" fontId="7" numFmtId="166" xfId="0">
      <alignment horizontal="center" indent="0" shrinkToFit="false" textRotation="0" vertical="center" wrapText="false"/>
    </xf>
    <xf applyAlignment="true" applyBorder="true" applyFont="true" applyProtection="false" borderId="0" fillId="5" fontId="7" numFmtId="166" xfId="0">
      <alignment horizontal="general" indent="0" shrinkToFit="false" textRotation="0" vertical="top" wrapText="false"/>
    </xf>
    <xf applyAlignment="true" applyBorder="true" applyFont="true" applyProtection="true" borderId="0" fillId="5" fontId="7" numFmtId="166" xfId="0">
      <alignment horizontal="general" indent="0" shrinkToFit="false" textRotation="0" vertical="top" wrapText="false"/>
      <protection hidden="false" locked="true"/>
    </xf>
    <xf applyAlignment="true" applyBorder="true" applyFont="true" applyProtection="false" borderId="0" fillId="5" fontId="7" numFmtId="170" xfId="0">
      <alignment horizontal="general" indent="0" shrinkToFit="false" textRotation="0" vertical="top" wrapText="false"/>
    </xf>
    <xf applyAlignment="true" applyBorder="true" applyFont="true" applyProtection="false" borderId="0" fillId="5" fontId="7" numFmtId="164" xfId="0">
      <alignment horizontal="general" indent="0" shrinkToFit="false" textRotation="0" vertical="top" wrapText="false"/>
    </xf>
    <xf applyAlignment="true" applyBorder="true" applyFont="true" applyProtection="false" borderId="0" fillId="5" fontId="7" numFmtId="166" xfId="0">
      <alignment horizontal="right" indent="0" shrinkToFit="false" textRotation="0" vertical="center" wrapText="false"/>
    </xf>
    <xf applyAlignment="true" applyBorder="true" applyFont="true" applyProtection="false" borderId="1" fillId="4" fontId="14" numFmtId="164" xfId="0">
      <alignment horizontal="right" indent="0" shrinkToFit="false" textRotation="0" vertical="bottom" wrapText="false"/>
    </xf>
    <xf applyAlignment="true" applyBorder="true" applyFont="true" applyProtection="false" borderId="5" fillId="7" fontId="7" numFmtId="164" xfId="0">
      <alignment horizontal="general" indent="0" shrinkToFit="false" textRotation="0" vertical="bottom" wrapText="false"/>
    </xf>
    <xf applyAlignment="true" applyBorder="true" applyFont="true" applyProtection="false" borderId="11" fillId="5" fontId="7" numFmtId="167" xfId="0">
      <alignment horizontal="general" indent="0" shrinkToFit="false" textRotation="0" vertical="bottom" wrapText="false"/>
    </xf>
    <xf applyAlignment="true" applyBorder="true" applyFont="true" applyProtection="false" borderId="12" fillId="5" fontId="7" numFmtId="167" xfId="0">
      <alignment horizontal="general" indent="0" shrinkToFit="false" textRotation="0" vertical="bottom" wrapText="false"/>
    </xf>
    <xf applyAlignment="true" applyBorder="true" applyFont="true" applyProtection="false" borderId="12" fillId="5" fontId="7" numFmtId="166" xfId="0">
      <alignment horizontal="general" indent="0" shrinkToFit="false" textRotation="0" vertical="bottom" wrapText="false"/>
    </xf>
    <xf applyAlignment="true" applyBorder="true" applyFont="true" applyProtection="true" borderId="12" fillId="5" fontId="7" numFmtId="166" xfId="0">
      <alignment horizontal="general" indent="0" shrinkToFit="false" textRotation="0" vertical="bottom" wrapText="false"/>
      <protection hidden="false" locked="true"/>
    </xf>
    <xf applyAlignment="true" applyBorder="true" applyFont="true" applyProtection="false" borderId="12" fillId="5" fontId="7" numFmtId="170" xfId="0">
      <alignment horizontal="general" indent="0" shrinkToFit="false" textRotation="0" vertical="bottom" wrapText="false"/>
    </xf>
    <xf applyAlignment="true" applyBorder="true" applyFont="true" applyProtection="false" borderId="12" fillId="5" fontId="7" numFmtId="174" xfId="0">
      <alignment horizontal="general" indent="0" shrinkToFit="false" textRotation="0" vertical="bottom" wrapText="false"/>
    </xf>
    <xf applyAlignment="true" applyBorder="true" applyFont="true" applyProtection="false" borderId="12" fillId="5" fontId="7" numFmtId="164" xfId="0">
      <alignment horizontal="general" indent="0" shrinkToFit="false" textRotation="0" vertical="bottom" wrapText="false"/>
    </xf>
    <xf applyAlignment="true" applyBorder="true" applyFont="true" applyProtection="false" borderId="13" fillId="5" fontId="7" numFmtId="164" xfId="0">
      <alignment horizontal="general" indent="0" shrinkToFit="false" textRotation="0" vertical="bottom" wrapText="false"/>
    </xf>
    <xf applyAlignment="true" applyBorder="true" applyFont="true" applyProtection="true" borderId="7" fillId="5" fontId="7" numFmtId="170" xfId="0">
      <alignment horizontal="general" indent="0" shrinkToFit="false" textRotation="0" vertical="bottom" wrapText="false"/>
      <protection hidden="false" locked="true"/>
    </xf>
    <xf applyAlignment="false" applyBorder="true" applyFont="true" applyProtection="false" borderId="15" fillId="7" fontId="7" numFmtId="164" xfId="0"/>
    <xf applyAlignment="true" applyBorder="true" applyFont="true" applyProtection="false" borderId="0" fillId="5" fontId="7" numFmtId="174" xfId="0">
      <alignment horizontal="general" indent="0" shrinkToFit="false" textRotation="0" vertical="bottom" wrapText="false"/>
    </xf>
    <xf applyAlignment="true" applyBorder="true" applyFont="true" applyProtection="false" borderId="4" fillId="7" fontId="7" numFmtId="164" xfId="0">
      <alignment horizontal="general" indent="0" shrinkToFit="false" textRotation="0" vertical="bottom" wrapText="false"/>
    </xf>
    <xf applyAlignment="true" applyBorder="true" applyFont="true" applyProtection="false" borderId="14" fillId="2" fontId="7" numFmtId="170" xfId="0">
      <alignment horizontal="general" indent="0" shrinkToFit="false" textRotation="0" vertical="center" wrapText="true"/>
    </xf>
    <xf applyAlignment="true" applyBorder="true" applyFont="true" applyProtection="false" borderId="1" fillId="4" fontId="7" numFmtId="170" xfId="0">
      <alignment horizontal="general" indent="0" shrinkToFit="false" textRotation="0" vertical="center" wrapText="true"/>
    </xf>
    <xf applyAlignment="true" applyBorder="true" applyFont="true" applyProtection="true" borderId="1" fillId="4" fontId="7" numFmtId="170" xfId="0">
      <alignment horizontal="general" indent="0" shrinkToFit="false" textRotation="0" vertical="center" wrapText="true"/>
      <protection hidden="false" locked="true"/>
    </xf>
    <xf applyAlignment="true" applyBorder="true" applyFont="true" applyProtection="false" borderId="1" fillId="4" fontId="7" numFmtId="174" xfId="0">
      <alignment horizontal="general" indent="0" shrinkToFit="false" textRotation="0" vertical="center" wrapText="true"/>
    </xf>
    <xf applyAlignment="true" applyBorder="true" applyFont="true" applyProtection="false" borderId="8" fillId="4" fontId="7" numFmtId="170" xfId="0">
      <alignment horizontal="general" indent="0" shrinkToFit="false" textRotation="0" vertical="center" wrapText="true"/>
    </xf>
    <xf applyAlignment="true" applyBorder="true" applyFont="true" applyProtection="true" borderId="9" fillId="4" fontId="7" numFmtId="170" xfId="0">
      <alignment horizontal="general" indent="0" shrinkToFit="false" textRotation="0" vertical="center" wrapText="true"/>
      <protection hidden="false" locked="true"/>
    </xf>
    <xf applyAlignment="true" applyBorder="true" applyFont="true" applyProtection="false" borderId="5" fillId="7" fontId="7" numFmtId="170" xfId="0">
      <alignment horizontal="center" indent="0" shrinkToFit="false" textRotation="0" vertical="center" wrapText="true"/>
    </xf>
    <xf applyAlignment="true" applyBorder="true" applyFont="true" applyProtection="false" borderId="5" fillId="8" fontId="7" numFmtId="164" xfId="0">
      <alignment horizontal="general" indent="0" shrinkToFit="false" textRotation="0" vertical="center" wrapText="true"/>
    </xf>
    <xf applyAlignment="true" applyBorder="true" applyFont="true" applyProtection="false" borderId="5" fillId="7" fontId="7" numFmtId="170" xfId="0">
      <alignment horizontal="general" indent="0" shrinkToFit="false" textRotation="0" vertical="center" wrapText="true"/>
    </xf>
    <xf applyAlignment="true" applyBorder="true" applyFont="true" applyProtection="false" borderId="5" fillId="7" fontId="7" numFmtId="165" xfId="0">
      <alignment horizontal="general" indent="0" shrinkToFit="false" textRotation="0" vertical="center" wrapText="true"/>
    </xf>
    <xf applyAlignment="true" applyBorder="true" applyFont="true" applyProtection="false" borderId="5" fillId="7" fontId="7" numFmtId="164" xfId="0">
      <alignment horizontal="general" indent="0" shrinkToFit="false" textRotation="0" vertical="center" wrapText="true"/>
    </xf>
    <xf applyAlignment="true" applyBorder="true" applyFont="true" applyProtection="false" borderId="0" fillId="2" fontId="7" numFmtId="170" xfId="0">
      <alignment horizontal="general" indent="0" shrinkToFit="false" textRotation="0" vertical="center" wrapText="true"/>
    </xf>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7E7D6"/>
      <rgbColor rgb="00CCFFFF"/>
      <rgbColor rgb="00660066"/>
      <rgbColor rgb="00FF8080"/>
      <rgbColor rgb="000066CC"/>
      <rgbColor rgb="00E4E4E4"/>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DA990"/>
      <rgbColor rgb="00003366"/>
      <rgbColor rgb="00339966"/>
      <rgbColor rgb="00003300"/>
      <rgbColor rgb="00333300"/>
      <rgbColor rgb="00993300"/>
      <rgbColor rgb="00993366"/>
      <rgbColor rgb="00333399"/>
      <rgbColor rgb="001A1A1A"/>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sharedStrings" Target="sharedStrings.xml"/>
</Relationships>
</file>

<file path=xl/drawings/drawing1.xml><?xml version="1.0" encoding="utf-8"?>
<xdr:wsDr xmlns:a="http://schemas.openxmlformats.org/drawingml/2006/main" xmlns:r="http://schemas.openxmlformats.org/officeDocument/2006/relationships" xmlns:xdr="http://schemas.openxmlformats.org/drawingml/2006/spreadsheetDrawing">
  <xdr:twoCellAnchor editAs="absolute">
    <xdr:from>
      <xdr:col>0</xdr:col>
      <xdr:colOff>10080</xdr:colOff>
      <xdr:row>0</xdr:row>
      <xdr:rowOff>16560</xdr:rowOff>
    </xdr:from>
    <xdr:to>
      <xdr:col>1</xdr:col>
      <xdr:colOff>30240</xdr:colOff>
      <xdr:row>1</xdr:row>
      <xdr:rowOff>34560</xdr:rowOff>
    </xdr:to>
    <xdr:sp>
      <xdr:nvSpPr>
        <xdr:cNvPr id="0" name="CustomShape 1"/>
        <xdr:cNvSpPr/>
      </xdr:nvSpPr>
      <xdr:spPr>
        <a:xfrm>
          <a:off x="10080" y="16560"/>
          <a:ext cx="80280" cy="208440"/>
        </a:xfrm>
        <a:prstGeom prst="rect">
          <a:avLst/>
        </a:prstGeom>
        <a:solidFill>
          <a:srgbClr val="ada990"/>
        </a:solidFill>
        <a:ln w="9360">
          <a:solidFill>
            <a:srgbClr val="ada990"/>
          </a:solidFill>
          <a:miter/>
        </a:ln>
      </xdr:spPr>
    </xdr:sp>
    <xdr:clientData/>
  </xdr:twoCellAnchor>
</xdr:wsDr>
</file>

<file path=xl/drawings/drawing10.xml><?xml version="1.0" encoding="utf-8"?>
<xdr:wsDr xmlns:a="http://schemas.openxmlformats.org/drawingml/2006/main" xmlns:r="http://schemas.openxmlformats.org/officeDocument/2006/relationships" xmlns:xdr="http://schemas.openxmlformats.org/drawingml/2006/spreadsheetDrawing"/>
</file>

<file path=xl/drawings/drawing11.xml><?xml version="1.0" encoding="utf-8"?>
<xdr:wsDr xmlns:a="http://schemas.openxmlformats.org/drawingml/2006/main" xmlns:r="http://schemas.openxmlformats.org/officeDocument/2006/relationships" xmlns:xdr="http://schemas.openxmlformats.org/drawingml/2006/spreadsheetDrawing"/>
</file>

<file path=xl/drawings/drawing12.xml><?xml version="1.0" encoding="utf-8"?>
<xdr:wsDr xmlns:a="http://schemas.openxmlformats.org/drawingml/2006/main" xmlns:r="http://schemas.openxmlformats.org/officeDocument/2006/relationships" xmlns:xdr="http://schemas.openxmlformats.org/drawingml/2006/spreadsheetDrawing"/>
</file>

<file path=xl/drawings/drawing13.xml><?xml version="1.0" encoding="utf-8"?>
<xdr:wsDr xmlns:a="http://schemas.openxmlformats.org/drawingml/2006/main" xmlns:r="http://schemas.openxmlformats.org/officeDocument/2006/relationships" xmlns:xdr="http://schemas.openxmlformats.org/drawingml/2006/spreadsheetDrawing"/>
</file>

<file path=xl/drawings/drawing14.xml><?xml version="1.0" encoding="utf-8"?>
<xdr:wsDr xmlns:a="http://schemas.openxmlformats.org/drawingml/2006/main" xmlns:r="http://schemas.openxmlformats.org/officeDocument/2006/relationships" xmlns:xdr="http://schemas.openxmlformats.org/drawingml/2006/spreadsheetDrawing"/>
</file>

<file path=xl/drawings/drawing15.xml><?xml version="1.0" encoding="utf-8"?>
<xdr:wsDr xmlns:a="http://schemas.openxmlformats.org/drawingml/2006/main" xmlns:r="http://schemas.openxmlformats.org/officeDocument/2006/relationships" xmlns:xdr="http://schemas.openxmlformats.org/drawingml/2006/spreadsheetDrawing"/>
</file>

<file path=xl/drawings/drawing16.xml><?xml version="1.0" encoding="utf-8"?>
<xdr:wsDr xmlns:a="http://schemas.openxmlformats.org/drawingml/2006/main" xmlns:r="http://schemas.openxmlformats.org/officeDocument/2006/relationships" xmlns:xdr="http://schemas.openxmlformats.org/drawingml/2006/spreadsheetDrawing"/>
</file>

<file path=xl/drawings/drawing17.xml><?xml version="1.0" encoding="utf-8"?>
<xdr:wsDr xmlns:a="http://schemas.openxmlformats.org/drawingml/2006/main" xmlns:r="http://schemas.openxmlformats.org/officeDocument/2006/relationships" xmlns:xdr="http://schemas.openxmlformats.org/drawingml/2006/spreadsheetDrawing"/>
</file>

<file path=xl/drawings/drawing18.xml><?xml version="1.0" encoding="utf-8"?>
<xdr:wsDr xmlns:a="http://schemas.openxmlformats.org/drawingml/2006/main" xmlns:r="http://schemas.openxmlformats.org/officeDocument/2006/relationships" xmlns:xdr="http://schemas.openxmlformats.org/drawingml/2006/spreadsheetDrawing"/>
</file>

<file path=xl/drawings/drawing19.xml><?xml version="1.0" encoding="utf-8"?>
<xdr:wsDr xmlns:a="http://schemas.openxmlformats.org/drawingml/2006/main" xmlns:r="http://schemas.openxmlformats.org/officeDocument/2006/relationships" xmlns:xdr="http://schemas.openxmlformats.org/drawingml/2006/spreadsheetDrawing"/>
</file>

<file path=xl/drawings/drawing2.xml><?xml version="1.0" encoding="utf-8"?>
<xdr:wsDr xmlns:a="http://schemas.openxmlformats.org/drawingml/2006/main" xmlns:r="http://schemas.openxmlformats.org/officeDocument/2006/relationships" xmlns:xdr="http://schemas.openxmlformats.org/drawingml/2006/spreadsheetDrawing"/>
</file>

<file path=xl/drawings/drawing3.xml><?xml version="1.0" encoding="utf-8"?>
<xdr:wsDr xmlns:a="http://schemas.openxmlformats.org/drawingml/2006/main" xmlns:r="http://schemas.openxmlformats.org/officeDocument/2006/relationships" xmlns:xdr="http://schemas.openxmlformats.org/drawingml/2006/spreadsheetDrawing"/>
</file>

<file path=xl/drawings/drawing4.xml><?xml version="1.0" encoding="utf-8"?>
<xdr:wsDr xmlns:a="http://schemas.openxmlformats.org/drawingml/2006/main" xmlns:r="http://schemas.openxmlformats.org/officeDocument/2006/relationships" xmlns:xdr="http://schemas.openxmlformats.org/drawingml/2006/spreadsheetDrawing"/>
</file>

<file path=xl/drawings/drawing5.xml><?xml version="1.0" encoding="utf-8"?>
<xdr:wsDr xmlns:a="http://schemas.openxmlformats.org/drawingml/2006/main" xmlns:r="http://schemas.openxmlformats.org/officeDocument/2006/relationships" xmlns:xdr="http://schemas.openxmlformats.org/drawingml/2006/spreadsheetDrawing"/>
</file>

<file path=xl/drawings/drawing6.xml><?xml version="1.0" encoding="utf-8"?>
<xdr:wsDr xmlns:a="http://schemas.openxmlformats.org/drawingml/2006/main" xmlns:r="http://schemas.openxmlformats.org/officeDocument/2006/relationships" xmlns:xdr="http://schemas.openxmlformats.org/drawingml/2006/spreadsheetDrawing"/>
</file>

<file path=xl/drawings/drawing7.xml><?xml version="1.0" encoding="utf-8"?>
<xdr:wsDr xmlns:a="http://schemas.openxmlformats.org/drawingml/2006/main" xmlns:r="http://schemas.openxmlformats.org/officeDocument/2006/relationships" xmlns:xdr="http://schemas.openxmlformats.org/drawingml/2006/spreadsheetDrawing"/>
</file>

<file path=xl/drawings/drawing8.xml><?xml version="1.0" encoding="utf-8"?>
<xdr:wsDr xmlns:a="http://schemas.openxmlformats.org/drawingml/2006/main" xmlns:r="http://schemas.openxmlformats.org/officeDocument/2006/relationships" xmlns:xdr="http://schemas.openxmlformats.org/drawingml/2006/spreadsheetDrawing"/>
</file>

<file path=xl/drawings/drawing9.xml><?xml version="1.0" encoding="utf-8"?>
<xdr:wsDr xmlns:a="http://schemas.openxmlformats.org/drawingml/2006/main" xmlns:r="http://schemas.openxmlformats.org/officeDocument/2006/relationships" xmlns:xdr="http://schemas.openxmlformats.org/drawingml/2006/spreadsheetDrawing"/>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11.xml.rels><?xml version="1.0" encoding="UTF-8"?>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6.xml"/><Relationship Id="rId3" Type="http://schemas.openxmlformats.org/officeDocument/2006/relationships/vmlDrawing" Target="../drawings/vmlDrawing3.vml"/>
</Relationships>
</file>

<file path=xl/worksheets/_rels/sheet12.xml.rels><?xml version="1.0" encoding="UTF-8"?>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7.xml"/><Relationship Id="rId3" Type="http://schemas.openxmlformats.org/officeDocument/2006/relationships/vmlDrawing" Target="../drawings/vmlDrawing4.vml"/>
</Relationships>
</file>

<file path=xl/worksheets/_rels/sheet13.xml.rels><?xml version="1.0" encoding="UTF-8"?>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8.xml"/><Relationship Id="rId3" Type="http://schemas.openxmlformats.org/officeDocument/2006/relationships/vmlDrawing" Target="../drawings/vmlDrawing5.vml"/>
</Relationships>
</file>

<file path=xl/worksheets/_rels/sheet14.xml.rels><?xml version="1.0" encoding="UTF-8"?>
<Relationships xmlns="http://schemas.openxmlformats.org/package/2006/relationships"><Relationship Id="rId1" Type="http://schemas.openxmlformats.org/officeDocument/2006/relationships/comments" Target="../comments14.xml"/><Relationship Id="rId2" Type="http://schemas.openxmlformats.org/officeDocument/2006/relationships/drawing" Target="../drawings/drawing9.xml"/><Relationship Id="rId3" Type="http://schemas.openxmlformats.org/officeDocument/2006/relationships/vmlDrawing" Target="../drawings/vmlDrawing6.vml"/>
</Relationships>
</file>

<file path=xl/worksheets/_rels/sheet15.xml.rels><?xml version="1.0" encoding="UTF-8"?>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10.xml"/><Relationship Id="rId3" Type="http://schemas.openxmlformats.org/officeDocument/2006/relationships/vmlDrawing" Target="../drawings/vmlDrawing7.vml"/>
</Relationships>
</file>

<file path=xl/worksheets/_rels/sheet16.xml.rels><?xml version="1.0" encoding="UTF-8"?>
<Relationships xmlns="http://schemas.openxmlformats.org/package/2006/relationships"><Relationship Id="rId1" Type="http://schemas.openxmlformats.org/officeDocument/2006/relationships/comments" Target="../comments16.xml"/><Relationship Id="rId2" Type="http://schemas.openxmlformats.org/officeDocument/2006/relationships/drawing" Target="../drawings/drawing11.xml"/><Relationship Id="rId3" Type="http://schemas.openxmlformats.org/officeDocument/2006/relationships/vmlDrawing" Target="../drawings/vmlDrawing8.vml"/>
</Relationships>
</file>

<file path=xl/worksheets/_rels/sheet17.xml.rels><?xml version="1.0" encoding="UTF-8"?>
<Relationships xmlns="http://schemas.openxmlformats.org/package/2006/relationships"><Relationship Id="rId1" Type="http://schemas.openxmlformats.org/officeDocument/2006/relationships/comments" Target="../comments17.xml"/><Relationship Id="rId2" Type="http://schemas.openxmlformats.org/officeDocument/2006/relationships/drawing" Target="../drawings/drawing12.xml"/><Relationship Id="rId3" Type="http://schemas.openxmlformats.org/officeDocument/2006/relationships/vmlDrawing" Target="../drawings/vmlDrawing9.vml"/>
</Relationships>
</file>

<file path=xl/worksheets/_rels/sheet18.xml.rels><?xml version="1.0" encoding="UTF-8"?>
<Relationships xmlns="http://schemas.openxmlformats.org/package/2006/relationships"><Relationship Id="rId1" Type="http://schemas.openxmlformats.org/officeDocument/2006/relationships/comments" Target="../comments18.xml"/><Relationship Id="rId2" Type="http://schemas.openxmlformats.org/officeDocument/2006/relationships/drawing" Target="../drawings/drawing13.xml"/><Relationship Id="rId3" Type="http://schemas.openxmlformats.org/officeDocument/2006/relationships/vmlDrawing" Target="../drawings/vmlDrawing10.vml"/>
</Relationships>
</file>

<file path=xl/worksheets/_rels/sheet19.xml.rels><?xml version="1.0" encoding="UTF-8"?>
<Relationships xmlns="http://schemas.openxmlformats.org/package/2006/relationships"><Relationship Id="rId1" Type="http://schemas.openxmlformats.org/officeDocument/2006/relationships/comments" Target="../comments19.xml"/><Relationship Id="rId2" Type="http://schemas.openxmlformats.org/officeDocument/2006/relationships/drawing" Target="../drawings/drawing14.xml"/><Relationship Id="rId3" Type="http://schemas.openxmlformats.org/officeDocument/2006/relationships/vmlDrawing" Target="../drawings/vmlDrawing1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1.vml"/>
</Relationships>
</file>

<file path=xl/worksheets/_rels/sheet20.xml.rels><?xml version="1.0" encoding="UTF-8"?>
<Relationships xmlns="http://schemas.openxmlformats.org/package/2006/relationships"><Relationship Id="rId1" Type="http://schemas.openxmlformats.org/officeDocument/2006/relationships/comments" Target="../comments20.xml"/><Relationship Id="rId2" Type="http://schemas.openxmlformats.org/officeDocument/2006/relationships/drawing" Target="../drawings/drawing15.xml"/><Relationship Id="rId3" Type="http://schemas.openxmlformats.org/officeDocument/2006/relationships/vmlDrawing" Target="../drawings/vmlDrawing12.vml"/>
</Relationships>
</file>

<file path=xl/worksheets/_rels/sheet21.xml.rels><?xml version="1.0" encoding="UTF-8"?>
<Relationships xmlns="http://schemas.openxmlformats.org/package/2006/relationships"><Relationship Id="rId1" Type="http://schemas.openxmlformats.org/officeDocument/2006/relationships/comments" Target="../comments21.xml"/><Relationship Id="rId2" Type="http://schemas.openxmlformats.org/officeDocument/2006/relationships/drawing" Target="../drawings/drawing16.xml"/><Relationship Id="rId3" Type="http://schemas.openxmlformats.org/officeDocument/2006/relationships/vmlDrawing" Target="../drawings/vmlDrawing13.vml"/>
</Relationships>
</file>

<file path=xl/worksheets/_rels/sheet22.xml.rels><?xml version="1.0" encoding="UTF-8"?>
<Relationships xmlns="http://schemas.openxmlformats.org/package/2006/relationships"><Relationship Id="rId1" Type="http://schemas.openxmlformats.org/officeDocument/2006/relationships/comments" Target="../comments22.xml"/><Relationship Id="rId2" Type="http://schemas.openxmlformats.org/officeDocument/2006/relationships/drawing" Target="../drawings/drawing17.xml"/><Relationship Id="rId3" Type="http://schemas.openxmlformats.org/officeDocument/2006/relationships/vmlDrawing" Target="../drawings/vmlDrawing14.vml"/>
</Relationships>
</file>

<file path=xl/worksheets/_rels/sheet23.xml.rels><?xml version="1.0" encoding="UTF-8"?>
<Relationships xmlns="http://schemas.openxmlformats.org/package/2006/relationships"><Relationship Id="rId1" Type="http://schemas.openxmlformats.org/officeDocument/2006/relationships/comments" Target="../comments23.xml"/><Relationship Id="rId2" Type="http://schemas.openxmlformats.org/officeDocument/2006/relationships/drawing" Target="../drawings/drawing18.xml"/><Relationship Id="rId3" Type="http://schemas.openxmlformats.org/officeDocument/2006/relationships/vmlDrawing" Target="../drawings/vmlDrawing15.vml"/>
</Relationships>
</file>

<file path=xl/worksheets/_rels/sheet24.xml.rels><?xml version="1.0" encoding="UTF-8"?>
<Relationships xmlns="http://schemas.openxmlformats.org/package/2006/relationships"><Relationship Id="rId1" Type="http://schemas.openxmlformats.org/officeDocument/2006/relationships/comments" Target="../comments24.xml"/><Relationship Id="rId2" Type="http://schemas.openxmlformats.org/officeDocument/2006/relationships/drawing" Target="../drawings/drawing19.xml"/><Relationship Id="rId3" Type="http://schemas.openxmlformats.org/officeDocument/2006/relationships/vmlDrawing" Target="../drawings/vmlDrawing16.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2.v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5.xml.rels><?xml version="1.0" encoding="UTF-8"?>
<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BA30"/>
  <sheetViews>
    <sheetView colorId="64" defaultGridColor="true" rightToLeft="false" showFormulas="false" showGridLines="true" showOutlineSymbols="true" showRowColHeaders="false" showZeros="true" tabSelected="false" topLeftCell="A1" view="normal" windowProtection="true" workbookViewId="0" zoomScale="100" zoomScaleNormal="100" zoomScalePageLayoutView="100">
      <pane activePane="bottomLeft" topLeftCell="A4" xSplit="0" ySplit="3"/>
      <selection activeCell="A1" activeCellId="0" pane="topLeft" sqref="A1"/>
      <selection activeCell="Q8" activeCellId="0" pane="bottomLeft" sqref="Q8"/>
    </sheetView>
  </sheetViews>
  <cols>
    <col collapsed="false" hidden="false" max="1" min="1" style="1" width="0.858823529411765"/>
    <col collapsed="false" hidden="false" max="26" min="2" style="1" width="2.72156862745098"/>
    <col collapsed="false" hidden="false" max="27" min="27" style="1" width="1.42745098039216"/>
    <col collapsed="false" hidden="false" max="28" min="28" style="1" width="2.72156862745098"/>
    <col collapsed="false" hidden="false" max="29" min="29" style="1" width="1.57254901960784"/>
    <col collapsed="false" hidden="false" max="30" min="30" style="1" width="1.42745098039216"/>
    <col collapsed="false" hidden="false" max="32" min="31" style="1" width="2.72156862745098"/>
    <col collapsed="false" hidden="false" max="33" min="33" style="1" width="1.42745098039216"/>
    <col collapsed="false" hidden="false" max="34" min="34" style="1" width="2.72156862745098"/>
    <col collapsed="false" hidden="false" max="35" min="35" style="1" width="0.858823529411765"/>
    <col collapsed="false" hidden="false" max="37" min="36" style="1" width="2.72156862745098"/>
    <col collapsed="false" hidden="false" max="38" min="38" style="1" width="3.58039215686275"/>
    <col collapsed="false" hidden="false" max="39" min="39" style="1" width="2.72156862745098"/>
    <col collapsed="false" hidden="false" max="40" min="40" style="1" width="1.57254901960784"/>
    <col collapsed="false" hidden="false" max="52" min="41" style="1" width="2.72156862745098"/>
    <col collapsed="false" hidden="true" max="257" min="53" style="1" width="0"/>
    <col collapsed="false" hidden="false" max="1025" min="258" style="0" width="11.4666666666667"/>
  </cols>
  <sheetData>
    <row collapsed="false" customFormat="false" customHeight="true" hidden="false" ht="15" outlineLevel="0" r="1">
      <c r="A1" s="2"/>
      <c r="B1" s="3" t="str">
        <f aca="false">ToolTitel</f>
        <v>Kassenerfassung für Office V.2.32</v>
      </c>
      <c r="C1" s="3"/>
      <c r="D1" s="3"/>
      <c r="E1" s="3"/>
      <c r="F1" s="3"/>
      <c r="G1" s="3"/>
      <c r="H1" s="3"/>
      <c r="I1" s="3"/>
      <c r="J1" s="3"/>
      <c r="K1" s="3"/>
      <c r="L1" s="3"/>
      <c r="M1" s="3"/>
      <c r="N1" s="3"/>
      <c r="O1" s="3"/>
      <c r="P1" s="3"/>
      <c r="Q1" s="3"/>
      <c r="R1" s="3"/>
      <c r="S1" s="3"/>
      <c r="T1" s="3"/>
      <c r="U1" s="3"/>
      <c r="V1" s="3"/>
      <c r="W1" s="3"/>
      <c r="X1" s="3"/>
      <c r="Y1" s="3"/>
      <c r="Z1" s="3"/>
      <c r="AA1" s="4"/>
      <c r="AB1" s="4"/>
      <c r="AC1" s="4"/>
      <c r="AD1" s="4"/>
      <c r="AE1" s="4"/>
      <c r="AF1" s="4"/>
      <c r="AG1" s="4"/>
      <c r="AH1" s="4"/>
      <c r="AI1" s="4"/>
      <c r="AJ1" s="4"/>
      <c r="AK1" s="4"/>
      <c r="AL1" s="4"/>
      <c r="AM1" s="4"/>
      <c r="AN1" s="4"/>
      <c r="AO1" s="4"/>
      <c r="AP1" s="4"/>
      <c r="AQ1" s="4"/>
      <c r="AR1" s="4"/>
      <c r="AS1" s="4"/>
      <c r="AT1" s="4"/>
      <c r="AU1" s="4"/>
      <c r="AV1" s="4"/>
      <c r="AW1" s="4"/>
      <c r="AX1" s="4"/>
      <c r="AY1" s="4"/>
      <c r="AZ1" s="4"/>
      <c r="BA1" s="4"/>
    </row>
    <row collapsed="false" customFormat="false" customHeight="true" hidden="false" ht="3" outlineLevel="0" r="2">
      <c r="A2" s="5"/>
      <c r="B2" s="3"/>
      <c r="C2" s="3"/>
      <c r="D2" s="3"/>
      <c r="E2" s="3"/>
      <c r="F2" s="3"/>
      <c r="G2" s="3"/>
      <c r="H2" s="3"/>
      <c r="I2" s="3"/>
      <c r="J2" s="3"/>
      <c r="K2" s="3"/>
      <c r="L2" s="3"/>
      <c r="M2" s="3"/>
      <c r="N2" s="3"/>
      <c r="O2" s="3"/>
      <c r="P2" s="3"/>
      <c r="Q2" s="3"/>
      <c r="R2" s="3"/>
      <c r="S2" s="3"/>
      <c r="T2" s="3"/>
      <c r="U2" s="3"/>
      <c r="V2" s="3"/>
      <c r="W2" s="3"/>
      <c r="X2" s="3"/>
      <c r="Y2" s="3"/>
      <c r="Z2" s="3"/>
      <c r="AA2" s="5"/>
      <c r="AB2" s="6"/>
      <c r="AC2" s="6"/>
      <c r="AD2" s="6"/>
      <c r="AE2" s="6"/>
      <c r="AF2" s="6"/>
      <c r="AG2" s="6"/>
      <c r="AH2" s="6"/>
      <c r="AI2" s="6"/>
      <c r="AJ2" s="6"/>
      <c r="AK2" s="6"/>
      <c r="AL2" s="6"/>
      <c r="AM2" s="6"/>
      <c r="AN2" s="6"/>
      <c r="AO2" s="4"/>
      <c r="AP2" s="4"/>
      <c r="AQ2" s="4"/>
      <c r="AR2" s="4"/>
      <c r="AS2" s="4"/>
      <c r="AT2" s="4"/>
      <c r="AU2" s="4"/>
      <c r="AV2" s="4"/>
      <c r="AW2" s="4"/>
      <c r="AX2" s="4"/>
      <c r="AY2" s="4"/>
      <c r="AZ2" s="4"/>
      <c r="BA2" s="4"/>
    </row>
    <row collapsed="false" customFormat="false" customHeight="true" hidden="false" ht="24" outlineLevel="0" r="3">
      <c r="A3" s="7"/>
      <c r="B3" s="8"/>
      <c r="C3" s="7"/>
      <c r="D3" s="7"/>
      <c r="E3" s="7"/>
      <c r="F3" s="7"/>
      <c r="G3" s="7"/>
      <c r="H3" s="7"/>
      <c r="I3" s="7"/>
      <c r="J3" s="7"/>
      <c r="K3" s="7"/>
      <c r="L3" s="7"/>
      <c r="M3" s="7"/>
      <c r="N3" s="7"/>
      <c r="O3" s="7"/>
      <c r="P3" s="7"/>
      <c r="Q3" s="7"/>
      <c r="R3" s="7"/>
      <c r="S3" s="7"/>
      <c r="T3" s="7"/>
      <c r="U3" s="7"/>
      <c r="V3" s="7"/>
      <c r="W3" s="7"/>
      <c r="X3" s="7"/>
      <c r="Y3" s="7"/>
      <c r="Z3" s="7"/>
      <c r="AA3" s="7"/>
      <c r="AB3" s="9"/>
      <c r="AC3" s="9"/>
      <c r="AD3" s="9"/>
      <c r="AE3" s="9"/>
      <c r="AF3" s="9"/>
      <c r="AG3" s="9"/>
      <c r="AH3" s="9"/>
      <c r="AI3" s="9"/>
      <c r="AJ3" s="9"/>
      <c r="AK3" s="9"/>
      <c r="AL3" s="9"/>
      <c r="AM3" s="9"/>
      <c r="AN3" s="9"/>
    </row>
    <row collapsed="false" customFormat="false" customHeight="true" hidden="false" ht="4.5" outlineLevel="0" r="4">
      <c r="A4" s="10"/>
      <c r="B4" s="8"/>
      <c r="C4" s="11"/>
      <c r="D4" s="11"/>
      <c r="E4" s="11"/>
      <c r="F4" s="11"/>
      <c r="G4" s="7"/>
      <c r="H4" s="7"/>
      <c r="I4" s="7"/>
      <c r="J4" s="7"/>
      <c r="K4" s="7"/>
      <c r="L4" s="7"/>
      <c r="M4" s="7"/>
      <c r="N4" s="7"/>
      <c r="O4" s="7"/>
      <c r="P4" s="7"/>
      <c r="Q4" s="7"/>
      <c r="R4" s="7"/>
      <c r="S4" s="7"/>
      <c r="T4" s="7"/>
      <c r="U4" s="7"/>
      <c r="V4" s="7"/>
      <c r="W4" s="7"/>
      <c r="X4" s="7"/>
      <c r="Y4" s="7"/>
      <c r="Z4" s="7"/>
      <c r="AA4" s="7"/>
      <c r="AB4" s="9"/>
      <c r="AC4" s="9"/>
      <c r="AD4" s="9"/>
      <c r="AE4" s="9"/>
      <c r="AF4" s="9"/>
      <c r="AG4" s="9"/>
      <c r="AH4" s="9"/>
      <c r="AI4" s="9"/>
      <c r="AJ4" s="9"/>
      <c r="AK4" s="9"/>
      <c r="AL4" s="9"/>
      <c r="AM4" s="9"/>
    </row>
    <row collapsed="false" customFormat="false" customHeight="true" hidden="false" ht="20.25" outlineLevel="0" r="5">
      <c r="A5" s="10"/>
      <c r="B5" s="10"/>
      <c r="C5" s="12"/>
      <c r="D5" s="12"/>
      <c r="E5" s="12"/>
      <c r="F5" s="12"/>
      <c r="G5" s="10"/>
      <c r="H5" s="10"/>
      <c r="I5" s="10"/>
      <c r="J5" s="10"/>
      <c r="K5" s="10"/>
      <c r="L5" s="10"/>
      <c r="M5" s="10"/>
      <c r="N5" s="10"/>
      <c r="O5" s="10"/>
      <c r="P5" s="10"/>
      <c r="Q5" s="10"/>
      <c r="R5" s="10"/>
      <c r="S5" s="10"/>
      <c r="T5" s="10"/>
      <c r="U5" s="10"/>
      <c r="V5" s="10"/>
      <c r="W5" s="10"/>
      <c r="X5" s="10"/>
      <c r="Y5" s="10"/>
      <c r="Z5" s="10"/>
      <c r="AA5" s="10"/>
    </row>
    <row collapsed="false" customFormat="false" customHeight="false" hidden="false" ht="14.1" outlineLevel="0" r="6">
      <c r="B6" s="13" t="s">
        <v>0</v>
      </c>
      <c r="D6" s="9"/>
      <c r="E6" s="9"/>
      <c r="F6" s="9"/>
      <c r="G6" s="9"/>
      <c r="H6" s="9"/>
      <c r="I6" s="9"/>
      <c r="J6" s="9"/>
      <c r="K6" s="9"/>
      <c r="L6" s="9"/>
    </row>
    <row collapsed="false" customFormat="false" customHeight="true" hidden="false" ht="4.5" outlineLevel="0" r="7">
      <c r="D7" s="9"/>
      <c r="E7" s="9"/>
      <c r="F7" s="9"/>
      <c r="G7" s="9"/>
      <c r="H7" s="9"/>
      <c r="I7" s="9"/>
      <c r="J7" s="9"/>
      <c r="K7" s="9"/>
      <c r="L7" s="9"/>
    </row>
    <row collapsed="false" customFormat="false" customHeight="true" hidden="false" ht="13.5" outlineLevel="0" r="8">
      <c r="C8" s="13" t="s">
        <v>1</v>
      </c>
      <c r="D8" s="9"/>
      <c r="E8" s="9"/>
      <c r="G8" s="9"/>
      <c r="I8" s="9" t="s">
        <v>2</v>
      </c>
      <c r="Q8" s="14" t="str">
        <f aca="false">IF(MName&lt;&gt;"",MName,"")</f>
        <v>Mettwurst GmbH</v>
      </c>
      <c r="R8" s="14"/>
      <c r="S8" s="14"/>
      <c r="T8" s="14"/>
      <c r="U8" s="14"/>
      <c r="V8" s="14"/>
      <c r="W8" s="14"/>
      <c r="X8" s="14"/>
      <c r="Y8" s="14"/>
      <c r="Z8" s="14"/>
      <c r="AA8" s="14"/>
      <c r="AB8" s="14"/>
      <c r="AC8" s="14"/>
      <c r="AD8" s="14"/>
      <c r="AE8" s="14"/>
      <c r="AF8" s="15"/>
      <c r="AG8" s="15"/>
      <c r="AH8" s="15"/>
      <c r="AI8" s="15"/>
      <c r="AJ8" s="15"/>
      <c r="AK8" s="15"/>
      <c r="AL8" s="15"/>
    </row>
    <row collapsed="false" customFormat="false" customHeight="true" hidden="false" ht="3" outlineLevel="0" r="9">
      <c r="C9" s="13"/>
      <c r="D9" s="9"/>
      <c r="E9" s="9"/>
      <c r="G9" s="9"/>
      <c r="I9" s="9"/>
      <c r="J9" s="9"/>
      <c r="K9" s="9"/>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row>
    <row collapsed="false" customFormat="false" customHeight="true" hidden="false" ht="13.5" outlineLevel="0" r="10">
      <c r="B10" s="9"/>
      <c r="C10" s="16"/>
      <c r="D10" s="9"/>
      <c r="E10" s="9"/>
      <c r="G10" s="9"/>
      <c r="I10" s="9" t="s">
        <v>3</v>
      </c>
      <c r="J10" s="9"/>
      <c r="K10" s="9"/>
      <c r="M10" s="15"/>
      <c r="N10" s="15"/>
      <c r="O10" s="15"/>
      <c r="P10" s="15"/>
      <c r="Q10" s="17" t="inlineStr">
        <f aca="false">IF(WJBeginn&lt;&gt;"",WJBeginn,"")</f>
        <is>
          <t/>
        </is>
      </c>
      <c r="R10" s="17"/>
      <c r="S10" s="17"/>
      <c r="T10" s="17"/>
      <c r="U10" s="15"/>
      <c r="V10" s="15"/>
      <c r="W10" s="15" t="s">
        <v>4</v>
      </c>
      <c r="X10" s="15"/>
      <c r="Y10" s="17" t="inlineStr">
        <f aca="false">IF(WJEnde&lt;&gt;"",WJEnde,"")</f>
        <is>
          <t/>
        </is>
      </c>
      <c r="Z10" s="17"/>
      <c r="AA10" s="17"/>
      <c r="AB10" s="17"/>
      <c r="AC10" s="17"/>
      <c r="AD10" s="17"/>
      <c r="AE10" s="15"/>
      <c r="AF10" s="15"/>
      <c r="AG10" s="15"/>
      <c r="AH10" s="15"/>
      <c r="AI10" s="15"/>
      <c r="AJ10" s="15"/>
      <c r="AK10" s="15"/>
      <c r="AL10" s="15"/>
    </row>
    <row collapsed="false" customFormat="false" customHeight="true" hidden="false" ht="3" outlineLevel="0" r="11">
      <c r="B11" s="9"/>
      <c r="C11" s="16"/>
      <c r="D11" s="9"/>
      <c r="E11" s="9"/>
      <c r="G11" s="9"/>
      <c r="I11" s="9"/>
      <c r="J11" s="9"/>
      <c r="K11" s="9"/>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row>
    <row collapsed="false" customFormat="false" customHeight="false" hidden="false" ht="14.1" outlineLevel="0" r="12">
      <c r="B12" s="9"/>
      <c r="C12" s="16"/>
      <c r="D12" s="9"/>
      <c r="E12" s="9"/>
      <c r="F12" s="9"/>
      <c r="G12" s="9"/>
      <c r="I12" s="9" t="s">
        <v>5</v>
      </c>
      <c r="J12" s="9"/>
      <c r="K12" s="9"/>
      <c r="L12" s="15"/>
      <c r="M12" s="15"/>
      <c r="Q12" s="18" t="n">
        <f aca="false">IF(KtoNummer&lt;&gt;"",KtoNummer,"")</f>
        <v>1000</v>
      </c>
      <c r="R12" s="18"/>
      <c r="S12" s="18"/>
      <c r="T12" s="18"/>
      <c r="U12" s="15"/>
      <c r="V12" s="15"/>
      <c r="W12" s="15" t="s">
        <v>6</v>
      </c>
      <c r="Y12" s="15"/>
      <c r="AA12" s="15"/>
      <c r="AB12" s="19" t="n">
        <f aca="false">IF(KtoSaldoStart&lt;&gt;"",KtoSaldoStart,"")</f>
        <v>1667.69</v>
      </c>
      <c r="AC12" s="19"/>
      <c r="AD12" s="19"/>
      <c r="AE12" s="19"/>
      <c r="AF12" s="19"/>
      <c r="AG12" s="19"/>
      <c r="AH12" s="19"/>
      <c r="AI12" s="20" t="str">
        <f aca="false">EingabeWährung</f>
        <v>EUR</v>
      </c>
      <c r="AJ12" s="15"/>
      <c r="AK12" s="15"/>
    </row>
    <row collapsed="false" customFormat="false" customHeight="true" hidden="false" ht="3" outlineLevel="0" r="13">
      <c r="B13" s="9"/>
      <c r="C13" s="16"/>
      <c r="D13" s="9"/>
      <c r="E13" s="9"/>
      <c r="F13" s="9"/>
      <c r="G13" s="9"/>
      <c r="I13" s="9"/>
      <c r="J13" s="9"/>
      <c r="K13" s="9"/>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row collapsed="false" customFormat="false" customHeight="false" hidden="false" ht="14.1" outlineLevel="0" r="14">
      <c r="B14" s="9"/>
      <c r="C14" s="16"/>
      <c r="D14" s="9"/>
      <c r="E14" s="9"/>
      <c r="F14" s="9"/>
      <c r="G14" s="9"/>
      <c r="H14" s="9"/>
      <c r="I14" s="15" t="s">
        <v>7</v>
      </c>
      <c r="J14" s="15"/>
      <c r="K14" s="15"/>
      <c r="L14" s="15"/>
      <c r="M14" s="15"/>
      <c r="N14" s="15"/>
      <c r="P14" s="15"/>
      <c r="Q14" s="14" t="str">
        <f aca="false">EingabeWährung</f>
        <v>EUR</v>
      </c>
      <c r="R14" s="14"/>
      <c r="S14" s="15"/>
      <c r="T14" s="15"/>
      <c r="U14" s="15"/>
      <c r="V14" s="15"/>
      <c r="W14" s="15"/>
      <c r="X14" s="15"/>
      <c r="Y14" s="15"/>
      <c r="Z14" s="15"/>
      <c r="AA14" s="15"/>
      <c r="AB14" s="15"/>
      <c r="AC14" s="15"/>
      <c r="AD14" s="15"/>
      <c r="AE14" s="15"/>
      <c r="AF14" s="15"/>
      <c r="AG14" s="15"/>
      <c r="AH14" s="15"/>
      <c r="AI14" s="15"/>
      <c r="AJ14" s="15"/>
      <c r="AK14" s="15"/>
      <c r="AL14" s="15"/>
    </row>
    <row collapsed="false" customFormat="false" customHeight="true" hidden="false" ht="7.5" outlineLevel="0" r="15">
      <c r="B15" s="9"/>
      <c r="C15" s="9"/>
      <c r="D15" s="9"/>
      <c r="E15" s="9"/>
      <c r="F15" s="9"/>
      <c r="G15" s="9"/>
      <c r="H15" s="9"/>
      <c r="I15" s="9"/>
      <c r="J15" s="9"/>
      <c r="K15" s="9"/>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row>
    <row collapsed="false" customFormat="false" customHeight="false" hidden="false" ht="14.1" outlineLevel="0" r="16">
      <c r="B16" s="9"/>
      <c r="C16" s="16" t="s">
        <v>8</v>
      </c>
      <c r="D16" s="9"/>
      <c r="E16" s="9"/>
      <c r="F16" s="9"/>
      <c r="G16" s="9"/>
      <c r="H16" s="9"/>
      <c r="I16" s="9" t="s">
        <v>9</v>
      </c>
      <c r="J16" s="9"/>
      <c r="K16" s="9"/>
      <c r="L16" s="15"/>
      <c r="M16" s="15"/>
      <c r="N16" s="15"/>
      <c r="O16" s="15"/>
      <c r="P16" s="15"/>
      <c r="Q16" s="14" t="n">
        <f aca="false">IF(BNR&lt;&gt;"",BNR,"")</f>
        <v>31337</v>
      </c>
      <c r="R16" s="14"/>
      <c r="S16" s="14"/>
      <c r="T16" s="14"/>
      <c r="W16" s="9" t="s">
        <v>10</v>
      </c>
      <c r="X16" s="9"/>
      <c r="Y16" s="9"/>
      <c r="Z16" s="15"/>
      <c r="AA16" s="15"/>
      <c r="AB16" s="15"/>
      <c r="AC16" s="15"/>
      <c r="AD16" s="15"/>
      <c r="AE16" s="14" t="n">
        <f aca="false">IF(KtoLänge&lt;&gt;0,KtoLänge,"")</f>
        <v>4</v>
      </c>
      <c r="AF16" s="15"/>
      <c r="AG16" s="15"/>
      <c r="AH16" s="15"/>
      <c r="AI16" s="15"/>
      <c r="AJ16" s="15"/>
      <c r="AK16" s="15"/>
      <c r="AL16" s="15"/>
    </row>
    <row collapsed="false" customFormat="false" customHeight="true" hidden="false" ht="3" outlineLevel="0" r="17">
      <c r="B17" s="9"/>
      <c r="C17" s="16"/>
      <c r="D17" s="9"/>
      <c r="E17" s="9"/>
      <c r="F17" s="9"/>
      <c r="G17" s="9"/>
      <c r="H17" s="9"/>
      <c r="I17" s="9"/>
      <c r="J17" s="9"/>
      <c r="K17" s="9"/>
      <c r="L17" s="15"/>
      <c r="M17" s="15"/>
      <c r="N17" s="15"/>
      <c r="O17" s="15"/>
      <c r="P17" s="15"/>
      <c r="Q17" s="15"/>
      <c r="Z17" s="15"/>
      <c r="AA17" s="15"/>
      <c r="AB17" s="15"/>
      <c r="AC17" s="15"/>
      <c r="AD17" s="15"/>
      <c r="AE17" s="15"/>
      <c r="AF17" s="15"/>
      <c r="AG17" s="15"/>
      <c r="AH17" s="15"/>
      <c r="AI17" s="15"/>
      <c r="AJ17" s="15"/>
      <c r="AK17" s="15"/>
      <c r="AL17" s="15"/>
    </row>
    <row collapsed="false" customFormat="false" customHeight="false" hidden="false" ht="14.1" outlineLevel="0" r="18">
      <c r="B18" s="9"/>
      <c r="C18" s="16"/>
      <c r="D18" s="9"/>
      <c r="E18" s="9"/>
      <c r="F18" s="9"/>
      <c r="G18" s="9"/>
      <c r="H18" s="9"/>
      <c r="I18" s="9" t="s">
        <v>11</v>
      </c>
      <c r="J18" s="9"/>
      <c r="K18" s="9"/>
      <c r="L18" s="15"/>
      <c r="M18" s="15"/>
      <c r="N18" s="15"/>
      <c r="O18" s="15"/>
      <c r="P18" s="15"/>
      <c r="Q18" s="14" t="n">
        <f aca="false">IF(MNR&lt;&gt;"",MNR,"")</f>
        <v>1337</v>
      </c>
      <c r="R18" s="14"/>
      <c r="S18" s="14"/>
      <c r="W18" s="9" t="s">
        <v>12</v>
      </c>
      <c r="X18" s="9"/>
      <c r="Y18" s="9"/>
      <c r="Z18" s="15"/>
      <c r="AA18" s="15"/>
      <c r="AB18" s="15"/>
      <c r="AC18" s="15"/>
      <c r="AD18" s="15"/>
      <c r="AE18" s="14" t="str">
        <f aca="false">IF(AND(KtoVerrechnung&lt;&gt;"",KtoVerrechnung&lt;&gt;0),KtoVerrechnung,"")</f>
        <v/>
      </c>
      <c r="AF18" s="14"/>
      <c r="AG18" s="14"/>
      <c r="AH18" s="14"/>
      <c r="AI18" s="15"/>
      <c r="AJ18" s="15"/>
      <c r="AK18" s="15"/>
      <c r="AL18" s="15"/>
    </row>
    <row collapsed="false" customFormat="false" customHeight="true" hidden="false" ht="3" outlineLevel="0" r="19">
      <c r="B19" s="9"/>
      <c r="C19" s="16"/>
      <c r="D19" s="9"/>
      <c r="E19" s="9"/>
      <c r="F19" s="9"/>
      <c r="G19" s="9"/>
      <c r="H19" s="9"/>
      <c r="I19" s="9"/>
      <c r="J19" s="9"/>
      <c r="K19" s="9"/>
      <c r="L19" s="15"/>
      <c r="M19" s="15"/>
      <c r="N19" s="15"/>
      <c r="O19" s="15"/>
      <c r="P19" s="15"/>
      <c r="Q19" s="15"/>
      <c r="Z19" s="15"/>
      <c r="AA19" s="15"/>
      <c r="AB19" s="15"/>
      <c r="AC19" s="15"/>
      <c r="AD19" s="15"/>
      <c r="AE19" s="15"/>
      <c r="AF19" s="15"/>
      <c r="AG19" s="15"/>
      <c r="AH19" s="15"/>
      <c r="AI19" s="15"/>
      <c r="AJ19" s="15"/>
      <c r="AK19" s="15"/>
      <c r="AL19" s="15"/>
    </row>
    <row collapsed="false" customFormat="false" customHeight="false" hidden="false" ht="14.1" outlineLevel="0" r="20">
      <c r="B20" s="9"/>
      <c r="C20" s="16"/>
      <c r="D20" s="9"/>
      <c r="E20" s="9"/>
      <c r="F20" s="9"/>
      <c r="G20" s="9"/>
      <c r="H20" s="9"/>
      <c r="Z20" s="15"/>
      <c r="AA20" s="15"/>
      <c r="AB20" s="15"/>
      <c r="AC20" s="15"/>
      <c r="AD20" s="15"/>
      <c r="AE20" s="15"/>
      <c r="AF20" s="15"/>
      <c r="AG20" s="15"/>
      <c r="AH20" s="15"/>
      <c r="AI20" s="15"/>
      <c r="AJ20" s="15"/>
      <c r="AK20" s="15"/>
      <c r="AL20" s="15"/>
    </row>
    <row collapsed="false" customFormat="false" customHeight="true" hidden="false" ht="3" outlineLevel="0" r="21">
      <c r="B21" s="9"/>
      <c r="C21" s="16"/>
      <c r="D21" s="9"/>
      <c r="E21" s="9"/>
      <c r="F21" s="9"/>
      <c r="G21" s="9"/>
      <c r="H21" s="9"/>
      <c r="I21" s="9"/>
      <c r="J21" s="9"/>
      <c r="K21" s="9"/>
      <c r="L21" s="15"/>
      <c r="M21" s="15"/>
      <c r="N21" s="15"/>
      <c r="O21" s="15"/>
      <c r="P21" s="15"/>
      <c r="Q21" s="15"/>
      <c r="Z21" s="15"/>
      <c r="AA21" s="15"/>
      <c r="AB21" s="15"/>
      <c r="AC21" s="15"/>
      <c r="AD21" s="15"/>
      <c r="AE21" s="15"/>
      <c r="AF21" s="15"/>
      <c r="AG21" s="15"/>
      <c r="AH21" s="15"/>
      <c r="AI21" s="15"/>
      <c r="AJ21" s="15"/>
      <c r="AK21" s="15"/>
      <c r="AL21" s="15"/>
    </row>
    <row collapsed="false" customFormat="false" customHeight="false" hidden="false" ht="14.1" outlineLevel="0" r="22">
      <c r="B22" s="16" t="s">
        <v>13</v>
      </c>
      <c r="C22" s="9"/>
    </row>
    <row collapsed="false" customFormat="false" customHeight="true" hidden="false" ht="6.75" outlineLevel="0" r="23">
      <c r="B23" s="9"/>
      <c r="C23" s="9"/>
    </row>
    <row collapsed="false" customFormat="false" customHeight="true" hidden="false" ht="30" outlineLevel="0" r="24">
      <c r="B24" s="9"/>
      <c r="C24" s="21" t="s">
        <v>14</v>
      </c>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row>
    <row collapsed="false" customFormat="false" customHeight="true" hidden="false" ht="30" outlineLevel="0" r="25">
      <c r="B25" s="9"/>
      <c r="C25" s="22" t="str">
        <f aca="false">IF(D25="","","•")</f>
        <v>•</v>
      </c>
      <c r="D25" s="21" t="s">
        <v>15</v>
      </c>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row>
    <row collapsed="false" customFormat="false" customHeight="true" hidden="false" ht="30" outlineLevel="0" r="26">
      <c r="B26" s="9"/>
      <c r="C26" s="22" t="str">
        <f aca="false">IF(D26="","","•")</f>
        <v>•</v>
      </c>
      <c r="D26" s="21" t="s">
        <v>16</v>
      </c>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row>
    <row collapsed="false" customFormat="false" customHeight="true" hidden="false" ht="15" outlineLevel="0" r="27">
      <c r="B27" s="9"/>
      <c r="C27" s="22" t="str">
        <f aca="false">IF(D27="","","•")</f>
        <v>•</v>
      </c>
      <c r="D27" s="21" t="s">
        <v>17</v>
      </c>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row>
    <row collapsed="false" customFormat="false" customHeight="true" hidden="false" ht="15" outlineLevel="0" r="28">
      <c r="B28" s="9"/>
      <c r="C28" s="22" t="str">
        <f aca="false">IF(D28="","","•")</f>
        <v>•</v>
      </c>
      <c r="D28" s="21" t="s">
        <v>18</v>
      </c>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row>
    <row collapsed="false" customFormat="false" customHeight="true" hidden="false" ht="5.25" outlineLevel="0" r="29">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row>
    <row collapsed="false" customFormat="false" customHeight="true" hidden="false" ht="12.75" outlineLevel="0" r="30">
      <c r="C30" s="23" t="s">
        <v>19</v>
      </c>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row>
  </sheetData>
  <mergeCells count="17">
    <mergeCell ref="B1:Z2"/>
    <mergeCell ref="Q8:AE8"/>
    <mergeCell ref="Q10:T10"/>
    <mergeCell ref="Y10:AD10"/>
    <mergeCell ref="Q12:T12"/>
    <mergeCell ref="AB12:AH12"/>
    <mergeCell ref="Q14:R14"/>
    <mergeCell ref="Q16:T16"/>
    <mergeCell ref="Q18:S18"/>
    <mergeCell ref="AE18:AH18"/>
    <mergeCell ref="C24:AM24"/>
    <mergeCell ref="D25:AM25"/>
    <mergeCell ref="D26:AM26"/>
    <mergeCell ref="D27:AM27"/>
    <mergeCell ref="D28:AM28"/>
    <mergeCell ref="C29:AM29"/>
    <mergeCell ref="C30:AM30"/>
  </mergeCells>
  <printOptions headings="false" gridLines="false" gridLinesSet="true" horizontalCentered="false" verticalCentered="false"/>
  <pageMargins left="0.39375" right="0.39375" top="0.590277777777778" bottom="0.590277777777778" header="0.511805555555555" footer="0.511805555555555"/>
  <pageSetup blackAndWhite="false" cellComments="none" copies="1" draft="false" firstPageNumber="0" fitToHeight="1" fitToWidth="1" horizontalDpi="300" orientation="portrait" pageOrder="downThenOver" paperSize="9" scale="90" useFirstPageNumber="false" usePrinterDefaults="false" verticalDpi="300"/>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sheetPr filterMode="false">
    <pageSetUpPr fitToPage="false"/>
  </sheetPr>
  <dimension ref="A1:C10"/>
  <sheetViews>
    <sheetView colorId="64" defaultGridColor="true" rightToLeft="false" showFormulas="false" showGridLines="true" showOutlineSymbols="true" showRowColHeaders="false" showZeros="true" tabSelected="false" topLeftCell="A1" view="normal" windowProtection="false" workbookViewId="0" zoomScale="100" zoomScaleNormal="100" zoomScalePageLayoutView="100">
      <selection activeCell="A1" activeCellId="0" pane="topLeft" sqref="A1"/>
    </sheetView>
  </sheetViews>
  <cols>
    <col collapsed="false" hidden="false" max="1" min="1" style="128" width="9.89411764705882"/>
    <col collapsed="false" hidden="false" max="3" min="2" style="128" width="45.8901960784314"/>
    <col collapsed="false" hidden="false" max="257" min="4" style="1" width="11.4666666666667"/>
    <col collapsed="false" hidden="false" max="1025" min="258" style="0" width="11.4666666666667"/>
  </cols>
  <sheetData>
    <row collapsed="false" customFormat="false" customHeight="true" hidden="false" ht="24.75" outlineLevel="0" r="1">
      <c r="A1" s="122" t="str">
        <f aca="false">"Benutzungshinweise "&amp;ToolTitel</f>
        <v>Benutzungshinweise Kassenerfassung für Office V.2.32</v>
      </c>
      <c r="B1" s="122"/>
      <c r="C1" s="122"/>
    </row>
    <row collapsed="false" customFormat="false" customHeight="false" hidden="false" ht="14.1" outlineLevel="0" r="2">
      <c r="A2" s="123" t="s">
        <v>304</v>
      </c>
      <c r="B2" s="123" t="s">
        <v>279</v>
      </c>
      <c r="C2" s="123" t="s">
        <v>280</v>
      </c>
    </row>
    <row collapsed="false" customFormat="false" customHeight="false" hidden="false" ht="25.35" outlineLevel="0" r="3">
      <c r="A3" s="126" t="n">
        <v>0</v>
      </c>
      <c r="B3" s="127" t="s">
        <v>13</v>
      </c>
      <c r="C3" s="127" t="s">
        <v>305</v>
      </c>
    </row>
    <row collapsed="false" customFormat="false" customHeight="true" hidden="false" ht="53.25" outlineLevel="0" r="4">
      <c r="A4" s="126" t="n">
        <v>1</v>
      </c>
      <c r="B4" s="127" t="s">
        <v>14</v>
      </c>
      <c r="C4" s="127" t="s">
        <v>14</v>
      </c>
    </row>
    <row collapsed="false" customFormat="false" customHeight="true" hidden="false" ht="40.5" outlineLevel="0" r="5">
      <c r="A5" s="126" t="n">
        <v>2</v>
      </c>
      <c r="B5" s="127" t="s">
        <v>15</v>
      </c>
      <c r="C5" s="127" t="s">
        <v>306</v>
      </c>
    </row>
    <row collapsed="false" customFormat="false" customHeight="true" hidden="false" ht="54" outlineLevel="0" r="6">
      <c r="A6" s="126" t="n">
        <v>3</v>
      </c>
      <c r="B6" s="127" t="s">
        <v>16</v>
      </c>
      <c r="C6" s="127" t="s">
        <v>307</v>
      </c>
    </row>
    <row collapsed="false" customFormat="false" customHeight="false" hidden="false" ht="25.35" outlineLevel="0" r="7">
      <c r="A7" s="126" t="n">
        <v>4</v>
      </c>
      <c r="B7" s="127" t="s">
        <v>17</v>
      </c>
      <c r="C7" s="127" t="s">
        <v>308</v>
      </c>
    </row>
    <row collapsed="false" customFormat="false" customHeight="true" hidden="false" ht="26.25" outlineLevel="0" r="8">
      <c r="A8" s="126" t="n">
        <v>5</v>
      </c>
      <c r="B8" s="127" t="s">
        <v>18</v>
      </c>
      <c r="C8" s="126"/>
    </row>
    <row collapsed="false" customFormat="false" customHeight="true" hidden="false" ht="16.5" outlineLevel="0" r="9">
      <c r="A9" s="126" t="n">
        <v>6</v>
      </c>
      <c r="B9" s="127" t="s">
        <v>19</v>
      </c>
      <c r="C9" s="127" t="s">
        <v>19</v>
      </c>
    </row>
    <row collapsed="false" customFormat="false" customHeight="true" hidden="false" ht="12.75" outlineLevel="0" r="10">
      <c r="B10" s="130" t="s">
        <v>303</v>
      </c>
      <c r="C10" s="131"/>
    </row>
  </sheetData>
  <mergeCells count="1">
    <mergeCell ref="A1:C1"/>
  </mergeCells>
  <printOptions headings="false" gridLines="false" gridLinesSet="true" horizontalCentered="false" verticalCentered="false"/>
  <pageMargins left="0.747916666666667" right="0.747916666666667" top="0.984027777777778" bottom="0.984027777777778"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true"/>
  </sheetPr>
  <dimension ref="A1:BA12"/>
  <sheetViews>
    <sheetView colorId="64" defaultGridColor="true" rightToLeft="false" showFormulas="false" showGridLines="true" showOutlineSymbols="true" showRowColHeaders="false" showZeros="true" tabSelected="false" topLeftCell="A1" view="normal" windowProtection="true" workbookViewId="0" zoomScale="100" zoomScaleNormal="100" zoomScalePageLayoutView="100">
      <pane activePane="bottomLeft" topLeftCell="A13" xSplit="0" ySplit="12"/>
      <selection activeCell="A1" activeCellId="0" pane="topLeft" sqref="A1"/>
      <selection activeCell="D13" activeCellId="0" pane="bottomLeft" sqref="D13"/>
    </sheetView>
  </sheetViews>
  <cols>
    <col collapsed="false" hidden="false" max="1" min="1" style="132" width="0.858823529411765"/>
    <col collapsed="false" hidden="false" max="2" min="2" style="133" width="4.72941176470588"/>
    <col collapsed="false" hidden="false" max="3" min="3" style="134" width="9.45882352941177"/>
    <col collapsed="false" hidden="false" max="5" min="4" style="135" width="12.6156862745098"/>
    <col collapsed="false" hidden="false" max="6" min="6" style="136" width="12.6156862745098"/>
    <col collapsed="false" hidden="false" max="8" min="7" style="137" width="1.57254901960784"/>
    <col collapsed="false" hidden="false" max="9" min="9" style="137" width="9.32549019607843"/>
    <col collapsed="false" hidden="false" max="11" min="10" style="138" width="11.043137254902"/>
    <col collapsed="false" hidden="false" max="12" min="12" style="139" width="5.73333333333333"/>
    <col collapsed="false" hidden="false" max="14" min="13" style="138" width="9.45882352941177"/>
    <col collapsed="false" hidden="false" max="16" min="15" style="135" width="9.45882352941177"/>
    <col collapsed="false" hidden="false" max="17" min="17" style="140" width="17.2117647058824"/>
    <col collapsed="false" hidden="false" max="18" min="18" style="141" width="4.72941176470588"/>
    <col collapsed="false" hidden="false" max="19" min="19" style="142" width="0.423529411764706"/>
    <col collapsed="false" hidden="false" max="20" min="20" style="100" width="0.423529411764706"/>
    <col collapsed="false" hidden="false" max="26" min="21" style="100" width="10.7529411764706"/>
    <col collapsed="false" hidden="true" max="29" min="27" style="143" width="0"/>
    <col collapsed="false" hidden="true" max="30" min="30" style="144" width="0"/>
    <col collapsed="false" hidden="true" max="31" min="31" style="143" width="0"/>
    <col collapsed="false" hidden="true" max="32" min="32" style="145" width="0"/>
    <col collapsed="false" hidden="true" max="36" min="33" style="143" width="0"/>
    <col collapsed="false" hidden="true" max="40" min="37" style="146" width="0"/>
    <col collapsed="false" hidden="true" max="42" min="41" style="144" width="0"/>
    <col collapsed="false" hidden="true" max="47" min="43" style="143" width="0"/>
    <col collapsed="false" hidden="true" max="257" min="48" style="147" width="0"/>
    <col collapsed="false" hidden="false" max="1025" min="258" style="0" width="1.57254901960784"/>
  </cols>
  <sheetData>
    <row collapsed="false" customFormat="true" customHeight="true" hidden="false" ht="18" outlineLevel="0" r="1" s="9">
      <c r="A1" s="6"/>
      <c r="B1" s="148" t="str">
        <f aca="false">ToolTitel</f>
        <v>Kassenerfassung für Office V.2.32</v>
      </c>
      <c r="C1" s="148"/>
      <c r="D1" s="149"/>
      <c r="E1" s="149"/>
      <c r="F1" s="150"/>
      <c r="G1" s="151"/>
      <c r="H1" s="151"/>
      <c r="I1" s="151"/>
      <c r="J1" s="152"/>
      <c r="K1" s="152"/>
      <c r="L1" s="153"/>
      <c r="M1" s="6"/>
      <c r="N1" s="152"/>
      <c r="O1" s="152"/>
      <c r="P1" s="152"/>
      <c r="Q1" s="6"/>
      <c r="R1" s="152"/>
      <c r="S1" s="154"/>
      <c r="T1" s="155"/>
      <c r="U1" s="100"/>
      <c r="V1" s="100"/>
      <c r="W1" s="100"/>
      <c r="X1" s="100"/>
      <c r="Y1" s="100"/>
      <c r="Z1" s="100"/>
      <c r="AA1" s="156" t="s">
        <v>309</v>
      </c>
      <c r="AB1" s="157" t="s">
        <v>310</v>
      </c>
      <c r="AC1" s="158" t="s">
        <v>311</v>
      </c>
      <c r="AD1" s="159" t="s">
        <v>312</v>
      </c>
      <c r="AE1" s="160" t="s">
        <v>313</v>
      </c>
      <c r="AF1" s="160" t="s">
        <v>314</v>
      </c>
      <c r="AG1" s="160" t="s">
        <v>315</v>
      </c>
      <c r="AH1" s="160" t="s">
        <v>316</v>
      </c>
      <c r="AI1" s="160" t="s">
        <v>317</v>
      </c>
      <c r="AJ1" s="160" t="s">
        <v>318</v>
      </c>
      <c r="AK1" s="160" t="s">
        <v>319</v>
      </c>
      <c r="AL1" s="160" t="s">
        <v>320</v>
      </c>
      <c r="AM1" s="160" t="s">
        <v>321</v>
      </c>
      <c r="AN1" s="160" t="s">
        <v>322</v>
      </c>
      <c r="AO1" s="160" t="s">
        <v>323</v>
      </c>
      <c r="AP1" s="159" t="s">
        <v>324</v>
      </c>
      <c r="AQ1" s="160" t="s">
        <v>325</v>
      </c>
      <c r="AR1" s="160" t="s">
        <v>326</v>
      </c>
      <c r="AS1" s="160" t="s">
        <v>327</v>
      </c>
      <c r="AT1" s="160" t="s">
        <v>328</v>
      </c>
      <c r="AU1" s="160" t="s">
        <v>329</v>
      </c>
      <c r="AV1" s="160"/>
      <c r="AW1" s="160"/>
      <c r="AX1" s="160"/>
      <c r="AY1" s="160"/>
      <c r="AZ1" s="160"/>
      <c r="BA1" s="160"/>
    </row>
    <row collapsed="false" customFormat="false" customHeight="true" hidden="false" ht="12" outlineLevel="0" r="2">
      <c r="A2" s="147"/>
      <c r="B2" s="161"/>
      <c r="C2" s="161"/>
      <c r="D2" s="162"/>
      <c r="E2" s="163"/>
      <c r="F2" s="164"/>
      <c r="G2" s="165"/>
      <c r="H2" s="165"/>
      <c r="I2" s="165"/>
      <c r="J2" s="166"/>
      <c r="K2" s="166"/>
      <c r="L2" s="167"/>
      <c r="M2" s="168"/>
      <c r="N2" s="169"/>
      <c r="O2" s="169"/>
      <c r="P2" s="169"/>
      <c r="Q2" s="168"/>
      <c r="R2" s="169"/>
      <c r="S2" s="170"/>
      <c r="AA2" s="89" t="s">
        <v>330</v>
      </c>
      <c r="AB2" s="89" t="s">
        <v>331</v>
      </c>
      <c r="AC2" s="89" t="s">
        <v>332</v>
      </c>
      <c r="AD2" s="171" t="s">
        <v>333</v>
      </c>
      <c r="AE2" s="171" t="s">
        <v>334</v>
      </c>
      <c r="AF2" s="147"/>
      <c r="AG2" s="147"/>
      <c r="AH2" s="147"/>
      <c r="AI2" s="147"/>
      <c r="AJ2" s="147"/>
      <c r="AK2" s="147"/>
      <c r="AL2" s="147"/>
      <c r="AM2" s="147"/>
      <c r="AN2" s="147"/>
      <c r="AO2" s="147"/>
      <c r="AP2" s="172"/>
      <c r="AQ2" s="147"/>
      <c r="AR2" s="147"/>
      <c r="AS2" s="147"/>
      <c r="AT2" s="147"/>
      <c r="AU2" s="147"/>
    </row>
    <row collapsed="false" customFormat="false" customHeight="true" hidden="false" ht="12" outlineLevel="0" r="3">
      <c r="A3" s="147"/>
      <c r="B3" s="161"/>
      <c r="C3" s="161"/>
      <c r="D3" s="162"/>
      <c r="E3" s="163"/>
      <c r="F3" s="164"/>
      <c r="G3" s="165"/>
      <c r="H3" s="165"/>
      <c r="I3" s="165"/>
      <c r="J3" s="166"/>
      <c r="K3" s="166"/>
      <c r="L3" s="167"/>
      <c r="M3" s="168"/>
      <c r="N3" s="169"/>
      <c r="O3" s="169"/>
      <c r="P3" s="169"/>
      <c r="Q3" s="168"/>
      <c r="R3" s="169"/>
      <c r="S3" s="170"/>
      <c r="AA3" s="173"/>
      <c r="AB3" s="174" t="n">
        <f aca="false">SUM(D:D)-SUM(E:E)</f>
        <v>0</v>
      </c>
      <c r="AC3" s="174" t="n">
        <f aca="false">AA3+AB3</f>
        <v>0</v>
      </c>
      <c r="AD3" s="175" t="n">
        <v>0</v>
      </c>
      <c r="AE3" s="171" t="b">
        <f aca="false">FALSE()</f>
        <v>0</v>
      </c>
      <c r="AF3" s="147"/>
      <c r="AG3" s="147"/>
      <c r="AH3" s="147"/>
      <c r="AI3" s="147"/>
      <c r="AJ3" s="147"/>
      <c r="AK3" s="147"/>
      <c r="AL3" s="147"/>
      <c r="AM3" s="147"/>
      <c r="AN3" s="147"/>
      <c r="AO3" s="147"/>
      <c r="AP3" s="172"/>
      <c r="AQ3" s="147"/>
      <c r="AR3" s="147"/>
      <c r="AS3" s="147"/>
      <c r="AT3" s="147"/>
      <c r="AU3" s="147"/>
    </row>
    <row collapsed="false" customFormat="false" customHeight="true" hidden="false" ht="3" outlineLevel="0" r="4">
      <c r="A4" s="147"/>
      <c r="B4" s="176"/>
      <c r="C4" s="177"/>
      <c r="D4" s="178"/>
      <c r="E4" s="178"/>
      <c r="F4" s="179"/>
      <c r="G4" s="180"/>
      <c r="H4" s="180"/>
      <c r="I4" s="180"/>
      <c r="J4" s="181"/>
      <c r="K4" s="181"/>
      <c r="L4" s="182"/>
      <c r="M4" s="183"/>
      <c r="N4" s="184"/>
      <c r="O4" s="184"/>
      <c r="P4" s="184"/>
      <c r="Q4" s="185"/>
      <c r="R4" s="181"/>
      <c r="S4" s="186"/>
      <c r="AA4" s="187"/>
      <c r="AB4" s="188"/>
      <c r="AC4" s="188"/>
      <c r="AD4" s="172"/>
      <c r="AE4" s="147"/>
      <c r="AF4" s="147"/>
      <c r="AG4" s="147"/>
      <c r="AH4" s="147"/>
      <c r="AI4" s="147"/>
      <c r="AJ4" s="147"/>
      <c r="AK4" s="147"/>
      <c r="AL4" s="147"/>
      <c r="AM4" s="147"/>
      <c r="AN4" s="147"/>
      <c r="AO4" s="147"/>
      <c r="AP4" s="172"/>
      <c r="AQ4" s="147"/>
      <c r="AR4" s="147"/>
      <c r="AS4" s="147"/>
      <c r="AT4" s="147"/>
      <c r="AU4" s="147"/>
    </row>
    <row collapsed="false" customFormat="false" customHeight="true" hidden="false" ht="11.25" outlineLevel="0" r="5">
      <c r="A5" s="147"/>
      <c r="B5" s="189"/>
      <c r="C5" s="190"/>
      <c r="D5" s="191"/>
      <c r="E5" s="192"/>
      <c r="F5" s="193"/>
      <c r="G5" s="194"/>
      <c r="H5" s="194"/>
      <c r="I5" s="191" t="s">
        <v>335</v>
      </c>
      <c r="J5" s="192" t="str">
        <f aca="false">AF7&amp;" "</f>
        <v> </v>
      </c>
      <c r="K5" s="195"/>
      <c r="L5" s="196"/>
      <c r="M5" s="197"/>
      <c r="N5" s="197"/>
      <c r="O5" s="198"/>
      <c r="P5" s="199" t="s">
        <v>336</v>
      </c>
      <c r="Q5" s="200" t="n">
        <f aca="false">IF(ShowEinAusOnSaldo,TEXT(SUM(D:D),"#.##0,00")&amp;TrennzeichenEinAus&amp;TEXT(SUM(E:E),"#.##0,00"),SUM(D:D)-SUM(E:E))</f>
        <v>0</v>
      </c>
      <c r="R5" s="201"/>
      <c r="S5" s="202"/>
      <c r="AA5" s="89" t="s">
        <v>337</v>
      </c>
      <c r="AB5" s="203" t="str">
        <f aca="false">AC5&amp;"/"&amp;AD5</f>
        <v>/</v>
      </c>
      <c r="AC5" s="204"/>
      <c r="AD5" s="171"/>
      <c r="AE5" s="147"/>
      <c r="AF5" s="147"/>
      <c r="AG5" s="147"/>
      <c r="AH5" s="147"/>
      <c r="AI5" s="147"/>
      <c r="AJ5" s="147"/>
      <c r="AK5" s="147"/>
      <c r="AL5" s="147"/>
      <c r="AM5" s="147"/>
      <c r="AN5" s="147"/>
      <c r="AO5" s="147"/>
      <c r="AP5" s="172"/>
      <c r="AQ5" s="147"/>
      <c r="AR5" s="147"/>
      <c r="AS5" s="147"/>
      <c r="AT5" s="147"/>
      <c r="AU5" s="147"/>
    </row>
    <row collapsed="false" customFormat="false" customHeight="true" hidden="false" ht="2.25" outlineLevel="0" r="6">
      <c r="A6" s="147"/>
      <c r="B6" s="189"/>
      <c r="C6" s="190"/>
      <c r="D6" s="205"/>
      <c r="E6" s="205"/>
      <c r="F6" s="193"/>
      <c r="G6" s="194"/>
      <c r="H6" s="194"/>
      <c r="I6" s="194"/>
      <c r="J6" s="201"/>
      <c r="K6" s="195"/>
      <c r="L6" s="196"/>
      <c r="M6" s="197"/>
      <c r="N6" s="197"/>
      <c r="O6" s="206"/>
      <c r="P6" s="207"/>
      <c r="Q6" s="208"/>
      <c r="R6" s="201"/>
      <c r="S6" s="202"/>
      <c r="AA6" s="187"/>
      <c r="AB6" s="187"/>
      <c r="AC6" s="187"/>
      <c r="AD6" s="172"/>
      <c r="AE6" s="147"/>
      <c r="AF6" s="147"/>
      <c r="AG6" s="147"/>
      <c r="AH6" s="147"/>
      <c r="AI6" s="147"/>
      <c r="AJ6" s="147"/>
      <c r="AK6" s="147"/>
      <c r="AL6" s="147"/>
      <c r="AM6" s="147"/>
      <c r="AN6" s="147"/>
      <c r="AO6" s="147"/>
      <c r="AP6" s="172"/>
      <c r="AQ6" s="147"/>
      <c r="AR6" s="147"/>
      <c r="AS6" s="147"/>
      <c r="AT6" s="147"/>
      <c r="AU6" s="147"/>
    </row>
    <row collapsed="false" customFormat="false" customHeight="true" hidden="false" ht="11.25" outlineLevel="0" r="7">
      <c r="A7" s="147"/>
      <c r="B7" s="209"/>
      <c r="C7" s="194"/>
      <c r="D7" s="199" t="s">
        <v>338</v>
      </c>
      <c r="E7" s="210" t="str">
        <f aca="false">" "&amp;IF(BNR&lt;&gt;"",BNR,"")&amp;IF(AND(BNR&lt;&gt;"",MNR&lt;&gt;"")," / ","")&amp;IF(MNR&lt;&gt;"",MNR,"")</f>
        <v> 31337 / 1337</v>
      </c>
      <c r="F7" s="211"/>
      <c r="G7" s="212"/>
      <c r="H7" s="212"/>
      <c r="I7" s="213" t="s">
        <v>339</v>
      </c>
      <c r="J7" s="214" t="n">
        <f aca="false">KtoNummer</f>
        <v>1000</v>
      </c>
      <c r="K7" s="215"/>
      <c r="L7" s="216"/>
      <c r="M7" s="197"/>
      <c r="N7" s="197"/>
      <c r="O7" s="198"/>
      <c r="P7" s="199" t="s">
        <v>340</v>
      </c>
      <c r="Q7" s="217" t="n">
        <f aca="false">AA3</f>
        <v>0</v>
      </c>
      <c r="R7" s="201"/>
      <c r="S7" s="202"/>
      <c r="AA7" s="218" t="s">
        <v>341</v>
      </c>
      <c r="AB7" s="219"/>
      <c r="AC7" s="219"/>
      <c r="AD7" s="220" t="s">
        <v>342</v>
      </c>
      <c r="AE7" s="107"/>
      <c r="AF7" s="90"/>
      <c r="AG7" s="90"/>
      <c r="AH7" s="147"/>
      <c r="AI7" s="147"/>
      <c r="AJ7" s="147"/>
      <c r="AK7" s="147"/>
      <c r="AL7" s="147"/>
      <c r="AM7" s="147"/>
      <c r="AN7" s="147"/>
      <c r="AO7" s="147"/>
      <c r="AP7" s="172"/>
      <c r="AQ7" s="147"/>
      <c r="AR7" s="147"/>
      <c r="AS7" s="147"/>
      <c r="AT7" s="147"/>
      <c r="AU7" s="147"/>
    </row>
    <row collapsed="false" customFormat="false" customHeight="true" hidden="false" ht="2.25" outlineLevel="0" r="8">
      <c r="A8" s="187"/>
      <c r="B8" s="209"/>
      <c r="C8" s="194"/>
      <c r="D8" s="221"/>
      <c r="E8" s="222"/>
      <c r="F8" s="223"/>
      <c r="G8" s="212"/>
      <c r="H8" s="212"/>
      <c r="I8" s="212"/>
      <c r="J8" s="224"/>
      <c r="K8" s="215"/>
      <c r="L8" s="216"/>
      <c r="M8" s="197"/>
      <c r="N8" s="216"/>
      <c r="O8" s="225"/>
      <c r="P8" s="222"/>
      <c r="Q8" s="207"/>
      <c r="R8" s="201"/>
      <c r="S8" s="202"/>
      <c r="AA8" s="187"/>
      <c r="AB8" s="187"/>
      <c r="AC8" s="187"/>
      <c r="AD8" s="100"/>
      <c r="AE8" s="147"/>
      <c r="AF8" s="147"/>
      <c r="AG8" s="147"/>
      <c r="AH8" s="147"/>
      <c r="AI8" s="147"/>
      <c r="AJ8" s="147"/>
      <c r="AK8" s="147"/>
      <c r="AL8" s="147"/>
      <c r="AM8" s="147"/>
      <c r="AN8" s="147"/>
      <c r="AO8" s="147"/>
      <c r="AP8" s="172"/>
      <c r="AQ8" s="147"/>
      <c r="AR8" s="147"/>
      <c r="AS8" s="147"/>
      <c r="AT8" s="147"/>
      <c r="AU8" s="147"/>
    </row>
    <row collapsed="false" customFormat="false" customHeight="true" hidden="false" ht="11.25" outlineLevel="0" r="9">
      <c r="A9" s="187"/>
      <c r="B9" s="209"/>
      <c r="C9" s="194"/>
      <c r="D9" s="226" t="s">
        <v>343</v>
      </c>
      <c r="E9" s="227" t="str">
        <f aca="false">" "&amp;IF(AB5&lt;&gt;"",AB5,"")</f>
        <v> /</v>
      </c>
      <c r="F9" s="223"/>
      <c r="G9" s="212"/>
      <c r="H9" s="212"/>
      <c r="I9" s="212" t="s">
        <v>344</v>
      </c>
      <c r="J9" s="227" t="str">
        <f aca="false">EingabeWährung</f>
        <v>EUR</v>
      </c>
      <c r="K9" s="215"/>
      <c r="L9" s="216"/>
      <c r="M9" s="197"/>
      <c r="N9" s="197"/>
      <c r="O9" s="198"/>
      <c r="P9" s="199" t="s">
        <v>345</v>
      </c>
      <c r="Q9" s="217" t="n">
        <f aca="false">AC3</f>
        <v>0</v>
      </c>
      <c r="R9" s="201"/>
      <c r="S9" s="202"/>
      <c r="AA9" s="89" t="s">
        <v>346</v>
      </c>
      <c r="AB9" s="219"/>
      <c r="AC9" s="187"/>
      <c r="AD9" s="228" t="s">
        <v>69</v>
      </c>
      <c r="AE9" s="147"/>
      <c r="AF9" s="147"/>
      <c r="AG9" s="147"/>
      <c r="AH9" s="147"/>
      <c r="AI9" s="147"/>
      <c r="AJ9" s="147"/>
      <c r="AK9" s="147"/>
      <c r="AL9" s="147"/>
      <c r="AM9" s="147"/>
      <c r="AN9" s="147"/>
      <c r="AO9" s="147"/>
      <c r="AP9" s="172"/>
      <c r="AQ9" s="147"/>
      <c r="AR9" s="147"/>
      <c r="AS9" s="147"/>
      <c r="AT9" s="147"/>
      <c r="AU9" s="147"/>
    </row>
    <row collapsed="false" customFormat="false" customHeight="true" hidden="false" ht="3" outlineLevel="0" r="10">
      <c r="A10" s="187"/>
      <c r="B10" s="229"/>
      <c r="C10" s="230"/>
      <c r="D10" s="231"/>
      <c r="E10" s="231"/>
      <c r="F10" s="232"/>
      <c r="G10" s="230"/>
      <c r="H10" s="230"/>
      <c r="I10" s="230"/>
      <c r="J10" s="233"/>
      <c r="K10" s="233"/>
      <c r="L10" s="234"/>
      <c r="M10" s="235"/>
      <c r="N10" s="208"/>
      <c r="O10" s="208"/>
      <c r="P10" s="208"/>
      <c r="Q10" s="236"/>
      <c r="R10" s="233"/>
      <c r="S10" s="237"/>
      <c r="AA10" s="187"/>
      <c r="AB10" s="187"/>
      <c r="AC10" s="187"/>
      <c r="AD10" s="238"/>
      <c r="AE10" s="147"/>
      <c r="AF10" s="147"/>
      <c r="AG10" s="147"/>
      <c r="AH10" s="147"/>
      <c r="AI10" s="147"/>
      <c r="AJ10" s="147"/>
      <c r="AK10" s="147"/>
      <c r="AL10" s="147"/>
      <c r="AM10" s="147"/>
      <c r="AN10" s="147"/>
      <c r="AO10" s="147"/>
      <c r="AP10" s="172"/>
      <c r="AQ10" s="147"/>
      <c r="AR10" s="147"/>
      <c r="AS10" s="147"/>
      <c r="AT10" s="147"/>
      <c r="AU10" s="147"/>
    </row>
    <row collapsed="false" customFormat="false" customHeight="true" hidden="false" ht="4.5" outlineLevel="0" r="11">
      <c r="A11" s="187"/>
      <c r="B11" s="194"/>
      <c r="C11" s="194"/>
      <c r="D11" s="205"/>
      <c r="E11" s="205"/>
      <c r="F11" s="193"/>
      <c r="G11" s="194"/>
      <c r="H11" s="194"/>
      <c r="I11" s="194"/>
      <c r="J11" s="201"/>
      <c r="K11" s="201"/>
      <c r="L11" s="239"/>
      <c r="M11" s="207"/>
      <c r="N11" s="201"/>
      <c r="O11" s="201"/>
      <c r="P11" s="201"/>
      <c r="Q11" s="207"/>
      <c r="R11" s="201"/>
      <c r="S11" s="195"/>
      <c r="AA11" s="187"/>
      <c r="AB11" s="187"/>
      <c r="AC11" s="187"/>
      <c r="AD11" s="240"/>
      <c r="AE11" s="147"/>
      <c r="AF11" s="147"/>
      <c r="AG11" s="147"/>
      <c r="AH11" s="147"/>
      <c r="AI11" s="147"/>
      <c r="AJ11" s="147"/>
      <c r="AK11" s="147"/>
      <c r="AL11" s="147"/>
      <c r="AM11" s="147"/>
      <c r="AN11" s="147"/>
      <c r="AO11" s="147"/>
      <c r="AP11" s="172"/>
      <c r="AQ11" s="147"/>
      <c r="AR11" s="147"/>
      <c r="AS11" s="147"/>
      <c r="AT11" s="147"/>
      <c r="AU11" s="147"/>
    </row>
    <row collapsed="false" customFormat="true" customHeight="true" hidden="false" ht="22.5" outlineLevel="0" r="12" s="252">
      <c r="A12" s="241"/>
      <c r="B12" s="242" t="s">
        <v>65</v>
      </c>
      <c r="C12" s="242" t="s">
        <v>66</v>
      </c>
      <c r="D12" s="242" t="s">
        <v>67</v>
      </c>
      <c r="E12" s="242" t="s">
        <v>68</v>
      </c>
      <c r="F12" s="243" t="s">
        <v>347</v>
      </c>
      <c r="G12" s="242" t="s">
        <v>61</v>
      </c>
      <c r="H12" s="242" t="s">
        <v>70</v>
      </c>
      <c r="I12" s="242" t="s">
        <v>71</v>
      </c>
      <c r="J12" s="242" t="s">
        <v>72</v>
      </c>
      <c r="K12" s="242" t="s">
        <v>73</v>
      </c>
      <c r="L12" s="244" t="s">
        <v>74</v>
      </c>
      <c r="M12" s="242" t="s">
        <v>75</v>
      </c>
      <c r="N12" s="242" t="s">
        <v>76</v>
      </c>
      <c r="O12" s="242" t="s">
        <v>77</v>
      </c>
      <c r="P12" s="242" t="s">
        <v>78</v>
      </c>
      <c r="Q12" s="242" t="s">
        <v>22</v>
      </c>
      <c r="R12" s="245" t="s">
        <v>348</v>
      </c>
      <c r="S12" s="246"/>
      <c r="T12" s="100"/>
      <c r="U12" s="100"/>
      <c r="V12" s="100"/>
      <c r="W12" s="100"/>
      <c r="X12" s="100"/>
      <c r="Y12" s="100"/>
      <c r="Z12" s="100"/>
      <c r="AA12" s="247" t="s">
        <v>80</v>
      </c>
      <c r="AB12" s="247" t="s">
        <v>81</v>
      </c>
      <c r="AC12" s="247" t="s">
        <v>82</v>
      </c>
      <c r="AD12" s="248" t="n">
        <f aca="false">AA3</f>
        <v>0</v>
      </c>
      <c r="AE12" s="249" t="s">
        <v>83</v>
      </c>
      <c r="AF12" s="250" t="s">
        <v>84</v>
      </c>
      <c r="AG12" s="250" t="s">
        <v>85</v>
      </c>
      <c r="AH12" s="249" t="s">
        <v>86</v>
      </c>
      <c r="AI12" s="249" t="s">
        <v>87</v>
      </c>
      <c r="AJ12" s="249" t="s">
        <v>88</v>
      </c>
      <c r="AK12" s="249" t="s">
        <v>89</v>
      </c>
      <c r="AL12" s="249" t="s">
        <v>90</v>
      </c>
      <c r="AM12" s="249" t="s">
        <v>91</v>
      </c>
      <c r="AN12" s="249" t="s">
        <v>92</v>
      </c>
      <c r="AO12" s="249" t="s">
        <v>93</v>
      </c>
      <c r="AP12" s="251" t="s">
        <v>94</v>
      </c>
      <c r="AQ12" s="251" t="s">
        <v>95</v>
      </c>
      <c r="AR12" s="251" t="s">
        <v>349</v>
      </c>
      <c r="AS12" s="251" t="s">
        <v>350</v>
      </c>
      <c r="AT12" s="251" t="s">
        <v>351</v>
      </c>
      <c r="AU12" s="251" t="s">
        <v>352</v>
      </c>
    </row>
  </sheetData>
  <printOptions headings="false" gridLines="false" gridLinesSet="true" horizontalCentered="false" verticalCentered="false"/>
  <pageMargins left="0.39375" right="0.196527777777778" top="0.590277777777778" bottom="1.18125" header="0.511805555555555" footer="0.511805555555555"/>
  <pageSetup blackAndWhite="false" cellComments="none" copies="1" draft="false" firstPageNumber="0" fitToHeight="0" fitToWidth="1" horizontalDpi="300" orientation="portrait" pageOrder="downThenOver" paperSize="9" scale="100" useFirstPageNumber="false" usePrinterDefaults="false" verticalDpi="300"/>
  <headerFooter differentFirst="false" differentOddEven="false">
    <oddHeader/>
    <oddFooter/>
  </headerFooter>
  <drawing r:id="rId2"/>
  <legacyDrawing r:id="rId3"/>
</worksheet>
</file>

<file path=xl/worksheets/sheet12.xml><?xml version="1.0" encoding="utf-8"?>
<worksheet xmlns="http://schemas.openxmlformats.org/spreadsheetml/2006/main" xmlns:r="http://schemas.openxmlformats.org/officeDocument/2006/relationships">
  <sheetPr filterMode="false">
    <pageSetUpPr fitToPage="true"/>
  </sheetPr>
  <dimension ref="A1:BA17"/>
  <sheetViews>
    <sheetView colorId="64" defaultGridColor="true" rightToLeft="false" showFormulas="false" showGridLines="true" showOutlineSymbols="true" showRowColHeaders="false" showZeros="true" tabSelected="true" topLeftCell="A1" view="normal" windowProtection="true" workbookViewId="0" zoomScale="100" zoomScaleNormal="100" zoomScalePageLayoutView="100">
      <pane activePane="bottomLeft" topLeftCell="A13" xSplit="0" ySplit="12"/>
      <selection activeCell="A1" activeCellId="0" pane="topLeft" sqref="A1"/>
      <selection activeCell="E18" activeCellId="0" pane="bottomLeft" sqref="E18"/>
    </sheetView>
  </sheetViews>
  <cols>
    <col collapsed="false" hidden="false" max="1" min="1" style="132" width="0.858823529411765"/>
    <col collapsed="false" hidden="false" max="2" min="2" style="133" width="4.72941176470588"/>
    <col collapsed="false" hidden="false" max="3" min="3" style="134" width="9.74901960784314"/>
    <col collapsed="false" hidden="false" max="5" min="4" style="135" width="12.6156862745098"/>
    <col collapsed="false" hidden="false" max="6" min="6" style="136" width="12.6156862745098"/>
    <col collapsed="false" hidden="false" max="8" min="7" style="137" width="1.57254901960784"/>
    <col collapsed="false" hidden="false" max="9" min="9" style="137" width="9.32549019607843"/>
    <col collapsed="false" hidden="false" max="10" min="10" style="138" width="11.043137254902"/>
    <col collapsed="false" hidden="false" max="11" min="11" style="138" width="9.45882352941177"/>
    <col collapsed="false" hidden="false" max="12" min="12" style="139" width="5.73333333333333"/>
    <col collapsed="false" hidden="true" max="14" min="13" style="138" width="0"/>
    <col collapsed="false" hidden="true" max="15" min="15" style="135" width="0"/>
    <col collapsed="false" hidden="false" max="16" min="16" style="135" width="9.74901960784314"/>
    <col collapsed="false" hidden="false" max="17" min="17" style="140" width="17.2117647058824"/>
    <col collapsed="false" hidden="false" max="18" min="18" style="141" width="4.72941176470588"/>
    <col collapsed="false" hidden="false" max="19" min="19" style="142" width="0.423529411764706"/>
    <col collapsed="false" hidden="false" max="20" min="20" style="100" width="0.423529411764706"/>
    <col collapsed="false" hidden="false" max="26" min="21" style="100" width="10.7529411764706"/>
    <col collapsed="false" hidden="true" max="29" min="27" style="143" width="0"/>
    <col collapsed="false" hidden="true" max="30" min="30" style="144" width="0"/>
    <col collapsed="false" hidden="true" max="31" min="31" style="143" width="0"/>
    <col collapsed="false" hidden="true" max="32" min="32" style="145" width="0"/>
    <col collapsed="false" hidden="true" max="36" min="33" style="143" width="0"/>
    <col collapsed="false" hidden="true" max="40" min="37" style="146" width="0"/>
    <col collapsed="false" hidden="true" max="42" min="41" style="144" width="0"/>
    <col collapsed="false" hidden="true" max="47" min="43" style="143" width="0"/>
    <col collapsed="false" hidden="true" max="257" min="48" style="147" width="0"/>
    <col collapsed="false" hidden="false" max="1025" min="258" style="0" width="1.57254901960784"/>
  </cols>
  <sheetData>
    <row collapsed="false" customFormat="true" customHeight="true" hidden="false" ht="18" outlineLevel="0" r="1" s="9">
      <c r="A1" s="6"/>
      <c r="B1" s="148" t="str">
        <f aca="false">ToolTitel</f>
        <v>Kassenerfassung für Office V.2.32</v>
      </c>
      <c r="C1" s="148"/>
      <c r="D1" s="149"/>
      <c r="E1" s="149"/>
      <c r="F1" s="150"/>
      <c r="G1" s="151"/>
      <c r="H1" s="151"/>
      <c r="I1" s="151"/>
      <c r="J1" s="152"/>
      <c r="K1" s="152"/>
      <c r="L1" s="153"/>
      <c r="M1" s="6"/>
      <c r="N1" s="152"/>
      <c r="O1" s="152"/>
      <c r="P1" s="152"/>
      <c r="Q1" s="6"/>
      <c r="R1" s="152"/>
      <c r="S1" s="154"/>
      <c r="T1" s="155"/>
      <c r="U1" s="100"/>
      <c r="V1" s="100"/>
      <c r="W1" s="100"/>
      <c r="X1" s="100"/>
      <c r="Y1" s="100"/>
      <c r="Z1" s="100"/>
      <c r="AA1" s="156" t="s">
        <v>309</v>
      </c>
      <c r="AB1" s="157" t="s">
        <v>310</v>
      </c>
      <c r="AC1" s="158" t="s">
        <v>311</v>
      </c>
      <c r="AD1" s="159" t="s">
        <v>312</v>
      </c>
      <c r="AE1" s="160" t="s">
        <v>313</v>
      </c>
      <c r="AF1" s="160" t="s">
        <v>314</v>
      </c>
      <c r="AG1" s="160" t="s">
        <v>315</v>
      </c>
      <c r="AH1" s="160" t="s">
        <v>316</v>
      </c>
      <c r="AI1" s="160" t="s">
        <v>317</v>
      </c>
      <c r="AJ1" s="160" t="s">
        <v>318</v>
      </c>
      <c r="AK1" s="160" t="s">
        <v>319</v>
      </c>
      <c r="AL1" s="160" t="s">
        <v>320</v>
      </c>
      <c r="AM1" s="160" t="s">
        <v>321</v>
      </c>
      <c r="AN1" s="160" t="s">
        <v>322</v>
      </c>
      <c r="AO1" s="160" t="s">
        <v>323</v>
      </c>
      <c r="AP1" s="159" t="s">
        <v>324</v>
      </c>
      <c r="AQ1" s="160" t="s">
        <v>325</v>
      </c>
      <c r="AR1" s="160" t="s">
        <v>326</v>
      </c>
      <c r="AS1" s="160" t="s">
        <v>327</v>
      </c>
      <c r="AT1" s="160" t="s">
        <v>328</v>
      </c>
      <c r="AU1" s="160" t="s">
        <v>329</v>
      </c>
      <c r="AV1" s="160"/>
      <c r="AW1" s="160"/>
      <c r="AX1" s="160"/>
      <c r="AY1" s="160"/>
      <c r="AZ1" s="160"/>
      <c r="BA1" s="160"/>
    </row>
    <row collapsed="false" customFormat="false" customHeight="true" hidden="false" ht="12" outlineLevel="0" r="2">
      <c r="A2" s="147"/>
      <c r="B2" s="161"/>
      <c r="C2" s="161"/>
      <c r="D2" s="162"/>
      <c r="E2" s="163"/>
      <c r="F2" s="164"/>
      <c r="G2" s="165"/>
      <c r="H2" s="165"/>
      <c r="I2" s="165"/>
      <c r="J2" s="166"/>
      <c r="K2" s="166"/>
      <c r="L2" s="167"/>
      <c r="M2" s="168"/>
      <c r="N2" s="169"/>
      <c r="O2" s="169"/>
      <c r="P2" s="169"/>
      <c r="Q2" s="168"/>
      <c r="R2" s="169"/>
      <c r="S2" s="170"/>
      <c r="AA2" s="89" t="s">
        <v>330</v>
      </c>
      <c r="AB2" s="89" t="s">
        <v>331</v>
      </c>
      <c r="AC2" s="89" t="s">
        <v>332</v>
      </c>
      <c r="AD2" s="171" t="s">
        <v>333</v>
      </c>
      <c r="AE2" s="171" t="s">
        <v>334</v>
      </c>
      <c r="AF2" s="147"/>
      <c r="AG2" s="147"/>
      <c r="AH2" s="147"/>
      <c r="AI2" s="147"/>
      <c r="AJ2" s="147"/>
      <c r="AK2" s="147"/>
      <c r="AL2" s="147"/>
      <c r="AM2" s="147"/>
      <c r="AN2" s="147"/>
      <c r="AO2" s="147"/>
      <c r="AP2" s="172"/>
      <c r="AQ2" s="147"/>
      <c r="AR2" s="147"/>
      <c r="AS2" s="147"/>
      <c r="AT2" s="147"/>
      <c r="AU2" s="147"/>
    </row>
    <row collapsed="false" customFormat="false" customHeight="true" hidden="false" ht="12" outlineLevel="0" r="3">
      <c r="A3" s="147"/>
      <c r="B3" s="161"/>
      <c r="C3" s="161"/>
      <c r="D3" s="162"/>
      <c r="E3" s="163"/>
      <c r="F3" s="164"/>
      <c r="G3" s="165"/>
      <c r="H3" s="165"/>
      <c r="I3" s="165"/>
      <c r="J3" s="166"/>
      <c r="K3" s="166"/>
      <c r="L3" s="167"/>
      <c r="M3" s="168"/>
      <c r="N3" s="169"/>
      <c r="O3" s="169"/>
      <c r="P3" s="169"/>
      <c r="Q3" s="168"/>
      <c r="R3" s="169"/>
      <c r="S3" s="170"/>
      <c r="AA3" s="173" t="n">
        <f aca="false">KtoSaldoStart</f>
        <v>1667.69</v>
      </c>
      <c r="AB3" s="174" t="n">
        <f aca="false">SUM(D:D)-SUM(E:E)</f>
        <v>-1094.33</v>
      </c>
      <c r="AC3" s="174" t="n">
        <f aca="false">AA3+AB3</f>
        <v>573.36</v>
      </c>
      <c r="AD3" s="175" t="n">
        <v>0</v>
      </c>
      <c r="AE3" s="171" t="b">
        <f aca="false">FALSE()</f>
        <v>0</v>
      </c>
      <c r="AF3" s="147"/>
      <c r="AG3" s="147"/>
      <c r="AH3" s="147"/>
      <c r="AI3" s="147"/>
      <c r="AJ3" s="147"/>
      <c r="AK3" s="147"/>
      <c r="AL3" s="147"/>
      <c r="AM3" s="147"/>
      <c r="AN3" s="147"/>
      <c r="AO3" s="147"/>
      <c r="AP3" s="172"/>
      <c r="AQ3" s="147"/>
      <c r="AR3" s="147"/>
      <c r="AS3" s="147"/>
      <c r="AT3" s="147"/>
      <c r="AU3" s="147"/>
    </row>
    <row collapsed="false" customFormat="false" customHeight="true" hidden="false" ht="3" outlineLevel="0" r="4">
      <c r="A4" s="147"/>
      <c r="B4" s="176"/>
      <c r="C4" s="177"/>
      <c r="D4" s="178"/>
      <c r="E4" s="178"/>
      <c r="F4" s="179"/>
      <c r="G4" s="180"/>
      <c r="H4" s="180"/>
      <c r="I4" s="180"/>
      <c r="J4" s="181"/>
      <c r="K4" s="181"/>
      <c r="L4" s="182"/>
      <c r="M4" s="183"/>
      <c r="N4" s="184"/>
      <c r="O4" s="184"/>
      <c r="P4" s="184"/>
      <c r="Q4" s="185"/>
      <c r="R4" s="181"/>
      <c r="S4" s="186"/>
      <c r="AA4" s="187"/>
      <c r="AB4" s="188"/>
      <c r="AC4" s="188"/>
      <c r="AD4" s="172"/>
      <c r="AE4" s="147"/>
      <c r="AF4" s="147"/>
      <c r="AG4" s="147"/>
      <c r="AH4" s="147"/>
      <c r="AI4" s="147"/>
      <c r="AJ4" s="147"/>
      <c r="AK4" s="147"/>
      <c r="AL4" s="147"/>
      <c r="AM4" s="147"/>
      <c r="AN4" s="147"/>
      <c r="AO4" s="147"/>
      <c r="AP4" s="172"/>
      <c r="AQ4" s="147"/>
      <c r="AR4" s="147"/>
      <c r="AS4" s="147"/>
      <c r="AT4" s="147"/>
      <c r="AU4" s="147"/>
    </row>
    <row collapsed="false" customFormat="false" customHeight="true" hidden="false" ht="11.25" outlineLevel="0" r="5">
      <c r="A5" s="147"/>
      <c r="B5" s="189"/>
      <c r="C5" s="190"/>
      <c r="D5" s="191"/>
      <c r="E5" s="192"/>
      <c r="F5" s="193"/>
      <c r="G5" s="194"/>
      <c r="H5" s="194"/>
      <c r="I5" s="191" t="s">
        <v>335</v>
      </c>
      <c r="J5" s="192" t="str">
        <f aca="false">AF7&amp;" "</f>
        <v>Belegdatum </v>
      </c>
      <c r="K5" s="195"/>
      <c r="L5" s="196"/>
      <c r="M5" s="197"/>
      <c r="N5" s="197"/>
      <c r="O5" s="198"/>
      <c r="P5" s="199" t="s">
        <v>336</v>
      </c>
      <c r="Q5" s="200" t="n">
        <f aca="false">IF(ShowEinAusOnSaldo,TEXT(SUM(D:D),"#.##0,00")&amp;TrennzeichenEinAus&amp;TEXT(SUM(E:E),"#.##0,00"),SUM(D:D)-SUM(E:E))</f>
        <v>-1094.33</v>
      </c>
      <c r="R5" s="201"/>
      <c r="S5" s="202"/>
      <c r="AA5" s="89" t="s">
        <v>337</v>
      </c>
      <c r="AB5" s="203" t="str">
        <f aca="false">AC5&amp;"/"&amp;AD5</f>
        <v>01/2012</v>
      </c>
      <c r="AC5" s="204" t="s">
        <v>353</v>
      </c>
      <c r="AD5" s="171" t="n">
        <v>2012</v>
      </c>
      <c r="AE5" s="147"/>
      <c r="AF5" s="147"/>
      <c r="AG5" s="147"/>
      <c r="AH5" s="147"/>
      <c r="AI5" s="147"/>
      <c r="AJ5" s="147"/>
      <c r="AK5" s="147"/>
      <c r="AL5" s="147"/>
      <c r="AM5" s="147"/>
      <c r="AN5" s="147"/>
      <c r="AO5" s="147"/>
      <c r="AP5" s="172"/>
      <c r="AQ5" s="147"/>
      <c r="AR5" s="147"/>
      <c r="AS5" s="147"/>
      <c r="AT5" s="147"/>
      <c r="AU5" s="147"/>
    </row>
    <row collapsed="false" customFormat="false" customHeight="true" hidden="false" ht="2.25" outlineLevel="0" r="6">
      <c r="A6" s="147"/>
      <c r="B6" s="189"/>
      <c r="C6" s="190"/>
      <c r="D6" s="205"/>
      <c r="E6" s="205"/>
      <c r="F6" s="193"/>
      <c r="G6" s="194"/>
      <c r="H6" s="194"/>
      <c r="I6" s="194"/>
      <c r="J6" s="201"/>
      <c r="K6" s="195"/>
      <c r="L6" s="196"/>
      <c r="M6" s="197"/>
      <c r="N6" s="197"/>
      <c r="O6" s="206"/>
      <c r="P6" s="207"/>
      <c r="Q6" s="208"/>
      <c r="R6" s="201"/>
      <c r="S6" s="202"/>
      <c r="AA6" s="187"/>
      <c r="AB6" s="187"/>
      <c r="AC6" s="187"/>
      <c r="AD6" s="172"/>
      <c r="AE6" s="147"/>
      <c r="AF6" s="147"/>
      <c r="AG6" s="147"/>
      <c r="AH6" s="147"/>
      <c r="AI6" s="147"/>
      <c r="AJ6" s="147"/>
      <c r="AK6" s="147"/>
      <c r="AL6" s="147"/>
      <c r="AM6" s="147"/>
      <c r="AN6" s="147"/>
      <c r="AO6" s="147"/>
      <c r="AP6" s="172"/>
      <c r="AQ6" s="147"/>
      <c r="AR6" s="147"/>
      <c r="AS6" s="147"/>
      <c r="AT6" s="147"/>
      <c r="AU6" s="147"/>
    </row>
    <row collapsed="false" customFormat="false" customHeight="true" hidden="false" ht="11.25" outlineLevel="0" r="7">
      <c r="A7" s="147"/>
      <c r="B7" s="209"/>
      <c r="C7" s="194"/>
      <c r="D7" s="199" t="s">
        <v>338</v>
      </c>
      <c r="E7" s="210" t="str">
        <f aca="false">" "&amp;IF(BNR&lt;&gt;"",BNR,"")&amp;IF(AND(BNR&lt;&gt;"",MNR&lt;&gt;"")," / ","")&amp;IF(MNR&lt;&gt;"",MNR,"")</f>
        <v> 31337 / 1337</v>
      </c>
      <c r="F7" s="211"/>
      <c r="G7" s="212"/>
      <c r="H7" s="212"/>
      <c r="I7" s="213" t="s">
        <v>339</v>
      </c>
      <c r="J7" s="214" t="n">
        <f aca="false">KtoNummer</f>
        <v>1000</v>
      </c>
      <c r="K7" s="215"/>
      <c r="L7" s="216"/>
      <c r="M7" s="197"/>
      <c r="N7" s="197"/>
      <c r="O7" s="198"/>
      <c r="P7" s="199" t="s">
        <v>340</v>
      </c>
      <c r="Q7" s="217" t="n">
        <f aca="false">AA3</f>
        <v>1667.69</v>
      </c>
      <c r="R7" s="201"/>
      <c r="S7" s="202"/>
      <c r="AA7" s="218" t="s">
        <v>341</v>
      </c>
      <c r="AB7" s="219" t="n">
        <v>40909</v>
      </c>
      <c r="AC7" s="219" t="n">
        <v>40909</v>
      </c>
      <c r="AD7" s="220" t="s">
        <v>342</v>
      </c>
      <c r="AE7" s="107" t="n">
        <v>32</v>
      </c>
      <c r="AF7" s="90" t="s">
        <v>266</v>
      </c>
      <c r="AG7" s="90" t="n">
        <v>0</v>
      </c>
      <c r="AH7" s="147"/>
      <c r="AI7" s="147"/>
      <c r="AJ7" s="147"/>
      <c r="AK7" s="147"/>
      <c r="AL7" s="147"/>
      <c r="AM7" s="147"/>
      <c r="AN7" s="147"/>
      <c r="AO7" s="147"/>
      <c r="AP7" s="172"/>
      <c r="AQ7" s="147"/>
      <c r="AR7" s="147"/>
      <c r="AS7" s="147"/>
      <c r="AT7" s="147"/>
      <c r="AU7" s="147"/>
    </row>
    <row collapsed="false" customFormat="false" customHeight="true" hidden="false" ht="2.25" outlineLevel="0" r="8">
      <c r="A8" s="187"/>
      <c r="B8" s="209"/>
      <c r="C8" s="194"/>
      <c r="D8" s="221"/>
      <c r="E8" s="222"/>
      <c r="F8" s="223"/>
      <c r="G8" s="212"/>
      <c r="H8" s="212"/>
      <c r="I8" s="212"/>
      <c r="J8" s="224"/>
      <c r="K8" s="215"/>
      <c r="L8" s="216"/>
      <c r="M8" s="197"/>
      <c r="N8" s="216"/>
      <c r="O8" s="225"/>
      <c r="P8" s="222"/>
      <c r="Q8" s="207"/>
      <c r="R8" s="201"/>
      <c r="S8" s="202"/>
      <c r="AA8" s="187"/>
      <c r="AB8" s="187"/>
      <c r="AC8" s="187"/>
      <c r="AD8" s="100"/>
      <c r="AE8" s="147"/>
      <c r="AF8" s="147"/>
      <c r="AG8" s="147"/>
      <c r="AH8" s="147"/>
      <c r="AI8" s="147"/>
      <c r="AJ8" s="147"/>
      <c r="AK8" s="147"/>
      <c r="AL8" s="147"/>
      <c r="AM8" s="147"/>
      <c r="AN8" s="147"/>
      <c r="AO8" s="147"/>
      <c r="AP8" s="172"/>
      <c r="AQ8" s="147"/>
      <c r="AR8" s="147"/>
      <c r="AS8" s="147"/>
      <c r="AT8" s="147"/>
      <c r="AU8" s="147"/>
    </row>
    <row collapsed="false" customFormat="false" customHeight="true" hidden="false" ht="11.25" outlineLevel="0" r="9">
      <c r="A9" s="187"/>
      <c r="B9" s="209"/>
      <c r="C9" s="194"/>
      <c r="D9" s="226" t="s">
        <v>343</v>
      </c>
      <c r="E9" s="227" t="str">
        <f aca="false">" "&amp;IF(AB5&lt;&gt;"",AB5,"")</f>
        <v> 01/2012</v>
      </c>
      <c r="F9" s="223"/>
      <c r="G9" s="212"/>
      <c r="H9" s="212"/>
      <c r="I9" s="212" t="s">
        <v>344</v>
      </c>
      <c r="J9" s="227" t="str">
        <f aca="false">EingabeWährung</f>
        <v>EUR</v>
      </c>
      <c r="K9" s="215"/>
      <c r="L9" s="216"/>
      <c r="M9" s="197"/>
      <c r="N9" s="197"/>
      <c r="O9" s="198"/>
      <c r="P9" s="199" t="s">
        <v>345</v>
      </c>
      <c r="Q9" s="217" t="n">
        <f aca="false">AC3</f>
        <v>573.36</v>
      </c>
      <c r="R9" s="201"/>
      <c r="S9" s="202"/>
      <c r="AA9" s="89" t="s">
        <v>346</v>
      </c>
      <c r="AB9" s="219" t="n">
        <v>40939</v>
      </c>
      <c r="AC9" s="187"/>
      <c r="AD9" s="228" t="s">
        <v>69</v>
      </c>
      <c r="AE9" s="147"/>
      <c r="AF9" s="147"/>
      <c r="AG9" s="147"/>
      <c r="AH9" s="147"/>
      <c r="AI9" s="147"/>
      <c r="AJ9" s="147"/>
      <c r="AK9" s="147"/>
      <c r="AL9" s="147"/>
      <c r="AM9" s="147"/>
      <c r="AN9" s="147"/>
      <c r="AO9" s="147"/>
      <c r="AP9" s="172"/>
      <c r="AQ9" s="147"/>
      <c r="AR9" s="147"/>
      <c r="AS9" s="147"/>
      <c r="AT9" s="147"/>
      <c r="AU9" s="147"/>
    </row>
    <row collapsed="false" customFormat="false" customHeight="true" hidden="false" ht="3" outlineLevel="0" r="10">
      <c r="A10" s="187"/>
      <c r="B10" s="229"/>
      <c r="C10" s="230"/>
      <c r="D10" s="231"/>
      <c r="E10" s="231"/>
      <c r="F10" s="232"/>
      <c r="G10" s="230"/>
      <c r="H10" s="230"/>
      <c r="I10" s="230"/>
      <c r="J10" s="233"/>
      <c r="K10" s="233"/>
      <c r="L10" s="234"/>
      <c r="M10" s="235"/>
      <c r="N10" s="208"/>
      <c r="O10" s="208"/>
      <c r="P10" s="208"/>
      <c r="Q10" s="236"/>
      <c r="R10" s="233"/>
      <c r="S10" s="237"/>
      <c r="AA10" s="187"/>
      <c r="AB10" s="187"/>
      <c r="AC10" s="187"/>
      <c r="AD10" s="238"/>
      <c r="AE10" s="147"/>
      <c r="AF10" s="147"/>
      <c r="AG10" s="147"/>
      <c r="AH10" s="147"/>
      <c r="AI10" s="147"/>
      <c r="AJ10" s="147"/>
      <c r="AK10" s="147"/>
      <c r="AL10" s="147"/>
      <c r="AM10" s="147"/>
      <c r="AN10" s="147"/>
      <c r="AO10" s="147"/>
      <c r="AP10" s="172"/>
      <c r="AQ10" s="147"/>
      <c r="AR10" s="147"/>
      <c r="AS10" s="147"/>
      <c r="AT10" s="147"/>
      <c r="AU10" s="147"/>
    </row>
    <row collapsed="false" customFormat="false" customHeight="true" hidden="false" ht="4.5" outlineLevel="0" r="11">
      <c r="A11" s="187"/>
      <c r="B11" s="194"/>
      <c r="C11" s="194"/>
      <c r="D11" s="205"/>
      <c r="E11" s="205"/>
      <c r="F11" s="193"/>
      <c r="G11" s="194"/>
      <c r="H11" s="194"/>
      <c r="I11" s="194"/>
      <c r="J11" s="201"/>
      <c r="K11" s="201"/>
      <c r="L11" s="239"/>
      <c r="M11" s="207"/>
      <c r="N11" s="201"/>
      <c r="O11" s="201"/>
      <c r="P11" s="201"/>
      <c r="Q11" s="207"/>
      <c r="R11" s="201"/>
      <c r="S11" s="195"/>
      <c r="AA11" s="187"/>
      <c r="AB11" s="187"/>
      <c r="AC11" s="187"/>
      <c r="AD11" s="240"/>
      <c r="AE11" s="147"/>
      <c r="AF11" s="147"/>
      <c r="AG11" s="147"/>
      <c r="AH11" s="147"/>
      <c r="AI11" s="147"/>
      <c r="AJ11" s="147"/>
      <c r="AK11" s="147"/>
      <c r="AL11" s="147"/>
      <c r="AM11" s="147"/>
      <c r="AN11" s="147"/>
      <c r="AO11" s="147"/>
      <c r="AP11" s="172"/>
      <c r="AQ11" s="147"/>
      <c r="AR11" s="147"/>
      <c r="AS11" s="147"/>
      <c r="AT11" s="147"/>
      <c r="AU11" s="147"/>
    </row>
    <row collapsed="false" customFormat="true" customHeight="true" hidden="false" ht="22.5" outlineLevel="0" r="12" s="252">
      <c r="A12" s="241"/>
      <c r="B12" s="242" t="s">
        <v>65</v>
      </c>
      <c r="C12" s="242" t="s">
        <v>66</v>
      </c>
      <c r="D12" s="242" t="s">
        <v>67</v>
      </c>
      <c r="E12" s="242" t="s">
        <v>68</v>
      </c>
      <c r="F12" s="243" t="s">
        <v>347</v>
      </c>
      <c r="G12" s="242" t="s">
        <v>61</v>
      </c>
      <c r="H12" s="242" t="s">
        <v>70</v>
      </c>
      <c r="I12" s="242" t="s">
        <v>71</v>
      </c>
      <c r="J12" s="242" t="s">
        <v>72</v>
      </c>
      <c r="K12" s="242" t="s">
        <v>73</v>
      </c>
      <c r="L12" s="244" t="s">
        <v>74</v>
      </c>
      <c r="M12" s="242" t="s">
        <v>75</v>
      </c>
      <c r="N12" s="242" t="s">
        <v>76</v>
      </c>
      <c r="O12" s="242" t="s">
        <v>77</v>
      </c>
      <c r="P12" s="242" t="s">
        <v>78</v>
      </c>
      <c r="Q12" s="242" t="s">
        <v>22</v>
      </c>
      <c r="R12" s="245" t="s">
        <v>348</v>
      </c>
      <c r="S12" s="246"/>
      <c r="T12" s="100"/>
      <c r="U12" s="100"/>
      <c r="V12" s="100"/>
      <c r="W12" s="100"/>
      <c r="X12" s="100"/>
      <c r="Y12" s="100"/>
      <c r="Z12" s="100"/>
      <c r="AA12" s="247" t="s">
        <v>80</v>
      </c>
      <c r="AB12" s="247" t="s">
        <v>81</v>
      </c>
      <c r="AC12" s="247" t="s">
        <v>82</v>
      </c>
      <c r="AD12" s="248" t="n">
        <f aca="false">AA3</f>
        <v>1667.69</v>
      </c>
      <c r="AE12" s="249" t="s">
        <v>83</v>
      </c>
      <c r="AF12" s="250" t="s">
        <v>84</v>
      </c>
      <c r="AG12" s="250" t="s">
        <v>85</v>
      </c>
      <c r="AH12" s="249" t="s">
        <v>86</v>
      </c>
      <c r="AI12" s="249" t="s">
        <v>87</v>
      </c>
      <c r="AJ12" s="249" t="s">
        <v>88</v>
      </c>
      <c r="AK12" s="249" t="s">
        <v>89</v>
      </c>
      <c r="AL12" s="249" t="s">
        <v>90</v>
      </c>
      <c r="AM12" s="249" t="s">
        <v>91</v>
      </c>
      <c r="AN12" s="249" t="s">
        <v>92</v>
      </c>
      <c r="AO12" s="249" t="s">
        <v>93</v>
      </c>
      <c r="AP12" s="251" t="s">
        <v>94</v>
      </c>
      <c r="AQ12" s="251" t="s">
        <v>95</v>
      </c>
      <c r="AR12" s="251" t="s">
        <v>349</v>
      </c>
      <c r="AS12" s="251" t="s">
        <v>350</v>
      </c>
      <c r="AT12" s="251" t="s">
        <v>351</v>
      </c>
      <c r="AU12" s="251" t="s">
        <v>352</v>
      </c>
    </row>
    <row collapsed="false" customFormat="false" customHeight="true" hidden="false" ht="18" outlineLevel="0" r="13">
      <c r="A13" s="143"/>
      <c r="E13" s="135" t="n">
        <v>40</v>
      </c>
      <c r="L13" s="139" t="s">
        <v>354</v>
      </c>
      <c r="Q13" s="140" t="s">
        <v>355</v>
      </c>
    </row>
    <row collapsed="false" customFormat="false" customHeight="true" hidden="false" ht="18" outlineLevel="0" r="14">
      <c r="E14" s="135" t="n">
        <v>222</v>
      </c>
      <c r="L14" s="139" t="s">
        <v>356</v>
      </c>
      <c r="Q14" s="140" t="s">
        <v>357</v>
      </c>
    </row>
    <row collapsed="false" customFormat="false" customHeight="true" hidden="false" ht="18" outlineLevel="0" r="15">
      <c r="D15" s="135" t="s">
        <v>358</v>
      </c>
      <c r="E15" s="135" t="n">
        <v>777</v>
      </c>
      <c r="J15" s="138" t="s">
        <v>358</v>
      </c>
      <c r="L15" s="139" t="s">
        <v>359</v>
      </c>
      <c r="Q15" s="140" t="s">
        <v>360</v>
      </c>
    </row>
    <row collapsed="false" customFormat="false" customHeight="true" hidden="false" ht="18" outlineLevel="0" r="16">
      <c r="E16" s="135" t="n">
        <v>22</v>
      </c>
      <c r="L16" s="139" t="s">
        <v>361</v>
      </c>
      <c r="Q16" s="140" t="s">
        <v>362</v>
      </c>
    </row>
    <row collapsed="false" customFormat="false" customHeight="true" hidden="false" ht="18" outlineLevel="0" r="17">
      <c r="E17" s="135" t="n">
        <v>33.33</v>
      </c>
      <c r="L17" s="139" t="s">
        <v>361</v>
      </c>
      <c r="Q17" s="140" t="s">
        <v>363</v>
      </c>
    </row>
  </sheetData>
  <printOptions headings="false" gridLines="false" gridLinesSet="true" horizontalCentered="false" verticalCentered="false"/>
  <pageMargins left="0.39375" right="0.196527777777778" top="0.590277777777778" bottom="1.18055555555556" header="0.196527777777778" footer="0.196527777777778"/>
  <pageSetup blackAndWhite="false" cellComments="none" copies="1" draft="false" firstPageNumber="0" fitToHeight="0" fitToWidth="1" horizontalDpi="300" orientation="portrait" pageOrder="downThenOver" paperSize="9" scale="100" useFirstPageNumber="false" usePrinterDefaults="false" verticalDpi="300"/>
  <headerFooter differentFirst="false" differentOddEven="false">
    <oddHeader>&amp;L&amp;"Verdana,Regular"&amp;8 [ToolHeader]&amp;C&amp;"Verdana,Regular" [MName]&amp;R&amp;"Verdana,Regular"&amp;8 [BNR]/[MNR]
?[MonatJahr]</oddHeader>
    <oddFooter>&amp;L&amp;"Verdana,Regular"&amp;8 © DATEV eG, gedruckt am &amp;D &amp;T&amp;R&amp;"Verdana,Regular"&amp;8 Seite &amp;P von &amp;N</oddFooter>
  </headerFooter>
  <drawing r:id="rId2"/>
  <legacyDrawing r:id="rId3"/>
</worksheet>
</file>

<file path=xl/worksheets/sheet13.xml><?xml version="1.0" encoding="utf-8"?>
<worksheet xmlns="http://schemas.openxmlformats.org/spreadsheetml/2006/main" xmlns:r="http://schemas.openxmlformats.org/officeDocument/2006/relationships">
  <sheetPr filterMode="false">
    <pageSetUpPr fitToPage="true"/>
  </sheetPr>
  <dimension ref="A1:BA21"/>
  <sheetViews>
    <sheetView colorId="64" defaultGridColor="true" rightToLeft="false" showFormulas="false" showGridLines="true" showOutlineSymbols="true" showRowColHeaders="false" showZeros="true" tabSelected="false" topLeftCell="A1" view="normal" windowProtection="true" workbookViewId="0" zoomScale="100" zoomScaleNormal="100" zoomScalePageLayoutView="100">
      <pane activePane="bottomLeft" topLeftCell="A13" xSplit="0" ySplit="12"/>
      <selection activeCell="A1" activeCellId="0" pane="topLeft" sqref="A1"/>
      <selection activeCell="D18" activeCellId="0" pane="bottomLeft" sqref="D18"/>
    </sheetView>
  </sheetViews>
  <cols>
    <col collapsed="false" hidden="false" max="1" min="1" style="132" width="0.858823529411765"/>
    <col collapsed="false" hidden="false" max="2" min="2" style="133" width="4.72941176470588"/>
    <col collapsed="false" hidden="false" max="3" min="3" style="134" width="9.74901960784314"/>
    <col collapsed="false" hidden="false" max="5" min="4" style="135" width="12.6156862745098"/>
    <col collapsed="false" hidden="false" max="6" min="6" style="136" width="12.6156862745098"/>
    <col collapsed="false" hidden="false" max="8" min="7" style="137" width="1.57254901960784"/>
    <col collapsed="false" hidden="false" max="9" min="9" style="137" width="9.32549019607843"/>
    <col collapsed="false" hidden="false" max="10" min="10" style="138" width="11.043137254902"/>
    <col collapsed="false" hidden="false" max="11" min="11" style="138" width="9.45882352941177"/>
    <col collapsed="false" hidden="false" max="12" min="12" style="139" width="5.73333333333333"/>
    <col collapsed="false" hidden="true" max="14" min="13" style="138" width="0"/>
    <col collapsed="false" hidden="true" max="15" min="15" style="135" width="0"/>
    <col collapsed="false" hidden="false" max="16" min="16" style="135" width="9.74901960784314"/>
    <col collapsed="false" hidden="false" max="17" min="17" style="140" width="17.2117647058824"/>
    <col collapsed="false" hidden="false" max="18" min="18" style="141" width="4.72941176470588"/>
    <col collapsed="false" hidden="false" max="19" min="19" style="142" width="0.423529411764706"/>
    <col collapsed="false" hidden="false" max="20" min="20" style="100" width="0.423529411764706"/>
    <col collapsed="false" hidden="false" max="26" min="21" style="100" width="10.7529411764706"/>
    <col collapsed="false" hidden="true" max="29" min="27" style="143" width="0"/>
    <col collapsed="false" hidden="true" max="30" min="30" style="144" width="0"/>
    <col collapsed="false" hidden="true" max="31" min="31" style="143" width="0"/>
    <col collapsed="false" hidden="true" max="32" min="32" style="145" width="0"/>
    <col collapsed="false" hidden="true" max="36" min="33" style="143" width="0"/>
    <col collapsed="false" hidden="true" max="40" min="37" style="146" width="0"/>
    <col collapsed="false" hidden="true" max="42" min="41" style="144" width="0"/>
    <col collapsed="false" hidden="true" max="47" min="43" style="143" width="0"/>
    <col collapsed="false" hidden="true" max="257" min="48" style="147" width="0"/>
    <col collapsed="false" hidden="false" max="1025" min="258" style="0" width="1.57254901960784"/>
  </cols>
  <sheetData>
    <row collapsed="false" customFormat="true" customHeight="true" hidden="false" ht="18" outlineLevel="0" r="1" s="9">
      <c r="A1" s="6"/>
      <c r="B1" s="148" t="str">
        <f aca="false">ToolTitel</f>
        <v>Kassenerfassung für Office V.2.32</v>
      </c>
      <c r="C1" s="148"/>
      <c r="D1" s="149"/>
      <c r="E1" s="149"/>
      <c r="F1" s="150"/>
      <c r="G1" s="151"/>
      <c r="H1" s="151"/>
      <c r="I1" s="151"/>
      <c r="J1" s="152"/>
      <c r="K1" s="152"/>
      <c r="L1" s="153"/>
      <c r="M1" s="6"/>
      <c r="N1" s="152"/>
      <c r="O1" s="152"/>
      <c r="P1" s="152"/>
      <c r="Q1" s="6"/>
      <c r="R1" s="152"/>
      <c r="S1" s="154"/>
      <c r="T1" s="155"/>
      <c r="U1" s="100"/>
      <c r="V1" s="100"/>
      <c r="W1" s="100"/>
      <c r="X1" s="100"/>
      <c r="Y1" s="100"/>
      <c r="Z1" s="100"/>
      <c r="AA1" s="156" t="s">
        <v>309</v>
      </c>
      <c r="AB1" s="157" t="s">
        <v>310</v>
      </c>
      <c r="AC1" s="158" t="s">
        <v>311</v>
      </c>
      <c r="AD1" s="159" t="s">
        <v>312</v>
      </c>
      <c r="AE1" s="160" t="s">
        <v>313</v>
      </c>
      <c r="AF1" s="160" t="s">
        <v>314</v>
      </c>
      <c r="AG1" s="160" t="s">
        <v>315</v>
      </c>
      <c r="AH1" s="160" t="s">
        <v>316</v>
      </c>
      <c r="AI1" s="160" t="s">
        <v>317</v>
      </c>
      <c r="AJ1" s="160" t="s">
        <v>318</v>
      </c>
      <c r="AK1" s="160" t="s">
        <v>319</v>
      </c>
      <c r="AL1" s="160" t="s">
        <v>320</v>
      </c>
      <c r="AM1" s="160" t="s">
        <v>321</v>
      </c>
      <c r="AN1" s="160" t="s">
        <v>322</v>
      </c>
      <c r="AO1" s="160" t="s">
        <v>323</v>
      </c>
      <c r="AP1" s="159" t="s">
        <v>324</v>
      </c>
      <c r="AQ1" s="160" t="s">
        <v>325</v>
      </c>
      <c r="AR1" s="160" t="s">
        <v>326</v>
      </c>
      <c r="AS1" s="160" t="s">
        <v>327</v>
      </c>
      <c r="AT1" s="160" t="s">
        <v>328</v>
      </c>
      <c r="AU1" s="160" t="s">
        <v>329</v>
      </c>
      <c r="AV1" s="160"/>
      <c r="AW1" s="160"/>
      <c r="AX1" s="160"/>
      <c r="AY1" s="160"/>
      <c r="AZ1" s="160"/>
      <c r="BA1" s="160"/>
    </row>
    <row collapsed="false" customFormat="false" customHeight="true" hidden="false" ht="12" outlineLevel="0" r="2">
      <c r="A2" s="147"/>
      <c r="B2" s="161"/>
      <c r="C2" s="161"/>
      <c r="D2" s="162"/>
      <c r="E2" s="163"/>
      <c r="F2" s="164"/>
      <c r="G2" s="165"/>
      <c r="H2" s="165"/>
      <c r="I2" s="165"/>
      <c r="J2" s="166"/>
      <c r="K2" s="166"/>
      <c r="L2" s="167"/>
      <c r="M2" s="168"/>
      <c r="N2" s="169"/>
      <c r="O2" s="169"/>
      <c r="P2" s="169"/>
      <c r="Q2" s="168"/>
      <c r="R2" s="169"/>
      <c r="S2" s="170"/>
      <c r="AA2" s="89" t="s">
        <v>330</v>
      </c>
      <c r="AB2" s="89" t="s">
        <v>331</v>
      </c>
      <c r="AC2" s="89" t="s">
        <v>332</v>
      </c>
      <c r="AD2" s="171" t="s">
        <v>333</v>
      </c>
      <c r="AE2" s="171" t="s">
        <v>334</v>
      </c>
      <c r="AF2" s="147"/>
      <c r="AG2" s="147"/>
      <c r="AH2" s="147"/>
      <c r="AI2" s="147"/>
      <c r="AJ2" s="147"/>
      <c r="AK2" s="147"/>
      <c r="AL2" s="147"/>
      <c r="AM2" s="147"/>
      <c r="AN2" s="147"/>
      <c r="AO2" s="147"/>
      <c r="AP2" s="172"/>
      <c r="AQ2" s="147"/>
      <c r="AR2" s="147"/>
      <c r="AS2" s="147"/>
      <c r="AT2" s="147"/>
      <c r="AU2" s="147"/>
    </row>
    <row collapsed="false" customFormat="false" customHeight="true" hidden="false" ht="12" outlineLevel="0" r="3">
      <c r="A3" s="147"/>
      <c r="B3" s="161"/>
      <c r="C3" s="161"/>
      <c r="D3" s="162"/>
      <c r="E3" s="163"/>
      <c r="F3" s="164"/>
      <c r="G3" s="165"/>
      <c r="H3" s="165"/>
      <c r="I3" s="165"/>
      <c r="J3" s="166"/>
      <c r="K3" s="166"/>
      <c r="L3" s="167"/>
      <c r="M3" s="168"/>
      <c r="N3" s="169"/>
      <c r="O3" s="169"/>
      <c r="P3" s="169"/>
      <c r="Q3" s="168"/>
      <c r="R3" s="169"/>
      <c r="S3" s="170"/>
      <c r="AA3" s="173" t="n">
        <f aca="false">'01.2012'!AC3</f>
        <v>573.36</v>
      </c>
      <c r="AB3" s="174" t="n">
        <f aca="false">SUM(D:D)-SUM(E:E)</f>
        <v>196</v>
      </c>
      <c r="AC3" s="174" t="n">
        <f aca="false">AA3+AB3</f>
        <v>769.36</v>
      </c>
      <c r="AD3" s="175" t="n">
        <v>0</v>
      </c>
      <c r="AE3" s="171" t="b">
        <f aca="false">FALSE()</f>
        <v>0</v>
      </c>
      <c r="AF3" s="147"/>
      <c r="AG3" s="147"/>
      <c r="AH3" s="147"/>
      <c r="AI3" s="147"/>
      <c r="AJ3" s="147"/>
      <c r="AK3" s="147"/>
      <c r="AL3" s="147"/>
      <c r="AM3" s="147"/>
      <c r="AN3" s="147"/>
      <c r="AO3" s="147"/>
      <c r="AP3" s="172"/>
      <c r="AQ3" s="147"/>
      <c r="AR3" s="147"/>
      <c r="AS3" s="147"/>
      <c r="AT3" s="147"/>
      <c r="AU3" s="147"/>
    </row>
    <row collapsed="false" customFormat="false" customHeight="true" hidden="false" ht="3" outlineLevel="0" r="4">
      <c r="A4" s="147"/>
      <c r="B4" s="176"/>
      <c r="C4" s="177"/>
      <c r="D4" s="178"/>
      <c r="E4" s="178"/>
      <c r="F4" s="179"/>
      <c r="G4" s="180"/>
      <c r="H4" s="180"/>
      <c r="I4" s="180"/>
      <c r="J4" s="181"/>
      <c r="K4" s="181"/>
      <c r="L4" s="182"/>
      <c r="M4" s="183"/>
      <c r="N4" s="184"/>
      <c r="O4" s="184"/>
      <c r="P4" s="184"/>
      <c r="Q4" s="185"/>
      <c r="R4" s="181"/>
      <c r="S4" s="186"/>
      <c r="AA4" s="187"/>
      <c r="AB4" s="188"/>
      <c r="AC4" s="188"/>
      <c r="AD4" s="172"/>
      <c r="AE4" s="147"/>
      <c r="AF4" s="147"/>
      <c r="AG4" s="147"/>
      <c r="AH4" s="147"/>
      <c r="AI4" s="147"/>
      <c r="AJ4" s="147"/>
      <c r="AK4" s="147"/>
      <c r="AL4" s="147"/>
      <c r="AM4" s="147"/>
      <c r="AN4" s="147"/>
      <c r="AO4" s="147"/>
      <c r="AP4" s="172"/>
      <c r="AQ4" s="147"/>
      <c r="AR4" s="147"/>
      <c r="AS4" s="147"/>
      <c r="AT4" s="147"/>
      <c r="AU4" s="147"/>
    </row>
    <row collapsed="false" customFormat="false" customHeight="true" hidden="false" ht="11.25" outlineLevel="0" r="5">
      <c r="A5" s="147"/>
      <c r="B5" s="189"/>
      <c r="C5" s="190"/>
      <c r="D5" s="191"/>
      <c r="E5" s="192"/>
      <c r="F5" s="193"/>
      <c r="G5" s="194"/>
      <c r="H5" s="194"/>
      <c r="I5" s="191" t="s">
        <v>335</v>
      </c>
      <c r="J5" s="192" t="str">
        <f aca="false">AF7&amp;" "</f>
        <v>Belegdatum </v>
      </c>
      <c r="K5" s="195"/>
      <c r="L5" s="196"/>
      <c r="M5" s="197"/>
      <c r="N5" s="197"/>
      <c r="O5" s="198"/>
      <c r="P5" s="199" t="s">
        <v>336</v>
      </c>
      <c r="Q5" s="200" t="n">
        <f aca="false">IF(ShowEinAusOnSaldo,TEXT(SUM(D:D),"#.##0,00")&amp;TrennzeichenEinAus&amp;TEXT(SUM(E:E),"#.##0,00"),SUM(D:D)-SUM(E:E))</f>
        <v>196</v>
      </c>
      <c r="R5" s="201"/>
      <c r="S5" s="202"/>
      <c r="AA5" s="89" t="s">
        <v>337</v>
      </c>
      <c r="AB5" s="203" t="str">
        <f aca="false">AC5&amp;"/"&amp;AD5</f>
        <v>02/2012</v>
      </c>
      <c r="AC5" s="204" t="s">
        <v>364</v>
      </c>
      <c r="AD5" s="171" t="n">
        <v>2012</v>
      </c>
      <c r="AE5" s="147"/>
      <c r="AF5" s="147"/>
      <c r="AG5" s="147"/>
      <c r="AH5" s="147"/>
      <c r="AI5" s="147"/>
      <c r="AJ5" s="147"/>
      <c r="AK5" s="147"/>
      <c r="AL5" s="147"/>
      <c r="AM5" s="147"/>
      <c r="AN5" s="147"/>
      <c r="AO5" s="147"/>
      <c r="AP5" s="172"/>
      <c r="AQ5" s="147"/>
      <c r="AR5" s="147"/>
      <c r="AS5" s="147"/>
      <c r="AT5" s="147"/>
      <c r="AU5" s="147"/>
    </row>
    <row collapsed="false" customFormat="false" customHeight="true" hidden="false" ht="2.25" outlineLevel="0" r="6">
      <c r="A6" s="147"/>
      <c r="B6" s="189"/>
      <c r="C6" s="190"/>
      <c r="D6" s="205"/>
      <c r="E6" s="205"/>
      <c r="F6" s="193"/>
      <c r="G6" s="194"/>
      <c r="H6" s="194"/>
      <c r="I6" s="194"/>
      <c r="J6" s="201"/>
      <c r="K6" s="195"/>
      <c r="L6" s="196"/>
      <c r="M6" s="197"/>
      <c r="N6" s="197"/>
      <c r="O6" s="206"/>
      <c r="P6" s="207"/>
      <c r="Q6" s="208"/>
      <c r="R6" s="201"/>
      <c r="S6" s="202"/>
      <c r="AA6" s="187"/>
      <c r="AB6" s="187"/>
      <c r="AC6" s="187"/>
      <c r="AD6" s="172"/>
      <c r="AE6" s="147"/>
      <c r="AF6" s="147"/>
      <c r="AG6" s="147"/>
      <c r="AH6" s="147"/>
      <c r="AI6" s="147"/>
      <c r="AJ6" s="147"/>
      <c r="AK6" s="147"/>
      <c r="AL6" s="147"/>
      <c r="AM6" s="147"/>
      <c r="AN6" s="147"/>
      <c r="AO6" s="147"/>
      <c r="AP6" s="172"/>
      <c r="AQ6" s="147"/>
      <c r="AR6" s="147"/>
      <c r="AS6" s="147"/>
      <c r="AT6" s="147"/>
      <c r="AU6" s="147"/>
    </row>
    <row collapsed="false" customFormat="false" customHeight="true" hidden="false" ht="11.25" outlineLevel="0" r="7">
      <c r="A7" s="147"/>
      <c r="B7" s="209"/>
      <c r="C7" s="194"/>
      <c r="D7" s="199" t="s">
        <v>338</v>
      </c>
      <c r="E7" s="210" t="str">
        <f aca="false">" "&amp;IF(BNR&lt;&gt;"",BNR,"")&amp;IF(AND(BNR&lt;&gt;"",MNR&lt;&gt;"")," / ","")&amp;IF(MNR&lt;&gt;"",MNR,"")</f>
        <v> 31337 / 1337</v>
      </c>
      <c r="F7" s="211"/>
      <c r="G7" s="212"/>
      <c r="H7" s="212"/>
      <c r="I7" s="213" t="s">
        <v>339</v>
      </c>
      <c r="J7" s="214" t="n">
        <f aca="false">KtoNummer</f>
        <v>1000</v>
      </c>
      <c r="K7" s="215"/>
      <c r="L7" s="216"/>
      <c r="M7" s="197"/>
      <c r="N7" s="197"/>
      <c r="O7" s="198"/>
      <c r="P7" s="199" t="s">
        <v>340</v>
      </c>
      <c r="Q7" s="217" t="n">
        <f aca="false">AA3</f>
        <v>573.36</v>
      </c>
      <c r="R7" s="201"/>
      <c r="S7" s="202"/>
      <c r="AA7" s="218" t="s">
        <v>341</v>
      </c>
      <c r="AB7" s="219" t="n">
        <v>40940</v>
      </c>
      <c r="AC7" s="219" t="n">
        <v>40909</v>
      </c>
      <c r="AD7" s="220" t="s">
        <v>342</v>
      </c>
      <c r="AE7" s="107" t="n">
        <v>32</v>
      </c>
      <c r="AF7" s="90" t="s">
        <v>266</v>
      </c>
      <c r="AG7" s="90" t="n">
        <v>0</v>
      </c>
      <c r="AH7" s="147"/>
      <c r="AI7" s="147"/>
      <c r="AJ7" s="147"/>
      <c r="AK7" s="147"/>
      <c r="AL7" s="147"/>
      <c r="AM7" s="147"/>
      <c r="AN7" s="147"/>
      <c r="AO7" s="147"/>
      <c r="AP7" s="172"/>
      <c r="AQ7" s="147"/>
      <c r="AR7" s="147"/>
      <c r="AS7" s="147"/>
      <c r="AT7" s="147"/>
      <c r="AU7" s="147"/>
    </row>
    <row collapsed="false" customFormat="false" customHeight="true" hidden="false" ht="2.25" outlineLevel="0" r="8">
      <c r="A8" s="187"/>
      <c r="B8" s="209"/>
      <c r="C8" s="194"/>
      <c r="D8" s="221"/>
      <c r="E8" s="222"/>
      <c r="F8" s="223"/>
      <c r="G8" s="212"/>
      <c r="H8" s="212"/>
      <c r="I8" s="212"/>
      <c r="J8" s="224"/>
      <c r="K8" s="215"/>
      <c r="L8" s="216"/>
      <c r="M8" s="197"/>
      <c r="N8" s="216"/>
      <c r="O8" s="225"/>
      <c r="P8" s="222"/>
      <c r="Q8" s="207"/>
      <c r="R8" s="201"/>
      <c r="S8" s="202"/>
      <c r="AA8" s="187"/>
      <c r="AB8" s="187"/>
      <c r="AC8" s="187"/>
      <c r="AD8" s="100"/>
      <c r="AE8" s="147"/>
      <c r="AF8" s="147"/>
      <c r="AG8" s="147"/>
      <c r="AH8" s="147"/>
      <c r="AI8" s="147"/>
      <c r="AJ8" s="147"/>
      <c r="AK8" s="147"/>
      <c r="AL8" s="147"/>
      <c r="AM8" s="147"/>
      <c r="AN8" s="147"/>
      <c r="AO8" s="147"/>
      <c r="AP8" s="172"/>
      <c r="AQ8" s="147"/>
      <c r="AR8" s="147"/>
      <c r="AS8" s="147"/>
      <c r="AT8" s="147"/>
      <c r="AU8" s="147"/>
    </row>
    <row collapsed="false" customFormat="false" customHeight="true" hidden="false" ht="11.25" outlineLevel="0" r="9">
      <c r="A9" s="187"/>
      <c r="B9" s="209"/>
      <c r="C9" s="194"/>
      <c r="D9" s="226" t="s">
        <v>343</v>
      </c>
      <c r="E9" s="227" t="str">
        <f aca="false">" "&amp;IF(AB5&lt;&gt;"",AB5,"")</f>
        <v> 02/2012</v>
      </c>
      <c r="F9" s="223"/>
      <c r="G9" s="212"/>
      <c r="H9" s="212"/>
      <c r="I9" s="212" t="s">
        <v>344</v>
      </c>
      <c r="J9" s="227" t="str">
        <f aca="false">EingabeWährung</f>
        <v>EUR</v>
      </c>
      <c r="K9" s="215"/>
      <c r="L9" s="216"/>
      <c r="M9" s="197"/>
      <c r="N9" s="197"/>
      <c r="O9" s="198"/>
      <c r="P9" s="199" t="s">
        <v>345</v>
      </c>
      <c r="Q9" s="217" t="n">
        <f aca="false">AC3</f>
        <v>769.36</v>
      </c>
      <c r="R9" s="201"/>
      <c r="S9" s="202"/>
      <c r="AA9" s="89" t="s">
        <v>346</v>
      </c>
      <c r="AB9" s="219" t="n">
        <v>40968</v>
      </c>
      <c r="AC9" s="187"/>
      <c r="AD9" s="228" t="s">
        <v>69</v>
      </c>
      <c r="AE9" s="147"/>
      <c r="AF9" s="147"/>
      <c r="AG9" s="147"/>
      <c r="AH9" s="147"/>
      <c r="AI9" s="147"/>
      <c r="AJ9" s="147"/>
      <c r="AK9" s="147"/>
      <c r="AL9" s="147"/>
      <c r="AM9" s="147"/>
      <c r="AN9" s="147"/>
      <c r="AO9" s="147"/>
      <c r="AP9" s="172"/>
      <c r="AQ9" s="147"/>
      <c r="AR9" s="147"/>
      <c r="AS9" s="147"/>
      <c r="AT9" s="147"/>
      <c r="AU9" s="147"/>
    </row>
    <row collapsed="false" customFormat="false" customHeight="true" hidden="false" ht="3" outlineLevel="0" r="10">
      <c r="A10" s="187"/>
      <c r="B10" s="229"/>
      <c r="C10" s="230"/>
      <c r="D10" s="231"/>
      <c r="E10" s="231"/>
      <c r="F10" s="232"/>
      <c r="G10" s="230"/>
      <c r="H10" s="230"/>
      <c r="I10" s="230"/>
      <c r="J10" s="233"/>
      <c r="K10" s="233"/>
      <c r="L10" s="234"/>
      <c r="M10" s="235"/>
      <c r="N10" s="208"/>
      <c r="O10" s="208"/>
      <c r="P10" s="208"/>
      <c r="Q10" s="236"/>
      <c r="R10" s="233"/>
      <c r="S10" s="237"/>
      <c r="AA10" s="187"/>
      <c r="AB10" s="187"/>
      <c r="AC10" s="187"/>
      <c r="AD10" s="238"/>
      <c r="AE10" s="147"/>
      <c r="AF10" s="147"/>
      <c r="AG10" s="147"/>
      <c r="AH10" s="147"/>
      <c r="AI10" s="147"/>
      <c r="AJ10" s="147"/>
      <c r="AK10" s="147"/>
      <c r="AL10" s="147"/>
      <c r="AM10" s="147"/>
      <c r="AN10" s="147"/>
      <c r="AO10" s="147"/>
      <c r="AP10" s="172"/>
      <c r="AQ10" s="147"/>
      <c r="AR10" s="147"/>
      <c r="AS10" s="147"/>
      <c r="AT10" s="147"/>
      <c r="AU10" s="147"/>
    </row>
    <row collapsed="false" customFormat="false" customHeight="true" hidden="false" ht="4.5" outlineLevel="0" r="11">
      <c r="A11" s="187"/>
      <c r="B11" s="194"/>
      <c r="C11" s="194"/>
      <c r="D11" s="205"/>
      <c r="E11" s="205"/>
      <c r="F11" s="193"/>
      <c r="G11" s="194"/>
      <c r="H11" s="194"/>
      <c r="I11" s="194"/>
      <c r="J11" s="201"/>
      <c r="K11" s="201"/>
      <c r="L11" s="239"/>
      <c r="M11" s="207"/>
      <c r="N11" s="201"/>
      <c r="O11" s="201"/>
      <c r="P11" s="201"/>
      <c r="Q11" s="207"/>
      <c r="R11" s="201"/>
      <c r="S11" s="195"/>
      <c r="AA11" s="187"/>
      <c r="AB11" s="187"/>
      <c r="AC11" s="187"/>
      <c r="AD11" s="240"/>
      <c r="AE11" s="147"/>
      <c r="AF11" s="147"/>
      <c r="AG11" s="147"/>
      <c r="AH11" s="147"/>
      <c r="AI11" s="147"/>
      <c r="AJ11" s="147"/>
      <c r="AK11" s="147"/>
      <c r="AL11" s="147"/>
      <c r="AM11" s="147"/>
      <c r="AN11" s="147"/>
      <c r="AO11" s="147"/>
      <c r="AP11" s="172"/>
      <c r="AQ11" s="147"/>
      <c r="AR11" s="147"/>
      <c r="AS11" s="147"/>
      <c r="AT11" s="147"/>
      <c r="AU11" s="147"/>
    </row>
    <row collapsed="false" customFormat="true" customHeight="true" hidden="false" ht="22.5" outlineLevel="0" r="12" s="252">
      <c r="A12" s="241"/>
      <c r="B12" s="242" t="s">
        <v>65</v>
      </c>
      <c r="C12" s="242" t="s">
        <v>66</v>
      </c>
      <c r="D12" s="242" t="s">
        <v>67</v>
      </c>
      <c r="E12" s="242" t="s">
        <v>68</v>
      </c>
      <c r="F12" s="243" t="s">
        <v>347</v>
      </c>
      <c r="G12" s="242" t="s">
        <v>61</v>
      </c>
      <c r="H12" s="242" t="s">
        <v>70</v>
      </c>
      <c r="I12" s="242" t="s">
        <v>71</v>
      </c>
      <c r="J12" s="242" t="s">
        <v>72</v>
      </c>
      <c r="K12" s="242" t="s">
        <v>73</v>
      </c>
      <c r="L12" s="244" t="s">
        <v>74</v>
      </c>
      <c r="M12" s="242" t="s">
        <v>75</v>
      </c>
      <c r="N12" s="242" t="s">
        <v>76</v>
      </c>
      <c r="O12" s="242" t="s">
        <v>77</v>
      </c>
      <c r="P12" s="242" t="s">
        <v>78</v>
      </c>
      <c r="Q12" s="242" t="s">
        <v>22</v>
      </c>
      <c r="R12" s="245" t="s">
        <v>348</v>
      </c>
      <c r="S12" s="246"/>
      <c r="T12" s="100"/>
      <c r="U12" s="100"/>
      <c r="V12" s="100"/>
      <c r="W12" s="100"/>
      <c r="X12" s="100"/>
      <c r="Y12" s="100"/>
      <c r="Z12" s="100"/>
      <c r="AA12" s="247" t="s">
        <v>80</v>
      </c>
      <c r="AB12" s="247" t="s">
        <v>81</v>
      </c>
      <c r="AC12" s="247" t="s">
        <v>82</v>
      </c>
      <c r="AD12" s="248" t="n">
        <f aca="false">AA3</f>
        <v>573.36</v>
      </c>
      <c r="AE12" s="249" t="s">
        <v>83</v>
      </c>
      <c r="AF12" s="250" t="s">
        <v>84</v>
      </c>
      <c r="AG12" s="250" t="s">
        <v>85</v>
      </c>
      <c r="AH12" s="249" t="s">
        <v>86</v>
      </c>
      <c r="AI12" s="249" t="s">
        <v>87</v>
      </c>
      <c r="AJ12" s="249" t="s">
        <v>88</v>
      </c>
      <c r="AK12" s="249" t="s">
        <v>89</v>
      </c>
      <c r="AL12" s="249" t="s">
        <v>90</v>
      </c>
      <c r="AM12" s="249" t="s">
        <v>91</v>
      </c>
      <c r="AN12" s="249" t="s">
        <v>92</v>
      </c>
      <c r="AO12" s="249" t="s">
        <v>93</v>
      </c>
      <c r="AP12" s="251" t="s">
        <v>94</v>
      </c>
      <c r="AQ12" s="251" t="s">
        <v>95</v>
      </c>
      <c r="AR12" s="251" t="s">
        <v>349</v>
      </c>
      <c r="AS12" s="251" t="s">
        <v>350</v>
      </c>
      <c r="AT12" s="251" t="s">
        <v>351</v>
      </c>
      <c r="AU12" s="251" t="s">
        <v>352</v>
      </c>
    </row>
    <row collapsed="false" customFormat="false" customHeight="true" hidden="false" ht="18" outlineLevel="0" r="13">
      <c r="A13" s="143"/>
      <c r="E13" s="135" t="n">
        <v>450</v>
      </c>
      <c r="L13" s="139" t="s">
        <v>365</v>
      </c>
      <c r="Q13" s="140" t="s">
        <v>366</v>
      </c>
    </row>
    <row collapsed="false" customFormat="false" customHeight="true" hidden="false" ht="18" outlineLevel="0" r="14">
      <c r="E14" s="135" t="n">
        <v>25</v>
      </c>
      <c r="L14" s="139" t="s">
        <v>365</v>
      </c>
      <c r="Q14" s="140" t="s">
        <v>367</v>
      </c>
    </row>
    <row collapsed="false" customFormat="false" customHeight="true" hidden="false" ht="18" outlineLevel="0" r="15">
      <c r="D15" s="135" t="n">
        <v>1000</v>
      </c>
      <c r="L15" s="139" t="s">
        <v>365</v>
      </c>
      <c r="Q15" s="140" t="s">
        <v>368</v>
      </c>
    </row>
    <row collapsed="false" customFormat="false" customHeight="true" hidden="false" ht="18" outlineLevel="0" r="16">
      <c r="E16" s="135" t="n">
        <v>555</v>
      </c>
      <c r="L16" s="139" t="s">
        <v>369</v>
      </c>
      <c r="Q16" s="140" t="s">
        <v>370</v>
      </c>
    </row>
    <row collapsed="false" customFormat="false" customHeight="true" hidden="false" ht="18" outlineLevel="0" r="17">
      <c r="D17" s="135" t="n">
        <v>2000</v>
      </c>
      <c r="L17" s="139" t="s">
        <v>371</v>
      </c>
      <c r="Q17" s="140" t="s">
        <v>372</v>
      </c>
    </row>
    <row collapsed="false" customFormat="false" customHeight="true" hidden="false" ht="18" outlineLevel="0" r="18">
      <c r="E18" s="135" t="n">
        <v>999</v>
      </c>
      <c r="L18" s="139" t="s">
        <v>371</v>
      </c>
      <c r="Q18" s="140" t="s">
        <v>373</v>
      </c>
    </row>
    <row collapsed="false" customFormat="false" customHeight="true" hidden="false" ht="18" outlineLevel="0" r="19">
      <c r="E19" s="135" t="n">
        <v>700</v>
      </c>
      <c r="L19" s="139" t="s">
        <v>371</v>
      </c>
      <c r="Q19" s="140" t="s">
        <v>374</v>
      </c>
    </row>
    <row collapsed="false" customFormat="false" customHeight="true" hidden="false" ht="18" outlineLevel="0" r="20">
      <c r="E20" s="135" t="n">
        <v>55</v>
      </c>
      <c r="L20" s="139" t="s">
        <v>375</v>
      </c>
      <c r="Q20" s="140" t="s">
        <v>376</v>
      </c>
    </row>
    <row collapsed="false" customFormat="false" customHeight="true" hidden="false" ht="18" outlineLevel="0" r="21">
      <c r="E21" s="135" t="n">
        <v>20</v>
      </c>
      <c r="L21" s="139" t="s">
        <v>377</v>
      </c>
      <c r="Q21" s="140" t="s">
        <v>378</v>
      </c>
    </row>
  </sheetData>
  <printOptions headings="false" gridLines="false" gridLinesSet="true" horizontalCentered="false" verticalCentered="false"/>
  <pageMargins left="0.39375" right="0.196527777777778" top="0.590277777777778" bottom="1.18055555555556" header="0.196527777777778" footer="0.196527777777778"/>
  <pageSetup blackAndWhite="false" cellComments="none" copies="1" draft="false" firstPageNumber="0" fitToHeight="0" fitToWidth="1" horizontalDpi="300" orientation="portrait" pageOrder="downThenOver" paperSize="9" scale="100" useFirstPageNumber="false" usePrinterDefaults="false" verticalDpi="300"/>
  <headerFooter differentFirst="false" differentOddEven="false">
    <oddHeader>&amp;L&amp;"Verdana,Regular"&amp;8 [ToolHeader]&amp;C&amp;"Verdana,Regular" [MName]&amp;R&amp;"Verdana,Regular"&amp;8 [BNR]/[MNR]
?[MonatJahr]</oddHeader>
    <oddFooter>&amp;L&amp;"Verdana,Regular"&amp;8 © DATEV eG, gedruckt am &amp;D &amp;T&amp;R&amp;"Verdana,Regular"&amp;8 Seite &amp;P von &amp;N</oddFooter>
  </headerFooter>
  <drawing r:id="rId2"/>
  <legacyDrawing r:id="rId3"/>
</worksheet>
</file>

<file path=xl/worksheets/sheet14.xml><?xml version="1.0" encoding="utf-8"?>
<worksheet xmlns="http://schemas.openxmlformats.org/spreadsheetml/2006/main" xmlns:r="http://schemas.openxmlformats.org/officeDocument/2006/relationships">
  <sheetPr filterMode="false">
    <pageSetUpPr fitToPage="true"/>
  </sheetPr>
  <dimension ref="A1:BA16"/>
  <sheetViews>
    <sheetView colorId="64" defaultGridColor="true" rightToLeft="false" showFormulas="false" showGridLines="true" showOutlineSymbols="true" showRowColHeaders="false" showZeros="true" tabSelected="false" topLeftCell="A1" view="normal" windowProtection="true" workbookViewId="0" zoomScale="100" zoomScaleNormal="100" zoomScalePageLayoutView="100">
      <pane activePane="bottomLeft" topLeftCell="A13" xSplit="0" ySplit="12"/>
      <selection activeCell="A1" activeCellId="0" pane="topLeft" sqref="A1"/>
      <selection activeCell="E17" activeCellId="0" pane="bottomLeft" sqref="E17"/>
    </sheetView>
  </sheetViews>
  <cols>
    <col collapsed="false" hidden="false" max="1" min="1" style="132" width="0.858823529411765"/>
    <col collapsed="false" hidden="false" max="2" min="2" style="133" width="4.72941176470588"/>
    <col collapsed="false" hidden="false" max="3" min="3" style="134" width="9.74901960784314"/>
    <col collapsed="false" hidden="false" max="5" min="4" style="135" width="12.6156862745098"/>
    <col collapsed="false" hidden="false" max="6" min="6" style="136" width="12.6156862745098"/>
    <col collapsed="false" hidden="false" max="8" min="7" style="137" width="1.57254901960784"/>
    <col collapsed="false" hidden="false" max="9" min="9" style="137" width="9.32549019607843"/>
    <col collapsed="false" hidden="false" max="10" min="10" style="138" width="11.043137254902"/>
    <col collapsed="false" hidden="false" max="11" min="11" style="138" width="9.45882352941177"/>
    <col collapsed="false" hidden="false" max="12" min="12" style="139" width="5.73333333333333"/>
    <col collapsed="false" hidden="true" max="14" min="13" style="138" width="0"/>
    <col collapsed="false" hidden="true" max="15" min="15" style="135" width="0"/>
    <col collapsed="false" hidden="false" max="16" min="16" style="135" width="9.74901960784314"/>
    <col collapsed="false" hidden="false" max="17" min="17" style="140" width="17.2117647058824"/>
    <col collapsed="false" hidden="false" max="18" min="18" style="141" width="4.72941176470588"/>
    <col collapsed="false" hidden="false" max="19" min="19" style="142" width="0.423529411764706"/>
    <col collapsed="false" hidden="false" max="20" min="20" style="100" width="0.423529411764706"/>
    <col collapsed="false" hidden="false" max="26" min="21" style="100" width="10.7529411764706"/>
    <col collapsed="false" hidden="true" max="29" min="27" style="143" width="0"/>
    <col collapsed="false" hidden="true" max="30" min="30" style="144" width="0"/>
    <col collapsed="false" hidden="true" max="31" min="31" style="143" width="0"/>
    <col collapsed="false" hidden="true" max="32" min="32" style="145" width="0"/>
    <col collapsed="false" hidden="true" max="36" min="33" style="143" width="0"/>
    <col collapsed="false" hidden="true" max="40" min="37" style="146" width="0"/>
    <col collapsed="false" hidden="true" max="42" min="41" style="144" width="0"/>
    <col collapsed="false" hidden="true" max="47" min="43" style="143" width="0"/>
    <col collapsed="false" hidden="true" max="257" min="48" style="147" width="0"/>
    <col collapsed="false" hidden="false" max="1025" min="258" style="0" width="1.57254901960784"/>
  </cols>
  <sheetData>
    <row collapsed="false" customFormat="true" customHeight="true" hidden="false" ht="18" outlineLevel="0" r="1" s="9">
      <c r="A1" s="6"/>
      <c r="B1" s="148" t="str">
        <f aca="false">ToolTitel</f>
        <v>Kassenerfassung für Office V.2.32</v>
      </c>
      <c r="C1" s="148"/>
      <c r="D1" s="149"/>
      <c r="E1" s="149"/>
      <c r="F1" s="150"/>
      <c r="G1" s="151"/>
      <c r="H1" s="151"/>
      <c r="I1" s="151"/>
      <c r="J1" s="152"/>
      <c r="K1" s="152"/>
      <c r="L1" s="153"/>
      <c r="M1" s="6"/>
      <c r="N1" s="152"/>
      <c r="O1" s="152"/>
      <c r="P1" s="152"/>
      <c r="Q1" s="6"/>
      <c r="R1" s="152"/>
      <c r="S1" s="154"/>
      <c r="T1" s="155"/>
      <c r="U1" s="100"/>
      <c r="V1" s="100"/>
      <c r="W1" s="100"/>
      <c r="X1" s="100"/>
      <c r="Y1" s="100"/>
      <c r="Z1" s="100"/>
      <c r="AA1" s="156" t="s">
        <v>309</v>
      </c>
      <c r="AB1" s="157" t="s">
        <v>310</v>
      </c>
      <c r="AC1" s="158" t="s">
        <v>311</v>
      </c>
      <c r="AD1" s="159" t="s">
        <v>312</v>
      </c>
      <c r="AE1" s="160" t="s">
        <v>313</v>
      </c>
      <c r="AF1" s="160" t="s">
        <v>314</v>
      </c>
      <c r="AG1" s="160" t="s">
        <v>315</v>
      </c>
      <c r="AH1" s="160" t="s">
        <v>316</v>
      </c>
      <c r="AI1" s="160" t="s">
        <v>317</v>
      </c>
      <c r="AJ1" s="160" t="s">
        <v>318</v>
      </c>
      <c r="AK1" s="160" t="s">
        <v>319</v>
      </c>
      <c r="AL1" s="160" t="s">
        <v>320</v>
      </c>
      <c r="AM1" s="160" t="s">
        <v>321</v>
      </c>
      <c r="AN1" s="160" t="s">
        <v>322</v>
      </c>
      <c r="AO1" s="160" t="s">
        <v>323</v>
      </c>
      <c r="AP1" s="159" t="s">
        <v>324</v>
      </c>
      <c r="AQ1" s="160" t="s">
        <v>325</v>
      </c>
      <c r="AR1" s="160" t="s">
        <v>326</v>
      </c>
      <c r="AS1" s="160" t="s">
        <v>327</v>
      </c>
      <c r="AT1" s="160" t="s">
        <v>328</v>
      </c>
      <c r="AU1" s="160" t="s">
        <v>329</v>
      </c>
      <c r="AV1" s="160"/>
      <c r="AW1" s="160"/>
      <c r="AX1" s="160"/>
      <c r="AY1" s="160"/>
      <c r="AZ1" s="160"/>
      <c r="BA1" s="160"/>
    </row>
    <row collapsed="false" customFormat="false" customHeight="true" hidden="false" ht="12" outlineLevel="0" r="2">
      <c r="A2" s="147"/>
      <c r="B2" s="161"/>
      <c r="C2" s="161"/>
      <c r="D2" s="162"/>
      <c r="E2" s="163"/>
      <c r="F2" s="164"/>
      <c r="G2" s="165"/>
      <c r="H2" s="165"/>
      <c r="I2" s="165"/>
      <c r="J2" s="166"/>
      <c r="K2" s="166"/>
      <c r="L2" s="167"/>
      <c r="M2" s="168"/>
      <c r="N2" s="169"/>
      <c r="O2" s="169"/>
      <c r="P2" s="169"/>
      <c r="Q2" s="168"/>
      <c r="R2" s="169"/>
      <c r="S2" s="170"/>
      <c r="AA2" s="89" t="s">
        <v>330</v>
      </c>
      <c r="AB2" s="89" t="s">
        <v>331</v>
      </c>
      <c r="AC2" s="89" t="s">
        <v>332</v>
      </c>
      <c r="AD2" s="171" t="s">
        <v>333</v>
      </c>
      <c r="AE2" s="171" t="s">
        <v>334</v>
      </c>
      <c r="AF2" s="147"/>
      <c r="AG2" s="147"/>
      <c r="AH2" s="147"/>
      <c r="AI2" s="147"/>
      <c r="AJ2" s="147"/>
      <c r="AK2" s="147"/>
      <c r="AL2" s="147"/>
      <c r="AM2" s="147"/>
      <c r="AN2" s="147"/>
      <c r="AO2" s="147"/>
      <c r="AP2" s="172"/>
      <c r="AQ2" s="147"/>
      <c r="AR2" s="147"/>
      <c r="AS2" s="147"/>
      <c r="AT2" s="147"/>
      <c r="AU2" s="147"/>
    </row>
    <row collapsed="false" customFormat="false" customHeight="true" hidden="false" ht="12" outlineLevel="0" r="3">
      <c r="A3" s="147"/>
      <c r="B3" s="161"/>
      <c r="C3" s="161"/>
      <c r="D3" s="162"/>
      <c r="E3" s="163"/>
      <c r="F3" s="164"/>
      <c r="G3" s="165"/>
      <c r="H3" s="165"/>
      <c r="I3" s="165"/>
      <c r="J3" s="166"/>
      <c r="K3" s="166"/>
      <c r="L3" s="167"/>
      <c r="M3" s="168"/>
      <c r="N3" s="169"/>
      <c r="O3" s="169"/>
      <c r="P3" s="169"/>
      <c r="Q3" s="168"/>
      <c r="R3" s="169"/>
      <c r="S3" s="170"/>
      <c r="AA3" s="173" t="n">
        <f aca="false">'02.2012'!AC3</f>
        <v>769.36</v>
      </c>
      <c r="AB3" s="174" t="n">
        <f aca="false">SUM(D:D)-SUM(E:E)</f>
        <v>268</v>
      </c>
      <c r="AC3" s="174" t="n">
        <f aca="false">AA3+AB3</f>
        <v>1037.36</v>
      </c>
      <c r="AD3" s="175" t="n">
        <v>0</v>
      </c>
      <c r="AE3" s="171" t="b">
        <f aca="false">FALSE()</f>
        <v>0</v>
      </c>
      <c r="AF3" s="147"/>
      <c r="AG3" s="147"/>
      <c r="AH3" s="147"/>
      <c r="AI3" s="147"/>
      <c r="AJ3" s="147"/>
      <c r="AK3" s="147"/>
      <c r="AL3" s="147"/>
      <c r="AM3" s="147"/>
      <c r="AN3" s="147"/>
      <c r="AO3" s="147"/>
      <c r="AP3" s="172"/>
      <c r="AQ3" s="147"/>
      <c r="AR3" s="147"/>
      <c r="AS3" s="147"/>
      <c r="AT3" s="147"/>
      <c r="AU3" s="147"/>
    </row>
    <row collapsed="false" customFormat="false" customHeight="true" hidden="false" ht="3" outlineLevel="0" r="4">
      <c r="A4" s="147"/>
      <c r="B4" s="176"/>
      <c r="C4" s="177"/>
      <c r="D4" s="178"/>
      <c r="E4" s="178"/>
      <c r="F4" s="179"/>
      <c r="G4" s="180"/>
      <c r="H4" s="180"/>
      <c r="I4" s="180"/>
      <c r="J4" s="181"/>
      <c r="K4" s="181"/>
      <c r="L4" s="182"/>
      <c r="M4" s="183"/>
      <c r="N4" s="184"/>
      <c r="O4" s="184"/>
      <c r="P4" s="184"/>
      <c r="Q4" s="185"/>
      <c r="R4" s="181"/>
      <c r="S4" s="186"/>
      <c r="AA4" s="187"/>
      <c r="AB4" s="188"/>
      <c r="AC4" s="188"/>
      <c r="AD4" s="172"/>
      <c r="AE4" s="147"/>
      <c r="AF4" s="147"/>
      <c r="AG4" s="147"/>
      <c r="AH4" s="147"/>
      <c r="AI4" s="147"/>
      <c r="AJ4" s="147"/>
      <c r="AK4" s="147"/>
      <c r="AL4" s="147"/>
      <c r="AM4" s="147"/>
      <c r="AN4" s="147"/>
      <c r="AO4" s="147"/>
      <c r="AP4" s="172"/>
      <c r="AQ4" s="147"/>
      <c r="AR4" s="147"/>
      <c r="AS4" s="147"/>
      <c r="AT4" s="147"/>
      <c r="AU4" s="147"/>
    </row>
    <row collapsed="false" customFormat="false" customHeight="true" hidden="false" ht="11.25" outlineLevel="0" r="5">
      <c r="A5" s="147"/>
      <c r="B5" s="189"/>
      <c r="C5" s="190"/>
      <c r="D5" s="191"/>
      <c r="E5" s="192"/>
      <c r="F5" s="193"/>
      <c r="G5" s="194"/>
      <c r="H5" s="194"/>
      <c r="I5" s="191" t="s">
        <v>335</v>
      </c>
      <c r="J5" s="192" t="str">
        <f aca="false">AF7&amp;" "</f>
        <v>Belegdatum </v>
      </c>
      <c r="K5" s="195"/>
      <c r="L5" s="196"/>
      <c r="M5" s="197"/>
      <c r="N5" s="197"/>
      <c r="O5" s="198"/>
      <c r="P5" s="199" t="s">
        <v>336</v>
      </c>
      <c r="Q5" s="200" t="n">
        <f aca="false">IF(ShowEinAusOnSaldo,TEXT(SUM(D:D),"#.##0,00")&amp;TrennzeichenEinAus&amp;TEXT(SUM(E:E),"#.##0,00"),SUM(D:D)-SUM(E:E))</f>
        <v>268</v>
      </c>
      <c r="R5" s="201"/>
      <c r="S5" s="202"/>
      <c r="AA5" s="89" t="s">
        <v>337</v>
      </c>
      <c r="AB5" s="203" t="str">
        <f aca="false">AC5&amp;"/"&amp;AD5</f>
        <v>03/2012</v>
      </c>
      <c r="AC5" s="204" t="s">
        <v>379</v>
      </c>
      <c r="AD5" s="171" t="n">
        <v>2012</v>
      </c>
      <c r="AE5" s="147"/>
      <c r="AF5" s="147"/>
      <c r="AG5" s="147"/>
      <c r="AH5" s="147"/>
      <c r="AI5" s="147"/>
      <c r="AJ5" s="147"/>
      <c r="AK5" s="147"/>
      <c r="AL5" s="147"/>
      <c r="AM5" s="147"/>
      <c r="AN5" s="147"/>
      <c r="AO5" s="147"/>
      <c r="AP5" s="172"/>
      <c r="AQ5" s="147"/>
      <c r="AR5" s="147"/>
      <c r="AS5" s="147"/>
      <c r="AT5" s="147"/>
      <c r="AU5" s="147"/>
    </row>
    <row collapsed="false" customFormat="false" customHeight="true" hidden="false" ht="2.25" outlineLevel="0" r="6">
      <c r="A6" s="147"/>
      <c r="B6" s="189"/>
      <c r="C6" s="190"/>
      <c r="D6" s="205"/>
      <c r="E6" s="205"/>
      <c r="F6" s="193"/>
      <c r="G6" s="194"/>
      <c r="H6" s="194"/>
      <c r="I6" s="194"/>
      <c r="J6" s="201"/>
      <c r="K6" s="195"/>
      <c r="L6" s="196"/>
      <c r="M6" s="197"/>
      <c r="N6" s="197"/>
      <c r="O6" s="206"/>
      <c r="P6" s="207"/>
      <c r="Q6" s="208"/>
      <c r="R6" s="201"/>
      <c r="S6" s="202"/>
      <c r="AA6" s="187"/>
      <c r="AB6" s="187"/>
      <c r="AC6" s="187"/>
      <c r="AD6" s="172"/>
      <c r="AE6" s="147"/>
      <c r="AF6" s="147"/>
      <c r="AG6" s="147"/>
      <c r="AH6" s="147"/>
      <c r="AI6" s="147"/>
      <c r="AJ6" s="147"/>
      <c r="AK6" s="147"/>
      <c r="AL6" s="147"/>
      <c r="AM6" s="147"/>
      <c r="AN6" s="147"/>
      <c r="AO6" s="147"/>
      <c r="AP6" s="172"/>
      <c r="AQ6" s="147"/>
      <c r="AR6" s="147"/>
      <c r="AS6" s="147"/>
      <c r="AT6" s="147"/>
      <c r="AU6" s="147"/>
    </row>
    <row collapsed="false" customFormat="false" customHeight="true" hidden="false" ht="11.25" outlineLevel="0" r="7">
      <c r="A7" s="147"/>
      <c r="B7" s="209"/>
      <c r="C7" s="194"/>
      <c r="D7" s="199" t="s">
        <v>338</v>
      </c>
      <c r="E7" s="210" t="str">
        <f aca="false">" "&amp;IF(BNR&lt;&gt;"",BNR,"")&amp;IF(AND(BNR&lt;&gt;"",MNR&lt;&gt;"")," / ","")&amp;IF(MNR&lt;&gt;"",MNR,"")</f>
        <v> 31337 / 1337</v>
      </c>
      <c r="F7" s="211"/>
      <c r="G7" s="212"/>
      <c r="H7" s="212"/>
      <c r="I7" s="213" t="s">
        <v>339</v>
      </c>
      <c r="J7" s="214" t="n">
        <f aca="false">KtoNummer</f>
        <v>1000</v>
      </c>
      <c r="K7" s="215"/>
      <c r="L7" s="216"/>
      <c r="M7" s="197"/>
      <c r="N7" s="197"/>
      <c r="O7" s="198"/>
      <c r="P7" s="199" t="s">
        <v>340</v>
      </c>
      <c r="Q7" s="217" t="n">
        <f aca="false">AA3</f>
        <v>769.36</v>
      </c>
      <c r="R7" s="201"/>
      <c r="S7" s="202"/>
      <c r="AA7" s="218" t="s">
        <v>341</v>
      </c>
      <c r="AB7" s="219" t="n">
        <v>40969</v>
      </c>
      <c r="AC7" s="219" t="n">
        <v>40940</v>
      </c>
      <c r="AD7" s="220" t="s">
        <v>342</v>
      </c>
      <c r="AE7" s="107" t="n">
        <v>32</v>
      </c>
      <c r="AF7" s="90" t="s">
        <v>266</v>
      </c>
      <c r="AG7" s="90" t="n">
        <v>0</v>
      </c>
      <c r="AH7" s="147"/>
      <c r="AI7" s="147"/>
      <c r="AJ7" s="147"/>
      <c r="AK7" s="147"/>
      <c r="AL7" s="147"/>
      <c r="AM7" s="147"/>
      <c r="AN7" s="147"/>
      <c r="AO7" s="147"/>
      <c r="AP7" s="172"/>
      <c r="AQ7" s="147"/>
      <c r="AR7" s="147"/>
      <c r="AS7" s="147"/>
      <c r="AT7" s="147"/>
      <c r="AU7" s="147"/>
    </row>
    <row collapsed="false" customFormat="false" customHeight="true" hidden="false" ht="2.25" outlineLevel="0" r="8">
      <c r="A8" s="187"/>
      <c r="B8" s="209"/>
      <c r="C8" s="194"/>
      <c r="D8" s="221"/>
      <c r="E8" s="222"/>
      <c r="F8" s="223"/>
      <c r="G8" s="212"/>
      <c r="H8" s="212"/>
      <c r="I8" s="212"/>
      <c r="J8" s="224"/>
      <c r="K8" s="215"/>
      <c r="L8" s="216"/>
      <c r="M8" s="197"/>
      <c r="N8" s="216"/>
      <c r="O8" s="225"/>
      <c r="P8" s="222"/>
      <c r="Q8" s="207"/>
      <c r="R8" s="201"/>
      <c r="S8" s="202"/>
      <c r="AA8" s="187"/>
      <c r="AB8" s="187"/>
      <c r="AC8" s="187"/>
      <c r="AD8" s="100"/>
      <c r="AE8" s="147"/>
      <c r="AF8" s="147"/>
      <c r="AG8" s="147"/>
      <c r="AH8" s="147"/>
      <c r="AI8" s="147"/>
      <c r="AJ8" s="147"/>
      <c r="AK8" s="147"/>
      <c r="AL8" s="147"/>
      <c r="AM8" s="147"/>
      <c r="AN8" s="147"/>
      <c r="AO8" s="147"/>
      <c r="AP8" s="172"/>
      <c r="AQ8" s="147"/>
      <c r="AR8" s="147"/>
      <c r="AS8" s="147"/>
      <c r="AT8" s="147"/>
      <c r="AU8" s="147"/>
    </row>
    <row collapsed="false" customFormat="false" customHeight="true" hidden="false" ht="11.25" outlineLevel="0" r="9">
      <c r="A9" s="187"/>
      <c r="B9" s="209"/>
      <c r="C9" s="194"/>
      <c r="D9" s="226" t="s">
        <v>343</v>
      </c>
      <c r="E9" s="227" t="str">
        <f aca="false">" "&amp;IF(AB5&lt;&gt;"",AB5,"")</f>
        <v> 03/2012</v>
      </c>
      <c r="F9" s="223"/>
      <c r="G9" s="212"/>
      <c r="H9" s="212"/>
      <c r="I9" s="212" t="s">
        <v>344</v>
      </c>
      <c r="J9" s="227" t="str">
        <f aca="false">EingabeWährung</f>
        <v>EUR</v>
      </c>
      <c r="K9" s="215"/>
      <c r="L9" s="216"/>
      <c r="M9" s="197"/>
      <c r="N9" s="197"/>
      <c r="O9" s="198"/>
      <c r="P9" s="199" t="s">
        <v>345</v>
      </c>
      <c r="Q9" s="217" t="n">
        <f aca="false">AC3</f>
        <v>1037.36</v>
      </c>
      <c r="R9" s="201"/>
      <c r="S9" s="202"/>
      <c r="AA9" s="89" t="s">
        <v>346</v>
      </c>
      <c r="AB9" s="219" t="n">
        <v>40999</v>
      </c>
      <c r="AC9" s="187"/>
      <c r="AD9" s="228" t="s">
        <v>69</v>
      </c>
      <c r="AE9" s="147"/>
      <c r="AF9" s="147"/>
      <c r="AG9" s="147"/>
      <c r="AH9" s="147"/>
      <c r="AI9" s="147"/>
      <c r="AJ9" s="147"/>
      <c r="AK9" s="147"/>
      <c r="AL9" s="147"/>
      <c r="AM9" s="147"/>
      <c r="AN9" s="147"/>
      <c r="AO9" s="147"/>
      <c r="AP9" s="172"/>
      <c r="AQ9" s="147"/>
      <c r="AR9" s="147"/>
      <c r="AS9" s="147"/>
      <c r="AT9" s="147"/>
      <c r="AU9" s="147"/>
    </row>
    <row collapsed="false" customFormat="false" customHeight="true" hidden="false" ht="3" outlineLevel="0" r="10">
      <c r="A10" s="187"/>
      <c r="B10" s="229"/>
      <c r="C10" s="230"/>
      <c r="D10" s="231"/>
      <c r="E10" s="231"/>
      <c r="F10" s="232"/>
      <c r="G10" s="230"/>
      <c r="H10" s="230"/>
      <c r="I10" s="230"/>
      <c r="J10" s="233"/>
      <c r="K10" s="233"/>
      <c r="L10" s="234"/>
      <c r="M10" s="235"/>
      <c r="N10" s="208"/>
      <c r="O10" s="208"/>
      <c r="P10" s="208"/>
      <c r="Q10" s="236"/>
      <c r="R10" s="233"/>
      <c r="S10" s="237"/>
      <c r="AA10" s="187"/>
      <c r="AB10" s="187"/>
      <c r="AC10" s="187"/>
      <c r="AD10" s="238"/>
      <c r="AE10" s="147"/>
      <c r="AF10" s="147"/>
      <c r="AG10" s="147"/>
      <c r="AH10" s="147"/>
      <c r="AI10" s="147"/>
      <c r="AJ10" s="147"/>
      <c r="AK10" s="147"/>
      <c r="AL10" s="147"/>
      <c r="AM10" s="147"/>
      <c r="AN10" s="147"/>
      <c r="AO10" s="147"/>
      <c r="AP10" s="172"/>
      <c r="AQ10" s="147"/>
      <c r="AR10" s="147"/>
      <c r="AS10" s="147"/>
      <c r="AT10" s="147"/>
      <c r="AU10" s="147"/>
    </row>
    <row collapsed="false" customFormat="false" customHeight="true" hidden="false" ht="4.5" outlineLevel="0" r="11">
      <c r="A11" s="187"/>
      <c r="B11" s="194"/>
      <c r="C11" s="194"/>
      <c r="D11" s="205"/>
      <c r="E11" s="205"/>
      <c r="F11" s="193"/>
      <c r="G11" s="194"/>
      <c r="H11" s="194"/>
      <c r="I11" s="194"/>
      <c r="J11" s="201"/>
      <c r="K11" s="201"/>
      <c r="L11" s="239"/>
      <c r="M11" s="207"/>
      <c r="N11" s="201"/>
      <c r="O11" s="201"/>
      <c r="P11" s="201"/>
      <c r="Q11" s="207"/>
      <c r="R11" s="201"/>
      <c r="S11" s="195"/>
      <c r="AA11" s="187"/>
      <c r="AB11" s="187"/>
      <c r="AC11" s="187"/>
      <c r="AD11" s="240"/>
      <c r="AE11" s="147"/>
      <c r="AF11" s="147"/>
      <c r="AG11" s="147"/>
      <c r="AH11" s="147"/>
      <c r="AI11" s="147"/>
      <c r="AJ11" s="147"/>
      <c r="AK11" s="147"/>
      <c r="AL11" s="147"/>
      <c r="AM11" s="147"/>
      <c r="AN11" s="147"/>
      <c r="AO11" s="147"/>
      <c r="AP11" s="172"/>
      <c r="AQ11" s="147"/>
      <c r="AR11" s="147"/>
      <c r="AS11" s="147"/>
      <c r="AT11" s="147"/>
      <c r="AU11" s="147"/>
    </row>
    <row collapsed="false" customFormat="true" customHeight="true" hidden="false" ht="22.5" outlineLevel="0" r="12" s="252">
      <c r="A12" s="241"/>
      <c r="B12" s="242" t="s">
        <v>65</v>
      </c>
      <c r="C12" s="242" t="s">
        <v>66</v>
      </c>
      <c r="D12" s="242" t="s">
        <v>67</v>
      </c>
      <c r="E12" s="242" t="s">
        <v>68</v>
      </c>
      <c r="F12" s="243" t="s">
        <v>347</v>
      </c>
      <c r="G12" s="242" t="s">
        <v>61</v>
      </c>
      <c r="H12" s="242" t="s">
        <v>70</v>
      </c>
      <c r="I12" s="242" t="s">
        <v>71</v>
      </c>
      <c r="J12" s="242" t="s">
        <v>72</v>
      </c>
      <c r="K12" s="242" t="s">
        <v>73</v>
      </c>
      <c r="L12" s="244" t="s">
        <v>74</v>
      </c>
      <c r="M12" s="242" t="s">
        <v>75</v>
      </c>
      <c r="N12" s="242" t="s">
        <v>76</v>
      </c>
      <c r="O12" s="242" t="s">
        <v>77</v>
      </c>
      <c r="P12" s="242" t="s">
        <v>78</v>
      </c>
      <c r="Q12" s="242" t="s">
        <v>22</v>
      </c>
      <c r="R12" s="245" t="s">
        <v>348</v>
      </c>
      <c r="S12" s="246"/>
      <c r="T12" s="100"/>
      <c r="U12" s="100"/>
      <c r="V12" s="100"/>
      <c r="W12" s="100"/>
      <c r="X12" s="100"/>
      <c r="Y12" s="100"/>
      <c r="Z12" s="100"/>
      <c r="AA12" s="247" t="s">
        <v>80</v>
      </c>
      <c r="AB12" s="247" t="s">
        <v>81</v>
      </c>
      <c r="AC12" s="247" t="s">
        <v>82</v>
      </c>
      <c r="AD12" s="248" t="n">
        <f aca="false">AA3</f>
        <v>769.36</v>
      </c>
      <c r="AE12" s="249" t="s">
        <v>83</v>
      </c>
      <c r="AF12" s="250" t="s">
        <v>84</v>
      </c>
      <c r="AG12" s="250" t="s">
        <v>85</v>
      </c>
      <c r="AH12" s="249" t="s">
        <v>86</v>
      </c>
      <c r="AI12" s="249" t="s">
        <v>87</v>
      </c>
      <c r="AJ12" s="249" t="s">
        <v>88</v>
      </c>
      <c r="AK12" s="249" t="s">
        <v>89</v>
      </c>
      <c r="AL12" s="249" t="s">
        <v>90</v>
      </c>
      <c r="AM12" s="249" t="s">
        <v>91</v>
      </c>
      <c r="AN12" s="249" t="s">
        <v>92</v>
      </c>
      <c r="AO12" s="249" t="s">
        <v>93</v>
      </c>
      <c r="AP12" s="251" t="s">
        <v>94</v>
      </c>
      <c r="AQ12" s="251" t="s">
        <v>95</v>
      </c>
      <c r="AR12" s="251" t="s">
        <v>349</v>
      </c>
      <c r="AS12" s="251" t="s">
        <v>350</v>
      </c>
      <c r="AT12" s="251" t="s">
        <v>351</v>
      </c>
      <c r="AU12" s="251" t="s">
        <v>352</v>
      </c>
    </row>
    <row collapsed="false" customFormat="false" customHeight="true" hidden="false" ht="18" outlineLevel="0" r="13">
      <c r="A13" s="143"/>
      <c r="E13" s="135" t="n">
        <v>700</v>
      </c>
      <c r="L13" s="139" t="s">
        <v>380</v>
      </c>
      <c r="Q13" s="140" t="s">
        <v>381</v>
      </c>
    </row>
    <row collapsed="false" customFormat="false" customHeight="true" hidden="false" ht="18" outlineLevel="0" r="14">
      <c r="E14" s="135" t="n">
        <v>10</v>
      </c>
      <c r="L14" s="139" t="s">
        <v>382</v>
      </c>
      <c r="Q14" s="140" t="s">
        <v>383</v>
      </c>
    </row>
    <row collapsed="false" customFormat="false" customHeight="true" hidden="false" ht="18" outlineLevel="0" r="15">
      <c r="D15" s="135" t="n">
        <v>1000</v>
      </c>
      <c r="L15" s="139" t="s">
        <v>384</v>
      </c>
      <c r="Q15" s="140" t="s">
        <v>385</v>
      </c>
    </row>
    <row collapsed="false" customFormat="false" customHeight="true" hidden="false" ht="18" outlineLevel="0" r="16">
      <c r="E16" s="135" t="n">
        <v>22</v>
      </c>
      <c r="L16" s="139" t="s">
        <v>384</v>
      </c>
      <c r="Q16" s="140" t="s">
        <v>386</v>
      </c>
    </row>
  </sheetData>
  <printOptions headings="false" gridLines="false" gridLinesSet="true" horizontalCentered="false" verticalCentered="false"/>
  <pageMargins left="0.39375" right="0.196527777777778" top="0.590277777777778" bottom="1.18055555555556" header="0.196527777777778" footer="0.196527777777778"/>
  <pageSetup blackAndWhite="false" cellComments="none" copies="1" draft="false" firstPageNumber="0" fitToHeight="0" fitToWidth="1" horizontalDpi="300" orientation="portrait" pageOrder="downThenOver" paperSize="9" scale="100" useFirstPageNumber="false" usePrinterDefaults="false" verticalDpi="300"/>
  <headerFooter differentFirst="false" differentOddEven="false">
    <oddHeader>&amp;L&amp;"Verdana,Regular"&amp;8 [ToolHeader]&amp;C&amp;"Verdana,Regular" [MName]&amp;R&amp;"Verdana,Regular"&amp;8 [BNR]/[MNR]
?[MonatJahr]</oddHeader>
    <oddFooter>&amp;L&amp;"Verdana,Regular"&amp;8 © DATEV eG, gedruckt am &amp;D &amp;T&amp;R&amp;"Verdana,Regular"&amp;8 Seite &amp;P von &amp;N</oddFooter>
  </headerFooter>
  <drawing r:id="rId2"/>
  <legacyDrawing r:id="rId3"/>
</worksheet>
</file>

<file path=xl/worksheets/sheet15.xml><?xml version="1.0" encoding="utf-8"?>
<worksheet xmlns="http://schemas.openxmlformats.org/spreadsheetml/2006/main" xmlns:r="http://schemas.openxmlformats.org/officeDocument/2006/relationships">
  <sheetPr filterMode="false">
    <pageSetUpPr fitToPage="true"/>
  </sheetPr>
  <dimension ref="A1:BA15"/>
  <sheetViews>
    <sheetView colorId="64" defaultGridColor="true" rightToLeft="false" showFormulas="false" showGridLines="true" showOutlineSymbols="true" showRowColHeaders="false" showZeros="true" tabSelected="false" topLeftCell="A1" view="normal" windowProtection="true" workbookViewId="0" zoomScale="100" zoomScaleNormal="100" zoomScalePageLayoutView="100">
      <pane activePane="bottomLeft" topLeftCell="A13" xSplit="0" ySplit="12"/>
      <selection activeCell="A1" activeCellId="0" pane="topLeft" sqref="A1"/>
      <selection activeCell="E15" activeCellId="0" pane="bottomLeft" sqref="E15"/>
    </sheetView>
  </sheetViews>
  <cols>
    <col collapsed="false" hidden="false" max="1" min="1" style="132" width="0.858823529411765"/>
    <col collapsed="false" hidden="false" max="2" min="2" style="133" width="4.72941176470588"/>
    <col collapsed="false" hidden="false" max="3" min="3" style="134" width="9.74901960784314"/>
    <col collapsed="false" hidden="false" max="5" min="4" style="135" width="12.6156862745098"/>
    <col collapsed="false" hidden="false" max="6" min="6" style="136" width="12.6156862745098"/>
    <col collapsed="false" hidden="false" max="8" min="7" style="137" width="1.57254901960784"/>
    <col collapsed="false" hidden="false" max="9" min="9" style="137" width="9.32549019607843"/>
    <col collapsed="false" hidden="false" max="10" min="10" style="138" width="11.043137254902"/>
    <col collapsed="false" hidden="false" max="11" min="11" style="138" width="9.45882352941177"/>
    <col collapsed="false" hidden="false" max="12" min="12" style="139" width="5.73333333333333"/>
    <col collapsed="false" hidden="true" max="14" min="13" style="138" width="0"/>
    <col collapsed="false" hidden="true" max="15" min="15" style="135" width="0"/>
    <col collapsed="false" hidden="false" max="16" min="16" style="135" width="9.74901960784314"/>
    <col collapsed="false" hidden="false" max="17" min="17" style="140" width="17.2117647058824"/>
    <col collapsed="false" hidden="false" max="18" min="18" style="141" width="4.72941176470588"/>
    <col collapsed="false" hidden="false" max="19" min="19" style="142" width="0.423529411764706"/>
    <col collapsed="false" hidden="false" max="20" min="20" style="100" width="0.423529411764706"/>
    <col collapsed="false" hidden="false" max="26" min="21" style="100" width="10.7529411764706"/>
    <col collapsed="false" hidden="true" max="29" min="27" style="143" width="0"/>
    <col collapsed="false" hidden="true" max="30" min="30" style="144" width="0"/>
    <col collapsed="false" hidden="true" max="31" min="31" style="143" width="0"/>
    <col collapsed="false" hidden="true" max="32" min="32" style="145" width="0"/>
    <col collapsed="false" hidden="true" max="36" min="33" style="143" width="0"/>
    <col collapsed="false" hidden="true" max="40" min="37" style="146" width="0"/>
    <col collapsed="false" hidden="true" max="42" min="41" style="144" width="0"/>
    <col collapsed="false" hidden="true" max="47" min="43" style="143" width="0"/>
    <col collapsed="false" hidden="true" max="257" min="48" style="147" width="0"/>
    <col collapsed="false" hidden="false" max="1025" min="258" style="0" width="1.57254901960784"/>
  </cols>
  <sheetData>
    <row collapsed="false" customFormat="true" customHeight="true" hidden="false" ht="18" outlineLevel="0" r="1" s="9">
      <c r="A1" s="6"/>
      <c r="B1" s="148" t="str">
        <f aca="false">ToolTitel</f>
        <v>Kassenerfassung für Office V.2.32</v>
      </c>
      <c r="C1" s="148"/>
      <c r="D1" s="149"/>
      <c r="E1" s="149"/>
      <c r="F1" s="150"/>
      <c r="G1" s="151"/>
      <c r="H1" s="151"/>
      <c r="I1" s="151"/>
      <c r="J1" s="152"/>
      <c r="K1" s="152"/>
      <c r="L1" s="153"/>
      <c r="M1" s="6"/>
      <c r="N1" s="152"/>
      <c r="O1" s="152"/>
      <c r="P1" s="152"/>
      <c r="Q1" s="6"/>
      <c r="R1" s="152"/>
      <c r="S1" s="154"/>
      <c r="T1" s="155"/>
      <c r="U1" s="100"/>
      <c r="V1" s="100"/>
      <c r="W1" s="100"/>
      <c r="X1" s="100"/>
      <c r="Y1" s="100"/>
      <c r="Z1" s="100"/>
      <c r="AA1" s="156" t="s">
        <v>309</v>
      </c>
      <c r="AB1" s="157" t="s">
        <v>310</v>
      </c>
      <c r="AC1" s="158" t="s">
        <v>311</v>
      </c>
      <c r="AD1" s="159" t="s">
        <v>312</v>
      </c>
      <c r="AE1" s="160" t="s">
        <v>313</v>
      </c>
      <c r="AF1" s="160" t="s">
        <v>314</v>
      </c>
      <c r="AG1" s="160" t="s">
        <v>315</v>
      </c>
      <c r="AH1" s="160" t="s">
        <v>316</v>
      </c>
      <c r="AI1" s="160" t="s">
        <v>317</v>
      </c>
      <c r="AJ1" s="160" t="s">
        <v>318</v>
      </c>
      <c r="AK1" s="160" t="s">
        <v>319</v>
      </c>
      <c r="AL1" s="160" t="s">
        <v>320</v>
      </c>
      <c r="AM1" s="160" t="s">
        <v>321</v>
      </c>
      <c r="AN1" s="160" t="s">
        <v>322</v>
      </c>
      <c r="AO1" s="160" t="s">
        <v>323</v>
      </c>
      <c r="AP1" s="159" t="s">
        <v>324</v>
      </c>
      <c r="AQ1" s="160" t="s">
        <v>325</v>
      </c>
      <c r="AR1" s="160" t="s">
        <v>326</v>
      </c>
      <c r="AS1" s="160" t="s">
        <v>327</v>
      </c>
      <c r="AT1" s="160" t="s">
        <v>328</v>
      </c>
      <c r="AU1" s="160" t="s">
        <v>329</v>
      </c>
      <c r="AV1" s="160"/>
      <c r="AW1" s="160"/>
      <c r="AX1" s="160"/>
      <c r="AY1" s="160"/>
      <c r="AZ1" s="160"/>
      <c r="BA1" s="160"/>
    </row>
    <row collapsed="false" customFormat="false" customHeight="true" hidden="false" ht="12" outlineLevel="0" r="2">
      <c r="A2" s="147"/>
      <c r="B2" s="161"/>
      <c r="C2" s="161"/>
      <c r="D2" s="162"/>
      <c r="E2" s="163"/>
      <c r="F2" s="164"/>
      <c r="G2" s="165"/>
      <c r="H2" s="165"/>
      <c r="I2" s="165"/>
      <c r="J2" s="166"/>
      <c r="K2" s="166"/>
      <c r="L2" s="167"/>
      <c r="M2" s="168"/>
      <c r="N2" s="169"/>
      <c r="O2" s="169"/>
      <c r="P2" s="169"/>
      <c r="Q2" s="168"/>
      <c r="R2" s="169"/>
      <c r="S2" s="170"/>
      <c r="AA2" s="89" t="s">
        <v>330</v>
      </c>
      <c r="AB2" s="89" t="s">
        <v>331</v>
      </c>
      <c r="AC2" s="89" t="s">
        <v>332</v>
      </c>
      <c r="AD2" s="171" t="s">
        <v>333</v>
      </c>
      <c r="AE2" s="171" t="s">
        <v>334</v>
      </c>
      <c r="AF2" s="147"/>
      <c r="AG2" s="147"/>
      <c r="AH2" s="147"/>
      <c r="AI2" s="147"/>
      <c r="AJ2" s="147"/>
      <c r="AK2" s="147"/>
      <c r="AL2" s="147"/>
      <c r="AM2" s="147"/>
      <c r="AN2" s="147"/>
      <c r="AO2" s="147"/>
      <c r="AP2" s="172"/>
      <c r="AQ2" s="147"/>
      <c r="AR2" s="147"/>
      <c r="AS2" s="147"/>
      <c r="AT2" s="147"/>
      <c r="AU2" s="147"/>
    </row>
    <row collapsed="false" customFormat="false" customHeight="true" hidden="false" ht="12" outlineLevel="0" r="3">
      <c r="A3" s="147"/>
      <c r="B3" s="161"/>
      <c r="C3" s="161"/>
      <c r="D3" s="162"/>
      <c r="E3" s="163"/>
      <c r="F3" s="164"/>
      <c r="G3" s="165"/>
      <c r="H3" s="165"/>
      <c r="I3" s="165"/>
      <c r="J3" s="166"/>
      <c r="K3" s="166"/>
      <c r="L3" s="167"/>
      <c r="M3" s="168"/>
      <c r="N3" s="169"/>
      <c r="O3" s="169"/>
      <c r="P3" s="169"/>
      <c r="Q3" s="168"/>
      <c r="R3" s="169"/>
      <c r="S3" s="170"/>
      <c r="AA3" s="173" t="n">
        <f aca="false">'03.2012'!AC3</f>
        <v>1037.36</v>
      </c>
      <c r="AB3" s="174" t="n">
        <f aca="false">SUM(D:D)-SUM(E:E)</f>
        <v>270</v>
      </c>
      <c r="AC3" s="174" t="n">
        <f aca="false">AA3+AB3</f>
        <v>1307.36</v>
      </c>
      <c r="AD3" s="175" t="n">
        <v>0</v>
      </c>
      <c r="AE3" s="171" t="b">
        <f aca="false">FALSE()</f>
        <v>0</v>
      </c>
      <c r="AF3" s="147"/>
      <c r="AG3" s="147"/>
      <c r="AH3" s="147"/>
      <c r="AI3" s="147"/>
      <c r="AJ3" s="147"/>
      <c r="AK3" s="147"/>
      <c r="AL3" s="147"/>
      <c r="AM3" s="147"/>
      <c r="AN3" s="147"/>
      <c r="AO3" s="147"/>
      <c r="AP3" s="172"/>
      <c r="AQ3" s="147"/>
      <c r="AR3" s="147"/>
      <c r="AS3" s="147"/>
      <c r="AT3" s="147"/>
      <c r="AU3" s="147"/>
    </row>
    <row collapsed="false" customFormat="false" customHeight="true" hidden="false" ht="3" outlineLevel="0" r="4">
      <c r="A4" s="147"/>
      <c r="B4" s="176"/>
      <c r="C4" s="177"/>
      <c r="D4" s="178"/>
      <c r="E4" s="178"/>
      <c r="F4" s="179"/>
      <c r="G4" s="180"/>
      <c r="H4" s="180"/>
      <c r="I4" s="180"/>
      <c r="J4" s="181"/>
      <c r="K4" s="181"/>
      <c r="L4" s="182"/>
      <c r="M4" s="183"/>
      <c r="N4" s="184"/>
      <c r="O4" s="184"/>
      <c r="P4" s="184"/>
      <c r="Q4" s="185"/>
      <c r="R4" s="181"/>
      <c r="S4" s="186"/>
      <c r="AA4" s="187"/>
      <c r="AB4" s="188"/>
      <c r="AC4" s="188"/>
      <c r="AD4" s="172"/>
      <c r="AE4" s="147"/>
      <c r="AF4" s="147"/>
      <c r="AG4" s="147"/>
      <c r="AH4" s="147"/>
      <c r="AI4" s="147"/>
      <c r="AJ4" s="147"/>
      <c r="AK4" s="147"/>
      <c r="AL4" s="147"/>
      <c r="AM4" s="147"/>
      <c r="AN4" s="147"/>
      <c r="AO4" s="147"/>
      <c r="AP4" s="172"/>
      <c r="AQ4" s="147"/>
      <c r="AR4" s="147"/>
      <c r="AS4" s="147"/>
      <c r="AT4" s="147"/>
      <c r="AU4" s="147"/>
    </row>
    <row collapsed="false" customFormat="false" customHeight="true" hidden="false" ht="11.25" outlineLevel="0" r="5">
      <c r="A5" s="147"/>
      <c r="B5" s="189"/>
      <c r="C5" s="190"/>
      <c r="D5" s="191"/>
      <c r="E5" s="192"/>
      <c r="F5" s="193"/>
      <c r="G5" s="194"/>
      <c r="H5" s="194"/>
      <c r="I5" s="191" t="s">
        <v>335</v>
      </c>
      <c r="J5" s="192" t="str">
        <f aca="false">AF7&amp;" "</f>
        <v>Belegdatum </v>
      </c>
      <c r="K5" s="195"/>
      <c r="L5" s="196"/>
      <c r="M5" s="197"/>
      <c r="N5" s="197"/>
      <c r="O5" s="198"/>
      <c r="P5" s="199" t="s">
        <v>336</v>
      </c>
      <c r="Q5" s="200" t="n">
        <f aca="false">IF(ShowEinAusOnSaldo,TEXT(SUM(D:D),"#.##0,00")&amp;TrennzeichenEinAus&amp;TEXT(SUM(E:E),"#.##0,00"),SUM(D:D)-SUM(E:E))</f>
        <v>270</v>
      </c>
      <c r="R5" s="201"/>
      <c r="S5" s="202"/>
      <c r="AA5" s="89" t="s">
        <v>337</v>
      </c>
      <c r="AB5" s="203" t="str">
        <f aca="false">AC5&amp;"/"&amp;AD5</f>
        <v>04/2012</v>
      </c>
      <c r="AC5" s="204" t="s">
        <v>387</v>
      </c>
      <c r="AD5" s="171" t="n">
        <v>2012</v>
      </c>
      <c r="AE5" s="147"/>
      <c r="AF5" s="147"/>
      <c r="AG5" s="147"/>
      <c r="AH5" s="147"/>
      <c r="AI5" s="147"/>
      <c r="AJ5" s="147"/>
      <c r="AK5" s="147"/>
      <c r="AL5" s="147"/>
      <c r="AM5" s="147"/>
      <c r="AN5" s="147"/>
      <c r="AO5" s="147"/>
      <c r="AP5" s="172"/>
      <c r="AQ5" s="147"/>
      <c r="AR5" s="147"/>
      <c r="AS5" s="147"/>
      <c r="AT5" s="147"/>
      <c r="AU5" s="147"/>
    </row>
    <row collapsed="false" customFormat="false" customHeight="true" hidden="false" ht="2.25" outlineLevel="0" r="6">
      <c r="A6" s="147"/>
      <c r="B6" s="189"/>
      <c r="C6" s="190"/>
      <c r="D6" s="205"/>
      <c r="E6" s="205"/>
      <c r="F6" s="193"/>
      <c r="G6" s="194"/>
      <c r="H6" s="194"/>
      <c r="I6" s="194"/>
      <c r="J6" s="201"/>
      <c r="K6" s="195"/>
      <c r="L6" s="196"/>
      <c r="M6" s="197"/>
      <c r="N6" s="197"/>
      <c r="O6" s="206"/>
      <c r="P6" s="207"/>
      <c r="Q6" s="208"/>
      <c r="R6" s="201"/>
      <c r="S6" s="202"/>
      <c r="AA6" s="187"/>
      <c r="AB6" s="187"/>
      <c r="AC6" s="187"/>
      <c r="AD6" s="172"/>
      <c r="AE6" s="147"/>
      <c r="AF6" s="147"/>
      <c r="AG6" s="147"/>
      <c r="AH6" s="147"/>
      <c r="AI6" s="147"/>
      <c r="AJ6" s="147"/>
      <c r="AK6" s="147"/>
      <c r="AL6" s="147"/>
      <c r="AM6" s="147"/>
      <c r="AN6" s="147"/>
      <c r="AO6" s="147"/>
      <c r="AP6" s="172"/>
      <c r="AQ6" s="147"/>
      <c r="AR6" s="147"/>
      <c r="AS6" s="147"/>
      <c r="AT6" s="147"/>
      <c r="AU6" s="147"/>
    </row>
    <row collapsed="false" customFormat="false" customHeight="true" hidden="false" ht="11.25" outlineLevel="0" r="7">
      <c r="A7" s="147"/>
      <c r="B7" s="209"/>
      <c r="C7" s="194"/>
      <c r="D7" s="199" t="s">
        <v>338</v>
      </c>
      <c r="E7" s="210" t="str">
        <f aca="false">" "&amp;IF(BNR&lt;&gt;"",BNR,"")&amp;IF(AND(BNR&lt;&gt;"",MNR&lt;&gt;"")," / ","")&amp;IF(MNR&lt;&gt;"",MNR,"")</f>
        <v> 31337 / 1337</v>
      </c>
      <c r="F7" s="211"/>
      <c r="G7" s="212"/>
      <c r="H7" s="212"/>
      <c r="I7" s="213" t="s">
        <v>339</v>
      </c>
      <c r="J7" s="214" t="n">
        <f aca="false">KtoNummer</f>
        <v>1000</v>
      </c>
      <c r="K7" s="215"/>
      <c r="L7" s="216"/>
      <c r="M7" s="197"/>
      <c r="N7" s="197"/>
      <c r="O7" s="198"/>
      <c r="P7" s="199" t="s">
        <v>340</v>
      </c>
      <c r="Q7" s="217" t="n">
        <f aca="false">AA3</f>
        <v>1037.36</v>
      </c>
      <c r="R7" s="201"/>
      <c r="S7" s="202"/>
      <c r="AA7" s="218" t="s">
        <v>341</v>
      </c>
      <c r="AB7" s="219" t="n">
        <v>41000</v>
      </c>
      <c r="AC7" s="219" t="n">
        <v>40969</v>
      </c>
      <c r="AD7" s="220" t="s">
        <v>342</v>
      </c>
      <c r="AE7" s="107" t="n">
        <v>32</v>
      </c>
      <c r="AF7" s="90" t="s">
        <v>266</v>
      </c>
      <c r="AG7" s="90" t="n">
        <v>0</v>
      </c>
      <c r="AH7" s="147"/>
      <c r="AI7" s="147"/>
      <c r="AJ7" s="147"/>
      <c r="AK7" s="147"/>
      <c r="AL7" s="147"/>
      <c r="AM7" s="147"/>
      <c r="AN7" s="147"/>
      <c r="AO7" s="147"/>
      <c r="AP7" s="172"/>
      <c r="AQ7" s="147"/>
      <c r="AR7" s="147"/>
      <c r="AS7" s="147"/>
      <c r="AT7" s="147"/>
      <c r="AU7" s="147"/>
    </row>
    <row collapsed="false" customFormat="false" customHeight="true" hidden="false" ht="2.25" outlineLevel="0" r="8">
      <c r="A8" s="187"/>
      <c r="B8" s="209"/>
      <c r="C8" s="194"/>
      <c r="D8" s="221"/>
      <c r="E8" s="222"/>
      <c r="F8" s="223"/>
      <c r="G8" s="212"/>
      <c r="H8" s="212"/>
      <c r="I8" s="212"/>
      <c r="J8" s="224"/>
      <c r="K8" s="215"/>
      <c r="L8" s="216"/>
      <c r="M8" s="197"/>
      <c r="N8" s="216"/>
      <c r="O8" s="225"/>
      <c r="P8" s="222"/>
      <c r="Q8" s="207"/>
      <c r="R8" s="201"/>
      <c r="S8" s="202"/>
      <c r="AA8" s="187"/>
      <c r="AB8" s="187"/>
      <c r="AC8" s="187"/>
      <c r="AD8" s="100"/>
      <c r="AE8" s="147"/>
      <c r="AF8" s="147"/>
      <c r="AG8" s="147"/>
      <c r="AH8" s="147"/>
      <c r="AI8" s="147"/>
      <c r="AJ8" s="147"/>
      <c r="AK8" s="147"/>
      <c r="AL8" s="147"/>
      <c r="AM8" s="147"/>
      <c r="AN8" s="147"/>
      <c r="AO8" s="147"/>
      <c r="AP8" s="172"/>
      <c r="AQ8" s="147"/>
      <c r="AR8" s="147"/>
      <c r="AS8" s="147"/>
      <c r="AT8" s="147"/>
      <c r="AU8" s="147"/>
    </row>
    <row collapsed="false" customFormat="false" customHeight="true" hidden="false" ht="11.25" outlineLevel="0" r="9">
      <c r="A9" s="187"/>
      <c r="B9" s="209"/>
      <c r="C9" s="194"/>
      <c r="D9" s="226" t="s">
        <v>343</v>
      </c>
      <c r="E9" s="227" t="str">
        <f aca="false">" "&amp;IF(AB5&lt;&gt;"",AB5,"")</f>
        <v> 04/2012</v>
      </c>
      <c r="F9" s="223"/>
      <c r="G9" s="212"/>
      <c r="H9" s="212"/>
      <c r="I9" s="212" t="s">
        <v>344</v>
      </c>
      <c r="J9" s="227" t="str">
        <f aca="false">EingabeWährung</f>
        <v>EUR</v>
      </c>
      <c r="K9" s="215"/>
      <c r="L9" s="216"/>
      <c r="M9" s="197"/>
      <c r="N9" s="197"/>
      <c r="O9" s="198"/>
      <c r="P9" s="199" t="s">
        <v>345</v>
      </c>
      <c r="Q9" s="217" t="n">
        <f aca="false">AC3</f>
        <v>1307.36</v>
      </c>
      <c r="R9" s="201"/>
      <c r="S9" s="202"/>
      <c r="AA9" s="89" t="s">
        <v>346</v>
      </c>
      <c r="AB9" s="219" t="n">
        <v>41029</v>
      </c>
      <c r="AC9" s="187"/>
      <c r="AD9" s="228" t="s">
        <v>69</v>
      </c>
      <c r="AE9" s="147"/>
      <c r="AF9" s="147"/>
      <c r="AG9" s="147"/>
      <c r="AH9" s="147"/>
      <c r="AI9" s="147"/>
      <c r="AJ9" s="147"/>
      <c r="AK9" s="147"/>
      <c r="AL9" s="147"/>
      <c r="AM9" s="147"/>
      <c r="AN9" s="147"/>
      <c r="AO9" s="147"/>
      <c r="AP9" s="172"/>
      <c r="AQ9" s="147"/>
      <c r="AR9" s="147"/>
      <c r="AS9" s="147"/>
      <c r="AT9" s="147"/>
      <c r="AU9" s="147"/>
    </row>
    <row collapsed="false" customFormat="false" customHeight="true" hidden="false" ht="3" outlineLevel="0" r="10">
      <c r="A10" s="187"/>
      <c r="B10" s="229"/>
      <c r="C10" s="230"/>
      <c r="D10" s="231"/>
      <c r="E10" s="231"/>
      <c r="F10" s="232"/>
      <c r="G10" s="230"/>
      <c r="H10" s="230"/>
      <c r="I10" s="230"/>
      <c r="J10" s="233"/>
      <c r="K10" s="233"/>
      <c r="L10" s="234"/>
      <c r="M10" s="235"/>
      <c r="N10" s="208"/>
      <c r="O10" s="208"/>
      <c r="P10" s="208"/>
      <c r="Q10" s="236"/>
      <c r="R10" s="233"/>
      <c r="S10" s="237"/>
      <c r="AA10" s="187"/>
      <c r="AB10" s="187"/>
      <c r="AC10" s="187"/>
      <c r="AD10" s="238"/>
      <c r="AE10" s="147"/>
      <c r="AF10" s="147"/>
      <c r="AG10" s="147"/>
      <c r="AH10" s="147"/>
      <c r="AI10" s="147"/>
      <c r="AJ10" s="147"/>
      <c r="AK10" s="147"/>
      <c r="AL10" s="147"/>
      <c r="AM10" s="147"/>
      <c r="AN10" s="147"/>
      <c r="AO10" s="147"/>
      <c r="AP10" s="172"/>
      <c r="AQ10" s="147"/>
      <c r="AR10" s="147"/>
      <c r="AS10" s="147"/>
      <c r="AT10" s="147"/>
      <c r="AU10" s="147"/>
    </row>
    <row collapsed="false" customFormat="false" customHeight="true" hidden="false" ht="4.5" outlineLevel="0" r="11">
      <c r="A11" s="187"/>
      <c r="B11" s="194"/>
      <c r="C11" s="194"/>
      <c r="D11" s="205"/>
      <c r="E11" s="205"/>
      <c r="F11" s="193"/>
      <c r="G11" s="194"/>
      <c r="H11" s="194"/>
      <c r="I11" s="194"/>
      <c r="J11" s="201"/>
      <c r="K11" s="201"/>
      <c r="L11" s="239"/>
      <c r="M11" s="207"/>
      <c r="N11" s="201"/>
      <c r="O11" s="201"/>
      <c r="P11" s="201"/>
      <c r="Q11" s="207"/>
      <c r="R11" s="201"/>
      <c r="S11" s="195"/>
      <c r="AA11" s="187"/>
      <c r="AB11" s="187"/>
      <c r="AC11" s="187"/>
      <c r="AD11" s="240"/>
      <c r="AE11" s="147"/>
      <c r="AF11" s="147"/>
      <c r="AG11" s="147"/>
      <c r="AH11" s="147"/>
      <c r="AI11" s="147"/>
      <c r="AJ11" s="147"/>
      <c r="AK11" s="147"/>
      <c r="AL11" s="147"/>
      <c r="AM11" s="147"/>
      <c r="AN11" s="147"/>
      <c r="AO11" s="147"/>
      <c r="AP11" s="172"/>
      <c r="AQ11" s="147"/>
      <c r="AR11" s="147"/>
      <c r="AS11" s="147"/>
      <c r="AT11" s="147"/>
      <c r="AU11" s="147"/>
    </row>
    <row collapsed="false" customFormat="true" customHeight="true" hidden="false" ht="22.5" outlineLevel="0" r="12" s="252">
      <c r="A12" s="241"/>
      <c r="B12" s="242" t="s">
        <v>65</v>
      </c>
      <c r="C12" s="242" t="s">
        <v>66</v>
      </c>
      <c r="D12" s="242" t="s">
        <v>67</v>
      </c>
      <c r="E12" s="242" t="s">
        <v>68</v>
      </c>
      <c r="F12" s="243" t="s">
        <v>347</v>
      </c>
      <c r="G12" s="242" t="s">
        <v>61</v>
      </c>
      <c r="H12" s="242" t="s">
        <v>70</v>
      </c>
      <c r="I12" s="242" t="s">
        <v>71</v>
      </c>
      <c r="J12" s="242" t="s">
        <v>72</v>
      </c>
      <c r="K12" s="242" t="s">
        <v>73</v>
      </c>
      <c r="L12" s="244" t="s">
        <v>74</v>
      </c>
      <c r="M12" s="242" t="s">
        <v>75</v>
      </c>
      <c r="N12" s="242" t="s">
        <v>76</v>
      </c>
      <c r="O12" s="242" t="s">
        <v>77</v>
      </c>
      <c r="P12" s="242" t="s">
        <v>78</v>
      </c>
      <c r="Q12" s="242" t="s">
        <v>22</v>
      </c>
      <c r="R12" s="245" t="s">
        <v>348</v>
      </c>
      <c r="S12" s="246"/>
      <c r="T12" s="100"/>
      <c r="U12" s="100"/>
      <c r="V12" s="100"/>
      <c r="W12" s="100"/>
      <c r="X12" s="100"/>
      <c r="Y12" s="100"/>
      <c r="Z12" s="100"/>
      <c r="AA12" s="247" t="s">
        <v>80</v>
      </c>
      <c r="AB12" s="247" t="s">
        <v>81</v>
      </c>
      <c r="AC12" s="247" t="s">
        <v>82</v>
      </c>
      <c r="AD12" s="248" t="n">
        <f aca="false">AA3</f>
        <v>1037.36</v>
      </c>
      <c r="AE12" s="249" t="s">
        <v>83</v>
      </c>
      <c r="AF12" s="250" t="s">
        <v>84</v>
      </c>
      <c r="AG12" s="250" t="s">
        <v>85</v>
      </c>
      <c r="AH12" s="249" t="s">
        <v>86</v>
      </c>
      <c r="AI12" s="249" t="s">
        <v>87</v>
      </c>
      <c r="AJ12" s="249" t="s">
        <v>88</v>
      </c>
      <c r="AK12" s="249" t="s">
        <v>89</v>
      </c>
      <c r="AL12" s="249" t="s">
        <v>90</v>
      </c>
      <c r="AM12" s="249" t="s">
        <v>91</v>
      </c>
      <c r="AN12" s="249" t="s">
        <v>92</v>
      </c>
      <c r="AO12" s="249" t="s">
        <v>93</v>
      </c>
      <c r="AP12" s="251" t="s">
        <v>94</v>
      </c>
      <c r="AQ12" s="251" t="s">
        <v>95</v>
      </c>
      <c r="AR12" s="251" t="s">
        <v>349</v>
      </c>
      <c r="AS12" s="251" t="s">
        <v>350</v>
      </c>
      <c r="AT12" s="251" t="s">
        <v>351</v>
      </c>
      <c r="AU12" s="251" t="s">
        <v>352</v>
      </c>
    </row>
    <row collapsed="false" customFormat="false" customHeight="true" hidden="false" ht="18" outlineLevel="0" r="13">
      <c r="A13" s="143"/>
      <c r="E13" s="135" t="n">
        <v>700</v>
      </c>
      <c r="L13" s="139" t="s">
        <v>388</v>
      </c>
      <c r="Q13" s="140" t="s">
        <v>389</v>
      </c>
    </row>
    <row collapsed="false" customFormat="false" customHeight="true" hidden="false" ht="18" outlineLevel="0" r="14">
      <c r="E14" s="135" t="n">
        <v>30</v>
      </c>
      <c r="L14" s="139" t="s">
        <v>390</v>
      </c>
      <c r="Q14" s="140" t="s">
        <v>391</v>
      </c>
    </row>
    <row collapsed="false" customFormat="false" customHeight="true" hidden="false" ht="18" outlineLevel="0" r="15">
      <c r="D15" s="135" t="n">
        <v>1000</v>
      </c>
      <c r="L15" s="139" t="s">
        <v>390</v>
      </c>
      <c r="Q15" s="140" t="s">
        <v>392</v>
      </c>
    </row>
  </sheetData>
  <printOptions headings="false" gridLines="false" gridLinesSet="true" horizontalCentered="false" verticalCentered="false"/>
  <pageMargins left="0.39375" right="0.196527777777778" top="0.590277777777778" bottom="1.18055555555556" header="0.196527777777778" footer="0.196527777777778"/>
  <pageSetup blackAndWhite="false" cellComments="none" copies="1" draft="false" firstPageNumber="0" fitToHeight="0" fitToWidth="1" horizontalDpi="300" orientation="portrait" pageOrder="downThenOver" paperSize="9" scale="100" useFirstPageNumber="false" usePrinterDefaults="false" verticalDpi="300"/>
  <headerFooter differentFirst="false" differentOddEven="false">
    <oddHeader>&amp;L&amp;"Verdana,Regular"&amp;8 [ToolHeader]&amp;C&amp;"Verdana,Regular" [MName]&amp;R&amp;"Verdana,Regular"&amp;8 [BNR]/[MNR]
?[MonatJahr]</oddHeader>
    <oddFooter>&amp;L&amp;"Verdana,Regular"&amp;8 © DATEV eG, gedruckt am &amp;D &amp;T&amp;R&amp;"Verdana,Regular"&amp;8 Seite &amp;P von &amp;N</oddFooter>
  </headerFooter>
  <drawing r:id="rId2"/>
  <legacyDrawing r:id="rId3"/>
</worksheet>
</file>

<file path=xl/worksheets/sheet16.xml><?xml version="1.0" encoding="utf-8"?>
<worksheet xmlns="http://schemas.openxmlformats.org/spreadsheetml/2006/main" xmlns:r="http://schemas.openxmlformats.org/officeDocument/2006/relationships">
  <sheetPr filterMode="false">
    <pageSetUpPr fitToPage="true"/>
  </sheetPr>
  <dimension ref="A1:BA17"/>
  <sheetViews>
    <sheetView colorId="64" defaultGridColor="true" rightToLeft="false" showFormulas="false" showGridLines="true" showOutlineSymbols="true" showRowColHeaders="false" showZeros="true" tabSelected="false" topLeftCell="A1" view="normal" windowProtection="true" workbookViewId="0" zoomScale="100" zoomScaleNormal="100" zoomScalePageLayoutView="100">
      <pane activePane="bottomLeft" topLeftCell="A13" xSplit="0" ySplit="12"/>
      <selection activeCell="A1" activeCellId="0" pane="topLeft" sqref="A1"/>
      <selection activeCell="E17" activeCellId="0" pane="bottomLeft" sqref="E17"/>
    </sheetView>
  </sheetViews>
  <cols>
    <col collapsed="false" hidden="false" max="1" min="1" style="132" width="0.858823529411765"/>
    <col collapsed="false" hidden="false" max="2" min="2" style="133" width="4.72941176470588"/>
    <col collapsed="false" hidden="false" max="3" min="3" style="134" width="9.74901960784314"/>
    <col collapsed="false" hidden="false" max="5" min="4" style="135" width="12.6156862745098"/>
    <col collapsed="false" hidden="false" max="6" min="6" style="136" width="12.6156862745098"/>
    <col collapsed="false" hidden="false" max="8" min="7" style="137" width="1.57254901960784"/>
    <col collapsed="false" hidden="false" max="9" min="9" style="137" width="9.32549019607843"/>
    <col collapsed="false" hidden="false" max="10" min="10" style="138" width="11.043137254902"/>
    <col collapsed="false" hidden="false" max="11" min="11" style="138" width="9.45882352941177"/>
    <col collapsed="false" hidden="false" max="12" min="12" style="139" width="5.73333333333333"/>
    <col collapsed="false" hidden="true" max="14" min="13" style="138" width="0"/>
    <col collapsed="false" hidden="true" max="15" min="15" style="135" width="0"/>
    <col collapsed="false" hidden="false" max="16" min="16" style="135" width="9.74901960784314"/>
    <col collapsed="false" hidden="false" max="17" min="17" style="140" width="17.2117647058824"/>
    <col collapsed="false" hidden="false" max="18" min="18" style="141" width="4.72941176470588"/>
    <col collapsed="false" hidden="false" max="19" min="19" style="142" width="0.423529411764706"/>
    <col collapsed="false" hidden="false" max="20" min="20" style="100" width="0.423529411764706"/>
    <col collapsed="false" hidden="false" max="26" min="21" style="100" width="10.7529411764706"/>
    <col collapsed="false" hidden="true" max="29" min="27" style="143" width="0"/>
    <col collapsed="false" hidden="true" max="30" min="30" style="144" width="0"/>
    <col collapsed="false" hidden="true" max="31" min="31" style="143" width="0"/>
    <col collapsed="false" hidden="true" max="32" min="32" style="145" width="0"/>
    <col collapsed="false" hidden="true" max="36" min="33" style="143" width="0"/>
    <col collapsed="false" hidden="true" max="40" min="37" style="146" width="0"/>
    <col collapsed="false" hidden="true" max="42" min="41" style="144" width="0"/>
    <col collapsed="false" hidden="true" max="47" min="43" style="143" width="0"/>
    <col collapsed="false" hidden="true" max="257" min="48" style="147" width="0"/>
    <col collapsed="false" hidden="false" max="1025" min="258" style="0" width="1.57254901960784"/>
  </cols>
  <sheetData>
    <row collapsed="false" customFormat="true" customHeight="true" hidden="false" ht="18" outlineLevel="0" r="1" s="9">
      <c r="A1" s="6"/>
      <c r="B1" s="148" t="str">
        <f aca="false">ToolTitel</f>
        <v>Kassenerfassung für Office V.2.32</v>
      </c>
      <c r="C1" s="148"/>
      <c r="D1" s="149"/>
      <c r="E1" s="149"/>
      <c r="F1" s="150"/>
      <c r="G1" s="151"/>
      <c r="H1" s="151"/>
      <c r="I1" s="151"/>
      <c r="J1" s="152"/>
      <c r="K1" s="152"/>
      <c r="L1" s="153"/>
      <c r="M1" s="6"/>
      <c r="N1" s="152"/>
      <c r="O1" s="152"/>
      <c r="P1" s="152"/>
      <c r="Q1" s="6"/>
      <c r="R1" s="152"/>
      <c r="S1" s="154"/>
      <c r="T1" s="155"/>
      <c r="U1" s="100"/>
      <c r="V1" s="100"/>
      <c r="W1" s="100"/>
      <c r="X1" s="100"/>
      <c r="Y1" s="100"/>
      <c r="Z1" s="100"/>
      <c r="AA1" s="156" t="s">
        <v>309</v>
      </c>
      <c r="AB1" s="157" t="s">
        <v>310</v>
      </c>
      <c r="AC1" s="158" t="s">
        <v>311</v>
      </c>
      <c r="AD1" s="159" t="s">
        <v>312</v>
      </c>
      <c r="AE1" s="160" t="s">
        <v>313</v>
      </c>
      <c r="AF1" s="160" t="s">
        <v>314</v>
      </c>
      <c r="AG1" s="160" t="s">
        <v>315</v>
      </c>
      <c r="AH1" s="160" t="s">
        <v>316</v>
      </c>
      <c r="AI1" s="160" t="s">
        <v>317</v>
      </c>
      <c r="AJ1" s="160" t="s">
        <v>318</v>
      </c>
      <c r="AK1" s="160" t="s">
        <v>319</v>
      </c>
      <c r="AL1" s="160" t="s">
        <v>320</v>
      </c>
      <c r="AM1" s="160" t="s">
        <v>321</v>
      </c>
      <c r="AN1" s="160" t="s">
        <v>322</v>
      </c>
      <c r="AO1" s="160" t="s">
        <v>323</v>
      </c>
      <c r="AP1" s="159" t="s">
        <v>324</v>
      </c>
      <c r="AQ1" s="160" t="s">
        <v>325</v>
      </c>
      <c r="AR1" s="160" t="s">
        <v>326</v>
      </c>
      <c r="AS1" s="160" t="s">
        <v>327</v>
      </c>
      <c r="AT1" s="160" t="s">
        <v>328</v>
      </c>
      <c r="AU1" s="160" t="s">
        <v>329</v>
      </c>
      <c r="AV1" s="160"/>
      <c r="AW1" s="160"/>
      <c r="AX1" s="160"/>
      <c r="AY1" s="160"/>
      <c r="AZ1" s="160"/>
      <c r="BA1" s="160"/>
    </row>
    <row collapsed="false" customFormat="false" customHeight="true" hidden="false" ht="12" outlineLevel="0" r="2">
      <c r="A2" s="147"/>
      <c r="B2" s="161"/>
      <c r="C2" s="161"/>
      <c r="D2" s="162"/>
      <c r="E2" s="163"/>
      <c r="F2" s="164"/>
      <c r="G2" s="165"/>
      <c r="H2" s="165"/>
      <c r="I2" s="165"/>
      <c r="J2" s="166"/>
      <c r="K2" s="166"/>
      <c r="L2" s="167"/>
      <c r="M2" s="168"/>
      <c r="N2" s="169"/>
      <c r="O2" s="169"/>
      <c r="P2" s="169"/>
      <c r="Q2" s="168"/>
      <c r="R2" s="169"/>
      <c r="S2" s="170"/>
      <c r="AA2" s="89" t="s">
        <v>330</v>
      </c>
      <c r="AB2" s="89" t="s">
        <v>331</v>
      </c>
      <c r="AC2" s="89" t="s">
        <v>332</v>
      </c>
      <c r="AD2" s="171" t="s">
        <v>333</v>
      </c>
      <c r="AE2" s="171" t="s">
        <v>334</v>
      </c>
      <c r="AF2" s="147"/>
      <c r="AG2" s="147"/>
      <c r="AH2" s="147"/>
      <c r="AI2" s="147"/>
      <c r="AJ2" s="147"/>
      <c r="AK2" s="147"/>
      <c r="AL2" s="147"/>
      <c r="AM2" s="147"/>
      <c r="AN2" s="147"/>
      <c r="AO2" s="147"/>
      <c r="AP2" s="172"/>
      <c r="AQ2" s="147"/>
      <c r="AR2" s="147"/>
      <c r="AS2" s="147"/>
      <c r="AT2" s="147"/>
      <c r="AU2" s="147"/>
    </row>
    <row collapsed="false" customFormat="false" customHeight="true" hidden="false" ht="12" outlineLevel="0" r="3">
      <c r="A3" s="147"/>
      <c r="B3" s="161"/>
      <c r="C3" s="161"/>
      <c r="D3" s="162"/>
      <c r="E3" s="163"/>
      <c r="F3" s="164"/>
      <c r="G3" s="165"/>
      <c r="H3" s="165"/>
      <c r="I3" s="165"/>
      <c r="J3" s="166"/>
      <c r="K3" s="166"/>
      <c r="L3" s="167"/>
      <c r="M3" s="168"/>
      <c r="N3" s="169"/>
      <c r="O3" s="169"/>
      <c r="P3" s="169"/>
      <c r="Q3" s="168"/>
      <c r="R3" s="169"/>
      <c r="S3" s="170"/>
      <c r="AA3" s="173" t="n">
        <f aca="false">'04.2012'!AC3</f>
        <v>1307.36</v>
      </c>
      <c r="AB3" s="174" t="n">
        <f aca="false">SUM(D:D)-SUM(E:E)</f>
        <v>-833.32</v>
      </c>
      <c r="AC3" s="174" t="n">
        <f aca="false">AA3+AB3</f>
        <v>474.04</v>
      </c>
      <c r="AD3" s="175" t="n">
        <v>0</v>
      </c>
      <c r="AE3" s="171" t="b">
        <f aca="false">FALSE()</f>
        <v>0</v>
      </c>
      <c r="AF3" s="147"/>
      <c r="AG3" s="147"/>
      <c r="AH3" s="147"/>
      <c r="AI3" s="147"/>
      <c r="AJ3" s="147"/>
      <c r="AK3" s="147"/>
      <c r="AL3" s="147"/>
      <c r="AM3" s="147"/>
      <c r="AN3" s="147"/>
      <c r="AO3" s="147"/>
      <c r="AP3" s="172"/>
      <c r="AQ3" s="147"/>
      <c r="AR3" s="147"/>
      <c r="AS3" s="147"/>
      <c r="AT3" s="147"/>
      <c r="AU3" s="147"/>
    </row>
    <row collapsed="false" customFormat="false" customHeight="true" hidden="false" ht="3" outlineLevel="0" r="4">
      <c r="A4" s="147"/>
      <c r="B4" s="176"/>
      <c r="C4" s="177"/>
      <c r="D4" s="178"/>
      <c r="E4" s="178"/>
      <c r="F4" s="179"/>
      <c r="G4" s="180"/>
      <c r="H4" s="180"/>
      <c r="I4" s="180"/>
      <c r="J4" s="181"/>
      <c r="K4" s="181"/>
      <c r="L4" s="182"/>
      <c r="M4" s="183"/>
      <c r="N4" s="184"/>
      <c r="O4" s="184"/>
      <c r="P4" s="184"/>
      <c r="Q4" s="185"/>
      <c r="R4" s="181"/>
      <c r="S4" s="186"/>
      <c r="AA4" s="187"/>
      <c r="AB4" s="188"/>
      <c r="AC4" s="188"/>
      <c r="AD4" s="172"/>
      <c r="AE4" s="147"/>
      <c r="AF4" s="147"/>
      <c r="AG4" s="147"/>
      <c r="AH4" s="147"/>
      <c r="AI4" s="147"/>
      <c r="AJ4" s="147"/>
      <c r="AK4" s="147"/>
      <c r="AL4" s="147"/>
      <c r="AM4" s="147"/>
      <c r="AN4" s="147"/>
      <c r="AO4" s="147"/>
      <c r="AP4" s="172"/>
      <c r="AQ4" s="147"/>
      <c r="AR4" s="147"/>
      <c r="AS4" s="147"/>
      <c r="AT4" s="147"/>
      <c r="AU4" s="147"/>
    </row>
    <row collapsed="false" customFormat="false" customHeight="true" hidden="false" ht="11.25" outlineLevel="0" r="5">
      <c r="A5" s="147"/>
      <c r="B5" s="189"/>
      <c r="C5" s="190"/>
      <c r="D5" s="191"/>
      <c r="E5" s="192"/>
      <c r="F5" s="193"/>
      <c r="G5" s="194"/>
      <c r="H5" s="194"/>
      <c r="I5" s="191" t="s">
        <v>335</v>
      </c>
      <c r="J5" s="192" t="str">
        <f aca="false">AF7&amp;" "</f>
        <v>Belegdatum </v>
      </c>
      <c r="K5" s="195"/>
      <c r="L5" s="196"/>
      <c r="M5" s="197"/>
      <c r="N5" s="197"/>
      <c r="O5" s="198"/>
      <c r="P5" s="199" t="s">
        <v>336</v>
      </c>
      <c r="Q5" s="200" t="n">
        <f aca="false">IF(ShowEinAusOnSaldo,TEXT(SUM(D:D),"#.##0,00")&amp;TrennzeichenEinAus&amp;TEXT(SUM(E:E),"#.##0,00"),SUM(D:D)-SUM(E:E))</f>
        <v>-833.32</v>
      </c>
      <c r="R5" s="201"/>
      <c r="S5" s="202"/>
      <c r="AA5" s="89" t="s">
        <v>337</v>
      </c>
      <c r="AB5" s="203" t="str">
        <f aca="false">AC5&amp;"/"&amp;AD5</f>
        <v>05/2012</v>
      </c>
      <c r="AC5" s="204" t="s">
        <v>393</v>
      </c>
      <c r="AD5" s="171" t="n">
        <v>2012</v>
      </c>
      <c r="AE5" s="147"/>
      <c r="AF5" s="147"/>
      <c r="AG5" s="147"/>
      <c r="AH5" s="147"/>
      <c r="AI5" s="147"/>
      <c r="AJ5" s="147"/>
      <c r="AK5" s="147"/>
      <c r="AL5" s="147"/>
      <c r="AM5" s="147"/>
      <c r="AN5" s="147"/>
      <c r="AO5" s="147"/>
      <c r="AP5" s="172"/>
      <c r="AQ5" s="147"/>
      <c r="AR5" s="147"/>
      <c r="AS5" s="147"/>
      <c r="AT5" s="147"/>
      <c r="AU5" s="147"/>
    </row>
    <row collapsed="false" customFormat="false" customHeight="true" hidden="false" ht="2.25" outlineLevel="0" r="6">
      <c r="A6" s="147"/>
      <c r="B6" s="189"/>
      <c r="C6" s="190"/>
      <c r="D6" s="205"/>
      <c r="E6" s="205"/>
      <c r="F6" s="193"/>
      <c r="G6" s="194"/>
      <c r="H6" s="194"/>
      <c r="I6" s="194"/>
      <c r="J6" s="201"/>
      <c r="K6" s="195"/>
      <c r="L6" s="196"/>
      <c r="M6" s="197"/>
      <c r="N6" s="197"/>
      <c r="O6" s="206"/>
      <c r="P6" s="207"/>
      <c r="Q6" s="208"/>
      <c r="R6" s="201"/>
      <c r="S6" s="202"/>
      <c r="AA6" s="187"/>
      <c r="AB6" s="187"/>
      <c r="AC6" s="187"/>
      <c r="AD6" s="172"/>
      <c r="AE6" s="147"/>
      <c r="AF6" s="147"/>
      <c r="AG6" s="147"/>
      <c r="AH6" s="147"/>
      <c r="AI6" s="147"/>
      <c r="AJ6" s="147"/>
      <c r="AK6" s="147"/>
      <c r="AL6" s="147"/>
      <c r="AM6" s="147"/>
      <c r="AN6" s="147"/>
      <c r="AO6" s="147"/>
      <c r="AP6" s="172"/>
      <c r="AQ6" s="147"/>
      <c r="AR6" s="147"/>
      <c r="AS6" s="147"/>
      <c r="AT6" s="147"/>
      <c r="AU6" s="147"/>
    </row>
    <row collapsed="false" customFormat="false" customHeight="true" hidden="false" ht="11.25" outlineLevel="0" r="7">
      <c r="A7" s="147"/>
      <c r="B7" s="209"/>
      <c r="C7" s="194"/>
      <c r="D7" s="199" t="s">
        <v>338</v>
      </c>
      <c r="E7" s="210" t="str">
        <f aca="false">" "&amp;IF(BNR&lt;&gt;"",BNR,"")&amp;IF(AND(BNR&lt;&gt;"",MNR&lt;&gt;"")," / ","")&amp;IF(MNR&lt;&gt;"",MNR,"")</f>
        <v> 31337 / 1337</v>
      </c>
      <c r="F7" s="211"/>
      <c r="G7" s="212"/>
      <c r="H7" s="212"/>
      <c r="I7" s="213" t="s">
        <v>339</v>
      </c>
      <c r="J7" s="214" t="n">
        <f aca="false">KtoNummer</f>
        <v>1000</v>
      </c>
      <c r="K7" s="215"/>
      <c r="L7" s="216"/>
      <c r="M7" s="197"/>
      <c r="N7" s="197"/>
      <c r="O7" s="198"/>
      <c r="P7" s="199" t="s">
        <v>340</v>
      </c>
      <c r="Q7" s="217" t="n">
        <f aca="false">AA3</f>
        <v>1307.36</v>
      </c>
      <c r="R7" s="201"/>
      <c r="S7" s="202"/>
      <c r="AA7" s="218" t="s">
        <v>341</v>
      </c>
      <c r="AB7" s="219" t="n">
        <v>41030</v>
      </c>
      <c r="AC7" s="219" t="n">
        <v>41000</v>
      </c>
      <c r="AD7" s="220" t="s">
        <v>342</v>
      </c>
      <c r="AE7" s="107" t="n">
        <v>32</v>
      </c>
      <c r="AF7" s="90" t="s">
        <v>266</v>
      </c>
      <c r="AG7" s="90" t="n">
        <v>0</v>
      </c>
      <c r="AH7" s="147"/>
      <c r="AI7" s="147"/>
      <c r="AJ7" s="147"/>
      <c r="AK7" s="147"/>
      <c r="AL7" s="147"/>
      <c r="AM7" s="147"/>
      <c r="AN7" s="147"/>
      <c r="AO7" s="147"/>
      <c r="AP7" s="172"/>
      <c r="AQ7" s="147"/>
      <c r="AR7" s="147"/>
      <c r="AS7" s="147"/>
      <c r="AT7" s="147"/>
      <c r="AU7" s="147"/>
    </row>
    <row collapsed="false" customFormat="false" customHeight="true" hidden="false" ht="2.25" outlineLevel="0" r="8">
      <c r="A8" s="187"/>
      <c r="B8" s="209"/>
      <c r="C8" s="194"/>
      <c r="D8" s="221"/>
      <c r="E8" s="222"/>
      <c r="F8" s="223"/>
      <c r="G8" s="212"/>
      <c r="H8" s="212"/>
      <c r="I8" s="212"/>
      <c r="J8" s="224"/>
      <c r="K8" s="215"/>
      <c r="L8" s="216"/>
      <c r="M8" s="197"/>
      <c r="N8" s="216"/>
      <c r="O8" s="225"/>
      <c r="P8" s="222"/>
      <c r="Q8" s="207"/>
      <c r="R8" s="201"/>
      <c r="S8" s="202"/>
      <c r="AA8" s="187"/>
      <c r="AB8" s="187"/>
      <c r="AC8" s="187"/>
      <c r="AD8" s="100"/>
      <c r="AE8" s="147"/>
      <c r="AF8" s="147"/>
      <c r="AG8" s="147"/>
      <c r="AH8" s="147"/>
      <c r="AI8" s="147"/>
      <c r="AJ8" s="147"/>
      <c r="AK8" s="147"/>
      <c r="AL8" s="147"/>
      <c r="AM8" s="147"/>
      <c r="AN8" s="147"/>
      <c r="AO8" s="147"/>
      <c r="AP8" s="172"/>
      <c r="AQ8" s="147"/>
      <c r="AR8" s="147"/>
      <c r="AS8" s="147"/>
      <c r="AT8" s="147"/>
      <c r="AU8" s="147"/>
    </row>
    <row collapsed="false" customFormat="false" customHeight="true" hidden="false" ht="11.25" outlineLevel="0" r="9">
      <c r="A9" s="187"/>
      <c r="B9" s="209"/>
      <c r="C9" s="194"/>
      <c r="D9" s="226" t="s">
        <v>343</v>
      </c>
      <c r="E9" s="227" t="str">
        <f aca="false">" "&amp;IF(AB5&lt;&gt;"",AB5,"")</f>
        <v> 05/2012</v>
      </c>
      <c r="F9" s="223"/>
      <c r="G9" s="212"/>
      <c r="H9" s="212"/>
      <c r="I9" s="212" t="s">
        <v>344</v>
      </c>
      <c r="J9" s="227" t="str">
        <f aca="false">EingabeWährung</f>
        <v>EUR</v>
      </c>
      <c r="K9" s="215"/>
      <c r="L9" s="216"/>
      <c r="M9" s="197"/>
      <c r="N9" s="197"/>
      <c r="O9" s="198"/>
      <c r="P9" s="199" t="s">
        <v>345</v>
      </c>
      <c r="Q9" s="217" t="n">
        <f aca="false">AC3</f>
        <v>474.04</v>
      </c>
      <c r="R9" s="201"/>
      <c r="S9" s="202"/>
      <c r="AA9" s="89" t="s">
        <v>346</v>
      </c>
      <c r="AB9" s="219" t="n">
        <v>41060</v>
      </c>
      <c r="AC9" s="187"/>
      <c r="AD9" s="228" t="s">
        <v>69</v>
      </c>
      <c r="AE9" s="147"/>
      <c r="AF9" s="147"/>
      <c r="AG9" s="147"/>
      <c r="AH9" s="147"/>
      <c r="AI9" s="147"/>
      <c r="AJ9" s="147"/>
      <c r="AK9" s="147"/>
      <c r="AL9" s="147"/>
      <c r="AM9" s="147"/>
      <c r="AN9" s="147"/>
      <c r="AO9" s="147"/>
      <c r="AP9" s="172"/>
      <c r="AQ9" s="147"/>
      <c r="AR9" s="147"/>
      <c r="AS9" s="147"/>
      <c r="AT9" s="147"/>
      <c r="AU9" s="147"/>
    </row>
    <row collapsed="false" customFormat="false" customHeight="true" hidden="false" ht="3" outlineLevel="0" r="10">
      <c r="A10" s="187"/>
      <c r="B10" s="229"/>
      <c r="C10" s="230"/>
      <c r="D10" s="231"/>
      <c r="E10" s="231"/>
      <c r="F10" s="232"/>
      <c r="G10" s="230"/>
      <c r="H10" s="230"/>
      <c r="I10" s="230"/>
      <c r="J10" s="233"/>
      <c r="K10" s="233"/>
      <c r="L10" s="234"/>
      <c r="M10" s="235"/>
      <c r="N10" s="208"/>
      <c r="O10" s="208"/>
      <c r="P10" s="208"/>
      <c r="Q10" s="236"/>
      <c r="R10" s="233"/>
      <c r="S10" s="237"/>
      <c r="AA10" s="187"/>
      <c r="AB10" s="187"/>
      <c r="AC10" s="187"/>
      <c r="AD10" s="238"/>
      <c r="AE10" s="147"/>
      <c r="AF10" s="147"/>
      <c r="AG10" s="147"/>
      <c r="AH10" s="147"/>
      <c r="AI10" s="147"/>
      <c r="AJ10" s="147"/>
      <c r="AK10" s="147"/>
      <c r="AL10" s="147"/>
      <c r="AM10" s="147"/>
      <c r="AN10" s="147"/>
      <c r="AO10" s="147"/>
      <c r="AP10" s="172"/>
      <c r="AQ10" s="147"/>
      <c r="AR10" s="147"/>
      <c r="AS10" s="147"/>
      <c r="AT10" s="147"/>
      <c r="AU10" s="147"/>
    </row>
    <row collapsed="false" customFormat="false" customHeight="true" hidden="false" ht="4.5" outlineLevel="0" r="11">
      <c r="A11" s="187"/>
      <c r="B11" s="194"/>
      <c r="C11" s="194"/>
      <c r="D11" s="205"/>
      <c r="E11" s="205"/>
      <c r="F11" s="193"/>
      <c r="G11" s="194"/>
      <c r="H11" s="194"/>
      <c r="I11" s="194"/>
      <c r="J11" s="201"/>
      <c r="K11" s="201"/>
      <c r="L11" s="239"/>
      <c r="M11" s="207"/>
      <c r="N11" s="201"/>
      <c r="O11" s="201"/>
      <c r="P11" s="201"/>
      <c r="Q11" s="207"/>
      <c r="R11" s="201"/>
      <c r="S11" s="195"/>
      <c r="AA11" s="187"/>
      <c r="AB11" s="187"/>
      <c r="AC11" s="187"/>
      <c r="AD11" s="240"/>
      <c r="AE11" s="147"/>
      <c r="AF11" s="147"/>
      <c r="AG11" s="147"/>
      <c r="AH11" s="147"/>
      <c r="AI11" s="147"/>
      <c r="AJ11" s="147"/>
      <c r="AK11" s="147"/>
      <c r="AL11" s="147"/>
      <c r="AM11" s="147"/>
      <c r="AN11" s="147"/>
      <c r="AO11" s="147"/>
      <c r="AP11" s="172"/>
      <c r="AQ11" s="147"/>
      <c r="AR11" s="147"/>
      <c r="AS11" s="147"/>
      <c r="AT11" s="147"/>
      <c r="AU11" s="147"/>
    </row>
    <row collapsed="false" customFormat="true" customHeight="true" hidden="false" ht="22.5" outlineLevel="0" r="12" s="252">
      <c r="A12" s="241"/>
      <c r="B12" s="242" t="s">
        <v>65</v>
      </c>
      <c r="C12" s="242" t="s">
        <v>66</v>
      </c>
      <c r="D12" s="242" t="s">
        <v>67</v>
      </c>
      <c r="E12" s="242" t="s">
        <v>68</v>
      </c>
      <c r="F12" s="243" t="s">
        <v>347</v>
      </c>
      <c r="G12" s="242" t="s">
        <v>61</v>
      </c>
      <c r="H12" s="242" t="s">
        <v>70</v>
      </c>
      <c r="I12" s="242" t="s">
        <v>71</v>
      </c>
      <c r="J12" s="242" t="s">
        <v>72</v>
      </c>
      <c r="K12" s="242" t="s">
        <v>73</v>
      </c>
      <c r="L12" s="244" t="s">
        <v>74</v>
      </c>
      <c r="M12" s="242" t="s">
        <v>75</v>
      </c>
      <c r="N12" s="242" t="s">
        <v>76</v>
      </c>
      <c r="O12" s="242" t="s">
        <v>77</v>
      </c>
      <c r="P12" s="242" t="s">
        <v>78</v>
      </c>
      <c r="Q12" s="242" t="s">
        <v>22</v>
      </c>
      <c r="R12" s="245" t="s">
        <v>348</v>
      </c>
      <c r="S12" s="246"/>
      <c r="T12" s="100"/>
      <c r="U12" s="100"/>
      <c r="V12" s="100"/>
      <c r="W12" s="100"/>
      <c r="X12" s="100"/>
      <c r="Y12" s="100"/>
      <c r="Z12" s="100"/>
      <c r="AA12" s="247" t="s">
        <v>80</v>
      </c>
      <c r="AB12" s="247" t="s">
        <v>81</v>
      </c>
      <c r="AC12" s="247" t="s">
        <v>82</v>
      </c>
      <c r="AD12" s="248" t="n">
        <f aca="false">AA3</f>
        <v>1307.36</v>
      </c>
      <c r="AE12" s="249" t="s">
        <v>83</v>
      </c>
      <c r="AF12" s="250" t="s">
        <v>84</v>
      </c>
      <c r="AG12" s="250" t="s">
        <v>85</v>
      </c>
      <c r="AH12" s="249" t="s">
        <v>86</v>
      </c>
      <c r="AI12" s="249" t="s">
        <v>87</v>
      </c>
      <c r="AJ12" s="249" t="s">
        <v>88</v>
      </c>
      <c r="AK12" s="249" t="s">
        <v>89</v>
      </c>
      <c r="AL12" s="249" t="s">
        <v>90</v>
      </c>
      <c r="AM12" s="249" t="s">
        <v>91</v>
      </c>
      <c r="AN12" s="249" t="s">
        <v>92</v>
      </c>
      <c r="AO12" s="249" t="s">
        <v>93</v>
      </c>
      <c r="AP12" s="251" t="s">
        <v>94</v>
      </c>
      <c r="AQ12" s="251" t="s">
        <v>95</v>
      </c>
      <c r="AR12" s="251" t="s">
        <v>349</v>
      </c>
      <c r="AS12" s="251" t="s">
        <v>350</v>
      </c>
      <c r="AT12" s="251" t="s">
        <v>351</v>
      </c>
      <c r="AU12" s="251" t="s">
        <v>352</v>
      </c>
    </row>
    <row collapsed="false" customFormat="false" customHeight="true" hidden="false" ht="18" outlineLevel="0" r="13">
      <c r="A13" s="143"/>
      <c r="D13" s="135" t="n">
        <v>1000</v>
      </c>
      <c r="L13" s="139" t="s">
        <v>394</v>
      </c>
      <c r="Q13" s="140" t="s">
        <v>395</v>
      </c>
    </row>
    <row collapsed="false" customFormat="false" customHeight="true" hidden="false" ht="18" outlineLevel="0" r="14">
      <c r="E14" s="135" t="n">
        <v>700</v>
      </c>
      <c r="L14" s="139" t="s">
        <v>396</v>
      </c>
      <c r="Q14" s="140" t="s">
        <v>397</v>
      </c>
    </row>
    <row collapsed="false" customFormat="false" customHeight="true" hidden="false" ht="18" outlineLevel="0" r="15">
      <c r="E15" s="135" t="n">
        <v>55.55</v>
      </c>
      <c r="L15" s="139" t="s">
        <v>398</v>
      </c>
      <c r="Q15" s="140" t="s">
        <v>399</v>
      </c>
    </row>
    <row collapsed="false" customFormat="false" customHeight="true" hidden="false" ht="18" outlineLevel="0" r="16">
      <c r="E16" s="135" t="n">
        <v>77.77</v>
      </c>
      <c r="L16" s="139" t="s">
        <v>400</v>
      </c>
      <c r="Q16" s="140" t="s">
        <v>392</v>
      </c>
    </row>
    <row collapsed="false" customFormat="false" customHeight="true" hidden="false" ht="18" outlineLevel="0" r="17">
      <c r="E17" s="135" t="n">
        <v>1000</v>
      </c>
      <c r="L17" s="139" t="s">
        <v>401</v>
      </c>
      <c r="Q17" s="140" t="s">
        <v>402</v>
      </c>
    </row>
  </sheetData>
  <printOptions headings="false" gridLines="false" gridLinesSet="true" horizontalCentered="false" verticalCentered="false"/>
  <pageMargins left="0.39375" right="0.196527777777778" top="0.590277777777778" bottom="1.18055555555556" header="0.196527777777778" footer="0.196527777777778"/>
  <pageSetup blackAndWhite="false" cellComments="none" copies="1" draft="false" firstPageNumber="0" fitToHeight="0" fitToWidth="1" horizontalDpi="300" orientation="portrait" pageOrder="downThenOver" paperSize="9" scale="100" useFirstPageNumber="false" usePrinterDefaults="false" verticalDpi="300"/>
  <headerFooter differentFirst="false" differentOddEven="false">
    <oddHeader>&amp;L&amp;"Verdana,Regular"&amp;8 [ToolHeader]&amp;C&amp;"Verdana,Regular" [MName]&amp;R&amp;"Verdana,Regular"&amp;8 [BNR]/[MNR]
?[MonatJahr]</oddHeader>
    <oddFooter>&amp;L&amp;"Verdana,Regular"&amp;8 © DATEV eG, gedruckt am &amp;D &amp;T&amp;R&amp;"Verdana,Regular"&amp;8 Seite &amp;P von &amp;N</oddFooter>
  </headerFooter>
  <drawing r:id="rId2"/>
  <legacyDrawing r:id="rId3"/>
</worksheet>
</file>

<file path=xl/worksheets/sheet17.xml><?xml version="1.0" encoding="utf-8"?>
<worksheet xmlns="http://schemas.openxmlformats.org/spreadsheetml/2006/main" xmlns:r="http://schemas.openxmlformats.org/officeDocument/2006/relationships">
  <sheetPr filterMode="false">
    <pageSetUpPr fitToPage="true"/>
  </sheetPr>
  <dimension ref="A1:BA14"/>
  <sheetViews>
    <sheetView colorId="64" defaultGridColor="true" rightToLeft="false" showFormulas="false" showGridLines="true" showOutlineSymbols="true" showRowColHeaders="false" showZeros="true" tabSelected="false" topLeftCell="A1" view="normal" windowProtection="true" workbookViewId="0" zoomScale="100" zoomScaleNormal="100" zoomScalePageLayoutView="100">
      <pane activePane="bottomLeft" topLeftCell="A13" xSplit="0" ySplit="12"/>
      <selection activeCell="A1" activeCellId="0" pane="topLeft" sqref="A1"/>
      <selection activeCell="Q14" activeCellId="0" pane="bottomLeft" sqref="Q14"/>
    </sheetView>
  </sheetViews>
  <cols>
    <col collapsed="false" hidden="false" max="1" min="1" style="132" width="0.858823529411765"/>
    <col collapsed="false" hidden="false" max="2" min="2" style="133" width="4.72941176470588"/>
    <col collapsed="false" hidden="false" max="3" min="3" style="134" width="9.74901960784314"/>
    <col collapsed="false" hidden="false" max="5" min="4" style="135" width="12.6156862745098"/>
    <col collapsed="false" hidden="false" max="6" min="6" style="136" width="12.6156862745098"/>
    <col collapsed="false" hidden="false" max="8" min="7" style="137" width="1.57254901960784"/>
    <col collapsed="false" hidden="false" max="9" min="9" style="137" width="9.32549019607843"/>
    <col collapsed="false" hidden="false" max="10" min="10" style="138" width="11.043137254902"/>
    <col collapsed="false" hidden="false" max="11" min="11" style="138" width="9.45882352941177"/>
    <col collapsed="false" hidden="false" max="12" min="12" style="139" width="5.73333333333333"/>
    <col collapsed="false" hidden="true" max="14" min="13" style="138" width="0"/>
    <col collapsed="false" hidden="true" max="15" min="15" style="135" width="0"/>
    <col collapsed="false" hidden="false" max="16" min="16" style="135" width="9.74901960784314"/>
    <col collapsed="false" hidden="false" max="17" min="17" style="140" width="17.2117647058824"/>
    <col collapsed="false" hidden="false" max="18" min="18" style="141" width="4.72941176470588"/>
    <col collapsed="false" hidden="false" max="19" min="19" style="142" width="0.423529411764706"/>
    <col collapsed="false" hidden="false" max="20" min="20" style="100" width="0.423529411764706"/>
    <col collapsed="false" hidden="false" max="26" min="21" style="100" width="10.7529411764706"/>
    <col collapsed="false" hidden="true" max="29" min="27" style="143" width="0"/>
    <col collapsed="false" hidden="true" max="30" min="30" style="144" width="0"/>
    <col collapsed="false" hidden="true" max="31" min="31" style="143" width="0"/>
    <col collapsed="false" hidden="true" max="32" min="32" style="145" width="0"/>
    <col collapsed="false" hidden="true" max="36" min="33" style="143" width="0"/>
    <col collapsed="false" hidden="true" max="40" min="37" style="146" width="0"/>
    <col collapsed="false" hidden="true" max="42" min="41" style="144" width="0"/>
    <col collapsed="false" hidden="true" max="47" min="43" style="143" width="0"/>
    <col collapsed="false" hidden="true" max="257" min="48" style="147" width="0"/>
    <col collapsed="false" hidden="false" max="1025" min="258" style="0" width="1.57254901960784"/>
  </cols>
  <sheetData>
    <row collapsed="false" customFormat="true" customHeight="true" hidden="false" ht="18" outlineLevel="0" r="1" s="9">
      <c r="A1" s="6"/>
      <c r="B1" s="148" t="str">
        <f aca="false">ToolTitel</f>
        <v>Kassenerfassung für Office V.2.32</v>
      </c>
      <c r="C1" s="148"/>
      <c r="D1" s="149"/>
      <c r="E1" s="149"/>
      <c r="F1" s="150"/>
      <c r="G1" s="151"/>
      <c r="H1" s="151"/>
      <c r="I1" s="151"/>
      <c r="J1" s="152"/>
      <c r="K1" s="152"/>
      <c r="L1" s="153"/>
      <c r="M1" s="6"/>
      <c r="N1" s="152"/>
      <c r="O1" s="152"/>
      <c r="P1" s="152"/>
      <c r="Q1" s="6"/>
      <c r="R1" s="152"/>
      <c r="S1" s="154"/>
      <c r="T1" s="155"/>
      <c r="U1" s="100"/>
      <c r="V1" s="100"/>
      <c r="W1" s="100"/>
      <c r="X1" s="100"/>
      <c r="Y1" s="100"/>
      <c r="Z1" s="100"/>
      <c r="AA1" s="156" t="s">
        <v>309</v>
      </c>
      <c r="AB1" s="157" t="s">
        <v>310</v>
      </c>
      <c r="AC1" s="158" t="s">
        <v>311</v>
      </c>
      <c r="AD1" s="159" t="s">
        <v>312</v>
      </c>
      <c r="AE1" s="160" t="s">
        <v>313</v>
      </c>
      <c r="AF1" s="160" t="s">
        <v>314</v>
      </c>
      <c r="AG1" s="160" t="s">
        <v>315</v>
      </c>
      <c r="AH1" s="160" t="s">
        <v>316</v>
      </c>
      <c r="AI1" s="160" t="s">
        <v>317</v>
      </c>
      <c r="AJ1" s="160" t="s">
        <v>318</v>
      </c>
      <c r="AK1" s="160" t="s">
        <v>319</v>
      </c>
      <c r="AL1" s="160" t="s">
        <v>320</v>
      </c>
      <c r="AM1" s="160" t="s">
        <v>321</v>
      </c>
      <c r="AN1" s="160" t="s">
        <v>322</v>
      </c>
      <c r="AO1" s="160" t="s">
        <v>323</v>
      </c>
      <c r="AP1" s="159" t="s">
        <v>324</v>
      </c>
      <c r="AQ1" s="160" t="s">
        <v>325</v>
      </c>
      <c r="AR1" s="160" t="s">
        <v>326</v>
      </c>
      <c r="AS1" s="160" t="s">
        <v>327</v>
      </c>
      <c r="AT1" s="160" t="s">
        <v>328</v>
      </c>
      <c r="AU1" s="160" t="s">
        <v>329</v>
      </c>
      <c r="AV1" s="160"/>
      <c r="AW1" s="160"/>
      <c r="AX1" s="160"/>
      <c r="AY1" s="160"/>
      <c r="AZ1" s="160"/>
      <c r="BA1" s="160"/>
    </row>
    <row collapsed="false" customFormat="false" customHeight="true" hidden="false" ht="12" outlineLevel="0" r="2">
      <c r="A2" s="147"/>
      <c r="B2" s="161"/>
      <c r="C2" s="161"/>
      <c r="D2" s="162"/>
      <c r="E2" s="163"/>
      <c r="F2" s="164"/>
      <c r="G2" s="165"/>
      <c r="H2" s="165"/>
      <c r="I2" s="165"/>
      <c r="J2" s="166"/>
      <c r="K2" s="166"/>
      <c r="L2" s="167"/>
      <c r="M2" s="168"/>
      <c r="N2" s="169"/>
      <c r="O2" s="169"/>
      <c r="P2" s="169"/>
      <c r="Q2" s="168"/>
      <c r="R2" s="169"/>
      <c r="S2" s="170"/>
      <c r="AA2" s="89" t="s">
        <v>330</v>
      </c>
      <c r="AB2" s="89" t="s">
        <v>331</v>
      </c>
      <c r="AC2" s="89" t="s">
        <v>332</v>
      </c>
      <c r="AD2" s="171" t="s">
        <v>333</v>
      </c>
      <c r="AE2" s="171" t="s">
        <v>334</v>
      </c>
      <c r="AF2" s="147"/>
      <c r="AG2" s="147"/>
      <c r="AH2" s="147"/>
      <c r="AI2" s="147"/>
      <c r="AJ2" s="147"/>
      <c r="AK2" s="147"/>
      <c r="AL2" s="147"/>
      <c r="AM2" s="147"/>
      <c r="AN2" s="147"/>
      <c r="AO2" s="147"/>
      <c r="AP2" s="172"/>
      <c r="AQ2" s="147"/>
      <c r="AR2" s="147"/>
      <c r="AS2" s="147"/>
      <c r="AT2" s="147"/>
      <c r="AU2" s="147"/>
    </row>
    <row collapsed="false" customFormat="false" customHeight="true" hidden="false" ht="12" outlineLevel="0" r="3">
      <c r="A3" s="147"/>
      <c r="B3" s="161"/>
      <c r="C3" s="161"/>
      <c r="D3" s="162"/>
      <c r="E3" s="163"/>
      <c r="F3" s="164"/>
      <c r="G3" s="165"/>
      <c r="H3" s="165"/>
      <c r="I3" s="165"/>
      <c r="J3" s="166"/>
      <c r="K3" s="166"/>
      <c r="L3" s="167"/>
      <c r="M3" s="168"/>
      <c r="N3" s="169"/>
      <c r="O3" s="169"/>
      <c r="P3" s="169"/>
      <c r="Q3" s="168"/>
      <c r="R3" s="169"/>
      <c r="S3" s="170"/>
      <c r="AA3" s="173" t="n">
        <f aca="false">'05.2012'!AC3</f>
        <v>474.04</v>
      </c>
      <c r="AB3" s="174" t="n">
        <f aca="false">SUM(D:D)-SUM(E:E)</f>
        <v>200</v>
      </c>
      <c r="AC3" s="174" t="n">
        <f aca="false">AA3+AB3</f>
        <v>674.04</v>
      </c>
      <c r="AD3" s="175" t="n">
        <v>0</v>
      </c>
      <c r="AE3" s="171" t="b">
        <f aca="false">FALSE()</f>
        <v>0</v>
      </c>
      <c r="AF3" s="147"/>
      <c r="AG3" s="147"/>
      <c r="AH3" s="147"/>
      <c r="AI3" s="147"/>
      <c r="AJ3" s="147"/>
      <c r="AK3" s="147"/>
      <c r="AL3" s="147"/>
      <c r="AM3" s="147"/>
      <c r="AN3" s="147"/>
      <c r="AO3" s="147"/>
      <c r="AP3" s="172"/>
      <c r="AQ3" s="147"/>
      <c r="AR3" s="147"/>
      <c r="AS3" s="147"/>
      <c r="AT3" s="147"/>
      <c r="AU3" s="147"/>
    </row>
    <row collapsed="false" customFormat="false" customHeight="true" hidden="false" ht="3" outlineLevel="0" r="4">
      <c r="A4" s="147"/>
      <c r="B4" s="176"/>
      <c r="C4" s="177"/>
      <c r="D4" s="178"/>
      <c r="E4" s="178"/>
      <c r="F4" s="179"/>
      <c r="G4" s="180"/>
      <c r="H4" s="180"/>
      <c r="I4" s="180"/>
      <c r="J4" s="181"/>
      <c r="K4" s="181"/>
      <c r="L4" s="182"/>
      <c r="M4" s="183"/>
      <c r="N4" s="184"/>
      <c r="O4" s="184"/>
      <c r="P4" s="184"/>
      <c r="Q4" s="185"/>
      <c r="R4" s="181"/>
      <c r="S4" s="186"/>
      <c r="AA4" s="187"/>
      <c r="AB4" s="188"/>
      <c r="AC4" s="188"/>
      <c r="AD4" s="172"/>
      <c r="AE4" s="147"/>
      <c r="AF4" s="147"/>
      <c r="AG4" s="147"/>
      <c r="AH4" s="147"/>
      <c r="AI4" s="147"/>
      <c r="AJ4" s="147"/>
      <c r="AK4" s="147"/>
      <c r="AL4" s="147"/>
      <c r="AM4" s="147"/>
      <c r="AN4" s="147"/>
      <c r="AO4" s="147"/>
      <c r="AP4" s="172"/>
      <c r="AQ4" s="147"/>
      <c r="AR4" s="147"/>
      <c r="AS4" s="147"/>
      <c r="AT4" s="147"/>
      <c r="AU4" s="147"/>
    </row>
    <row collapsed="false" customFormat="false" customHeight="true" hidden="false" ht="11.25" outlineLevel="0" r="5">
      <c r="A5" s="147"/>
      <c r="B5" s="189"/>
      <c r="C5" s="190"/>
      <c r="D5" s="191"/>
      <c r="E5" s="192"/>
      <c r="F5" s="193"/>
      <c r="G5" s="194"/>
      <c r="H5" s="194"/>
      <c r="I5" s="191" t="s">
        <v>335</v>
      </c>
      <c r="J5" s="192" t="str">
        <f aca="false">AF7&amp;" "</f>
        <v>Belegdatum </v>
      </c>
      <c r="K5" s="195"/>
      <c r="L5" s="196"/>
      <c r="M5" s="197"/>
      <c r="N5" s="197"/>
      <c r="O5" s="198"/>
      <c r="P5" s="199" t="s">
        <v>336</v>
      </c>
      <c r="Q5" s="200" t="n">
        <f aca="false">IF(ShowEinAusOnSaldo,TEXT(SUM(D:D),"#.##0,00")&amp;TrennzeichenEinAus&amp;TEXT(SUM(E:E),"#.##0,00"),SUM(D:D)-SUM(E:E))</f>
        <v>200</v>
      </c>
      <c r="R5" s="201"/>
      <c r="S5" s="202"/>
      <c r="AA5" s="89" t="s">
        <v>337</v>
      </c>
      <c r="AB5" s="203" t="str">
        <f aca="false">AC5&amp;"/"&amp;AD5</f>
        <v>06/2012</v>
      </c>
      <c r="AC5" s="204" t="s">
        <v>403</v>
      </c>
      <c r="AD5" s="171" t="n">
        <v>2012</v>
      </c>
      <c r="AE5" s="147"/>
      <c r="AF5" s="147"/>
      <c r="AG5" s="147"/>
      <c r="AH5" s="147"/>
      <c r="AI5" s="147"/>
      <c r="AJ5" s="147"/>
      <c r="AK5" s="147"/>
      <c r="AL5" s="147"/>
      <c r="AM5" s="147"/>
      <c r="AN5" s="147"/>
      <c r="AO5" s="147"/>
      <c r="AP5" s="172"/>
      <c r="AQ5" s="147"/>
      <c r="AR5" s="147"/>
      <c r="AS5" s="147"/>
      <c r="AT5" s="147"/>
      <c r="AU5" s="147"/>
    </row>
    <row collapsed="false" customFormat="false" customHeight="true" hidden="false" ht="2.25" outlineLevel="0" r="6">
      <c r="A6" s="147"/>
      <c r="B6" s="189"/>
      <c r="C6" s="190"/>
      <c r="D6" s="205"/>
      <c r="E6" s="205"/>
      <c r="F6" s="193"/>
      <c r="G6" s="194"/>
      <c r="H6" s="194"/>
      <c r="I6" s="194"/>
      <c r="J6" s="201"/>
      <c r="K6" s="195"/>
      <c r="L6" s="196"/>
      <c r="M6" s="197"/>
      <c r="N6" s="197"/>
      <c r="O6" s="206"/>
      <c r="P6" s="207"/>
      <c r="Q6" s="208"/>
      <c r="R6" s="201"/>
      <c r="S6" s="202"/>
      <c r="AA6" s="187"/>
      <c r="AB6" s="187"/>
      <c r="AC6" s="187"/>
      <c r="AD6" s="172"/>
      <c r="AE6" s="147"/>
      <c r="AF6" s="147"/>
      <c r="AG6" s="147"/>
      <c r="AH6" s="147"/>
      <c r="AI6" s="147"/>
      <c r="AJ6" s="147"/>
      <c r="AK6" s="147"/>
      <c r="AL6" s="147"/>
      <c r="AM6" s="147"/>
      <c r="AN6" s="147"/>
      <c r="AO6" s="147"/>
      <c r="AP6" s="172"/>
      <c r="AQ6" s="147"/>
      <c r="AR6" s="147"/>
      <c r="AS6" s="147"/>
      <c r="AT6" s="147"/>
      <c r="AU6" s="147"/>
    </row>
    <row collapsed="false" customFormat="false" customHeight="true" hidden="false" ht="11.25" outlineLevel="0" r="7">
      <c r="A7" s="147"/>
      <c r="B7" s="209"/>
      <c r="C7" s="194"/>
      <c r="D7" s="199" t="s">
        <v>338</v>
      </c>
      <c r="E7" s="210" t="str">
        <f aca="false">" "&amp;IF(BNR&lt;&gt;"",BNR,"")&amp;IF(AND(BNR&lt;&gt;"",MNR&lt;&gt;"")," / ","")&amp;IF(MNR&lt;&gt;"",MNR,"")</f>
        <v> 31337 / 1337</v>
      </c>
      <c r="F7" s="211"/>
      <c r="G7" s="212"/>
      <c r="H7" s="212"/>
      <c r="I7" s="213" t="s">
        <v>339</v>
      </c>
      <c r="J7" s="214" t="n">
        <f aca="false">KtoNummer</f>
        <v>1000</v>
      </c>
      <c r="K7" s="215"/>
      <c r="L7" s="216"/>
      <c r="M7" s="197"/>
      <c r="N7" s="197"/>
      <c r="O7" s="198"/>
      <c r="P7" s="199" t="s">
        <v>340</v>
      </c>
      <c r="Q7" s="217" t="n">
        <f aca="false">AA3</f>
        <v>474.04</v>
      </c>
      <c r="R7" s="201"/>
      <c r="S7" s="202"/>
      <c r="AA7" s="218" t="s">
        <v>341</v>
      </c>
      <c r="AB7" s="219" t="n">
        <v>41061</v>
      </c>
      <c r="AC7" s="219" t="n">
        <v>41030</v>
      </c>
      <c r="AD7" s="220" t="s">
        <v>342</v>
      </c>
      <c r="AE7" s="107" t="n">
        <v>32</v>
      </c>
      <c r="AF7" s="90" t="s">
        <v>266</v>
      </c>
      <c r="AG7" s="90" t="n">
        <v>0</v>
      </c>
      <c r="AH7" s="147"/>
      <c r="AI7" s="147"/>
      <c r="AJ7" s="147"/>
      <c r="AK7" s="147"/>
      <c r="AL7" s="147"/>
      <c r="AM7" s="147"/>
      <c r="AN7" s="147"/>
      <c r="AO7" s="147"/>
      <c r="AP7" s="172"/>
      <c r="AQ7" s="147"/>
      <c r="AR7" s="147"/>
      <c r="AS7" s="147"/>
      <c r="AT7" s="147"/>
      <c r="AU7" s="147"/>
    </row>
    <row collapsed="false" customFormat="false" customHeight="true" hidden="false" ht="2.25" outlineLevel="0" r="8">
      <c r="A8" s="187"/>
      <c r="B8" s="209"/>
      <c r="C8" s="194"/>
      <c r="D8" s="221"/>
      <c r="E8" s="222"/>
      <c r="F8" s="223"/>
      <c r="G8" s="212"/>
      <c r="H8" s="212"/>
      <c r="I8" s="212"/>
      <c r="J8" s="224"/>
      <c r="K8" s="215"/>
      <c r="L8" s="216"/>
      <c r="M8" s="197"/>
      <c r="N8" s="216"/>
      <c r="O8" s="225"/>
      <c r="P8" s="222"/>
      <c r="Q8" s="207"/>
      <c r="R8" s="201"/>
      <c r="S8" s="202"/>
      <c r="AA8" s="187"/>
      <c r="AB8" s="187"/>
      <c r="AC8" s="187"/>
      <c r="AD8" s="100"/>
      <c r="AE8" s="147"/>
      <c r="AF8" s="147"/>
      <c r="AG8" s="147"/>
      <c r="AH8" s="147"/>
      <c r="AI8" s="147"/>
      <c r="AJ8" s="147"/>
      <c r="AK8" s="147"/>
      <c r="AL8" s="147"/>
      <c r="AM8" s="147"/>
      <c r="AN8" s="147"/>
      <c r="AO8" s="147"/>
      <c r="AP8" s="172"/>
      <c r="AQ8" s="147"/>
      <c r="AR8" s="147"/>
      <c r="AS8" s="147"/>
      <c r="AT8" s="147"/>
      <c r="AU8" s="147"/>
    </row>
    <row collapsed="false" customFormat="false" customHeight="true" hidden="false" ht="11.25" outlineLevel="0" r="9">
      <c r="A9" s="187"/>
      <c r="B9" s="209"/>
      <c r="C9" s="194"/>
      <c r="D9" s="226" t="s">
        <v>343</v>
      </c>
      <c r="E9" s="227" t="str">
        <f aca="false">" "&amp;IF(AB5&lt;&gt;"",AB5,"")</f>
        <v> 06/2012</v>
      </c>
      <c r="F9" s="223"/>
      <c r="G9" s="212"/>
      <c r="H9" s="212"/>
      <c r="I9" s="212" t="s">
        <v>344</v>
      </c>
      <c r="J9" s="227" t="str">
        <f aca="false">EingabeWährung</f>
        <v>EUR</v>
      </c>
      <c r="K9" s="215"/>
      <c r="L9" s="216"/>
      <c r="M9" s="197"/>
      <c r="N9" s="197"/>
      <c r="O9" s="198"/>
      <c r="P9" s="199" t="s">
        <v>345</v>
      </c>
      <c r="Q9" s="217" t="n">
        <f aca="false">AC3</f>
        <v>674.04</v>
      </c>
      <c r="R9" s="201"/>
      <c r="S9" s="202"/>
      <c r="AA9" s="89" t="s">
        <v>346</v>
      </c>
      <c r="AB9" s="219" t="n">
        <v>41090</v>
      </c>
      <c r="AC9" s="187"/>
      <c r="AD9" s="228" t="s">
        <v>69</v>
      </c>
      <c r="AE9" s="147"/>
      <c r="AF9" s="147"/>
      <c r="AG9" s="147"/>
      <c r="AH9" s="147"/>
      <c r="AI9" s="147"/>
      <c r="AJ9" s="147"/>
      <c r="AK9" s="147"/>
      <c r="AL9" s="147"/>
      <c r="AM9" s="147"/>
      <c r="AN9" s="147"/>
      <c r="AO9" s="147"/>
      <c r="AP9" s="172"/>
      <c r="AQ9" s="147"/>
      <c r="AR9" s="147"/>
      <c r="AS9" s="147"/>
      <c r="AT9" s="147"/>
      <c r="AU9" s="147"/>
    </row>
    <row collapsed="false" customFormat="false" customHeight="true" hidden="false" ht="3" outlineLevel="0" r="10">
      <c r="A10" s="187"/>
      <c r="B10" s="229"/>
      <c r="C10" s="230"/>
      <c r="D10" s="231"/>
      <c r="E10" s="231"/>
      <c r="F10" s="232"/>
      <c r="G10" s="230"/>
      <c r="H10" s="230"/>
      <c r="I10" s="230"/>
      <c r="J10" s="233"/>
      <c r="K10" s="233"/>
      <c r="L10" s="234"/>
      <c r="M10" s="235"/>
      <c r="N10" s="208"/>
      <c r="O10" s="208"/>
      <c r="P10" s="208"/>
      <c r="Q10" s="236"/>
      <c r="R10" s="233"/>
      <c r="S10" s="237"/>
      <c r="AA10" s="187"/>
      <c r="AB10" s="187"/>
      <c r="AC10" s="187"/>
      <c r="AD10" s="238"/>
      <c r="AE10" s="147"/>
      <c r="AF10" s="147"/>
      <c r="AG10" s="147"/>
      <c r="AH10" s="147"/>
      <c r="AI10" s="147"/>
      <c r="AJ10" s="147"/>
      <c r="AK10" s="147"/>
      <c r="AL10" s="147"/>
      <c r="AM10" s="147"/>
      <c r="AN10" s="147"/>
      <c r="AO10" s="147"/>
      <c r="AP10" s="172"/>
      <c r="AQ10" s="147"/>
      <c r="AR10" s="147"/>
      <c r="AS10" s="147"/>
      <c r="AT10" s="147"/>
      <c r="AU10" s="147"/>
    </row>
    <row collapsed="false" customFormat="false" customHeight="true" hidden="false" ht="4.5" outlineLevel="0" r="11">
      <c r="A11" s="187"/>
      <c r="B11" s="194"/>
      <c r="C11" s="194"/>
      <c r="D11" s="205"/>
      <c r="E11" s="205"/>
      <c r="F11" s="193"/>
      <c r="G11" s="194"/>
      <c r="H11" s="194"/>
      <c r="I11" s="194"/>
      <c r="J11" s="201"/>
      <c r="K11" s="201"/>
      <c r="L11" s="239"/>
      <c r="M11" s="207"/>
      <c r="N11" s="201"/>
      <c r="O11" s="201"/>
      <c r="P11" s="201"/>
      <c r="Q11" s="207"/>
      <c r="R11" s="201"/>
      <c r="S11" s="195"/>
      <c r="AA11" s="187"/>
      <c r="AB11" s="187"/>
      <c r="AC11" s="187"/>
      <c r="AD11" s="240"/>
      <c r="AE11" s="147"/>
      <c r="AF11" s="147"/>
      <c r="AG11" s="147"/>
      <c r="AH11" s="147"/>
      <c r="AI11" s="147"/>
      <c r="AJ11" s="147"/>
      <c r="AK11" s="147"/>
      <c r="AL11" s="147"/>
      <c r="AM11" s="147"/>
      <c r="AN11" s="147"/>
      <c r="AO11" s="147"/>
      <c r="AP11" s="172"/>
      <c r="AQ11" s="147"/>
      <c r="AR11" s="147"/>
      <c r="AS11" s="147"/>
      <c r="AT11" s="147"/>
      <c r="AU11" s="147"/>
    </row>
    <row collapsed="false" customFormat="true" customHeight="true" hidden="false" ht="22.5" outlineLevel="0" r="12" s="252">
      <c r="A12" s="241"/>
      <c r="B12" s="242" t="s">
        <v>65</v>
      </c>
      <c r="C12" s="242" t="s">
        <v>66</v>
      </c>
      <c r="D12" s="242" t="s">
        <v>67</v>
      </c>
      <c r="E12" s="242" t="s">
        <v>68</v>
      </c>
      <c r="F12" s="243" t="s">
        <v>347</v>
      </c>
      <c r="G12" s="242" t="s">
        <v>61</v>
      </c>
      <c r="H12" s="242" t="s">
        <v>70</v>
      </c>
      <c r="I12" s="242" t="s">
        <v>71</v>
      </c>
      <c r="J12" s="242" t="s">
        <v>72</v>
      </c>
      <c r="K12" s="242" t="s">
        <v>73</v>
      </c>
      <c r="L12" s="244" t="s">
        <v>74</v>
      </c>
      <c r="M12" s="242" t="s">
        <v>75</v>
      </c>
      <c r="N12" s="242" t="s">
        <v>76</v>
      </c>
      <c r="O12" s="242" t="s">
        <v>77</v>
      </c>
      <c r="P12" s="242" t="s">
        <v>78</v>
      </c>
      <c r="Q12" s="242" t="s">
        <v>22</v>
      </c>
      <c r="R12" s="245" t="s">
        <v>348</v>
      </c>
      <c r="S12" s="246"/>
      <c r="T12" s="100"/>
      <c r="U12" s="100"/>
      <c r="V12" s="100"/>
      <c r="W12" s="100"/>
      <c r="X12" s="100"/>
      <c r="Y12" s="100"/>
      <c r="Z12" s="100"/>
      <c r="AA12" s="247" t="s">
        <v>80</v>
      </c>
      <c r="AB12" s="247" t="s">
        <v>81</v>
      </c>
      <c r="AC12" s="247" t="s">
        <v>82</v>
      </c>
      <c r="AD12" s="248" t="n">
        <f aca="false">AA3</f>
        <v>474.04</v>
      </c>
      <c r="AE12" s="249" t="s">
        <v>83</v>
      </c>
      <c r="AF12" s="250" t="s">
        <v>84</v>
      </c>
      <c r="AG12" s="250" t="s">
        <v>85</v>
      </c>
      <c r="AH12" s="249" t="s">
        <v>86</v>
      </c>
      <c r="AI12" s="249" t="s">
        <v>87</v>
      </c>
      <c r="AJ12" s="249" t="s">
        <v>88</v>
      </c>
      <c r="AK12" s="249" t="s">
        <v>89</v>
      </c>
      <c r="AL12" s="249" t="s">
        <v>90</v>
      </c>
      <c r="AM12" s="249" t="s">
        <v>91</v>
      </c>
      <c r="AN12" s="249" t="s">
        <v>92</v>
      </c>
      <c r="AO12" s="249" t="s">
        <v>93</v>
      </c>
      <c r="AP12" s="251" t="s">
        <v>94</v>
      </c>
      <c r="AQ12" s="251" t="s">
        <v>95</v>
      </c>
      <c r="AR12" s="251" t="s">
        <v>349</v>
      </c>
      <c r="AS12" s="251" t="s">
        <v>350</v>
      </c>
      <c r="AT12" s="251" t="s">
        <v>351</v>
      </c>
      <c r="AU12" s="251" t="s">
        <v>352</v>
      </c>
    </row>
    <row collapsed="false" customFormat="false" customHeight="true" hidden="false" ht="18" outlineLevel="0" r="13">
      <c r="A13" s="143"/>
      <c r="D13" s="135" t="n">
        <v>1000</v>
      </c>
      <c r="L13" s="139" t="s">
        <v>404</v>
      </c>
      <c r="Q13" s="140" t="s">
        <v>405</v>
      </c>
    </row>
    <row collapsed="false" customFormat="false" customHeight="true" hidden="false" ht="18" outlineLevel="0" r="14">
      <c r="E14" s="135" t="n">
        <v>800</v>
      </c>
      <c r="L14" s="139" t="s">
        <v>406</v>
      </c>
      <c r="Q14" s="140" t="s">
        <v>399</v>
      </c>
    </row>
  </sheetData>
  <printOptions headings="false" gridLines="false" gridLinesSet="true" horizontalCentered="false" verticalCentered="false"/>
  <pageMargins left="0.39375" right="0.196527777777778" top="0.590277777777778" bottom="1.18055555555556" header="0.196527777777778" footer="0.196527777777778"/>
  <pageSetup blackAndWhite="false" cellComments="none" copies="1" draft="false" firstPageNumber="0" fitToHeight="0" fitToWidth="1" horizontalDpi="300" orientation="portrait" pageOrder="downThenOver" paperSize="9" scale="100" useFirstPageNumber="false" usePrinterDefaults="false" verticalDpi="300"/>
  <headerFooter differentFirst="false" differentOddEven="false">
    <oddHeader>&amp;L&amp;"Verdana,Regular"&amp;8 [ToolHeader]&amp;C&amp;"Verdana,Regular" [MName]&amp;R&amp;"Verdana,Regular"&amp;8 [BNR]/[MNR]
?[MonatJahr]</oddHeader>
    <oddFooter>&amp;L&amp;"Verdana,Regular"&amp;8 © DATEV eG, gedruckt am &amp;D &amp;T&amp;R&amp;"Verdana,Regular"&amp;8 Seite &amp;P von &amp;N</oddFooter>
  </headerFooter>
  <drawing r:id="rId2"/>
  <legacyDrawing r:id="rId3"/>
</worksheet>
</file>

<file path=xl/worksheets/sheet18.xml><?xml version="1.0" encoding="utf-8"?>
<worksheet xmlns="http://schemas.openxmlformats.org/spreadsheetml/2006/main" xmlns:r="http://schemas.openxmlformats.org/officeDocument/2006/relationships">
  <sheetPr filterMode="false">
    <pageSetUpPr fitToPage="true"/>
  </sheetPr>
  <dimension ref="A1:BA12"/>
  <sheetViews>
    <sheetView colorId="64" defaultGridColor="true" rightToLeft="false" showFormulas="false" showGridLines="true" showOutlineSymbols="true" showRowColHeaders="false" showZeros="true" tabSelected="false" topLeftCell="A1" view="normal" windowProtection="true" workbookViewId="0" zoomScale="100" zoomScaleNormal="100" zoomScalePageLayoutView="100">
      <pane activePane="bottomLeft" topLeftCell="A13" xSplit="0" ySplit="12"/>
      <selection activeCell="A1" activeCellId="0" pane="topLeft" sqref="A1"/>
      <selection activeCell="D13" activeCellId="0" pane="bottomLeft" sqref="D13"/>
    </sheetView>
  </sheetViews>
  <cols>
    <col collapsed="false" hidden="false" max="1" min="1" style="132" width="0.858823529411765"/>
    <col collapsed="false" hidden="false" max="2" min="2" style="133" width="4.72941176470588"/>
    <col collapsed="false" hidden="false" max="3" min="3" style="134" width="9.74901960784314"/>
    <col collapsed="false" hidden="false" max="5" min="4" style="135" width="12.6156862745098"/>
    <col collapsed="false" hidden="false" max="6" min="6" style="136" width="12.6156862745098"/>
    <col collapsed="false" hidden="false" max="8" min="7" style="137" width="1.57254901960784"/>
    <col collapsed="false" hidden="false" max="9" min="9" style="137" width="9.32549019607843"/>
    <col collapsed="false" hidden="false" max="10" min="10" style="138" width="11.043137254902"/>
    <col collapsed="false" hidden="false" max="11" min="11" style="138" width="9.45882352941177"/>
    <col collapsed="false" hidden="false" max="12" min="12" style="139" width="5.73333333333333"/>
    <col collapsed="false" hidden="true" max="14" min="13" style="138" width="0"/>
    <col collapsed="false" hidden="true" max="15" min="15" style="135" width="0"/>
    <col collapsed="false" hidden="false" max="16" min="16" style="135" width="9.74901960784314"/>
    <col collapsed="false" hidden="false" max="17" min="17" style="140" width="17.2117647058824"/>
    <col collapsed="false" hidden="false" max="18" min="18" style="141" width="4.72941176470588"/>
    <col collapsed="false" hidden="false" max="19" min="19" style="142" width="0.423529411764706"/>
    <col collapsed="false" hidden="false" max="20" min="20" style="100" width="0.423529411764706"/>
    <col collapsed="false" hidden="false" max="26" min="21" style="100" width="10.7529411764706"/>
    <col collapsed="false" hidden="true" max="29" min="27" style="143" width="0"/>
    <col collapsed="false" hidden="true" max="30" min="30" style="144" width="0"/>
    <col collapsed="false" hidden="true" max="31" min="31" style="143" width="0"/>
    <col collapsed="false" hidden="true" max="32" min="32" style="145" width="0"/>
    <col collapsed="false" hidden="true" max="36" min="33" style="143" width="0"/>
    <col collapsed="false" hidden="true" max="40" min="37" style="146" width="0"/>
    <col collapsed="false" hidden="true" max="42" min="41" style="144" width="0"/>
    <col collapsed="false" hidden="true" max="47" min="43" style="143" width="0"/>
    <col collapsed="false" hidden="true" max="257" min="48" style="147" width="0"/>
    <col collapsed="false" hidden="false" max="1025" min="258" style="0" width="1.57254901960784"/>
  </cols>
  <sheetData>
    <row collapsed="false" customFormat="true" customHeight="true" hidden="false" ht="18" outlineLevel="0" r="1" s="9">
      <c r="A1" s="6"/>
      <c r="B1" s="148" t="str">
        <f aca="false">ToolTitel</f>
        <v>Kassenerfassung für Office V.2.32</v>
      </c>
      <c r="C1" s="148"/>
      <c r="D1" s="149"/>
      <c r="E1" s="149"/>
      <c r="F1" s="150"/>
      <c r="G1" s="151"/>
      <c r="H1" s="151"/>
      <c r="I1" s="151"/>
      <c r="J1" s="152"/>
      <c r="K1" s="152"/>
      <c r="L1" s="153"/>
      <c r="M1" s="6"/>
      <c r="N1" s="152"/>
      <c r="O1" s="152"/>
      <c r="P1" s="152"/>
      <c r="Q1" s="6"/>
      <c r="R1" s="152"/>
      <c r="S1" s="154"/>
      <c r="T1" s="155"/>
      <c r="U1" s="100"/>
      <c r="V1" s="100"/>
      <c r="W1" s="100"/>
      <c r="X1" s="100"/>
      <c r="Y1" s="100"/>
      <c r="Z1" s="100"/>
      <c r="AA1" s="156" t="s">
        <v>309</v>
      </c>
      <c r="AB1" s="157" t="s">
        <v>310</v>
      </c>
      <c r="AC1" s="158" t="s">
        <v>311</v>
      </c>
      <c r="AD1" s="159" t="s">
        <v>312</v>
      </c>
      <c r="AE1" s="160" t="s">
        <v>313</v>
      </c>
      <c r="AF1" s="160" t="s">
        <v>314</v>
      </c>
      <c r="AG1" s="160" t="s">
        <v>315</v>
      </c>
      <c r="AH1" s="160" t="s">
        <v>316</v>
      </c>
      <c r="AI1" s="160" t="s">
        <v>317</v>
      </c>
      <c r="AJ1" s="160" t="s">
        <v>318</v>
      </c>
      <c r="AK1" s="160" t="s">
        <v>319</v>
      </c>
      <c r="AL1" s="160" t="s">
        <v>320</v>
      </c>
      <c r="AM1" s="160" t="s">
        <v>321</v>
      </c>
      <c r="AN1" s="160" t="s">
        <v>322</v>
      </c>
      <c r="AO1" s="160" t="s">
        <v>323</v>
      </c>
      <c r="AP1" s="159" t="s">
        <v>324</v>
      </c>
      <c r="AQ1" s="160" t="s">
        <v>325</v>
      </c>
      <c r="AR1" s="160" t="s">
        <v>326</v>
      </c>
      <c r="AS1" s="160" t="s">
        <v>327</v>
      </c>
      <c r="AT1" s="160" t="s">
        <v>328</v>
      </c>
      <c r="AU1" s="160" t="s">
        <v>329</v>
      </c>
      <c r="AV1" s="160"/>
      <c r="AW1" s="160"/>
      <c r="AX1" s="160"/>
      <c r="AY1" s="160"/>
      <c r="AZ1" s="160"/>
      <c r="BA1" s="160"/>
    </row>
    <row collapsed="false" customFormat="false" customHeight="true" hidden="false" ht="12" outlineLevel="0" r="2">
      <c r="A2" s="147"/>
      <c r="B2" s="161"/>
      <c r="C2" s="161"/>
      <c r="D2" s="162"/>
      <c r="E2" s="163"/>
      <c r="F2" s="164"/>
      <c r="G2" s="165"/>
      <c r="H2" s="165"/>
      <c r="I2" s="165"/>
      <c r="J2" s="166"/>
      <c r="K2" s="166"/>
      <c r="L2" s="167"/>
      <c r="M2" s="168"/>
      <c r="N2" s="169"/>
      <c r="O2" s="169"/>
      <c r="P2" s="169"/>
      <c r="Q2" s="168"/>
      <c r="R2" s="169"/>
      <c r="S2" s="170"/>
      <c r="AA2" s="89" t="s">
        <v>330</v>
      </c>
      <c r="AB2" s="89" t="s">
        <v>331</v>
      </c>
      <c r="AC2" s="89" t="s">
        <v>332</v>
      </c>
      <c r="AD2" s="171" t="s">
        <v>333</v>
      </c>
      <c r="AE2" s="171" t="s">
        <v>334</v>
      </c>
      <c r="AF2" s="147"/>
      <c r="AG2" s="147"/>
      <c r="AH2" s="147"/>
      <c r="AI2" s="147"/>
      <c r="AJ2" s="147"/>
      <c r="AK2" s="147"/>
      <c r="AL2" s="147"/>
      <c r="AM2" s="147"/>
      <c r="AN2" s="147"/>
      <c r="AO2" s="147"/>
      <c r="AP2" s="172"/>
      <c r="AQ2" s="147"/>
      <c r="AR2" s="147"/>
      <c r="AS2" s="147"/>
      <c r="AT2" s="147"/>
      <c r="AU2" s="147"/>
    </row>
    <row collapsed="false" customFormat="false" customHeight="true" hidden="false" ht="12" outlineLevel="0" r="3">
      <c r="A3" s="147"/>
      <c r="B3" s="161"/>
      <c r="C3" s="161"/>
      <c r="D3" s="162"/>
      <c r="E3" s="163"/>
      <c r="F3" s="164"/>
      <c r="G3" s="165"/>
      <c r="H3" s="165"/>
      <c r="I3" s="165"/>
      <c r="J3" s="166"/>
      <c r="K3" s="166"/>
      <c r="L3" s="167"/>
      <c r="M3" s="168"/>
      <c r="N3" s="169"/>
      <c r="O3" s="169"/>
      <c r="P3" s="169"/>
      <c r="Q3" s="168"/>
      <c r="R3" s="169"/>
      <c r="S3" s="170"/>
      <c r="AA3" s="173" t="n">
        <f aca="false">'06.2012'!AC3</f>
        <v>674.04</v>
      </c>
      <c r="AB3" s="174" t="n">
        <f aca="false">SUM(D:D)-SUM(E:E)</f>
        <v>0</v>
      </c>
      <c r="AC3" s="174" t="n">
        <f aca="false">AA3+AB3</f>
        <v>674.04</v>
      </c>
      <c r="AD3" s="175" t="n">
        <v>0</v>
      </c>
      <c r="AE3" s="171" t="b">
        <f aca="false">FALSE()</f>
        <v>0</v>
      </c>
      <c r="AF3" s="147"/>
      <c r="AG3" s="147"/>
      <c r="AH3" s="147"/>
      <c r="AI3" s="147"/>
      <c r="AJ3" s="147"/>
      <c r="AK3" s="147"/>
      <c r="AL3" s="147"/>
      <c r="AM3" s="147"/>
      <c r="AN3" s="147"/>
      <c r="AO3" s="147"/>
      <c r="AP3" s="172"/>
      <c r="AQ3" s="147"/>
      <c r="AR3" s="147"/>
      <c r="AS3" s="147"/>
      <c r="AT3" s="147"/>
      <c r="AU3" s="147"/>
    </row>
    <row collapsed="false" customFormat="false" customHeight="true" hidden="false" ht="3" outlineLevel="0" r="4">
      <c r="A4" s="147"/>
      <c r="B4" s="176"/>
      <c r="C4" s="177"/>
      <c r="D4" s="178"/>
      <c r="E4" s="178"/>
      <c r="F4" s="179"/>
      <c r="G4" s="180"/>
      <c r="H4" s="180"/>
      <c r="I4" s="180"/>
      <c r="J4" s="181"/>
      <c r="K4" s="181"/>
      <c r="L4" s="182"/>
      <c r="M4" s="183"/>
      <c r="N4" s="184"/>
      <c r="O4" s="184"/>
      <c r="P4" s="184"/>
      <c r="Q4" s="185"/>
      <c r="R4" s="181"/>
      <c r="S4" s="186"/>
      <c r="AA4" s="187"/>
      <c r="AB4" s="188"/>
      <c r="AC4" s="188"/>
      <c r="AD4" s="172"/>
      <c r="AE4" s="147"/>
      <c r="AF4" s="147"/>
      <c r="AG4" s="147"/>
      <c r="AH4" s="147"/>
      <c r="AI4" s="147"/>
      <c r="AJ4" s="147"/>
      <c r="AK4" s="147"/>
      <c r="AL4" s="147"/>
      <c r="AM4" s="147"/>
      <c r="AN4" s="147"/>
      <c r="AO4" s="147"/>
      <c r="AP4" s="172"/>
      <c r="AQ4" s="147"/>
      <c r="AR4" s="147"/>
      <c r="AS4" s="147"/>
      <c r="AT4" s="147"/>
      <c r="AU4" s="147"/>
    </row>
    <row collapsed="false" customFormat="false" customHeight="true" hidden="false" ht="11.25" outlineLevel="0" r="5">
      <c r="A5" s="147"/>
      <c r="B5" s="189"/>
      <c r="C5" s="190"/>
      <c r="D5" s="191"/>
      <c r="E5" s="192"/>
      <c r="F5" s="193"/>
      <c r="G5" s="194"/>
      <c r="H5" s="194"/>
      <c r="I5" s="191" t="s">
        <v>335</v>
      </c>
      <c r="J5" s="192" t="str">
        <f aca="false">AF7&amp;" "</f>
        <v>Belegdatum </v>
      </c>
      <c r="K5" s="195"/>
      <c r="L5" s="196"/>
      <c r="M5" s="197"/>
      <c r="N5" s="197"/>
      <c r="O5" s="198"/>
      <c r="P5" s="199" t="s">
        <v>336</v>
      </c>
      <c r="Q5" s="200" t="n">
        <f aca="false">IF(ShowEinAusOnSaldo,TEXT(SUM(D:D),"#.##0,00")&amp;TrennzeichenEinAus&amp;TEXT(SUM(E:E),"#.##0,00"),SUM(D:D)-SUM(E:E))</f>
        <v>0</v>
      </c>
      <c r="R5" s="201"/>
      <c r="S5" s="202"/>
      <c r="AA5" s="89" t="s">
        <v>337</v>
      </c>
      <c r="AB5" s="203" t="str">
        <f aca="false">AC5&amp;"/"&amp;AD5</f>
        <v>07/2012</v>
      </c>
      <c r="AC5" s="204" t="s">
        <v>407</v>
      </c>
      <c r="AD5" s="171" t="n">
        <v>2012</v>
      </c>
      <c r="AE5" s="147"/>
      <c r="AF5" s="147"/>
      <c r="AG5" s="147"/>
      <c r="AH5" s="147"/>
      <c r="AI5" s="147"/>
      <c r="AJ5" s="147"/>
      <c r="AK5" s="147"/>
      <c r="AL5" s="147"/>
      <c r="AM5" s="147"/>
      <c r="AN5" s="147"/>
      <c r="AO5" s="147"/>
      <c r="AP5" s="172"/>
      <c r="AQ5" s="147"/>
      <c r="AR5" s="147"/>
      <c r="AS5" s="147"/>
      <c r="AT5" s="147"/>
      <c r="AU5" s="147"/>
    </row>
    <row collapsed="false" customFormat="false" customHeight="true" hidden="false" ht="2.25" outlineLevel="0" r="6">
      <c r="A6" s="147"/>
      <c r="B6" s="189"/>
      <c r="C6" s="190"/>
      <c r="D6" s="205"/>
      <c r="E6" s="205"/>
      <c r="F6" s="193"/>
      <c r="G6" s="194"/>
      <c r="H6" s="194"/>
      <c r="I6" s="194"/>
      <c r="J6" s="201"/>
      <c r="K6" s="195"/>
      <c r="L6" s="196"/>
      <c r="M6" s="197"/>
      <c r="N6" s="197"/>
      <c r="O6" s="206"/>
      <c r="P6" s="207"/>
      <c r="Q6" s="208"/>
      <c r="R6" s="201"/>
      <c r="S6" s="202"/>
      <c r="AA6" s="187"/>
      <c r="AB6" s="187"/>
      <c r="AC6" s="187"/>
      <c r="AD6" s="172"/>
      <c r="AE6" s="147"/>
      <c r="AF6" s="147"/>
      <c r="AG6" s="147"/>
      <c r="AH6" s="147"/>
      <c r="AI6" s="147"/>
      <c r="AJ6" s="147"/>
      <c r="AK6" s="147"/>
      <c r="AL6" s="147"/>
      <c r="AM6" s="147"/>
      <c r="AN6" s="147"/>
      <c r="AO6" s="147"/>
      <c r="AP6" s="172"/>
      <c r="AQ6" s="147"/>
      <c r="AR6" s="147"/>
      <c r="AS6" s="147"/>
      <c r="AT6" s="147"/>
      <c r="AU6" s="147"/>
    </row>
    <row collapsed="false" customFormat="false" customHeight="true" hidden="false" ht="11.25" outlineLevel="0" r="7">
      <c r="A7" s="147"/>
      <c r="B7" s="209"/>
      <c r="C7" s="194"/>
      <c r="D7" s="199" t="s">
        <v>338</v>
      </c>
      <c r="E7" s="210" t="str">
        <f aca="false">" "&amp;IF(BNR&lt;&gt;"",BNR,"")&amp;IF(AND(BNR&lt;&gt;"",MNR&lt;&gt;"")," / ","")&amp;IF(MNR&lt;&gt;"",MNR,"")</f>
        <v> 31337 / 1337</v>
      </c>
      <c r="F7" s="211"/>
      <c r="G7" s="212"/>
      <c r="H7" s="212"/>
      <c r="I7" s="213" t="s">
        <v>339</v>
      </c>
      <c r="J7" s="214" t="n">
        <f aca="false">KtoNummer</f>
        <v>1000</v>
      </c>
      <c r="K7" s="215"/>
      <c r="L7" s="216"/>
      <c r="M7" s="197"/>
      <c r="N7" s="197"/>
      <c r="O7" s="198"/>
      <c r="P7" s="199" t="s">
        <v>340</v>
      </c>
      <c r="Q7" s="217" t="n">
        <f aca="false">AA3</f>
        <v>674.04</v>
      </c>
      <c r="R7" s="201"/>
      <c r="S7" s="202"/>
      <c r="AA7" s="218" t="s">
        <v>341</v>
      </c>
      <c r="AB7" s="219" t="n">
        <v>41091</v>
      </c>
      <c r="AC7" s="219" t="n">
        <v>41061</v>
      </c>
      <c r="AD7" s="220" t="s">
        <v>342</v>
      </c>
      <c r="AE7" s="107" t="n">
        <v>32</v>
      </c>
      <c r="AF7" s="90" t="s">
        <v>266</v>
      </c>
      <c r="AG7" s="90" t="n">
        <v>0</v>
      </c>
      <c r="AH7" s="147"/>
      <c r="AI7" s="147"/>
      <c r="AJ7" s="147"/>
      <c r="AK7" s="147"/>
      <c r="AL7" s="147"/>
      <c r="AM7" s="147"/>
      <c r="AN7" s="147"/>
      <c r="AO7" s="147"/>
      <c r="AP7" s="172"/>
      <c r="AQ7" s="147"/>
      <c r="AR7" s="147"/>
      <c r="AS7" s="147"/>
      <c r="AT7" s="147"/>
      <c r="AU7" s="147"/>
    </row>
    <row collapsed="false" customFormat="false" customHeight="true" hidden="false" ht="2.25" outlineLevel="0" r="8">
      <c r="A8" s="187"/>
      <c r="B8" s="209"/>
      <c r="C8" s="194"/>
      <c r="D8" s="221"/>
      <c r="E8" s="222"/>
      <c r="F8" s="223"/>
      <c r="G8" s="212"/>
      <c r="H8" s="212"/>
      <c r="I8" s="212"/>
      <c r="J8" s="224"/>
      <c r="K8" s="215"/>
      <c r="L8" s="216"/>
      <c r="M8" s="197"/>
      <c r="N8" s="216"/>
      <c r="O8" s="225"/>
      <c r="P8" s="222"/>
      <c r="Q8" s="207"/>
      <c r="R8" s="201"/>
      <c r="S8" s="202"/>
      <c r="AA8" s="187"/>
      <c r="AB8" s="187"/>
      <c r="AC8" s="187"/>
      <c r="AD8" s="100"/>
      <c r="AE8" s="147"/>
      <c r="AF8" s="147"/>
      <c r="AG8" s="147"/>
      <c r="AH8" s="147"/>
      <c r="AI8" s="147"/>
      <c r="AJ8" s="147"/>
      <c r="AK8" s="147"/>
      <c r="AL8" s="147"/>
      <c r="AM8" s="147"/>
      <c r="AN8" s="147"/>
      <c r="AO8" s="147"/>
      <c r="AP8" s="172"/>
      <c r="AQ8" s="147"/>
      <c r="AR8" s="147"/>
      <c r="AS8" s="147"/>
      <c r="AT8" s="147"/>
      <c r="AU8" s="147"/>
    </row>
    <row collapsed="false" customFormat="false" customHeight="true" hidden="false" ht="11.25" outlineLevel="0" r="9">
      <c r="A9" s="187"/>
      <c r="B9" s="209"/>
      <c r="C9" s="194"/>
      <c r="D9" s="226" t="s">
        <v>343</v>
      </c>
      <c r="E9" s="227" t="str">
        <f aca="false">" "&amp;IF(AB5&lt;&gt;"",AB5,"")</f>
        <v> 07/2012</v>
      </c>
      <c r="F9" s="223"/>
      <c r="G9" s="212"/>
      <c r="H9" s="212"/>
      <c r="I9" s="212" t="s">
        <v>344</v>
      </c>
      <c r="J9" s="227" t="str">
        <f aca="false">EingabeWährung</f>
        <v>EUR</v>
      </c>
      <c r="K9" s="215"/>
      <c r="L9" s="216"/>
      <c r="M9" s="197"/>
      <c r="N9" s="197"/>
      <c r="O9" s="198"/>
      <c r="P9" s="199" t="s">
        <v>345</v>
      </c>
      <c r="Q9" s="217" t="n">
        <f aca="false">AC3</f>
        <v>674.04</v>
      </c>
      <c r="R9" s="201"/>
      <c r="S9" s="202"/>
      <c r="AA9" s="89" t="s">
        <v>346</v>
      </c>
      <c r="AB9" s="219" t="n">
        <v>41121</v>
      </c>
      <c r="AC9" s="187"/>
      <c r="AD9" s="228" t="s">
        <v>69</v>
      </c>
      <c r="AE9" s="147"/>
      <c r="AF9" s="147"/>
      <c r="AG9" s="147"/>
      <c r="AH9" s="147"/>
      <c r="AI9" s="147"/>
      <c r="AJ9" s="147"/>
      <c r="AK9" s="147"/>
      <c r="AL9" s="147"/>
      <c r="AM9" s="147"/>
      <c r="AN9" s="147"/>
      <c r="AO9" s="147"/>
      <c r="AP9" s="172"/>
      <c r="AQ9" s="147"/>
      <c r="AR9" s="147"/>
      <c r="AS9" s="147"/>
      <c r="AT9" s="147"/>
      <c r="AU9" s="147"/>
    </row>
    <row collapsed="false" customFormat="false" customHeight="true" hidden="false" ht="3" outlineLevel="0" r="10">
      <c r="A10" s="187"/>
      <c r="B10" s="229"/>
      <c r="C10" s="230"/>
      <c r="D10" s="231"/>
      <c r="E10" s="231"/>
      <c r="F10" s="232"/>
      <c r="G10" s="230"/>
      <c r="H10" s="230"/>
      <c r="I10" s="230"/>
      <c r="J10" s="233"/>
      <c r="K10" s="233"/>
      <c r="L10" s="234"/>
      <c r="M10" s="235"/>
      <c r="N10" s="208"/>
      <c r="O10" s="208"/>
      <c r="P10" s="208"/>
      <c r="Q10" s="236"/>
      <c r="R10" s="233"/>
      <c r="S10" s="237"/>
      <c r="AA10" s="187"/>
      <c r="AB10" s="187"/>
      <c r="AC10" s="187"/>
      <c r="AD10" s="238"/>
      <c r="AE10" s="147"/>
      <c r="AF10" s="147"/>
      <c r="AG10" s="147"/>
      <c r="AH10" s="147"/>
      <c r="AI10" s="147"/>
      <c r="AJ10" s="147"/>
      <c r="AK10" s="147"/>
      <c r="AL10" s="147"/>
      <c r="AM10" s="147"/>
      <c r="AN10" s="147"/>
      <c r="AO10" s="147"/>
      <c r="AP10" s="172"/>
      <c r="AQ10" s="147"/>
      <c r="AR10" s="147"/>
      <c r="AS10" s="147"/>
      <c r="AT10" s="147"/>
      <c r="AU10" s="147"/>
    </row>
    <row collapsed="false" customFormat="false" customHeight="true" hidden="false" ht="4.5" outlineLevel="0" r="11">
      <c r="A11" s="187"/>
      <c r="B11" s="194"/>
      <c r="C11" s="194"/>
      <c r="D11" s="205"/>
      <c r="E11" s="205"/>
      <c r="F11" s="193"/>
      <c r="G11" s="194"/>
      <c r="H11" s="194"/>
      <c r="I11" s="194"/>
      <c r="J11" s="201"/>
      <c r="K11" s="201"/>
      <c r="L11" s="239"/>
      <c r="M11" s="207"/>
      <c r="N11" s="201"/>
      <c r="O11" s="201"/>
      <c r="P11" s="201"/>
      <c r="Q11" s="207"/>
      <c r="R11" s="201"/>
      <c r="S11" s="195"/>
      <c r="AA11" s="187"/>
      <c r="AB11" s="187"/>
      <c r="AC11" s="187"/>
      <c r="AD11" s="240"/>
      <c r="AE11" s="147"/>
      <c r="AF11" s="147"/>
      <c r="AG11" s="147"/>
      <c r="AH11" s="147"/>
      <c r="AI11" s="147"/>
      <c r="AJ11" s="147"/>
      <c r="AK11" s="147"/>
      <c r="AL11" s="147"/>
      <c r="AM11" s="147"/>
      <c r="AN11" s="147"/>
      <c r="AO11" s="147"/>
      <c r="AP11" s="172"/>
      <c r="AQ11" s="147"/>
      <c r="AR11" s="147"/>
      <c r="AS11" s="147"/>
      <c r="AT11" s="147"/>
      <c r="AU11" s="147"/>
    </row>
    <row collapsed="false" customFormat="true" customHeight="true" hidden="false" ht="22.5" outlineLevel="0" r="12" s="252">
      <c r="A12" s="241"/>
      <c r="B12" s="242" t="s">
        <v>65</v>
      </c>
      <c r="C12" s="242" t="s">
        <v>66</v>
      </c>
      <c r="D12" s="242" t="s">
        <v>67</v>
      </c>
      <c r="E12" s="242" t="s">
        <v>68</v>
      </c>
      <c r="F12" s="243" t="s">
        <v>347</v>
      </c>
      <c r="G12" s="242" t="s">
        <v>61</v>
      </c>
      <c r="H12" s="242" t="s">
        <v>70</v>
      </c>
      <c r="I12" s="242" t="s">
        <v>71</v>
      </c>
      <c r="J12" s="242" t="s">
        <v>72</v>
      </c>
      <c r="K12" s="242" t="s">
        <v>73</v>
      </c>
      <c r="L12" s="244" t="s">
        <v>74</v>
      </c>
      <c r="M12" s="242" t="s">
        <v>75</v>
      </c>
      <c r="N12" s="242" t="s">
        <v>76</v>
      </c>
      <c r="O12" s="242" t="s">
        <v>77</v>
      </c>
      <c r="P12" s="242" t="s">
        <v>78</v>
      </c>
      <c r="Q12" s="242" t="s">
        <v>22</v>
      </c>
      <c r="R12" s="245" t="s">
        <v>348</v>
      </c>
      <c r="S12" s="246"/>
      <c r="T12" s="100"/>
      <c r="U12" s="100"/>
      <c r="V12" s="100"/>
      <c r="W12" s="100"/>
      <c r="X12" s="100"/>
      <c r="Y12" s="100"/>
      <c r="Z12" s="100"/>
      <c r="AA12" s="247" t="s">
        <v>80</v>
      </c>
      <c r="AB12" s="247" t="s">
        <v>81</v>
      </c>
      <c r="AC12" s="247" t="s">
        <v>82</v>
      </c>
      <c r="AD12" s="248" t="n">
        <f aca="false">AA3</f>
        <v>674.04</v>
      </c>
      <c r="AE12" s="249" t="s">
        <v>83</v>
      </c>
      <c r="AF12" s="250" t="s">
        <v>84</v>
      </c>
      <c r="AG12" s="250" t="s">
        <v>85</v>
      </c>
      <c r="AH12" s="249" t="s">
        <v>86</v>
      </c>
      <c r="AI12" s="249" t="s">
        <v>87</v>
      </c>
      <c r="AJ12" s="249" t="s">
        <v>88</v>
      </c>
      <c r="AK12" s="249" t="s">
        <v>89</v>
      </c>
      <c r="AL12" s="249" t="s">
        <v>90</v>
      </c>
      <c r="AM12" s="249" t="s">
        <v>91</v>
      </c>
      <c r="AN12" s="249" t="s">
        <v>92</v>
      </c>
      <c r="AO12" s="249" t="s">
        <v>93</v>
      </c>
      <c r="AP12" s="251" t="s">
        <v>94</v>
      </c>
      <c r="AQ12" s="251" t="s">
        <v>95</v>
      </c>
      <c r="AR12" s="251" t="s">
        <v>349</v>
      </c>
      <c r="AS12" s="251" t="s">
        <v>350</v>
      </c>
      <c r="AT12" s="251" t="s">
        <v>351</v>
      </c>
      <c r="AU12" s="251" t="s">
        <v>352</v>
      </c>
    </row>
  </sheetData>
  <printOptions headings="false" gridLines="false" gridLinesSet="true" horizontalCentered="false" verticalCentered="false"/>
  <pageMargins left="0.39375" right="0.196527777777778" top="0.590277777777778" bottom="1.18055555555556" header="0.196527777777778" footer="0.196527777777778"/>
  <pageSetup blackAndWhite="false" cellComments="none" copies="1" draft="false" firstPageNumber="0" fitToHeight="0" fitToWidth="1" horizontalDpi="300" orientation="portrait" pageOrder="downThenOver" paperSize="9" scale="100" useFirstPageNumber="false" usePrinterDefaults="false" verticalDpi="300"/>
  <headerFooter differentFirst="false" differentOddEven="false">
    <oddHeader>&amp;L&amp;"Verdana,Regular"&amp;8 [ToolHeader]&amp;C&amp;"Verdana,Regular" [MName]&amp;R&amp;"Verdana,Regular"&amp;8 [BNR]/[MNR]
?[MonatJahr]</oddHeader>
    <oddFooter>&amp;L&amp;"Verdana,Regular"&amp;8 © DATEV eG, gedruckt am &amp;D &amp;T&amp;R&amp;"Verdana,Regular"&amp;8 Seite &amp;P von &amp;N</oddFooter>
  </headerFooter>
  <drawing r:id="rId2"/>
  <legacyDrawing r:id="rId3"/>
</worksheet>
</file>

<file path=xl/worksheets/sheet19.xml><?xml version="1.0" encoding="utf-8"?>
<worksheet xmlns="http://schemas.openxmlformats.org/spreadsheetml/2006/main" xmlns:r="http://schemas.openxmlformats.org/officeDocument/2006/relationships">
  <sheetPr filterMode="false">
    <pageSetUpPr fitToPage="true"/>
  </sheetPr>
  <dimension ref="A1:BA12"/>
  <sheetViews>
    <sheetView colorId="64" defaultGridColor="true" rightToLeft="false" showFormulas="false" showGridLines="true" showOutlineSymbols="true" showRowColHeaders="false" showZeros="true" tabSelected="false" topLeftCell="A1" view="normal" windowProtection="true" workbookViewId="0" zoomScale="100" zoomScaleNormal="100" zoomScalePageLayoutView="100">
      <pane activePane="bottomLeft" topLeftCell="A13" xSplit="0" ySplit="12"/>
      <selection activeCell="A1" activeCellId="0" pane="topLeft" sqref="A1"/>
      <selection activeCell="D13" activeCellId="0" pane="bottomLeft" sqref="D13"/>
    </sheetView>
  </sheetViews>
  <cols>
    <col collapsed="false" hidden="false" max="1" min="1" style="132" width="0.858823529411765"/>
    <col collapsed="false" hidden="false" max="2" min="2" style="133" width="4.72941176470588"/>
    <col collapsed="false" hidden="false" max="3" min="3" style="134" width="9.74901960784314"/>
    <col collapsed="false" hidden="false" max="5" min="4" style="135" width="12.6156862745098"/>
    <col collapsed="false" hidden="false" max="6" min="6" style="136" width="12.6156862745098"/>
    <col collapsed="false" hidden="false" max="8" min="7" style="137" width="1.57254901960784"/>
    <col collapsed="false" hidden="false" max="9" min="9" style="137" width="9.32549019607843"/>
    <col collapsed="false" hidden="false" max="10" min="10" style="138" width="11.043137254902"/>
    <col collapsed="false" hidden="false" max="11" min="11" style="138" width="9.45882352941177"/>
    <col collapsed="false" hidden="false" max="12" min="12" style="139" width="5.73333333333333"/>
    <col collapsed="false" hidden="true" max="14" min="13" style="138" width="0"/>
    <col collapsed="false" hidden="true" max="15" min="15" style="135" width="0"/>
    <col collapsed="false" hidden="false" max="16" min="16" style="135" width="9.74901960784314"/>
    <col collapsed="false" hidden="false" max="17" min="17" style="140" width="17.2117647058824"/>
    <col collapsed="false" hidden="false" max="18" min="18" style="141" width="4.72941176470588"/>
    <col collapsed="false" hidden="false" max="19" min="19" style="142" width="0.423529411764706"/>
    <col collapsed="false" hidden="false" max="20" min="20" style="100" width="0.423529411764706"/>
    <col collapsed="false" hidden="false" max="26" min="21" style="100" width="10.7529411764706"/>
    <col collapsed="false" hidden="true" max="29" min="27" style="143" width="0"/>
    <col collapsed="false" hidden="true" max="30" min="30" style="144" width="0"/>
    <col collapsed="false" hidden="true" max="31" min="31" style="143" width="0"/>
    <col collapsed="false" hidden="true" max="32" min="32" style="145" width="0"/>
    <col collapsed="false" hidden="true" max="36" min="33" style="143" width="0"/>
    <col collapsed="false" hidden="true" max="40" min="37" style="146" width="0"/>
    <col collapsed="false" hidden="true" max="42" min="41" style="144" width="0"/>
    <col collapsed="false" hidden="true" max="47" min="43" style="143" width="0"/>
    <col collapsed="false" hidden="true" max="257" min="48" style="147" width="0"/>
    <col collapsed="false" hidden="false" max="1025" min="258" style="0" width="1.57254901960784"/>
  </cols>
  <sheetData>
    <row collapsed="false" customFormat="true" customHeight="true" hidden="false" ht="18" outlineLevel="0" r="1" s="9">
      <c r="A1" s="6"/>
      <c r="B1" s="148" t="str">
        <f aca="false">ToolTitel</f>
        <v>Kassenerfassung für Office V.2.32</v>
      </c>
      <c r="C1" s="148"/>
      <c r="D1" s="149"/>
      <c r="E1" s="149"/>
      <c r="F1" s="150"/>
      <c r="G1" s="151"/>
      <c r="H1" s="151"/>
      <c r="I1" s="151"/>
      <c r="J1" s="152"/>
      <c r="K1" s="152"/>
      <c r="L1" s="153"/>
      <c r="M1" s="6"/>
      <c r="N1" s="152"/>
      <c r="O1" s="152"/>
      <c r="P1" s="152"/>
      <c r="Q1" s="6"/>
      <c r="R1" s="152"/>
      <c r="S1" s="154"/>
      <c r="T1" s="155"/>
      <c r="U1" s="100"/>
      <c r="V1" s="100"/>
      <c r="W1" s="100"/>
      <c r="X1" s="100"/>
      <c r="Y1" s="100"/>
      <c r="Z1" s="100"/>
      <c r="AA1" s="156" t="s">
        <v>309</v>
      </c>
      <c r="AB1" s="157" t="s">
        <v>310</v>
      </c>
      <c r="AC1" s="158" t="s">
        <v>311</v>
      </c>
      <c r="AD1" s="159" t="s">
        <v>312</v>
      </c>
      <c r="AE1" s="160" t="s">
        <v>313</v>
      </c>
      <c r="AF1" s="160" t="s">
        <v>314</v>
      </c>
      <c r="AG1" s="160" t="s">
        <v>315</v>
      </c>
      <c r="AH1" s="160" t="s">
        <v>316</v>
      </c>
      <c r="AI1" s="160" t="s">
        <v>317</v>
      </c>
      <c r="AJ1" s="160" t="s">
        <v>318</v>
      </c>
      <c r="AK1" s="160" t="s">
        <v>319</v>
      </c>
      <c r="AL1" s="160" t="s">
        <v>320</v>
      </c>
      <c r="AM1" s="160" t="s">
        <v>321</v>
      </c>
      <c r="AN1" s="160" t="s">
        <v>322</v>
      </c>
      <c r="AO1" s="160" t="s">
        <v>323</v>
      </c>
      <c r="AP1" s="159" t="s">
        <v>324</v>
      </c>
      <c r="AQ1" s="160" t="s">
        <v>325</v>
      </c>
      <c r="AR1" s="160" t="s">
        <v>326</v>
      </c>
      <c r="AS1" s="160" t="s">
        <v>327</v>
      </c>
      <c r="AT1" s="160" t="s">
        <v>328</v>
      </c>
      <c r="AU1" s="160" t="s">
        <v>329</v>
      </c>
      <c r="AV1" s="160"/>
      <c r="AW1" s="160"/>
      <c r="AX1" s="160"/>
      <c r="AY1" s="160"/>
      <c r="AZ1" s="160"/>
      <c r="BA1" s="160"/>
    </row>
    <row collapsed="false" customFormat="false" customHeight="true" hidden="false" ht="12" outlineLevel="0" r="2">
      <c r="A2" s="147"/>
      <c r="B2" s="161"/>
      <c r="C2" s="161"/>
      <c r="D2" s="162"/>
      <c r="E2" s="163"/>
      <c r="F2" s="164"/>
      <c r="G2" s="165"/>
      <c r="H2" s="165"/>
      <c r="I2" s="165"/>
      <c r="J2" s="166"/>
      <c r="K2" s="166"/>
      <c r="L2" s="167"/>
      <c r="M2" s="168"/>
      <c r="N2" s="169"/>
      <c r="O2" s="169"/>
      <c r="P2" s="169"/>
      <c r="Q2" s="168"/>
      <c r="R2" s="169"/>
      <c r="S2" s="170"/>
      <c r="AA2" s="89" t="s">
        <v>330</v>
      </c>
      <c r="AB2" s="89" t="s">
        <v>331</v>
      </c>
      <c r="AC2" s="89" t="s">
        <v>332</v>
      </c>
      <c r="AD2" s="171" t="s">
        <v>333</v>
      </c>
      <c r="AE2" s="171" t="s">
        <v>334</v>
      </c>
      <c r="AF2" s="147"/>
      <c r="AG2" s="147"/>
      <c r="AH2" s="147"/>
      <c r="AI2" s="147"/>
      <c r="AJ2" s="147"/>
      <c r="AK2" s="147"/>
      <c r="AL2" s="147"/>
      <c r="AM2" s="147"/>
      <c r="AN2" s="147"/>
      <c r="AO2" s="147"/>
      <c r="AP2" s="172"/>
      <c r="AQ2" s="147"/>
      <c r="AR2" s="147"/>
      <c r="AS2" s="147"/>
      <c r="AT2" s="147"/>
      <c r="AU2" s="147"/>
    </row>
    <row collapsed="false" customFormat="false" customHeight="true" hidden="false" ht="12" outlineLevel="0" r="3">
      <c r="A3" s="147"/>
      <c r="B3" s="161"/>
      <c r="C3" s="161"/>
      <c r="D3" s="162"/>
      <c r="E3" s="163"/>
      <c r="F3" s="164"/>
      <c r="G3" s="165"/>
      <c r="H3" s="165"/>
      <c r="I3" s="165"/>
      <c r="J3" s="166"/>
      <c r="K3" s="166"/>
      <c r="L3" s="167"/>
      <c r="M3" s="168"/>
      <c r="N3" s="169"/>
      <c r="O3" s="169"/>
      <c r="P3" s="169"/>
      <c r="Q3" s="168"/>
      <c r="R3" s="169"/>
      <c r="S3" s="170"/>
      <c r="AA3" s="173" t="n">
        <f aca="false">'07.2012'!AC3</f>
        <v>674.04</v>
      </c>
      <c r="AB3" s="174" t="n">
        <f aca="false">SUM(D:D)-SUM(E:E)</f>
        <v>0</v>
      </c>
      <c r="AC3" s="174" t="n">
        <f aca="false">AA3+AB3</f>
        <v>674.04</v>
      </c>
      <c r="AD3" s="175" t="n">
        <v>0</v>
      </c>
      <c r="AE3" s="171" t="b">
        <f aca="false">FALSE()</f>
        <v>0</v>
      </c>
      <c r="AF3" s="147"/>
      <c r="AG3" s="147"/>
      <c r="AH3" s="147"/>
      <c r="AI3" s="147"/>
      <c r="AJ3" s="147"/>
      <c r="AK3" s="147"/>
      <c r="AL3" s="147"/>
      <c r="AM3" s="147"/>
      <c r="AN3" s="147"/>
      <c r="AO3" s="147"/>
      <c r="AP3" s="172"/>
      <c r="AQ3" s="147"/>
      <c r="AR3" s="147"/>
      <c r="AS3" s="147"/>
      <c r="AT3" s="147"/>
      <c r="AU3" s="147"/>
    </row>
    <row collapsed="false" customFormat="false" customHeight="true" hidden="false" ht="3" outlineLevel="0" r="4">
      <c r="A4" s="147"/>
      <c r="B4" s="176"/>
      <c r="C4" s="177"/>
      <c r="D4" s="178"/>
      <c r="E4" s="178"/>
      <c r="F4" s="179"/>
      <c r="G4" s="180"/>
      <c r="H4" s="180"/>
      <c r="I4" s="180"/>
      <c r="J4" s="181"/>
      <c r="K4" s="181"/>
      <c r="L4" s="182"/>
      <c r="M4" s="183"/>
      <c r="N4" s="184"/>
      <c r="O4" s="184"/>
      <c r="P4" s="184"/>
      <c r="Q4" s="185"/>
      <c r="R4" s="181"/>
      <c r="S4" s="186"/>
      <c r="AA4" s="187"/>
      <c r="AB4" s="188"/>
      <c r="AC4" s="188"/>
      <c r="AD4" s="172"/>
      <c r="AE4" s="147"/>
      <c r="AF4" s="147"/>
      <c r="AG4" s="147"/>
      <c r="AH4" s="147"/>
      <c r="AI4" s="147"/>
      <c r="AJ4" s="147"/>
      <c r="AK4" s="147"/>
      <c r="AL4" s="147"/>
      <c r="AM4" s="147"/>
      <c r="AN4" s="147"/>
      <c r="AO4" s="147"/>
      <c r="AP4" s="172"/>
      <c r="AQ4" s="147"/>
      <c r="AR4" s="147"/>
      <c r="AS4" s="147"/>
      <c r="AT4" s="147"/>
      <c r="AU4" s="147"/>
    </row>
    <row collapsed="false" customFormat="false" customHeight="true" hidden="false" ht="11.25" outlineLevel="0" r="5">
      <c r="A5" s="147"/>
      <c r="B5" s="189"/>
      <c r="C5" s="190"/>
      <c r="D5" s="191"/>
      <c r="E5" s="192"/>
      <c r="F5" s="193"/>
      <c r="G5" s="194"/>
      <c r="H5" s="194"/>
      <c r="I5" s="191" t="s">
        <v>335</v>
      </c>
      <c r="J5" s="192" t="str">
        <f aca="false">AF7&amp;" "</f>
        <v>Belegdatum </v>
      </c>
      <c r="K5" s="195"/>
      <c r="L5" s="196"/>
      <c r="M5" s="197"/>
      <c r="N5" s="197"/>
      <c r="O5" s="198"/>
      <c r="P5" s="199" t="s">
        <v>336</v>
      </c>
      <c r="Q5" s="200" t="n">
        <f aca="false">IF(ShowEinAusOnSaldo,TEXT(SUM(D:D),"#.##0,00")&amp;TrennzeichenEinAus&amp;TEXT(SUM(E:E),"#.##0,00"),SUM(D:D)-SUM(E:E))</f>
        <v>0</v>
      </c>
      <c r="R5" s="201"/>
      <c r="S5" s="202"/>
      <c r="AA5" s="89" t="s">
        <v>337</v>
      </c>
      <c r="AB5" s="203" t="str">
        <f aca="false">AC5&amp;"/"&amp;AD5</f>
        <v>08/2012</v>
      </c>
      <c r="AC5" s="204" t="s">
        <v>408</v>
      </c>
      <c r="AD5" s="171" t="n">
        <v>2012</v>
      </c>
      <c r="AE5" s="147"/>
      <c r="AF5" s="147"/>
      <c r="AG5" s="147"/>
      <c r="AH5" s="147"/>
      <c r="AI5" s="147"/>
      <c r="AJ5" s="147"/>
      <c r="AK5" s="147"/>
      <c r="AL5" s="147"/>
      <c r="AM5" s="147"/>
      <c r="AN5" s="147"/>
      <c r="AO5" s="147"/>
      <c r="AP5" s="172"/>
      <c r="AQ5" s="147"/>
      <c r="AR5" s="147"/>
      <c r="AS5" s="147"/>
      <c r="AT5" s="147"/>
      <c r="AU5" s="147"/>
    </row>
    <row collapsed="false" customFormat="false" customHeight="true" hidden="false" ht="2.25" outlineLevel="0" r="6">
      <c r="A6" s="147"/>
      <c r="B6" s="189"/>
      <c r="C6" s="190"/>
      <c r="D6" s="205"/>
      <c r="E6" s="205"/>
      <c r="F6" s="193"/>
      <c r="G6" s="194"/>
      <c r="H6" s="194"/>
      <c r="I6" s="194"/>
      <c r="J6" s="201"/>
      <c r="K6" s="195"/>
      <c r="L6" s="196"/>
      <c r="M6" s="197"/>
      <c r="N6" s="197"/>
      <c r="O6" s="206"/>
      <c r="P6" s="207"/>
      <c r="Q6" s="208"/>
      <c r="R6" s="201"/>
      <c r="S6" s="202"/>
      <c r="AA6" s="187"/>
      <c r="AB6" s="187"/>
      <c r="AC6" s="187"/>
      <c r="AD6" s="172"/>
      <c r="AE6" s="147"/>
      <c r="AF6" s="147"/>
      <c r="AG6" s="147"/>
      <c r="AH6" s="147"/>
      <c r="AI6" s="147"/>
      <c r="AJ6" s="147"/>
      <c r="AK6" s="147"/>
      <c r="AL6" s="147"/>
      <c r="AM6" s="147"/>
      <c r="AN6" s="147"/>
      <c r="AO6" s="147"/>
      <c r="AP6" s="172"/>
      <c r="AQ6" s="147"/>
      <c r="AR6" s="147"/>
      <c r="AS6" s="147"/>
      <c r="AT6" s="147"/>
      <c r="AU6" s="147"/>
    </row>
    <row collapsed="false" customFormat="false" customHeight="true" hidden="false" ht="11.25" outlineLevel="0" r="7">
      <c r="A7" s="147"/>
      <c r="B7" s="209"/>
      <c r="C7" s="194"/>
      <c r="D7" s="199" t="s">
        <v>338</v>
      </c>
      <c r="E7" s="210" t="str">
        <f aca="false">" "&amp;IF(BNR&lt;&gt;"",BNR,"")&amp;IF(AND(BNR&lt;&gt;"",MNR&lt;&gt;"")," / ","")&amp;IF(MNR&lt;&gt;"",MNR,"")</f>
        <v> 31337 / 1337</v>
      </c>
      <c r="F7" s="211"/>
      <c r="G7" s="212"/>
      <c r="H7" s="212"/>
      <c r="I7" s="213" t="s">
        <v>339</v>
      </c>
      <c r="J7" s="214" t="n">
        <f aca="false">KtoNummer</f>
        <v>1000</v>
      </c>
      <c r="K7" s="215"/>
      <c r="L7" s="216"/>
      <c r="M7" s="197"/>
      <c r="N7" s="197"/>
      <c r="O7" s="198"/>
      <c r="P7" s="199" t="s">
        <v>340</v>
      </c>
      <c r="Q7" s="217" t="n">
        <f aca="false">AA3</f>
        <v>674.04</v>
      </c>
      <c r="R7" s="201"/>
      <c r="S7" s="202"/>
      <c r="AA7" s="218" t="s">
        <v>341</v>
      </c>
      <c r="AB7" s="219" t="n">
        <v>41122</v>
      </c>
      <c r="AC7" s="219" t="n">
        <v>41091</v>
      </c>
      <c r="AD7" s="220" t="s">
        <v>342</v>
      </c>
      <c r="AE7" s="107" t="n">
        <v>32</v>
      </c>
      <c r="AF7" s="90" t="s">
        <v>266</v>
      </c>
      <c r="AG7" s="90" t="n">
        <v>0</v>
      </c>
      <c r="AH7" s="147"/>
      <c r="AI7" s="147"/>
      <c r="AJ7" s="147"/>
      <c r="AK7" s="147"/>
      <c r="AL7" s="147"/>
      <c r="AM7" s="147"/>
      <c r="AN7" s="147"/>
      <c r="AO7" s="147"/>
      <c r="AP7" s="172"/>
      <c r="AQ7" s="147"/>
      <c r="AR7" s="147"/>
      <c r="AS7" s="147"/>
      <c r="AT7" s="147"/>
      <c r="AU7" s="147"/>
    </row>
    <row collapsed="false" customFormat="false" customHeight="true" hidden="false" ht="2.25" outlineLevel="0" r="8">
      <c r="A8" s="187"/>
      <c r="B8" s="209"/>
      <c r="C8" s="194"/>
      <c r="D8" s="221"/>
      <c r="E8" s="222"/>
      <c r="F8" s="223"/>
      <c r="G8" s="212"/>
      <c r="H8" s="212"/>
      <c r="I8" s="212"/>
      <c r="J8" s="224"/>
      <c r="K8" s="215"/>
      <c r="L8" s="216"/>
      <c r="M8" s="197"/>
      <c r="N8" s="216"/>
      <c r="O8" s="225"/>
      <c r="P8" s="222"/>
      <c r="Q8" s="207"/>
      <c r="R8" s="201"/>
      <c r="S8" s="202"/>
      <c r="AA8" s="187"/>
      <c r="AB8" s="187"/>
      <c r="AC8" s="187"/>
      <c r="AD8" s="100"/>
      <c r="AE8" s="147"/>
      <c r="AF8" s="147"/>
      <c r="AG8" s="147"/>
      <c r="AH8" s="147"/>
      <c r="AI8" s="147"/>
      <c r="AJ8" s="147"/>
      <c r="AK8" s="147"/>
      <c r="AL8" s="147"/>
      <c r="AM8" s="147"/>
      <c r="AN8" s="147"/>
      <c r="AO8" s="147"/>
      <c r="AP8" s="172"/>
      <c r="AQ8" s="147"/>
      <c r="AR8" s="147"/>
      <c r="AS8" s="147"/>
      <c r="AT8" s="147"/>
      <c r="AU8" s="147"/>
    </row>
    <row collapsed="false" customFormat="false" customHeight="true" hidden="false" ht="11.25" outlineLevel="0" r="9">
      <c r="A9" s="187"/>
      <c r="B9" s="209"/>
      <c r="C9" s="194"/>
      <c r="D9" s="226" t="s">
        <v>343</v>
      </c>
      <c r="E9" s="227" t="str">
        <f aca="false">" "&amp;IF(AB5&lt;&gt;"",AB5,"")</f>
        <v> 08/2012</v>
      </c>
      <c r="F9" s="223"/>
      <c r="G9" s="212"/>
      <c r="H9" s="212"/>
      <c r="I9" s="212" t="s">
        <v>344</v>
      </c>
      <c r="J9" s="227" t="str">
        <f aca="false">EingabeWährung</f>
        <v>EUR</v>
      </c>
      <c r="K9" s="215"/>
      <c r="L9" s="216"/>
      <c r="M9" s="197"/>
      <c r="N9" s="197"/>
      <c r="O9" s="198"/>
      <c r="P9" s="199" t="s">
        <v>345</v>
      </c>
      <c r="Q9" s="217" t="n">
        <f aca="false">AC3</f>
        <v>674.04</v>
      </c>
      <c r="R9" s="201"/>
      <c r="S9" s="202"/>
      <c r="AA9" s="89" t="s">
        <v>346</v>
      </c>
      <c r="AB9" s="219" t="n">
        <v>41152</v>
      </c>
      <c r="AC9" s="187"/>
      <c r="AD9" s="228" t="s">
        <v>69</v>
      </c>
      <c r="AE9" s="147"/>
      <c r="AF9" s="147"/>
      <c r="AG9" s="147"/>
      <c r="AH9" s="147"/>
      <c r="AI9" s="147"/>
      <c r="AJ9" s="147"/>
      <c r="AK9" s="147"/>
      <c r="AL9" s="147"/>
      <c r="AM9" s="147"/>
      <c r="AN9" s="147"/>
      <c r="AO9" s="147"/>
      <c r="AP9" s="172"/>
      <c r="AQ9" s="147"/>
      <c r="AR9" s="147"/>
      <c r="AS9" s="147"/>
      <c r="AT9" s="147"/>
      <c r="AU9" s="147"/>
    </row>
    <row collapsed="false" customFormat="false" customHeight="true" hidden="false" ht="3" outlineLevel="0" r="10">
      <c r="A10" s="187"/>
      <c r="B10" s="229"/>
      <c r="C10" s="230"/>
      <c r="D10" s="231"/>
      <c r="E10" s="231"/>
      <c r="F10" s="232"/>
      <c r="G10" s="230"/>
      <c r="H10" s="230"/>
      <c r="I10" s="230"/>
      <c r="J10" s="233"/>
      <c r="K10" s="233"/>
      <c r="L10" s="234"/>
      <c r="M10" s="235"/>
      <c r="N10" s="208"/>
      <c r="O10" s="208"/>
      <c r="P10" s="208"/>
      <c r="Q10" s="236"/>
      <c r="R10" s="233"/>
      <c r="S10" s="237"/>
      <c r="AA10" s="187"/>
      <c r="AB10" s="187"/>
      <c r="AC10" s="187"/>
      <c r="AD10" s="238"/>
      <c r="AE10" s="147"/>
      <c r="AF10" s="147"/>
      <c r="AG10" s="147"/>
      <c r="AH10" s="147"/>
      <c r="AI10" s="147"/>
      <c r="AJ10" s="147"/>
      <c r="AK10" s="147"/>
      <c r="AL10" s="147"/>
      <c r="AM10" s="147"/>
      <c r="AN10" s="147"/>
      <c r="AO10" s="147"/>
      <c r="AP10" s="172"/>
      <c r="AQ10" s="147"/>
      <c r="AR10" s="147"/>
      <c r="AS10" s="147"/>
      <c r="AT10" s="147"/>
      <c r="AU10" s="147"/>
    </row>
    <row collapsed="false" customFormat="false" customHeight="true" hidden="false" ht="4.5" outlineLevel="0" r="11">
      <c r="A11" s="187"/>
      <c r="B11" s="194"/>
      <c r="C11" s="194"/>
      <c r="D11" s="205"/>
      <c r="E11" s="205"/>
      <c r="F11" s="193"/>
      <c r="G11" s="194"/>
      <c r="H11" s="194"/>
      <c r="I11" s="194"/>
      <c r="J11" s="201"/>
      <c r="K11" s="201"/>
      <c r="L11" s="239"/>
      <c r="M11" s="207"/>
      <c r="N11" s="201"/>
      <c r="O11" s="201"/>
      <c r="P11" s="201"/>
      <c r="Q11" s="207"/>
      <c r="R11" s="201"/>
      <c r="S11" s="195"/>
      <c r="AA11" s="187"/>
      <c r="AB11" s="187"/>
      <c r="AC11" s="187"/>
      <c r="AD11" s="240"/>
      <c r="AE11" s="147"/>
      <c r="AF11" s="147"/>
      <c r="AG11" s="147"/>
      <c r="AH11" s="147"/>
      <c r="AI11" s="147"/>
      <c r="AJ11" s="147"/>
      <c r="AK11" s="147"/>
      <c r="AL11" s="147"/>
      <c r="AM11" s="147"/>
      <c r="AN11" s="147"/>
      <c r="AO11" s="147"/>
      <c r="AP11" s="172"/>
      <c r="AQ11" s="147"/>
      <c r="AR11" s="147"/>
      <c r="AS11" s="147"/>
      <c r="AT11" s="147"/>
      <c r="AU11" s="147"/>
    </row>
    <row collapsed="false" customFormat="true" customHeight="true" hidden="false" ht="22.5" outlineLevel="0" r="12" s="252">
      <c r="A12" s="241"/>
      <c r="B12" s="242" t="s">
        <v>65</v>
      </c>
      <c r="C12" s="242" t="s">
        <v>66</v>
      </c>
      <c r="D12" s="242" t="s">
        <v>67</v>
      </c>
      <c r="E12" s="242" t="s">
        <v>68</v>
      </c>
      <c r="F12" s="243" t="s">
        <v>347</v>
      </c>
      <c r="G12" s="242" t="s">
        <v>61</v>
      </c>
      <c r="H12" s="242" t="s">
        <v>70</v>
      </c>
      <c r="I12" s="242" t="s">
        <v>71</v>
      </c>
      <c r="J12" s="242" t="s">
        <v>72</v>
      </c>
      <c r="K12" s="242" t="s">
        <v>73</v>
      </c>
      <c r="L12" s="244" t="s">
        <v>74</v>
      </c>
      <c r="M12" s="242" t="s">
        <v>75</v>
      </c>
      <c r="N12" s="242" t="s">
        <v>76</v>
      </c>
      <c r="O12" s="242" t="s">
        <v>77</v>
      </c>
      <c r="P12" s="242" t="s">
        <v>78</v>
      </c>
      <c r="Q12" s="242" t="s">
        <v>22</v>
      </c>
      <c r="R12" s="245" t="s">
        <v>348</v>
      </c>
      <c r="S12" s="246"/>
      <c r="T12" s="100"/>
      <c r="U12" s="100"/>
      <c r="V12" s="100"/>
      <c r="W12" s="100"/>
      <c r="X12" s="100"/>
      <c r="Y12" s="100"/>
      <c r="Z12" s="100"/>
      <c r="AA12" s="247" t="s">
        <v>80</v>
      </c>
      <c r="AB12" s="247" t="s">
        <v>81</v>
      </c>
      <c r="AC12" s="247" t="s">
        <v>82</v>
      </c>
      <c r="AD12" s="248" t="n">
        <f aca="false">AA3</f>
        <v>674.04</v>
      </c>
      <c r="AE12" s="249" t="s">
        <v>83</v>
      </c>
      <c r="AF12" s="250" t="s">
        <v>84</v>
      </c>
      <c r="AG12" s="250" t="s">
        <v>85</v>
      </c>
      <c r="AH12" s="249" t="s">
        <v>86</v>
      </c>
      <c r="AI12" s="249" t="s">
        <v>87</v>
      </c>
      <c r="AJ12" s="249" t="s">
        <v>88</v>
      </c>
      <c r="AK12" s="249" t="s">
        <v>89</v>
      </c>
      <c r="AL12" s="249" t="s">
        <v>90</v>
      </c>
      <c r="AM12" s="249" t="s">
        <v>91</v>
      </c>
      <c r="AN12" s="249" t="s">
        <v>92</v>
      </c>
      <c r="AO12" s="249" t="s">
        <v>93</v>
      </c>
      <c r="AP12" s="251" t="s">
        <v>94</v>
      </c>
      <c r="AQ12" s="251" t="s">
        <v>95</v>
      </c>
      <c r="AR12" s="251" t="s">
        <v>349</v>
      </c>
      <c r="AS12" s="251" t="s">
        <v>350</v>
      </c>
      <c r="AT12" s="251" t="s">
        <v>351</v>
      </c>
      <c r="AU12" s="251" t="s">
        <v>352</v>
      </c>
    </row>
  </sheetData>
  <printOptions headings="false" gridLines="false" gridLinesSet="true" horizontalCentered="false" verticalCentered="false"/>
  <pageMargins left="0.39375" right="0.196527777777778" top="0.590277777777778" bottom="1.18055555555556" header="0.196527777777778" footer="0.196527777777778"/>
  <pageSetup blackAndWhite="false" cellComments="none" copies="1" draft="false" firstPageNumber="0" fitToHeight="0" fitToWidth="1" horizontalDpi="300" orientation="portrait" pageOrder="downThenOver" paperSize="9" scale="100" useFirstPageNumber="false" usePrinterDefaults="false" verticalDpi="300"/>
  <headerFooter differentFirst="false" differentOddEven="false">
    <oddHeader>&amp;L&amp;"Verdana,Regular"&amp;8 [ToolHeader]&amp;C&amp;"Verdana,Regular" [MName]&amp;R&amp;"Verdana,Regular"&amp;8 [BNR]/[MNR]
?[MonatJahr]</oddHeader>
    <oddFooter>&amp;L&amp;"Verdana,Regular"&amp;8 © DATEV eG, gedruckt am &amp;D &amp;T&amp;R&amp;"Verdana,Regular"&amp;8 Seite &amp;P von &amp;N</oddFooter>
  </headerFooter>
  <drawing r:id="rId2"/>
  <legacyDrawing r:id="rId3"/>
</worksheet>
</file>

<file path=xl/worksheets/sheet2.xml><?xml version="1.0" encoding="utf-8"?>
<worksheet xmlns="http://schemas.openxmlformats.org/spreadsheetml/2006/main" xmlns:r="http://schemas.openxmlformats.org/officeDocument/2006/relationships">
  <sheetPr filterMode="false">
    <pageSetUpPr fitToPage="false"/>
  </sheetPr>
  <dimension ref="A1:AD4"/>
  <sheetViews>
    <sheetView colorId="64" defaultGridColor="true" rightToLeft="false" showFormulas="false" showGridLines="true" showOutlineSymbols="true" showRowColHeaders="false" showZeros="true" tabSelected="false" topLeftCell="A1" view="normal" windowProtection="true" workbookViewId="0" zoomScale="100" zoomScaleNormal="100" zoomScalePageLayoutView="100">
      <pane activePane="bottomLeft" topLeftCell="A5" xSplit="0" ySplit="4"/>
      <selection activeCell="A1" activeCellId="0" pane="topLeft" sqref="A1"/>
      <selection activeCell="B5" activeCellId="0" pane="bottomLeft" sqref="B5"/>
    </sheetView>
  </sheetViews>
  <cols>
    <col collapsed="false" hidden="false" max="1" min="1" style="24" width="0.858823529411765"/>
    <col collapsed="false" hidden="false" max="2" min="2" style="25" width="17.2117647058824"/>
    <col collapsed="false" hidden="false" max="3" min="3" style="25" width="47.7529411764706"/>
    <col collapsed="false" hidden="false" max="5" min="4" style="25" width="17.2117647058824"/>
    <col collapsed="false" hidden="false" max="6" min="6" style="1" width="1.42745098039216"/>
    <col collapsed="false" hidden="false" max="8" min="7" style="1" width="13.1960784313725"/>
    <col collapsed="false" hidden="false" max="9" min="9" style="1" width="11.4666666666667"/>
    <col collapsed="false" hidden="true" max="257" min="10" style="1" width="0"/>
    <col collapsed="false" hidden="false" max="1025" min="258" style="0" width="11.4666666666667"/>
  </cols>
  <sheetData>
    <row collapsed="false" customFormat="false" customHeight="true" hidden="false" ht="18" outlineLevel="0" r="1">
      <c r="A1" s="26"/>
      <c r="B1" s="27" t="str">
        <f aca="false">ToolTitel</f>
        <v>Kassenerfassung für Office V.2.32</v>
      </c>
      <c r="C1" s="28"/>
      <c r="D1" s="28"/>
      <c r="E1" s="28"/>
      <c r="F1" s="29"/>
      <c r="G1" s="30"/>
      <c r="H1" s="30"/>
      <c r="I1" s="30"/>
      <c r="J1" s="30"/>
      <c r="K1" s="30"/>
      <c r="L1" s="30"/>
      <c r="M1" s="30"/>
      <c r="N1" s="30"/>
      <c r="O1" s="30"/>
      <c r="P1" s="30"/>
      <c r="Q1" s="30"/>
      <c r="R1" s="30"/>
      <c r="S1" s="30"/>
      <c r="T1" s="30"/>
      <c r="U1" s="30"/>
      <c r="V1" s="30"/>
      <c r="W1" s="30"/>
      <c r="X1" s="30"/>
      <c r="Y1" s="30"/>
    </row>
    <row collapsed="false" customFormat="false" customHeight="true" hidden="false" ht="24" outlineLevel="0" r="2">
      <c r="B2" s="31"/>
      <c r="C2" s="32"/>
      <c r="D2" s="32"/>
      <c r="E2" s="32"/>
      <c r="F2" s="30"/>
      <c r="G2" s="30"/>
      <c r="H2" s="30"/>
      <c r="I2" s="30"/>
      <c r="J2" s="30"/>
      <c r="K2" s="30"/>
      <c r="L2" s="30"/>
      <c r="M2" s="30"/>
      <c r="N2" s="30"/>
      <c r="O2" s="30"/>
      <c r="P2" s="30"/>
      <c r="Q2" s="30"/>
      <c r="R2" s="30"/>
      <c r="S2" s="30"/>
      <c r="T2" s="30"/>
      <c r="U2" s="30"/>
      <c r="V2" s="30"/>
      <c r="W2" s="30"/>
      <c r="X2" s="30"/>
      <c r="Y2" s="30"/>
    </row>
    <row collapsed="false" customFormat="false" customHeight="true" hidden="false" ht="21.75" outlineLevel="0" r="3">
      <c r="B3" s="33" t="s">
        <v>20</v>
      </c>
      <c r="C3" s="33"/>
      <c r="D3" s="33"/>
      <c r="E3" s="34"/>
      <c r="AD3" s="1" t="n">
        <v>0</v>
      </c>
    </row>
    <row collapsed="false" customFormat="false" customHeight="true" hidden="false" ht="21" outlineLevel="0" r="4">
      <c r="B4" s="35" t="s">
        <v>21</v>
      </c>
      <c r="C4" s="35" t="s">
        <v>22</v>
      </c>
      <c r="D4" s="35" t="s">
        <v>23</v>
      </c>
      <c r="E4" s="35" t="s">
        <v>24</v>
      </c>
    </row>
  </sheetData>
  <mergeCells count="1">
    <mergeCell ref="B3:D3"/>
  </mergeCells>
  <printOptions headings="false" gridLines="false" gridLinesSet="true" horizontalCentered="false" verticalCentered="false"/>
  <pageMargins left="0.747916666666667" right="0.747916666666667" top="0.984027777777778" bottom="0.984027777777778" header="0.492361111111111" footer="0.492361111111111"/>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&amp;L&amp;"Verdana,Regular"&amp;8 [ToolHeader]&amp;C&amp;"Verdana,Regular" [MName]&amp;R&amp;"Verdana,Regular"&amp;8 [BNR]/[MNR]
?[MonatJahr]</oddHeader>
    <oddFooter>&amp;L&amp;"Verdana,Regular"&amp;8 © DATEV eG, gedruckt am &amp;D &amp;T&amp;R&amp;"Verdana,Regular"&amp;8 Seite &amp;P von &amp;N</oddFooter>
  </headerFooter>
  <drawing r:id="rId2"/>
  <legacyDrawing r:id="rId3"/>
</worksheet>
</file>

<file path=xl/worksheets/sheet20.xml><?xml version="1.0" encoding="utf-8"?>
<worksheet xmlns="http://schemas.openxmlformats.org/spreadsheetml/2006/main" xmlns:r="http://schemas.openxmlformats.org/officeDocument/2006/relationships">
  <sheetPr filterMode="false">
    <pageSetUpPr fitToPage="true"/>
  </sheetPr>
  <dimension ref="A1:BA12"/>
  <sheetViews>
    <sheetView colorId="64" defaultGridColor="true" rightToLeft="false" showFormulas="false" showGridLines="true" showOutlineSymbols="true" showRowColHeaders="false" showZeros="true" tabSelected="false" topLeftCell="A1" view="normal" windowProtection="true" workbookViewId="0" zoomScale="100" zoomScaleNormal="100" zoomScalePageLayoutView="100">
      <pane activePane="bottomLeft" topLeftCell="A13" xSplit="0" ySplit="12"/>
      <selection activeCell="A1" activeCellId="0" pane="topLeft" sqref="A1"/>
      <selection activeCell="D13" activeCellId="0" pane="bottomLeft" sqref="D13"/>
    </sheetView>
  </sheetViews>
  <cols>
    <col collapsed="false" hidden="false" max="1" min="1" style="132" width="0.858823529411765"/>
    <col collapsed="false" hidden="false" max="2" min="2" style="133" width="4.72941176470588"/>
    <col collapsed="false" hidden="false" max="3" min="3" style="134" width="9.74901960784314"/>
    <col collapsed="false" hidden="false" max="5" min="4" style="135" width="12.6156862745098"/>
    <col collapsed="false" hidden="false" max="6" min="6" style="136" width="12.6156862745098"/>
    <col collapsed="false" hidden="false" max="8" min="7" style="137" width="1.57254901960784"/>
    <col collapsed="false" hidden="false" max="9" min="9" style="137" width="9.32549019607843"/>
    <col collapsed="false" hidden="false" max="10" min="10" style="138" width="11.043137254902"/>
    <col collapsed="false" hidden="false" max="11" min="11" style="138" width="9.45882352941177"/>
    <col collapsed="false" hidden="false" max="12" min="12" style="139" width="5.73333333333333"/>
    <col collapsed="false" hidden="true" max="14" min="13" style="138" width="0"/>
    <col collapsed="false" hidden="true" max="15" min="15" style="135" width="0"/>
    <col collapsed="false" hidden="false" max="16" min="16" style="135" width="9.74901960784314"/>
    <col collapsed="false" hidden="false" max="17" min="17" style="140" width="17.2117647058824"/>
    <col collapsed="false" hidden="false" max="18" min="18" style="141" width="4.72941176470588"/>
    <col collapsed="false" hidden="false" max="19" min="19" style="142" width="0.423529411764706"/>
    <col collapsed="false" hidden="false" max="20" min="20" style="100" width="0.423529411764706"/>
    <col collapsed="false" hidden="false" max="26" min="21" style="100" width="10.7529411764706"/>
    <col collapsed="false" hidden="true" max="29" min="27" style="143" width="0"/>
    <col collapsed="false" hidden="true" max="30" min="30" style="144" width="0"/>
    <col collapsed="false" hidden="true" max="31" min="31" style="143" width="0"/>
    <col collapsed="false" hidden="true" max="32" min="32" style="145" width="0"/>
    <col collapsed="false" hidden="true" max="36" min="33" style="143" width="0"/>
    <col collapsed="false" hidden="true" max="40" min="37" style="146" width="0"/>
    <col collapsed="false" hidden="true" max="42" min="41" style="144" width="0"/>
    <col collapsed="false" hidden="true" max="47" min="43" style="143" width="0"/>
    <col collapsed="false" hidden="true" max="257" min="48" style="147" width="0"/>
    <col collapsed="false" hidden="false" max="1025" min="258" style="0" width="1.57254901960784"/>
  </cols>
  <sheetData>
    <row collapsed="false" customFormat="true" customHeight="true" hidden="false" ht="18" outlineLevel="0" r="1" s="9">
      <c r="A1" s="6"/>
      <c r="B1" s="148" t="str">
        <f aca="false">ToolTitel</f>
        <v>Kassenerfassung für Office V.2.32</v>
      </c>
      <c r="C1" s="148"/>
      <c r="D1" s="149"/>
      <c r="E1" s="149"/>
      <c r="F1" s="150"/>
      <c r="G1" s="151"/>
      <c r="H1" s="151"/>
      <c r="I1" s="151"/>
      <c r="J1" s="152"/>
      <c r="K1" s="152"/>
      <c r="L1" s="153"/>
      <c r="M1" s="6"/>
      <c r="N1" s="152"/>
      <c r="O1" s="152"/>
      <c r="P1" s="152"/>
      <c r="Q1" s="6"/>
      <c r="R1" s="152"/>
      <c r="S1" s="154"/>
      <c r="T1" s="155"/>
      <c r="U1" s="100"/>
      <c r="V1" s="100"/>
      <c r="W1" s="100"/>
      <c r="X1" s="100"/>
      <c r="Y1" s="100"/>
      <c r="Z1" s="100"/>
      <c r="AA1" s="156" t="s">
        <v>309</v>
      </c>
      <c r="AB1" s="157" t="s">
        <v>310</v>
      </c>
      <c r="AC1" s="158" t="s">
        <v>311</v>
      </c>
      <c r="AD1" s="159" t="s">
        <v>312</v>
      </c>
      <c r="AE1" s="160" t="s">
        <v>313</v>
      </c>
      <c r="AF1" s="160" t="s">
        <v>314</v>
      </c>
      <c r="AG1" s="160" t="s">
        <v>315</v>
      </c>
      <c r="AH1" s="160" t="s">
        <v>316</v>
      </c>
      <c r="AI1" s="160" t="s">
        <v>317</v>
      </c>
      <c r="AJ1" s="160" t="s">
        <v>318</v>
      </c>
      <c r="AK1" s="160" t="s">
        <v>319</v>
      </c>
      <c r="AL1" s="160" t="s">
        <v>320</v>
      </c>
      <c r="AM1" s="160" t="s">
        <v>321</v>
      </c>
      <c r="AN1" s="160" t="s">
        <v>322</v>
      </c>
      <c r="AO1" s="160" t="s">
        <v>323</v>
      </c>
      <c r="AP1" s="159" t="s">
        <v>324</v>
      </c>
      <c r="AQ1" s="160" t="s">
        <v>325</v>
      </c>
      <c r="AR1" s="160" t="s">
        <v>326</v>
      </c>
      <c r="AS1" s="160" t="s">
        <v>327</v>
      </c>
      <c r="AT1" s="160" t="s">
        <v>328</v>
      </c>
      <c r="AU1" s="160" t="s">
        <v>329</v>
      </c>
      <c r="AV1" s="160"/>
      <c r="AW1" s="160"/>
      <c r="AX1" s="160"/>
      <c r="AY1" s="160"/>
      <c r="AZ1" s="160"/>
      <c r="BA1" s="160"/>
    </row>
    <row collapsed="false" customFormat="false" customHeight="true" hidden="false" ht="12" outlineLevel="0" r="2">
      <c r="A2" s="147"/>
      <c r="B2" s="161"/>
      <c r="C2" s="161"/>
      <c r="D2" s="162"/>
      <c r="E2" s="163"/>
      <c r="F2" s="164"/>
      <c r="G2" s="165"/>
      <c r="H2" s="165"/>
      <c r="I2" s="165"/>
      <c r="J2" s="166"/>
      <c r="K2" s="166"/>
      <c r="L2" s="167"/>
      <c r="M2" s="168"/>
      <c r="N2" s="169"/>
      <c r="O2" s="169"/>
      <c r="P2" s="169"/>
      <c r="Q2" s="168"/>
      <c r="R2" s="169"/>
      <c r="S2" s="170"/>
      <c r="AA2" s="89" t="s">
        <v>330</v>
      </c>
      <c r="AB2" s="89" t="s">
        <v>331</v>
      </c>
      <c r="AC2" s="89" t="s">
        <v>332</v>
      </c>
      <c r="AD2" s="171" t="s">
        <v>333</v>
      </c>
      <c r="AE2" s="171" t="s">
        <v>334</v>
      </c>
      <c r="AF2" s="147"/>
      <c r="AG2" s="147"/>
      <c r="AH2" s="147"/>
      <c r="AI2" s="147"/>
      <c r="AJ2" s="147"/>
      <c r="AK2" s="147"/>
      <c r="AL2" s="147"/>
      <c r="AM2" s="147"/>
      <c r="AN2" s="147"/>
      <c r="AO2" s="147"/>
      <c r="AP2" s="172"/>
      <c r="AQ2" s="147"/>
      <c r="AR2" s="147"/>
      <c r="AS2" s="147"/>
      <c r="AT2" s="147"/>
      <c r="AU2" s="147"/>
    </row>
    <row collapsed="false" customFormat="false" customHeight="true" hidden="false" ht="12" outlineLevel="0" r="3">
      <c r="A3" s="147"/>
      <c r="B3" s="161"/>
      <c r="C3" s="161"/>
      <c r="D3" s="162"/>
      <c r="E3" s="163"/>
      <c r="F3" s="164"/>
      <c r="G3" s="165"/>
      <c r="H3" s="165"/>
      <c r="I3" s="165"/>
      <c r="J3" s="166"/>
      <c r="K3" s="166"/>
      <c r="L3" s="167"/>
      <c r="M3" s="168"/>
      <c r="N3" s="169"/>
      <c r="O3" s="169"/>
      <c r="P3" s="169"/>
      <c r="Q3" s="168"/>
      <c r="R3" s="169"/>
      <c r="S3" s="170"/>
      <c r="AA3" s="173" t="n">
        <f aca="false">'08.2012'!AC3</f>
        <v>674.04</v>
      </c>
      <c r="AB3" s="174" t="n">
        <f aca="false">SUM(D:D)-SUM(E:E)</f>
        <v>0</v>
      </c>
      <c r="AC3" s="174" t="n">
        <f aca="false">AA3+AB3</f>
        <v>674.04</v>
      </c>
      <c r="AD3" s="175" t="n">
        <v>0</v>
      </c>
      <c r="AE3" s="171" t="b">
        <f aca="false">FALSE()</f>
        <v>0</v>
      </c>
      <c r="AF3" s="147"/>
      <c r="AG3" s="147"/>
      <c r="AH3" s="147"/>
      <c r="AI3" s="147"/>
      <c r="AJ3" s="147"/>
      <c r="AK3" s="147"/>
      <c r="AL3" s="147"/>
      <c r="AM3" s="147"/>
      <c r="AN3" s="147"/>
      <c r="AO3" s="147"/>
      <c r="AP3" s="172"/>
      <c r="AQ3" s="147"/>
      <c r="AR3" s="147"/>
      <c r="AS3" s="147"/>
      <c r="AT3" s="147"/>
      <c r="AU3" s="147"/>
    </row>
    <row collapsed="false" customFormat="false" customHeight="true" hidden="false" ht="3" outlineLevel="0" r="4">
      <c r="A4" s="147"/>
      <c r="B4" s="176"/>
      <c r="C4" s="177"/>
      <c r="D4" s="178"/>
      <c r="E4" s="178"/>
      <c r="F4" s="179"/>
      <c r="G4" s="180"/>
      <c r="H4" s="180"/>
      <c r="I4" s="180"/>
      <c r="J4" s="181"/>
      <c r="K4" s="181"/>
      <c r="L4" s="182"/>
      <c r="M4" s="183"/>
      <c r="N4" s="184"/>
      <c r="O4" s="184"/>
      <c r="P4" s="184"/>
      <c r="Q4" s="185"/>
      <c r="R4" s="181"/>
      <c r="S4" s="186"/>
      <c r="AA4" s="187"/>
      <c r="AB4" s="188"/>
      <c r="AC4" s="188"/>
      <c r="AD4" s="172"/>
      <c r="AE4" s="147"/>
      <c r="AF4" s="147"/>
      <c r="AG4" s="147"/>
      <c r="AH4" s="147"/>
      <c r="AI4" s="147"/>
      <c r="AJ4" s="147"/>
      <c r="AK4" s="147"/>
      <c r="AL4" s="147"/>
      <c r="AM4" s="147"/>
      <c r="AN4" s="147"/>
      <c r="AO4" s="147"/>
      <c r="AP4" s="172"/>
      <c r="AQ4" s="147"/>
      <c r="AR4" s="147"/>
      <c r="AS4" s="147"/>
      <c r="AT4" s="147"/>
      <c r="AU4" s="147"/>
    </row>
    <row collapsed="false" customFormat="false" customHeight="true" hidden="false" ht="11.25" outlineLevel="0" r="5">
      <c r="A5" s="147"/>
      <c r="B5" s="189"/>
      <c r="C5" s="190"/>
      <c r="D5" s="191"/>
      <c r="E5" s="192"/>
      <c r="F5" s="193"/>
      <c r="G5" s="194"/>
      <c r="H5" s="194"/>
      <c r="I5" s="191" t="s">
        <v>335</v>
      </c>
      <c r="J5" s="192" t="str">
        <f aca="false">AF7&amp;" "</f>
        <v>Belegdatum </v>
      </c>
      <c r="K5" s="195"/>
      <c r="L5" s="196"/>
      <c r="M5" s="197"/>
      <c r="N5" s="197"/>
      <c r="O5" s="198"/>
      <c r="P5" s="199" t="s">
        <v>336</v>
      </c>
      <c r="Q5" s="200" t="n">
        <f aca="false">IF(ShowEinAusOnSaldo,TEXT(SUM(D:D),"#.##0,00")&amp;TrennzeichenEinAus&amp;TEXT(SUM(E:E),"#.##0,00"),SUM(D:D)-SUM(E:E))</f>
        <v>0</v>
      </c>
      <c r="R5" s="201"/>
      <c r="S5" s="202"/>
      <c r="AA5" s="89" t="s">
        <v>337</v>
      </c>
      <c r="AB5" s="203" t="str">
        <f aca="false">AC5&amp;"/"&amp;AD5</f>
        <v>09/2012</v>
      </c>
      <c r="AC5" s="204" t="s">
        <v>409</v>
      </c>
      <c r="AD5" s="171" t="n">
        <v>2012</v>
      </c>
      <c r="AE5" s="147"/>
      <c r="AF5" s="147"/>
      <c r="AG5" s="147"/>
      <c r="AH5" s="147"/>
      <c r="AI5" s="147"/>
      <c r="AJ5" s="147"/>
      <c r="AK5" s="147"/>
      <c r="AL5" s="147"/>
      <c r="AM5" s="147"/>
      <c r="AN5" s="147"/>
      <c r="AO5" s="147"/>
      <c r="AP5" s="172"/>
      <c r="AQ5" s="147"/>
      <c r="AR5" s="147"/>
      <c r="AS5" s="147"/>
      <c r="AT5" s="147"/>
      <c r="AU5" s="147"/>
    </row>
    <row collapsed="false" customFormat="false" customHeight="true" hidden="false" ht="2.25" outlineLevel="0" r="6">
      <c r="A6" s="147"/>
      <c r="B6" s="189"/>
      <c r="C6" s="190"/>
      <c r="D6" s="205"/>
      <c r="E6" s="205"/>
      <c r="F6" s="193"/>
      <c r="G6" s="194"/>
      <c r="H6" s="194"/>
      <c r="I6" s="194"/>
      <c r="J6" s="201"/>
      <c r="K6" s="195"/>
      <c r="L6" s="196"/>
      <c r="M6" s="197"/>
      <c r="N6" s="197"/>
      <c r="O6" s="206"/>
      <c r="P6" s="207"/>
      <c r="Q6" s="208"/>
      <c r="R6" s="201"/>
      <c r="S6" s="202"/>
      <c r="AA6" s="187"/>
      <c r="AB6" s="187"/>
      <c r="AC6" s="187"/>
      <c r="AD6" s="172"/>
      <c r="AE6" s="147"/>
      <c r="AF6" s="147"/>
      <c r="AG6" s="147"/>
      <c r="AH6" s="147"/>
      <c r="AI6" s="147"/>
      <c r="AJ6" s="147"/>
      <c r="AK6" s="147"/>
      <c r="AL6" s="147"/>
      <c r="AM6" s="147"/>
      <c r="AN6" s="147"/>
      <c r="AO6" s="147"/>
      <c r="AP6" s="172"/>
      <c r="AQ6" s="147"/>
      <c r="AR6" s="147"/>
      <c r="AS6" s="147"/>
      <c r="AT6" s="147"/>
      <c r="AU6" s="147"/>
    </row>
    <row collapsed="false" customFormat="false" customHeight="true" hidden="false" ht="11.25" outlineLevel="0" r="7">
      <c r="A7" s="147"/>
      <c r="B7" s="209"/>
      <c r="C7" s="194"/>
      <c r="D7" s="199" t="s">
        <v>338</v>
      </c>
      <c r="E7" s="210" t="str">
        <f aca="false">" "&amp;IF(BNR&lt;&gt;"",BNR,"")&amp;IF(AND(BNR&lt;&gt;"",MNR&lt;&gt;"")," / ","")&amp;IF(MNR&lt;&gt;"",MNR,"")</f>
        <v> 31337 / 1337</v>
      </c>
      <c r="F7" s="211"/>
      <c r="G7" s="212"/>
      <c r="H7" s="212"/>
      <c r="I7" s="213" t="s">
        <v>339</v>
      </c>
      <c r="J7" s="214" t="n">
        <f aca="false">KtoNummer</f>
        <v>1000</v>
      </c>
      <c r="K7" s="215"/>
      <c r="L7" s="216"/>
      <c r="M7" s="197"/>
      <c r="N7" s="197"/>
      <c r="O7" s="198"/>
      <c r="P7" s="199" t="s">
        <v>340</v>
      </c>
      <c r="Q7" s="217" t="n">
        <f aca="false">AA3</f>
        <v>674.04</v>
      </c>
      <c r="R7" s="201"/>
      <c r="S7" s="202"/>
      <c r="AA7" s="218" t="s">
        <v>341</v>
      </c>
      <c r="AB7" s="219" t="n">
        <v>41153</v>
      </c>
      <c r="AC7" s="219" t="n">
        <v>41122</v>
      </c>
      <c r="AD7" s="220" t="s">
        <v>342</v>
      </c>
      <c r="AE7" s="107" t="n">
        <v>32</v>
      </c>
      <c r="AF7" s="90" t="s">
        <v>266</v>
      </c>
      <c r="AG7" s="90" t="n">
        <v>0</v>
      </c>
      <c r="AH7" s="147"/>
      <c r="AI7" s="147"/>
      <c r="AJ7" s="147"/>
      <c r="AK7" s="147"/>
      <c r="AL7" s="147"/>
      <c r="AM7" s="147"/>
      <c r="AN7" s="147"/>
      <c r="AO7" s="147"/>
      <c r="AP7" s="172"/>
      <c r="AQ7" s="147"/>
      <c r="AR7" s="147"/>
      <c r="AS7" s="147"/>
      <c r="AT7" s="147"/>
      <c r="AU7" s="147"/>
    </row>
    <row collapsed="false" customFormat="false" customHeight="true" hidden="false" ht="2.25" outlineLevel="0" r="8">
      <c r="A8" s="187"/>
      <c r="B8" s="209"/>
      <c r="C8" s="194"/>
      <c r="D8" s="221"/>
      <c r="E8" s="222"/>
      <c r="F8" s="223"/>
      <c r="G8" s="212"/>
      <c r="H8" s="212"/>
      <c r="I8" s="212"/>
      <c r="J8" s="224"/>
      <c r="K8" s="215"/>
      <c r="L8" s="216"/>
      <c r="M8" s="197"/>
      <c r="N8" s="216"/>
      <c r="O8" s="225"/>
      <c r="P8" s="222"/>
      <c r="Q8" s="207"/>
      <c r="R8" s="201"/>
      <c r="S8" s="202"/>
      <c r="AA8" s="187"/>
      <c r="AB8" s="187"/>
      <c r="AC8" s="187"/>
      <c r="AD8" s="100"/>
      <c r="AE8" s="147"/>
      <c r="AF8" s="147"/>
      <c r="AG8" s="147"/>
      <c r="AH8" s="147"/>
      <c r="AI8" s="147"/>
      <c r="AJ8" s="147"/>
      <c r="AK8" s="147"/>
      <c r="AL8" s="147"/>
      <c r="AM8" s="147"/>
      <c r="AN8" s="147"/>
      <c r="AO8" s="147"/>
      <c r="AP8" s="172"/>
      <c r="AQ8" s="147"/>
      <c r="AR8" s="147"/>
      <c r="AS8" s="147"/>
      <c r="AT8" s="147"/>
      <c r="AU8" s="147"/>
    </row>
    <row collapsed="false" customFormat="false" customHeight="true" hidden="false" ht="11.25" outlineLevel="0" r="9">
      <c r="A9" s="187"/>
      <c r="B9" s="209"/>
      <c r="C9" s="194"/>
      <c r="D9" s="226" t="s">
        <v>343</v>
      </c>
      <c r="E9" s="227" t="str">
        <f aca="false">" "&amp;IF(AB5&lt;&gt;"",AB5,"")</f>
        <v> 09/2012</v>
      </c>
      <c r="F9" s="223"/>
      <c r="G9" s="212"/>
      <c r="H9" s="212"/>
      <c r="I9" s="212" t="s">
        <v>344</v>
      </c>
      <c r="J9" s="227" t="str">
        <f aca="false">EingabeWährung</f>
        <v>EUR</v>
      </c>
      <c r="K9" s="215"/>
      <c r="L9" s="216"/>
      <c r="M9" s="197"/>
      <c r="N9" s="197"/>
      <c r="O9" s="198"/>
      <c r="P9" s="199" t="s">
        <v>345</v>
      </c>
      <c r="Q9" s="217" t="n">
        <f aca="false">AC3</f>
        <v>674.04</v>
      </c>
      <c r="R9" s="201"/>
      <c r="S9" s="202"/>
      <c r="AA9" s="89" t="s">
        <v>346</v>
      </c>
      <c r="AB9" s="219" t="n">
        <v>41182</v>
      </c>
      <c r="AC9" s="187"/>
      <c r="AD9" s="228" t="s">
        <v>69</v>
      </c>
      <c r="AE9" s="147"/>
      <c r="AF9" s="147"/>
      <c r="AG9" s="147"/>
      <c r="AH9" s="147"/>
      <c r="AI9" s="147"/>
      <c r="AJ9" s="147"/>
      <c r="AK9" s="147"/>
      <c r="AL9" s="147"/>
      <c r="AM9" s="147"/>
      <c r="AN9" s="147"/>
      <c r="AO9" s="147"/>
      <c r="AP9" s="172"/>
      <c r="AQ9" s="147"/>
      <c r="AR9" s="147"/>
      <c r="AS9" s="147"/>
      <c r="AT9" s="147"/>
      <c r="AU9" s="147"/>
    </row>
    <row collapsed="false" customFormat="false" customHeight="true" hidden="false" ht="3" outlineLevel="0" r="10">
      <c r="A10" s="187"/>
      <c r="B10" s="229"/>
      <c r="C10" s="230"/>
      <c r="D10" s="231"/>
      <c r="E10" s="231"/>
      <c r="F10" s="232"/>
      <c r="G10" s="230"/>
      <c r="H10" s="230"/>
      <c r="I10" s="230"/>
      <c r="J10" s="233"/>
      <c r="K10" s="233"/>
      <c r="L10" s="234"/>
      <c r="M10" s="235"/>
      <c r="N10" s="208"/>
      <c r="O10" s="208"/>
      <c r="P10" s="208"/>
      <c r="Q10" s="236"/>
      <c r="R10" s="233"/>
      <c r="S10" s="237"/>
      <c r="AA10" s="187"/>
      <c r="AB10" s="187"/>
      <c r="AC10" s="187"/>
      <c r="AD10" s="238"/>
      <c r="AE10" s="147"/>
      <c r="AF10" s="147"/>
      <c r="AG10" s="147"/>
      <c r="AH10" s="147"/>
      <c r="AI10" s="147"/>
      <c r="AJ10" s="147"/>
      <c r="AK10" s="147"/>
      <c r="AL10" s="147"/>
      <c r="AM10" s="147"/>
      <c r="AN10" s="147"/>
      <c r="AO10" s="147"/>
      <c r="AP10" s="172"/>
      <c r="AQ10" s="147"/>
      <c r="AR10" s="147"/>
      <c r="AS10" s="147"/>
      <c r="AT10" s="147"/>
      <c r="AU10" s="147"/>
    </row>
    <row collapsed="false" customFormat="false" customHeight="true" hidden="false" ht="4.5" outlineLevel="0" r="11">
      <c r="A11" s="187"/>
      <c r="B11" s="194"/>
      <c r="C11" s="194"/>
      <c r="D11" s="205"/>
      <c r="E11" s="205"/>
      <c r="F11" s="193"/>
      <c r="G11" s="194"/>
      <c r="H11" s="194"/>
      <c r="I11" s="194"/>
      <c r="J11" s="201"/>
      <c r="K11" s="201"/>
      <c r="L11" s="239"/>
      <c r="M11" s="207"/>
      <c r="N11" s="201"/>
      <c r="O11" s="201"/>
      <c r="P11" s="201"/>
      <c r="Q11" s="207"/>
      <c r="R11" s="201"/>
      <c r="S11" s="195"/>
      <c r="AA11" s="187"/>
      <c r="AB11" s="187"/>
      <c r="AC11" s="187"/>
      <c r="AD11" s="240"/>
      <c r="AE11" s="147"/>
      <c r="AF11" s="147"/>
      <c r="AG11" s="147"/>
      <c r="AH11" s="147"/>
      <c r="AI11" s="147"/>
      <c r="AJ11" s="147"/>
      <c r="AK11" s="147"/>
      <c r="AL11" s="147"/>
      <c r="AM11" s="147"/>
      <c r="AN11" s="147"/>
      <c r="AO11" s="147"/>
      <c r="AP11" s="172"/>
      <c r="AQ11" s="147"/>
      <c r="AR11" s="147"/>
      <c r="AS11" s="147"/>
      <c r="AT11" s="147"/>
      <c r="AU11" s="147"/>
    </row>
    <row collapsed="false" customFormat="true" customHeight="true" hidden="false" ht="22.5" outlineLevel="0" r="12" s="252">
      <c r="A12" s="241"/>
      <c r="B12" s="242" t="s">
        <v>65</v>
      </c>
      <c r="C12" s="242" t="s">
        <v>66</v>
      </c>
      <c r="D12" s="242" t="s">
        <v>67</v>
      </c>
      <c r="E12" s="242" t="s">
        <v>68</v>
      </c>
      <c r="F12" s="243" t="s">
        <v>347</v>
      </c>
      <c r="G12" s="242" t="s">
        <v>61</v>
      </c>
      <c r="H12" s="242" t="s">
        <v>70</v>
      </c>
      <c r="I12" s="242" t="s">
        <v>71</v>
      </c>
      <c r="J12" s="242" t="s">
        <v>72</v>
      </c>
      <c r="K12" s="242" t="s">
        <v>73</v>
      </c>
      <c r="L12" s="244" t="s">
        <v>74</v>
      </c>
      <c r="M12" s="242" t="s">
        <v>75</v>
      </c>
      <c r="N12" s="242" t="s">
        <v>76</v>
      </c>
      <c r="O12" s="242" t="s">
        <v>77</v>
      </c>
      <c r="P12" s="242" t="s">
        <v>78</v>
      </c>
      <c r="Q12" s="242" t="s">
        <v>22</v>
      </c>
      <c r="R12" s="245" t="s">
        <v>348</v>
      </c>
      <c r="S12" s="246"/>
      <c r="T12" s="100"/>
      <c r="U12" s="100"/>
      <c r="V12" s="100"/>
      <c r="W12" s="100"/>
      <c r="X12" s="100"/>
      <c r="Y12" s="100"/>
      <c r="Z12" s="100"/>
      <c r="AA12" s="247" t="s">
        <v>80</v>
      </c>
      <c r="AB12" s="247" t="s">
        <v>81</v>
      </c>
      <c r="AC12" s="247" t="s">
        <v>82</v>
      </c>
      <c r="AD12" s="248" t="n">
        <f aca="false">AA3</f>
        <v>674.04</v>
      </c>
      <c r="AE12" s="249" t="s">
        <v>83</v>
      </c>
      <c r="AF12" s="250" t="s">
        <v>84</v>
      </c>
      <c r="AG12" s="250" t="s">
        <v>85</v>
      </c>
      <c r="AH12" s="249" t="s">
        <v>86</v>
      </c>
      <c r="AI12" s="249" t="s">
        <v>87</v>
      </c>
      <c r="AJ12" s="249" t="s">
        <v>88</v>
      </c>
      <c r="AK12" s="249" t="s">
        <v>89</v>
      </c>
      <c r="AL12" s="249" t="s">
        <v>90</v>
      </c>
      <c r="AM12" s="249" t="s">
        <v>91</v>
      </c>
      <c r="AN12" s="249" t="s">
        <v>92</v>
      </c>
      <c r="AO12" s="249" t="s">
        <v>93</v>
      </c>
      <c r="AP12" s="251" t="s">
        <v>94</v>
      </c>
      <c r="AQ12" s="251" t="s">
        <v>95</v>
      </c>
      <c r="AR12" s="251" t="s">
        <v>349</v>
      </c>
      <c r="AS12" s="251" t="s">
        <v>350</v>
      </c>
      <c r="AT12" s="251" t="s">
        <v>351</v>
      </c>
      <c r="AU12" s="251" t="s">
        <v>352</v>
      </c>
    </row>
  </sheetData>
  <printOptions headings="false" gridLines="false" gridLinesSet="true" horizontalCentered="false" verticalCentered="false"/>
  <pageMargins left="0.39375" right="0.196527777777778" top="0.590277777777778" bottom="1.18055555555556" header="0.196527777777778" footer="0.196527777777778"/>
  <pageSetup blackAndWhite="false" cellComments="none" copies="1" draft="false" firstPageNumber="0" fitToHeight="0" fitToWidth="1" horizontalDpi="300" orientation="portrait" pageOrder="downThenOver" paperSize="9" scale="100" useFirstPageNumber="false" usePrinterDefaults="false" verticalDpi="300"/>
  <headerFooter differentFirst="false" differentOddEven="false">
    <oddHeader>&amp;L&amp;"Verdana,Regular"&amp;8 [ToolHeader]&amp;C&amp;"Verdana,Regular" [MName]&amp;R&amp;"Verdana,Regular"&amp;8 [BNR]/[MNR]
?[MonatJahr]</oddHeader>
    <oddFooter>&amp;L&amp;"Verdana,Regular"&amp;8 © DATEV eG, gedruckt am &amp;D &amp;T&amp;R&amp;"Verdana,Regular"&amp;8 Seite &amp;P von &amp;N</oddFooter>
  </headerFooter>
  <drawing r:id="rId2"/>
  <legacyDrawing r:id="rId3"/>
</worksheet>
</file>

<file path=xl/worksheets/sheet21.xml><?xml version="1.0" encoding="utf-8"?>
<worksheet xmlns="http://schemas.openxmlformats.org/spreadsheetml/2006/main" xmlns:r="http://schemas.openxmlformats.org/officeDocument/2006/relationships">
  <sheetPr filterMode="false">
    <pageSetUpPr fitToPage="true"/>
  </sheetPr>
  <dimension ref="A1:BA12"/>
  <sheetViews>
    <sheetView colorId="64" defaultGridColor="true" rightToLeft="false" showFormulas="false" showGridLines="true" showOutlineSymbols="true" showRowColHeaders="false" showZeros="true" tabSelected="false" topLeftCell="A1" view="normal" windowProtection="true" workbookViewId="0" zoomScale="100" zoomScaleNormal="100" zoomScalePageLayoutView="100">
      <pane activePane="bottomLeft" topLeftCell="A13" xSplit="0" ySplit="12"/>
      <selection activeCell="A1" activeCellId="0" pane="topLeft" sqref="A1"/>
      <selection activeCell="D13" activeCellId="0" pane="bottomLeft" sqref="D13"/>
    </sheetView>
  </sheetViews>
  <cols>
    <col collapsed="false" hidden="false" max="1" min="1" style="132" width="0.858823529411765"/>
    <col collapsed="false" hidden="false" max="2" min="2" style="133" width="4.72941176470588"/>
    <col collapsed="false" hidden="false" max="3" min="3" style="134" width="9.74901960784314"/>
    <col collapsed="false" hidden="false" max="5" min="4" style="135" width="12.6156862745098"/>
    <col collapsed="false" hidden="false" max="6" min="6" style="136" width="12.6156862745098"/>
    <col collapsed="false" hidden="false" max="8" min="7" style="137" width="1.57254901960784"/>
    <col collapsed="false" hidden="false" max="9" min="9" style="137" width="9.32549019607843"/>
    <col collapsed="false" hidden="false" max="10" min="10" style="138" width="11.043137254902"/>
    <col collapsed="false" hidden="false" max="11" min="11" style="138" width="9.45882352941177"/>
    <col collapsed="false" hidden="false" max="12" min="12" style="139" width="5.73333333333333"/>
    <col collapsed="false" hidden="true" max="14" min="13" style="138" width="0"/>
    <col collapsed="false" hidden="true" max="15" min="15" style="135" width="0"/>
    <col collapsed="false" hidden="false" max="16" min="16" style="135" width="9.74901960784314"/>
    <col collapsed="false" hidden="false" max="17" min="17" style="140" width="17.2117647058824"/>
    <col collapsed="false" hidden="false" max="18" min="18" style="141" width="4.72941176470588"/>
    <col collapsed="false" hidden="false" max="19" min="19" style="142" width="0.423529411764706"/>
    <col collapsed="false" hidden="false" max="20" min="20" style="100" width="0.423529411764706"/>
    <col collapsed="false" hidden="false" max="26" min="21" style="100" width="10.7529411764706"/>
    <col collapsed="false" hidden="true" max="29" min="27" style="143" width="0"/>
    <col collapsed="false" hidden="true" max="30" min="30" style="144" width="0"/>
    <col collapsed="false" hidden="true" max="31" min="31" style="143" width="0"/>
    <col collapsed="false" hidden="true" max="32" min="32" style="145" width="0"/>
    <col collapsed="false" hidden="true" max="36" min="33" style="143" width="0"/>
    <col collapsed="false" hidden="true" max="40" min="37" style="146" width="0"/>
    <col collapsed="false" hidden="true" max="42" min="41" style="144" width="0"/>
    <col collapsed="false" hidden="true" max="47" min="43" style="143" width="0"/>
    <col collapsed="false" hidden="true" max="257" min="48" style="147" width="0"/>
    <col collapsed="false" hidden="false" max="1025" min="258" style="0" width="1.57254901960784"/>
  </cols>
  <sheetData>
    <row collapsed="false" customFormat="true" customHeight="true" hidden="false" ht="18" outlineLevel="0" r="1" s="9">
      <c r="A1" s="6"/>
      <c r="B1" s="148" t="str">
        <f aca="false">ToolTitel</f>
        <v>Kassenerfassung für Office V.2.32</v>
      </c>
      <c r="C1" s="148"/>
      <c r="D1" s="149"/>
      <c r="E1" s="149"/>
      <c r="F1" s="150"/>
      <c r="G1" s="151"/>
      <c r="H1" s="151"/>
      <c r="I1" s="151"/>
      <c r="J1" s="152"/>
      <c r="K1" s="152"/>
      <c r="L1" s="153"/>
      <c r="M1" s="6"/>
      <c r="N1" s="152"/>
      <c r="O1" s="152"/>
      <c r="P1" s="152"/>
      <c r="Q1" s="6"/>
      <c r="R1" s="152"/>
      <c r="S1" s="154"/>
      <c r="T1" s="155"/>
      <c r="U1" s="100"/>
      <c r="V1" s="100"/>
      <c r="W1" s="100"/>
      <c r="X1" s="100"/>
      <c r="Y1" s="100"/>
      <c r="Z1" s="100"/>
      <c r="AA1" s="156" t="s">
        <v>309</v>
      </c>
      <c r="AB1" s="157" t="s">
        <v>310</v>
      </c>
      <c r="AC1" s="158" t="s">
        <v>311</v>
      </c>
      <c r="AD1" s="159" t="s">
        <v>312</v>
      </c>
      <c r="AE1" s="160" t="s">
        <v>313</v>
      </c>
      <c r="AF1" s="160" t="s">
        <v>314</v>
      </c>
      <c r="AG1" s="160" t="s">
        <v>315</v>
      </c>
      <c r="AH1" s="160" t="s">
        <v>316</v>
      </c>
      <c r="AI1" s="160" t="s">
        <v>317</v>
      </c>
      <c r="AJ1" s="160" t="s">
        <v>318</v>
      </c>
      <c r="AK1" s="160" t="s">
        <v>319</v>
      </c>
      <c r="AL1" s="160" t="s">
        <v>320</v>
      </c>
      <c r="AM1" s="160" t="s">
        <v>321</v>
      </c>
      <c r="AN1" s="160" t="s">
        <v>322</v>
      </c>
      <c r="AO1" s="160" t="s">
        <v>323</v>
      </c>
      <c r="AP1" s="159" t="s">
        <v>324</v>
      </c>
      <c r="AQ1" s="160" t="s">
        <v>325</v>
      </c>
      <c r="AR1" s="160" t="s">
        <v>326</v>
      </c>
      <c r="AS1" s="160" t="s">
        <v>327</v>
      </c>
      <c r="AT1" s="160" t="s">
        <v>328</v>
      </c>
      <c r="AU1" s="160" t="s">
        <v>329</v>
      </c>
      <c r="AV1" s="160"/>
      <c r="AW1" s="160"/>
      <c r="AX1" s="160"/>
      <c r="AY1" s="160"/>
      <c r="AZ1" s="160"/>
      <c r="BA1" s="160"/>
    </row>
    <row collapsed="false" customFormat="false" customHeight="true" hidden="false" ht="12" outlineLevel="0" r="2">
      <c r="A2" s="147"/>
      <c r="B2" s="161"/>
      <c r="C2" s="161"/>
      <c r="D2" s="162"/>
      <c r="E2" s="163"/>
      <c r="F2" s="164"/>
      <c r="G2" s="165"/>
      <c r="H2" s="165"/>
      <c r="I2" s="165"/>
      <c r="J2" s="166"/>
      <c r="K2" s="166"/>
      <c r="L2" s="167"/>
      <c r="M2" s="168"/>
      <c r="N2" s="169"/>
      <c r="O2" s="169"/>
      <c r="P2" s="169"/>
      <c r="Q2" s="168"/>
      <c r="R2" s="169"/>
      <c r="S2" s="170"/>
      <c r="AA2" s="89" t="s">
        <v>330</v>
      </c>
      <c r="AB2" s="89" t="s">
        <v>331</v>
      </c>
      <c r="AC2" s="89" t="s">
        <v>332</v>
      </c>
      <c r="AD2" s="171" t="s">
        <v>333</v>
      </c>
      <c r="AE2" s="171" t="s">
        <v>334</v>
      </c>
      <c r="AF2" s="147"/>
      <c r="AG2" s="147"/>
      <c r="AH2" s="147"/>
      <c r="AI2" s="147"/>
      <c r="AJ2" s="147"/>
      <c r="AK2" s="147"/>
      <c r="AL2" s="147"/>
      <c r="AM2" s="147"/>
      <c r="AN2" s="147"/>
      <c r="AO2" s="147"/>
      <c r="AP2" s="172"/>
      <c r="AQ2" s="147"/>
      <c r="AR2" s="147"/>
      <c r="AS2" s="147"/>
      <c r="AT2" s="147"/>
      <c r="AU2" s="147"/>
    </row>
    <row collapsed="false" customFormat="false" customHeight="true" hidden="false" ht="12" outlineLevel="0" r="3">
      <c r="A3" s="147"/>
      <c r="B3" s="161"/>
      <c r="C3" s="161"/>
      <c r="D3" s="162"/>
      <c r="E3" s="163"/>
      <c r="F3" s="164"/>
      <c r="G3" s="165"/>
      <c r="H3" s="165"/>
      <c r="I3" s="165"/>
      <c r="J3" s="166"/>
      <c r="K3" s="166"/>
      <c r="L3" s="167"/>
      <c r="M3" s="168"/>
      <c r="N3" s="169"/>
      <c r="O3" s="169"/>
      <c r="P3" s="169"/>
      <c r="Q3" s="168"/>
      <c r="R3" s="169"/>
      <c r="S3" s="170"/>
      <c r="AA3" s="173" t="n">
        <f aca="false">'09.2012'!AC3</f>
        <v>674.04</v>
      </c>
      <c r="AB3" s="174" t="n">
        <f aca="false">SUM(D:D)-SUM(E:E)</f>
        <v>0</v>
      </c>
      <c r="AC3" s="174" t="n">
        <f aca="false">AA3+AB3</f>
        <v>674.04</v>
      </c>
      <c r="AD3" s="175" t="n">
        <v>0</v>
      </c>
      <c r="AE3" s="171" t="b">
        <f aca="false">FALSE()</f>
        <v>0</v>
      </c>
      <c r="AF3" s="147"/>
      <c r="AG3" s="147"/>
      <c r="AH3" s="147"/>
      <c r="AI3" s="147"/>
      <c r="AJ3" s="147"/>
      <c r="AK3" s="147"/>
      <c r="AL3" s="147"/>
      <c r="AM3" s="147"/>
      <c r="AN3" s="147"/>
      <c r="AO3" s="147"/>
      <c r="AP3" s="172"/>
      <c r="AQ3" s="147"/>
      <c r="AR3" s="147"/>
      <c r="AS3" s="147"/>
      <c r="AT3" s="147"/>
      <c r="AU3" s="147"/>
    </row>
    <row collapsed="false" customFormat="false" customHeight="true" hidden="false" ht="3" outlineLevel="0" r="4">
      <c r="A4" s="147"/>
      <c r="B4" s="176"/>
      <c r="C4" s="177"/>
      <c r="D4" s="178"/>
      <c r="E4" s="178"/>
      <c r="F4" s="179"/>
      <c r="G4" s="180"/>
      <c r="H4" s="180"/>
      <c r="I4" s="180"/>
      <c r="J4" s="181"/>
      <c r="K4" s="181"/>
      <c r="L4" s="182"/>
      <c r="M4" s="183"/>
      <c r="N4" s="184"/>
      <c r="O4" s="184"/>
      <c r="P4" s="184"/>
      <c r="Q4" s="185"/>
      <c r="R4" s="181"/>
      <c r="S4" s="186"/>
      <c r="AA4" s="187"/>
      <c r="AB4" s="188"/>
      <c r="AC4" s="188"/>
      <c r="AD4" s="172"/>
      <c r="AE4" s="147"/>
      <c r="AF4" s="147"/>
      <c r="AG4" s="147"/>
      <c r="AH4" s="147"/>
      <c r="AI4" s="147"/>
      <c r="AJ4" s="147"/>
      <c r="AK4" s="147"/>
      <c r="AL4" s="147"/>
      <c r="AM4" s="147"/>
      <c r="AN4" s="147"/>
      <c r="AO4" s="147"/>
      <c r="AP4" s="172"/>
      <c r="AQ4" s="147"/>
      <c r="AR4" s="147"/>
      <c r="AS4" s="147"/>
      <c r="AT4" s="147"/>
      <c r="AU4" s="147"/>
    </row>
    <row collapsed="false" customFormat="false" customHeight="true" hidden="false" ht="11.25" outlineLevel="0" r="5">
      <c r="A5" s="147"/>
      <c r="B5" s="189"/>
      <c r="C5" s="190"/>
      <c r="D5" s="191"/>
      <c r="E5" s="192"/>
      <c r="F5" s="193"/>
      <c r="G5" s="194"/>
      <c r="H5" s="194"/>
      <c r="I5" s="191" t="s">
        <v>335</v>
      </c>
      <c r="J5" s="192" t="str">
        <f aca="false">AF7&amp;" "</f>
        <v>Belegdatum </v>
      </c>
      <c r="K5" s="195"/>
      <c r="L5" s="196"/>
      <c r="M5" s="197"/>
      <c r="N5" s="197"/>
      <c r="O5" s="198"/>
      <c r="P5" s="199" t="s">
        <v>336</v>
      </c>
      <c r="Q5" s="200" t="n">
        <f aca="false">IF(ShowEinAusOnSaldo,TEXT(SUM(D:D),"#.##0,00")&amp;TrennzeichenEinAus&amp;TEXT(SUM(E:E),"#.##0,00"),SUM(D:D)-SUM(E:E))</f>
        <v>0</v>
      </c>
      <c r="R5" s="201"/>
      <c r="S5" s="202"/>
      <c r="AA5" s="89" t="s">
        <v>337</v>
      </c>
      <c r="AB5" s="203" t="str">
        <f aca="false">AC5&amp;"/"&amp;AD5</f>
        <v>10/2012</v>
      </c>
      <c r="AC5" s="204" t="s">
        <v>410</v>
      </c>
      <c r="AD5" s="171" t="n">
        <v>2012</v>
      </c>
      <c r="AE5" s="147"/>
      <c r="AF5" s="147"/>
      <c r="AG5" s="147"/>
      <c r="AH5" s="147"/>
      <c r="AI5" s="147"/>
      <c r="AJ5" s="147"/>
      <c r="AK5" s="147"/>
      <c r="AL5" s="147"/>
      <c r="AM5" s="147"/>
      <c r="AN5" s="147"/>
      <c r="AO5" s="147"/>
      <c r="AP5" s="172"/>
      <c r="AQ5" s="147"/>
      <c r="AR5" s="147"/>
      <c r="AS5" s="147"/>
      <c r="AT5" s="147"/>
      <c r="AU5" s="147"/>
    </row>
    <row collapsed="false" customFormat="false" customHeight="true" hidden="false" ht="2.25" outlineLevel="0" r="6">
      <c r="A6" s="147"/>
      <c r="B6" s="189"/>
      <c r="C6" s="190"/>
      <c r="D6" s="205"/>
      <c r="E6" s="205"/>
      <c r="F6" s="193"/>
      <c r="G6" s="194"/>
      <c r="H6" s="194"/>
      <c r="I6" s="194"/>
      <c r="J6" s="201"/>
      <c r="K6" s="195"/>
      <c r="L6" s="196"/>
      <c r="M6" s="197"/>
      <c r="N6" s="197"/>
      <c r="O6" s="206"/>
      <c r="P6" s="207"/>
      <c r="Q6" s="208"/>
      <c r="R6" s="201"/>
      <c r="S6" s="202"/>
      <c r="AA6" s="187"/>
      <c r="AB6" s="187"/>
      <c r="AC6" s="187"/>
      <c r="AD6" s="172"/>
      <c r="AE6" s="147"/>
      <c r="AF6" s="147"/>
      <c r="AG6" s="147"/>
      <c r="AH6" s="147"/>
      <c r="AI6" s="147"/>
      <c r="AJ6" s="147"/>
      <c r="AK6" s="147"/>
      <c r="AL6" s="147"/>
      <c r="AM6" s="147"/>
      <c r="AN6" s="147"/>
      <c r="AO6" s="147"/>
      <c r="AP6" s="172"/>
      <c r="AQ6" s="147"/>
      <c r="AR6" s="147"/>
      <c r="AS6" s="147"/>
      <c r="AT6" s="147"/>
      <c r="AU6" s="147"/>
    </row>
    <row collapsed="false" customFormat="false" customHeight="true" hidden="false" ht="11.25" outlineLevel="0" r="7">
      <c r="A7" s="147"/>
      <c r="B7" s="209"/>
      <c r="C7" s="194"/>
      <c r="D7" s="199" t="s">
        <v>338</v>
      </c>
      <c r="E7" s="210" t="str">
        <f aca="false">" "&amp;IF(BNR&lt;&gt;"",BNR,"")&amp;IF(AND(BNR&lt;&gt;"",MNR&lt;&gt;"")," / ","")&amp;IF(MNR&lt;&gt;"",MNR,"")</f>
        <v> 31337 / 1337</v>
      </c>
      <c r="F7" s="211"/>
      <c r="G7" s="212"/>
      <c r="H7" s="212"/>
      <c r="I7" s="213" t="s">
        <v>339</v>
      </c>
      <c r="J7" s="214" t="n">
        <f aca="false">KtoNummer</f>
        <v>1000</v>
      </c>
      <c r="K7" s="215"/>
      <c r="L7" s="216"/>
      <c r="M7" s="197"/>
      <c r="N7" s="197"/>
      <c r="O7" s="198"/>
      <c r="P7" s="199" t="s">
        <v>340</v>
      </c>
      <c r="Q7" s="217" t="n">
        <f aca="false">AA3</f>
        <v>674.04</v>
      </c>
      <c r="R7" s="201"/>
      <c r="S7" s="202"/>
      <c r="AA7" s="218" t="s">
        <v>341</v>
      </c>
      <c r="AB7" s="219" t="n">
        <v>41183</v>
      </c>
      <c r="AC7" s="219" t="n">
        <v>41153</v>
      </c>
      <c r="AD7" s="220" t="s">
        <v>342</v>
      </c>
      <c r="AE7" s="107" t="n">
        <v>32</v>
      </c>
      <c r="AF7" s="90" t="s">
        <v>266</v>
      </c>
      <c r="AG7" s="90" t="n">
        <v>0</v>
      </c>
      <c r="AH7" s="147"/>
      <c r="AI7" s="147"/>
      <c r="AJ7" s="147"/>
      <c r="AK7" s="147"/>
      <c r="AL7" s="147"/>
      <c r="AM7" s="147"/>
      <c r="AN7" s="147"/>
      <c r="AO7" s="147"/>
      <c r="AP7" s="172"/>
      <c r="AQ7" s="147"/>
      <c r="AR7" s="147"/>
      <c r="AS7" s="147"/>
      <c r="AT7" s="147"/>
      <c r="AU7" s="147"/>
    </row>
    <row collapsed="false" customFormat="false" customHeight="true" hidden="false" ht="2.25" outlineLevel="0" r="8">
      <c r="A8" s="187"/>
      <c r="B8" s="209"/>
      <c r="C8" s="194"/>
      <c r="D8" s="221"/>
      <c r="E8" s="222"/>
      <c r="F8" s="223"/>
      <c r="G8" s="212"/>
      <c r="H8" s="212"/>
      <c r="I8" s="212"/>
      <c r="J8" s="224"/>
      <c r="K8" s="215"/>
      <c r="L8" s="216"/>
      <c r="M8" s="197"/>
      <c r="N8" s="216"/>
      <c r="O8" s="225"/>
      <c r="P8" s="222"/>
      <c r="Q8" s="207"/>
      <c r="R8" s="201"/>
      <c r="S8" s="202"/>
      <c r="AA8" s="187"/>
      <c r="AB8" s="187"/>
      <c r="AC8" s="187"/>
      <c r="AD8" s="100"/>
      <c r="AE8" s="147"/>
      <c r="AF8" s="147"/>
      <c r="AG8" s="147"/>
      <c r="AH8" s="147"/>
      <c r="AI8" s="147"/>
      <c r="AJ8" s="147"/>
      <c r="AK8" s="147"/>
      <c r="AL8" s="147"/>
      <c r="AM8" s="147"/>
      <c r="AN8" s="147"/>
      <c r="AO8" s="147"/>
      <c r="AP8" s="172"/>
      <c r="AQ8" s="147"/>
      <c r="AR8" s="147"/>
      <c r="AS8" s="147"/>
      <c r="AT8" s="147"/>
      <c r="AU8" s="147"/>
    </row>
    <row collapsed="false" customFormat="false" customHeight="true" hidden="false" ht="11.25" outlineLevel="0" r="9">
      <c r="A9" s="187"/>
      <c r="B9" s="209"/>
      <c r="C9" s="194"/>
      <c r="D9" s="226" t="s">
        <v>343</v>
      </c>
      <c r="E9" s="227" t="str">
        <f aca="false">" "&amp;IF(AB5&lt;&gt;"",AB5,"")</f>
        <v> 10/2012</v>
      </c>
      <c r="F9" s="223"/>
      <c r="G9" s="212"/>
      <c r="H9" s="212"/>
      <c r="I9" s="212" t="s">
        <v>344</v>
      </c>
      <c r="J9" s="227" t="str">
        <f aca="false">EingabeWährung</f>
        <v>EUR</v>
      </c>
      <c r="K9" s="215"/>
      <c r="L9" s="216"/>
      <c r="M9" s="197"/>
      <c r="N9" s="197"/>
      <c r="O9" s="198"/>
      <c r="P9" s="199" t="s">
        <v>345</v>
      </c>
      <c r="Q9" s="217" t="n">
        <f aca="false">AC3</f>
        <v>674.04</v>
      </c>
      <c r="R9" s="201"/>
      <c r="S9" s="202"/>
      <c r="AA9" s="89" t="s">
        <v>346</v>
      </c>
      <c r="AB9" s="219" t="n">
        <v>41213</v>
      </c>
      <c r="AC9" s="187"/>
      <c r="AD9" s="228" t="s">
        <v>69</v>
      </c>
      <c r="AE9" s="147"/>
      <c r="AF9" s="147"/>
      <c r="AG9" s="147"/>
      <c r="AH9" s="147"/>
      <c r="AI9" s="147"/>
      <c r="AJ9" s="147"/>
      <c r="AK9" s="147"/>
      <c r="AL9" s="147"/>
      <c r="AM9" s="147"/>
      <c r="AN9" s="147"/>
      <c r="AO9" s="147"/>
      <c r="AP9" s="172"/>
      <c r="AQ9" s="147"/>
      <c r="AR9" s="147"/>
      <c r="AS9" s="147"/>
      <c r="AT9" s="147"/>
      <c r="AU9" s="147"/>
    </row>
    <row collapsed="false" customFormat="false" customHeight="true" hidden="false" ht="3" outlineLevel="0" r="10">
      <c r="A10" s="187"/>
      <c r="B10" s="229"/>
      <c r="C10" s="230"/>
      <c r="D10" s="231"/>
      <c r="E10" s="231"/>
      <c r="F10" s="232"/>
      <c r="G10" s="230"/>
      <c r="H10" s="230"/>
      <c r="I10" s="230"/>
      <c r="J10" s="233"/>
      <c r="K10" s="233"/>
      <c r="L10" s="234"/>
      <c r="M10" s="235"/>
      <c r="N10" s="208"/>
      <c r="O10" s="208"/>
      <c r="P10" s="208"/>
      <c r="Q10" s="236"/>
      <c r="R10" s="233"/>
      <c r="S10" s="237"/>
      <c r="AA10" s="187"/>
      <c r="AB10" s="187"/>
      <c r="AC10" s="187"/>
      <c r="AD10" s="238"/>
      <c r="AE10" s="147"/>
      <c r="AF10" s="147"/>
      <c r="AG10" s="147"/>
      <c r="AH10" s="147"/>
      <c r="AI10" s="147"/>
      <c r="AJ10" s="147"/>
      <c r="AK10" s="147"/>
      <c r="AL10" s="147"/>
      <c r="AM10" s="147"/>
      <c r="AN10" s="147"/>
      <c r="AO10" s="147"/>
      <c r="AP10" s="172"/>
      <c r="AQ10" s="147"/>
      <c r="AR10" s="147"/>
      <c r="AS10" s="147"/>
      <c r="AT10" s="147"/>
      <c r="AU10" s="147"/>
    </row>
    <row collapsed="false" customFormat="false" customHeight="true" hidden="false" ht="4.5" outlineLevel="0" r="11">
      <c r="A11" s="187"/>
      <c r="B11" s="194"/>
      <c r="C11" s="194"/>
      <c r="D11" s="205"/>
      <c r="E11" s="205"/>
      <c r="F11" s="193"/>
      <c r="G11" s="194"/>
      <c r="H11" s="194"/>
      <c r="I11" s="194"/>
      <c r="J11" s="201"/>
      <c r="K11" s="201"/>
      <c r="L11" s="239"/>
      <c r="M11" s="207"/>
      <c r="N11" s="201"/>
      <c r="O11" s="201"/>
      <c r="P11" s="201"/>
      <c r="Q11" s="207"/>
      <c r="R11" s="201"/>
      <c r="S11" s="195"/>
      <c r="AA11" s="187"/>
      <c r="AB11" s="187"/>
      <c r="AC11" s="187"/>
      <c r="AD11" s="240"/>
      <c r="AE11" s="147"/>
      <c r="AF11" s="147"/>
      <c r="AG11" s="147"/>
      <c r="AH11" s="147"/>
      <c r="AI11" s="147"/>
      <c r="AJ11" s="147"/>
      <c r="AK11" s="147"/>
      <c r="AL11" s="147"/>
      <c r="AM11" s="147"/>
      <c r="AN11" s="147"/>
      <c r="AO11" s="147"/>
      <c r="AP11" s="172"/>
      <c r="AQ11" s="147"/>
      <c r="AR11" s="147"/>
      <c r="AS11" s="147"/>
      <c r="AT11" s="147"/>
      <c r="AU11" s="147"/>
    </row>
    <row collapsed="false" customFormat="true" customHeight="true" hidden="false" ht="22.5" outlineLevel="0" r="12" s="252">
      <c r="A12" s="241"/>
      <c r="B12" s="242" t="s">
        <v>65</v>
      </c>
      <c r="C12" s="242" t="s">
        <v>66</v>
      </c>
      <c r="D12" s="242" t="s">
        <v>67</v>
      </c>
      <c r="E12" s="242" t="s">
        <v>68</v>
      </c>
      <c r="F12" s="243" t="s">
        <v>347</v>
      </c>
      <c r="G12" s="242" t="s">
        <v>61</v>
      </c>
      <c r="H12" s="242" t="s">
        <v>70</v>
      </c>
      <c r="I12" s="242" t="s">
        <v>71</v>
      </c>
      <c r="J12" s="242" t="s">
        <v>72</v>
      </c>
      <c r="K12" s="242" t="s">
        <v>73</v>
      </c>
      <c r="L12" s="244" t="s">
        <v>74</v>
      </c>
      <c r="M12" s="242" t="s">
        <v>75</v>
      </c>
      <c r="N12" s="242" t="s">
        <v>76</v>
      </c>
      <c r="O12" s="242" t="s">
        <v>77</v>
      </c>
      <c r="P12" s="242" t="s">
        <v>78</v>
      </c>
      <c r="Q12" s="242" t="s">
        <v>22</v>
      </c>
      <c r="R12" s="245" t="s">
        <v>348</v>
      </c>
      <c r="S12" s="246"/>
      <c r="T12" s="100"/>
      <c r="U12" s="100"/>
      <c r="V12" s="100"/>
      <c r="W12" s="100"/>
      <c r="X12" s="100"/>
      <c r="Y12" s="100"/>
      <c r="Z12" s="100"/>
      <c r="AA12" s="247" t="s">
        <v>80</v>
      </c>
      <c r="AB12" s="247" t="s">
        <v>81</v>
      </c>
      <c r="AC12" s="247" t="s">
        <v>82</v>
      </c>
      <c r="AD12" s="248" t="n">
        <f aca="false">AA3</f>
        <v>674.04</v>
      </c>
      <c r="AE12" s="249" t="s">
        <v>83</v>
      </c>
      <c r="AF12" s="250" t="s">
        <v>84</v>
      </c>
      <c r="AG12" s="250" t="s">
        <v>85</v>
      </c>
      <c r="AH12" s="249" t="s">
        <v>86</v>
      </c>
      <c r="AI12" s="249" t="s">
        <v>87</v>
      </c>
      <c r="AJ12" s="249" t="s">
        <v>88</v>
      </c>
      <c r="AK12" s="249" t="s">
        <v>89</v>
      </c>
      <c r="AL12" s="249" t="s">
        <v>90</v>
      </c>
      <c r="AM12" s="249" t="s">
        <v>91</v>
      </c>
      <c r="AN12" s="249" t="s">
        <v>92</v>
      </c>
      <c r="AO12" s="249" t="s">
        <v>93</v>
      </c>
      <c r="AP12" s="251" t="s">
        <v>94</v>
      </c>
      <c r="AQ12" s="251" t="s">
        <v>95</v>
      </c>
      <c r="AR12" s="251" t="s">
        <v>349</v>
      </c>
      <c r="AS12" s="251" t="s">
        <v>350</v>
      </c>
      <c r="AT12" s="251" t="s">
        <v>351</v>
      </c>
      <c r="AU12" s="251" t="s">
        <v>352</v>
      </c>
    </row>
  </sheetData>
  <printOptions headings="false" gridLines="false" gridLinesSet="true" horizontalCentered="false" verticalCentered="false"/>
  <pageMargins left="0.39375" right="0.196527777777778" top="0.590277777777778" bottom="1.18055555555556" header="0.196527777777778" footer="0.196527777777778"/>
  <pageSetup blackAndWhite="false" cellComments="none" copies="1" draft="false" firstPageNumber="0" fitToHeight="0" fitToWidth="1" horizontalDpi="300" orientation="portrait" pageOrder="downThenOver" paperSize="9" scale="100" useFirstPageNumber="false" usePrinterDefaults="false" verticalDpi="300"/>
  <headerFooter differentFirst="false" differentOddEven="false">
    <oddHeader>&amp;L&amp;"Verdana,Regular"&amp;8 [ToolHeader]&amp;C&amp;"Verdana,Regular" [MName]&amp;R&amp;"Verdana,Regular"&amp;8 [BNR]/[MNR]
?[MonatJahr]</oddHeader>
    <oddFooter>&amp;L&amp;"Verdana,Regular"&amp;8 © DATEV eG, gedruckt am &amp;D &amp;T&amp;R&amp;"Verdana,Regular"&amp;8 Seite &amp;P von &amp;N</oddFooter>
  </headerFooter>
  <drawing r:id="rId2"/>
  <legacyDrawing r:id="rId3"/>
</worksheet>
</file>

<file path=xl/worksheets/sheet22.xml><?xml version="1.0" encoding="utf-8"?>
<worksheet xmlns="http://schemas.openxmlformats.org/spreadsheetml/2006/main" xmlns:r="http://schemas.openxmlformats.org/officeDocument/2006/relationships">
  <sheetPr filterMode="false">
    <pageSetUpPr fitToPage="true"/>
  </sheetPr>
  <dimension ref="A1:BA12"/>
  <sheetViews>
    <sheetView colorId="64" defaultGridColor="true" rightToLeft="false" showFormulas="false" showGridLines="true" showOutlineSymbols="true" showRowColHeaders="false" showZeros="true" tabSelected="false" topLeftCell="A1" view="normal" windowProtection="true" workbookViewId="0" zoomScale="100" zoomScaleNormal="100" zoomScalePageLayoutView="100">
      <pane activePane="bottomLeft" topLeftCell="A13" xSplit="0" ySplit="12"/>
      <selection activeCell="A1" activeCellId="0" pane="topLeft" sqref="A1"/>
      <selection activeCell="D13" activeCellId="0" pane="bottomLeft" sqref="D13"/>
    </sheetView>
  </sheetViews>
  <cols>
    <col collapsed="false" hidden="false" max="1" min="1" style="132" width="0.858823529411765"/>
    <col collapsed="false" hidden="false" max="2" min="2" style="133" width="4.72941176470588"/>
    <col collapsed="false" hidden="false" max="3" min="3" style="134" width="9.74901960784314"/>
    <col collapsed="false" hidden="false" max="5" min="4" style="135" width="12.6156862745098"/>
    <col collapsed="false" hidden="false" max="6" min="6" style="136" width="12.6156862745098"/>
    <col collapsed="false" hidden="false" max="8" min="7" style="137" width="1.57254901960784"/>
    <col collapsed="false" hidden="false" max="9" min="9" style="137" width="9.32549019607843"/>
    <col collapsed="false" hidden="false" max="10" min="10" style="138" width="11.043137254902"/>
    <col collapsed="false" hidden="false" max="11" min="11" style="138" width="9.45882352941177"/>
    <col collapsed="false" hidden="false" max="12" min="12" style="139" width="5.73333333333333"/>
    <col collapsed="false" hidden="true" max="14" min="13" style="138" width="0"/>
    <col collapsed="false" hidden="true" max="15" min="15" style="135" width="0"/>
    <col collapsed="false" hidden="false" max="16" min="16" style="135" width="9.74901960784314"/>
    <col collapsed="false" hidden="false" max="17" min="17" style="140" width="17.2117647058824"/>
    <col collapsed="false" hidden="false" max="18" min="18" style="141" width="4.72941176470588"/>
    <col collapsed="false" hidden="false" max="19" min="19" style="142" width="0.423529411764706"/>
    <col collapsed="false" hidden="false" max="20" min="20" style="100" width="0.423529411764706"/>
    <col collapsed="false" hidden="false" max="26" min="21" style="100" width="10.7529411764706"/>
    <col collapsed="false" hidden="true" max="29" min="27" style="143" width="0"/>
    <col collapsed="false" hidden="true" max="30" min="30" style="144" width="0"/>
    <col collapsed="false" hidden="true" max="31" min="31" style="143" width="0"/>
    <col collapsed="false" hidden="true" max="32" min="32" style="145" width="0"/>
    <col collapsed="false" hidden="true" max="36" min="33" style="143" width="0"/>
    <col collapsed="false" hidden="true" max="40" min="37" style="146" width="0"/>
    <col collapsed="false" hidden="true" max="42" min="41" style="144" width="0"/>
    <col collapsed="false" hidden="true" max="47" min="43" style="143" width="0"/>
    <col collapsed="false" hidden="true" max="257" min="48" style="147" width="0"/>
    <col collapsed="false" hidden="false" max="1025" min="258" style="0" width="1.57254901960784"/>
  </cols>
  <sheetData>
    <row collapsed="false" customFormat="true" customHeight="true" hidden="false" ht="18" outlineLevel="0" r="1" s="9">
      <c r="A1" s="6"/>
      <c r="B1" s="148" t="str">
        <f aca="false">ToolTitel</f>
        <v>Kassenerfassung für Office V.2.32</v>
      </c>
      <c r="C1" s="148"/>
      <c r="D1" s="149"/>
      <c r="E1" s="149"/>
      <c r="F1" s="150"/>
      <c r="G1" s="151"/>
      <c r="H1" s="151"/>
      <c r="I1" s="151"/>
      <c r="J1" s="152"/>
      <c r="K1" s="152"/>
      <c r="L1" s="153"/>
      <c r="M1" s="6"/>
      <c r="N1" s="152"/>
      <c r="O1" s="152"/>
      <c r="P1" s="152"/>
      <c r="Q1" s="6"/>
      <c r="R1" s="152"/>
      <c r="S1" s="154"/>
      <c r="T1" s="155"/>
      <c r="U1" s="100"/>
      <c r="V1" s="100"/>
      <c r="W1" s="100"/>
      <c r="X1" s="100"/>
      <c r="Y1" s="100"/>
      <c r="Z1" s="100"/>
      <c r="AA1" s="156" t="s">
        <v>309</v>
      </c>
      <c r="AB1" s="157" t="s">
        <v>310</v>
      </c>
      <c r="AC1" s="158" t="s">
        <v>311</v>
      </c>
      <c r="AD1" s="159" t="s">
        <v>312</v>
      </c>
      <c r="AE1" s="160" t="s">
        <v>313</v>
      </c>
      <c r="AF1" s="160" t="s">
        <v>314</v>
      </c>
      <c r="AG1" s="160" t="s">
        <v>315</v>
      </c>
      <c r="AH1" s="160" t="s">
        <v>316</v>
      </c>
      <c r="AI1" s="160" t="s">
        <v>317</v>
      </c>
      <c r="AJ1" s="160" t="s">
        <v>318</v>
      </c>
      <c r="AK1" s="160" t="s">
        <v>319</v>
      </c>
      <c r="AL1" s="160" t="s">
        <v>320</v>
      </c>
      <c r="AM1" s="160" t="s">
        <v>321</v>
      </c>
      <c r="AN1" s="160" t="s">
        <v>322</v>
      </c>
      <c r="AO1" s="160" t="s">
        <v>323</v>
      </c>
      <c r="AP1" s="159" t="s">
        <v>324</v>
      </c>
      <c r="AQ1" s="160" t="s">
        <v>325</v>
      </c>
      <c r="AR1" s="160" t="s">
        <v>326</v>
      </c>
      <c r="AS1" s="160" t="s">
        <v>327</v>
      </c>
      <c r="AT1" s="160" t="s">
        <v>328</v>
      </c>
      <c r="AU1" s="160" t="s">
        <v>329</v>
      </c>
      <c r="AV1" s="160"/>
      <c r="AW1" s="160"/>
      <c r="AX1" s="160"/>
      <c r="AY1" s="160"/>
      <c r="AZ1" s="160"/>
      <c r="BA1" s="160"/>
    </row>
    <row collapsed="false" customFormat="false" customHeight="true" hidden="false" ht="12" outlineLevel="0" r="2">
      <c r="A2" s="147"/>
      <c r="B2" s="161"/>
      <c r="C2" s="161"/>
      <c r="D2" s="162"/>
      <c r="E2" s="163"/>
      <c r="F2" s="164"/>
      <c r="G2" s="165"/>
      <c r="H2" s="165"/>
      <c r="I2" s="165"/>
      <c r="J2" s="166"/>
      <c r="K2" s="166"/>
      <c r="L2" s="167"/>
      <c r="M2" s="168"/>
      <c r="N2" s="169"/>
      <c r="O2" s="169"/>
      <c r="P2" s="169"/>
      <c r="Q2" s="168"/>
      <c r="R2" s="169"/>
      <c r="S2" s="170"/>
      <c r="AA2" s="89" t="s">
        <v>330</v>
      </c>
      <c r="AB2" s="89" t="s">
        <v>331</v>
      </c>
      <c r="AC2" s="89" t="s">
        <v>332</v>
      </c>
      <c r="AD2" s="171" t="s">
        <v>333</v>
      </c>
      <c r="AE2" s="171" t="s">
        <v>334</v>
      </c>
      <c r="AF2" s="147"/>
      <c r="AG2" s="147"/>
      <c r="AH2" s="147"/>
      <c r="AI2" s="147"/>
      <c r="AJ2" s="147"/>
      <c r="AK2" s="147"/>
      <c r="AL2" s="147"/>
      <c r="AM2" s="147"/>
      <c r="AN2" s="147"/>
      <c r="AO2" s="147"/>
      <c r="AP2" s="172"/>
      <c r="AQ2" s="147"/>
      <c r="AR2" s="147"/>
      <c r="AS2" s="147"/>
      <c r="AT2" s="147"/>
      <c r="AU2" s="147"/>
    </row>
    <row collapsed="false" customFormat="false" customHeight="true" hidden="false" ht="12" outlineLevel="0" r="3">
      <c r="A3" s="147"/>
      <c r="B3" s="161"/>
      <c r="C3" s="161"/>
      <c r="D3" s="162"/>
      <c r="E3" s="163"/>
      <c r="F3" s="164"/>
      <c r="G3" s="165"/>
      <c r="H3" s="165"/>
      <c r="I3" s="165"/>
      <c r="J3" s="166"/>
      <c r="K3" s="166"/>
      <c r="L3" s="167"/>
      <c r="M3" s="168"/>
      <c r="N3" s="169"/>
      <c r="O3" s="169"/>
      <c r="P3" s="169"/>
      <c r="Q3" s="168"/>
      <c r="R3" s="169"/>
      <c r="S3" s="170"/>
      <c r="AA3" s="173" t="n">
        <f aca="false">'10.2012'!AC3</f>
        <v>674.04</v>
      </c>
      <c r="AB3" s="174" t="n">
        <f aca="false">SUM(D:D)-SUM(E:E)</f>
        <v>0</v>
      </c>
      <c r="AC3" s="174" t="n">
        <f aca="false">AA3+AB3</f>
        <v>674.04</v>
      </c>
      <c r="AD3" s="175" t="n">
        <v>0</v>
      </c>
      <c r="AE3" s="171" t="b">
        <f aca="false">FALSE()</f>
        <v>0</v>
      </c>
      <c r="AF3" s="147"/>
      <c r="AG3" s="147"/>
      <c r="AH3" s="147"/>
      <c r="AI3" s="147"/>
      <c r="AJ3" s="147"/>
      <c r="AK3" s="147"/>
      <c r="AL3" s="147"/>
      <c r="AM3" s="147"/>
      <c r="AN3" s="147"/>
      <c r="AO3" s="147"/>
      <c r="AP3" s="172"/>
      <c r="AQ3" s="147"/>
      <c r="AR3" s="147"/>
      <c r="AS3" s="147"/>
      <c r="AT3" s="147"/>
      <c r="AU3" s="147"/>
    </row>
    <row collapsed="false" customFormat="false" customHeight="true" hidden="false" ht="3" outlineLevel="0" r="4">
      <c r="A4" s="147"/>
      <c r="B4" s="176"/>
      <c r="C4" s="177"/>
      <c r="D4" s="178"/>
      <c r="E4" s="178"/>
      <c r="F4" s="179"/>
      <c r="G4" s="180"/>
      <c r="H4" s="180"/>
      <c r="I4" s="180"/>
      <c r="J4" s="181"/>
      <c r="K4" s="181"/>
      <c r="L4" s="182"/>
      <c r="M4" s="183"/>
      <c r="N4" s="184"/>
      <c r="O4" s="184"/>
      <c r="P4" s="184"/>
      <c r="Q4" s="185"/>
      <c r="R4" s="181"/>
      <c r="S4" s="186"/>
      <c r="AA4" s="187"/>
      <c r="AB4" s="188"/>
      <c r="AC4" s="188"/>
      <c r="AD4" s="172"/>
      <c r="AE4" s="147"/>
      <c r="AF4" s="147"/>
      <c r="AG4" s="147"/>
      <c r="AH4" s="147"/>
      <c r="AI4" s="147"/>
      <c r="AJ4" s="147"/>
      <c r="AK4" s="147"/>
      <c r="AL4" s="147"/>
      <c r="AM4" s="147"/>
      <c r="AN4" s="147"/>
      <c r="AO4" s="147"/>
      <c r="AP4" s="172"/>
      <c r="AQ4" s="147"/>
      <c r="AR4" s="147"/>
      <c r="AS4" s="147"/>
      <c r="AT4" s="147"/>
      <c r="AU4" s="147"/>
    </row>
    <row collapsed="false" customFormat="false" customHeight="true" hidden="false" ht="11.25" outlineLevel="0" r="5">
      <c r="A5" s="147"/>
      <c r="B5" s="189"/>
      <c r="C5" s="190"/>
      <c r="D5" s="191"/>
      <c r="E5" s="192"/>
      <c r="F5" s="193"/>
      <c r="G5" s="194"/>
      <c r="H5" s="194"/>
      <c r="I5" s="191" t="s">
        <v>335</v>
      </c>
      <c r="J5" s="192" t="str">
        <f aca="false">AF7&amp;" "</f>
        <v>Belegdatum </v>
      </c>
      <c r="K5" s="195"/>
      <c r="L5" s="196"/>
      <c r="M5" s="197"/>
      <c r="N5" s="197"/>
      <c r="O5" s="198"/>
      <c r="P5" s="199" t="s">
        <v>336</v>
      </c>
      <c r="Q5" s="200" t="n">
        <f aca="false">IF(ShowEinAusOnSaldo,TEXT(SUM(D:D),"#.##0,00")&amp;TrennzeichenEinAus&amp;TEXT(SUM(E:E),"#.##0,00"),SUM(D:D)-SUM(E:E))</f>
        <v>0</v>
      </c>
      <c r="R5" s="201"/>
      <c r="S5" s="202"/>
      <c r="AA5" s="89" t="s">
        <v>337</v>
      </c>
      <c r="AB5" s="203" t="str">
        <f aca="false">AC5&amp;"/"&amp;AD5</f>
        <v>11/2012</v>
      </c>
      <c r="AC5" s="204" t="s">
        <v>411</v>
      </c>
      <c r="AD5" s="171" t="n">
        <v>2012</v>
      </c>
      <c r="AE5" s="147"/>
      <c r="AF5" s="147"/>
      <c r="AG5" s="147"/>
      <c r="AH5" s="147"/>
      <c r="AI5" s="147"/>
      <c r="AJ5" s="147"/>
      <c r="AK5" s="147"/>
      <c r="AL5" s="147"/>
      <c r="AM5" s="147"/>
      <c r="AN5" s="147"/>
      <c r="AO5" s="147"/>
      <c r="AP5" s="172"/>
      <c r="AQ5" s="147"/>
      <c r="AR5" s="147"/>
      <c r="AS5" s="147"/>
      <c r="AT5" s="147"/>
      <c r="AU5" s="147"/>
    </row>
    <row collapsed="false" customFormat="false" customHeight="true" hidden="false" ht="2.25" outlineLevel="0" r="6">
      <c r="A6" s="147"/>
      <c r="B6" s="189"/>
      <c r="C6" s="190"/>
      <c r="D6" s="205"/>
      <c r="E6" s="205"/>
      <c r="F6" s="193"/>
      <c r="G6" s="194"/>
      <c r="H6" s="194"/>
      <c r="I6" s="194"/>
      <c r="J6" s="201"/>
      <c r="K6" s="195"/>
      <c r="L6" s="196"/>
      <c r="M6" s="197"/>
      <c r="N6" s="197"/>
      <c r="O6" s="206"/>
      <c r="P6" s="207"/>
      <c r="Q6" s="208"/>
      <c r="R6" s="201"/>
      <c r="S6" s="202"/>
      <c r="AA6" s="187"/>
      <c r="AB6" s="187"/>
      <c r="AC6" s="187"/>
      <c r="AD6" s="172"/>
      <c r="AE6" s="147"/>
      <c r="AF6" s="147"/>
      <c r="AG6" s="147"/>
      <c r="AH6" s="147"/>
      <c r="AI6" s="147"/>
      <c r="AJ6" s="147"/>
      <c r="AK6" s="147"/>
      <c r="AL6" s="147"/>
      <c r="AM6" s="147"/>
      <c r="AN6" s="147"/>
      <c r="AO6" s="147"/>
      <c r="AP6" s="172"/>
      <c r="AQ6" s="147"/>
      <c r="AR6" s="147"/>
      <c r="AS6" s="147"/>
      <c r="AT6" s="147"/>
      <c r="AU6" s="147"/>
    </row>
    <row collapsed="false" customFormat="false" customHeight="true" hidden="false" ht="11.25" outlineLevel="0" r="7">
      <c r="A7" s="147"/>
      <c r="B7" s="209"/>
      <c r="C7" s="194"/>
      <c r="D7" s="199" t="s">
        <v>338</v>
      </c>
      <c r="E7" s="210" t="str">
        <f aca="false">" "&amp;IF(BNR&lt;&gt;"",BNR,"")&amp;IF(AND(BNR&lt;&gt;"",MNR&lt;&gt;"")," / ","")&amp;IF(MNR&lt;&gt;"",MNR,"")</f>
        <v> 31337 / 1337</v>
      </c>
      <c r="F7" s="211"/>
      <c r="G7" s="212"/>
      <c r="H7" s="212"/>
      <c r="I7" s="213" t="s">
        <v>339</v>
      </c>
      <c r="J7" s="214" t="n">
        <f aca="false">KtoNummer</f>
        <v>1000</v>
      </c>
      <c r="K7" s="215"/>
      <c r="L7" s="216"/>
      <c r="M7" s="197"/>
      <c r="N7" s="197"/>
      <c r="O7" s="198"/>
      <c r="P7" s="199" t="s">
        <v>340</v>
      </c>
      <c r="Q7" s="217" t="n">
        <f aca="false">AA3</f>
        <v>674.04</v>
      </c>
      <c r="R7" s="201"/>
      <c r="S7" s="202"/>
      <c r="AA7" s="218" t="s">
        <v>341</v>
      </c>
      <c r="AB7" s="219" t="n">
        <v>41214</v>
      </c>
      <c r="AC7" s="219" t="n">
        <v>41183</v>
      </c>
      <c r="AD7" s="220" t="s">
        <v>342</v>
      </c>
      <c r="AE7" s="107" t="n">
        <v>32</v>
      </c>
      <c r="AF7" s="90" t="s">
        <v>266</v>
      </c>
      <c r="AG7" s="90" t="n">
        <v>0</v>
      </c>
      <c r="AH7" s="147"/>
      <c r="AI7" s="147"/>
      <c r="AJ7" s="147"/>
      <c r="AK7" s="147"/>
      <c r="AL7" s="147"/>
      <c r="AM7" s="147"/>
      <c r="AN7" s="147"/>
      <c r="AO7" s="147"/>
      <c r="AP7" s="172"/>
      <c r="AQ7" s="147"/>
      <c r="AR7" s="147"/>
      <c r="AS7" s="147"/>
      <c r="AT7" s="147"/>
      <c r="AU7" s="147"/>
    </row>
    <row collapsed="false" customFormat="false" customHeight="true" hidden="false" ht="2.25" outlineLevel="0" r="8">
      <c r="A8" s="187"/>
      <c r="B8" s="209"/>
      <c r="C8" s="194"/>
      <c r="D8" s="221"/>
      <c r="E8" s="222"/>
      <c r="F8" s="223"/>
      <c r="G8" s="212"/>
      <c r="H8" s="212"/>
      <c r="I8" s="212"/>
      <c r="J8" s="224"/>
      <c r="K8" s="215"/>
      <c r="L8" s="216"/>
      <c r="M8" s="197"/>
      <c r="N8" s="216"/>
      <c r="O8" s="225"/>
      <c r="P8" s="222"/>
      <c r="Q8" s="207"/>
      <c r="R8" s="201"/>
      <c r="S8" s="202"/>
      <c r="AA8" s="187"/>
      <c r="AB8" s="187"/>
      <c r="AC8" s="187"/>
      <c r="AD8" s="100"/>
      <c r="AE8" s="147"/>
      <c r="AF8" s="147"/>
      <c r="AG8" s="147"/>
      <c r="AH8" s="147"/>
      <c r="AI8" s="147"/>
      <c r="AJ8" s="147"/>
      <c r="AK8" s="147"/>
      <c r="AL8" s="147"/>
      <c r="AM8" s="147"/>
      <c r="AN8" s="147"/>
      <c r="AO8" s="147"/>
      <c r="AP8" s="172"/>
      <c r="AQ8" s="147"/>
      <c r="AR8" s="147"/>
      <c r="AS8" s="147"/>
      <c r="AT8" s="147"/>
      <c r="AU8" s="147"/>
    </row>
    <row collapsed="false" customFormat="false" customHeight="true" hidden="false" ht="11.25" outlineLevel="0" r="9">
      <c r="A9" s="187"/>
      <c r="B9" s="209"/>
      <c r="C9" s="194"/>
      <c r="D9" s="226" t="s">
        <v>343</v>
      </c>
      <c r="E9" s="227" t="str">
        <f aca="false">" "&amp;IF(AB5&lt;&gt;"",AB5,"")</f>
        <v> 11/2012</v>
      </c>
      <c r="F9" s="223"/>
      <c r="G9" s="212"/>
      <c r="H9" s="212"/>
      <c r="I9" s="212" t="s">
        <v>344</v>
      </c>
      <c r="J9" s="227" t="str">
        <f aca="false">EingabeWährung</f>
        <v>EUR</v>
      </c>
      <c r="K9" s="215"/>
      <c r="L9" s="216"/>
      <c r="M9" s="197"/>
      <c r="N9" s="197"/>
      <c r="O9" s="198"/>
      <c r="P9" s="199" t="s">
        <v>345</v>
      </c>
      <c r="Q9" s="217" t="n">
        <f aca="false">AC3</f>
        <v>674.04</v>
      </c>
      <c r="R9" s="201"/>
      <c r="S9" s="202"/>
      <c r="AA9" s="89" t="s">
        <v>346</v>
      </c>
      <c r="AB9" s="219" t="n">
        <v>41243</v>
      </c>
      <c r="AC9" s="187"/>
      <c r="AD9" s="228" t="s">
        <v>69</v>
      </c>
      <c r="AE9" s="147"/>
      <c r="AF9" s="147"/>
      <c r="AG9" s="147"/>
      <c r="AH9" s="147"/>
      <c r="AI9" s="147"/>
      <c r="AJ9" s="147"/>
      <c r="AK9" s="147"/>
      <c r="AL9" s="147"/>
      <c r="AM9" s="147"/>
      <c r="AN9" s="147"/>
      <c r="AO9" s="147"/>
      <c r="AP9" s="172"/>
      <c r="AQ9" s="147"/>
      <c r="AR9" s="147"/>
      <c r="AS9" s="147"/>
      <c r="AT9" s="147"/>
      <c r="AU9" s="147"/>
    </row>
    <row collapsed="false" customFormat="false" customHeight="true" hidden="false" ht="3" outlineLevel="0" r="10">
      <c r="A10" s="187"/>
      <c r="B10" s="229"/>
      <c r="C10" s="230"/>
      <c r="D10" s="231"/>
      <c r="E10" s="231"/>
      <c r="F10" s="232"/>
      <c r="G10" s="230"/>
      <c r="H10" s="230"/>
      <c r="I10" s="230"/>
      <c r="J10" s="233"/>
      <c r="K10" s="233"/>
      <c r="L10" s="234"/>
      <c r="M10" s="235"/>
      <c r="N10" s="208"/>
      <c r="O10" s="208"/>
      <c r="P10" s="208"/>
      <c r="Q10" s="236"/>
      <c r="R10" s="233"/>
      <c r="S10" s="237"/>
      <c r="AA10" s="187"/>
      <c r="AB10" s="187"/>
      <c r="AC10" s="187"/>
      <c r="AD10" s="238"/>
      <c r="AE10" s="147"/>
      <c r="AF10" s="147"/>
      <c r="AG10" s="147"/>
      <c r="AH10" s="147"/>
      <c r="AI10" s="147"/>
      <c r="AJ10" s="147"/>
      <c r="AK10" s="147"/>
      <c r="AL10" s="147"/>
      <c r="AM10" s="147"/>
      <c r="AN10" s="147"/>
      <c r="AO10" s="147"/>
      <c r="AP10" s="172"/>
      <c r="AQ10" s="147"/>
      <c r="AR10" s="147"/>
      <c r="AS10" s="147"/>
      <c r="AT10" s="147"/>
      <c r="AU10" s="147"/>
    </row>
    <row collapsed="false" customFormat="false" customHeight="true" hidden="false" ht="4.5" outlineLevel="0" r="11">
      <c r="A11" s="187"/>
      <c r="B11" s="194"/>
      <c r="C11" s="194"/>
      <c r="D11" s="205"/>
      <c r="E11" s="205"/>
      <c r="F11" s="193"/>
      <c r="G11" s="194"/>
      <c r="H11" s="194"/>
      <c r="I11" s="194"/>
      <c r="J11" s="201"/>
      <c r="K11" s="201"/>
      <c r="L11" s="239"/>
      <c r="M11" s="207"/>
      <c r="N11" s="201"/>
      <c r="O11" s="201"/>
      <c r="P11" s="201"/>
      <c r="Q11" s="207"/>
      <c r="R11" s="201"/>
      <c r="S11" s="195"/>
      <c r="AA11" s="187"/>
      <c r="AB11" s="187"/>
      <c r="AC11" s="187"/>
      <c r="AD11" s="240"/>
      <c r="AE11" s="147"/>
      <c r="AF11" s="147"/>
      <c r="AG11" s="147"/>
      <c r="AH11" s="147"/>
      <c r="AI11" s="147"/>
      <c r="AJ11" s="147"/>
      <c r="AK11" s="147"/>
      <c r="AL11" s="147"/>
      <c r="AM11" s="147"/>
      <c r="AN11" s="147"/>
      <c r="AO11" s="147"/>
      <c r="AP11" s="172"/>
      <c r="AQ11" s="147"/>
      <c r="AR11" s="147"/>
      <c r="AS11" s="147"/>
      <c r="AT11" s="147"/>
      <c r="AU11" s="147"/>
    </row>
    <row collapsed="false" customFormat="true" customHeight="true" hidden="false" ht="22.5" outlineLevel="0" r="12" s="252">
      <c r="A12" s="241"/>
      <c r="B12" s="242" t="s">
        <v>65</v>
      </c>
      <c r="C12" s="242" t="s">
        <v>66</v>
      </c>
      <c r="D12" s="242" t="s">
        <v>67</v>
      </c>
      <c r="E12" s="242" t="s">
        <v>68</v>
      </c>
      <c r="F12" s="243" t="s">
        <v>347</v>
      </c>
      <c r="G12" s="242" t="s">
        <v>61</v>
      </c>
      <c r="H12" s="242" t="s">
        <v>70</v>
      </c>
      <c r="I12" s="242" t="s">
        <v>71</v>
      </c>
      <c r="J12" s="242" t="s">
        <v>72</v>
      </c>
      <c r="K12" s="242" t="s">
        <v>73</v>
      </c>
      <c r="L12" s="244" t="s">
        <v>74</v>
      </c>
      <c r="M12" s="242" t="s">
        <v>75</v>
      </c>
      <c r="N12" s="242" t="s">
        <v>76</v>
      </c>
      <c r="O12" s="242" t="s">
        <v>77</v>
      </c>
      <c r="P12" s="242" t="s">
        <v>78</v>
      </c>
      <c r="Q12" s="242" t="s">
        <v>22</v>
      </c>
      <c r="R12" s="245" t="s">
        <v>348</v>
      </c>
      <c r="S12" s="246"/>
      <c r="T12" s="100"/>
      <c r="U12" s="100"/>
      <c r="V12" s="100"/>
      <c r="W12" s="100"/>
      <c r="X12" s="100"/>
      <c r="Y12" s="100"/>
      <c r="Z12" s="100"/>
      <c r="AA12" s="247" t="s">
        <v>80</v>
      </c>
      <c r="AB12" s="247" t="s">
        <v>81</v>
      </c>
      <c r="AC12" s="247" t="s">
        <v>82</v>
      </c>
      <c r="AD12" s="248" t="n">
        <f aca="false">AA3</f>
        <v>674.04</v>
      </c>
      <c r="AE12" s="249" t="s">
        <v>83</v>
      </c>
      <c r="AF12" s="250" t="s">
        <v>84</v>
      </c>
      <c r="AG12" s="250" t="s">
        <v>85</v>
      </c>
      <c r="AH12" s="249" t="s">
        <v>86</v>
      </c>
      <c r="AI12" s="249" t="s">
        <v>87</v>
      </c>
      <c r="AJ12" s="249" t="s">
        <v>88</v>
      </c>
      <c r="AK12" s="249" t="s">
        <v>89</v>
      </c>
      <c r="AL12" s="249" t="s">
        <v>90</v>
      </c>
      <c r="AM12" s="249" t="s">
        <v>91</v>
      </c>
      <c r="AN12" s="249" t="s">
        <v>92</v>
      </c>
      <c r="AO12" s="249" t="s">
        <v>93</v>
      </c>
      <c r="AP12" s="251" t="s">
        <v>94</v>
      </c>
      <c r="AQ12" s="251" t="s">
        <v>95</v>
      </c>
      <c r="AR12" s="251" t="s">
        <v>349</v>
      </c>
      <c r="AS12" s="251" t="s">
        <v>350</v>
      </c>
      <c r="AT12" s="251" t="s">
        <v>351</v>
      </c>
      <c r="AU12" s="251" t="s">
        <v>352</v>
      </c>
    </row>
  </sheetData>
  <printOptions headings="false" gridLines="false" gridLinesSet="true" horizontalCentered="false" verticalCentered="false"/>
  <pageMargins left="0.39375" right="0.196527777777778" top="0.590277777777778" bottom="1.18055555555556" header="0.196527777777778" footer="0.196527777777778"/>
  <pageSetup blackAndWhite="false" cellComments="none" copies="1" draft="false" firstPageNumber="0" fitToHeight="0" fitToWidth="1" horizontalDpi="300" orientation="portrait" pageOrder="downThenOver" paperSize="9" scale="100" useFirstPageNumber="false" usePrinterDefaults="false" verticalDpi="300"/>
  <headerFooter differentFirst="false" differentOddEven="false">
    <oddHeader>&amp;L&amp;"Verdana,Regular"&amp;8 [ToolHeader]&amp;C&amp;"Verdana,Regular" [MName]&amp;R&amp;"Verdana,Regular"&amp;8 [BNR]/[MNR]
?[MonatJahr]</oddHeader>
    <oddFooter>&amp;L&amp;"Verdana,Regular"&amp;8 © DATEV eG, gedruckt am &amp;D &amp;T&amp;R&amp;"Verdana,Regular"&amp;8 Seite &amp;P von &amp;N</oddFooter>
  </headerFooter>
  <drawing r:id="rId2"/>
  <legacyDrawing r:id="rId3"/>
</worksheet>
</file>

<file path=xl/worksheets/sheet23.xml><?xml version="1.0" encoding="utf-8"?>
<worksheet xmlns="http://schemas.openxmlformats.org/spreadsheetml/2006/main" xmlns:r="http://schemas.openxmlformats.org/officeDocument/2006/relationships">
  <sheetPr filterMode="false">
    <pageSetUpPr fitToPage="true"/>
  </sheetPr>
  <dimension ref="A1:BA12"/>
  <sheetViews>
    <sheetView colorId="64" defaultGridColor="true" rightToLeft="false" showFormulas="false" showGridLines="true" showOutlineSymbols="true" showRowColHeaders="false" showZeros="true" tabSelected="false" topLeftCell="A1" view="normal" windowProtection="true" workbookViewId="0" zoomScale="100" zoomScaleNormal="100" zoomScalePageLayoutView="100">
      <pane activePane="bottomLeft" topLeftCell="A13" xSplit="0" ySplit="12"/>
      <selection activeCell="A1" activeCellId="0" pane="topLeft" sqref="A1"/>
      <selection activeCell="D13" activeCellId="0" pane="bottomLeft" sqref="D13"/>
    </sheetView>
  </sheetViews>
  <cols>
    <col collapsed="false" hidden="false" max="1" min="1" style="132" width="0.858823529411765"/>
    <col collapsed="false" hidden="false" max="2" min="2" style="133" width="4.72941176470588"/>
    <col collapsed="false" hidden="false" max="3" min="3" style="134" width="9.74901960784314"/>
    <col collapsed="false" hidden="false" max="5" min="4" style="135" width="12.6156862745098"/>
    <col collapsed="false" hidden="false" max="6" min="6" style="136" width="12.6156862745098"/>
    <col collapsed="false" hidden="false" max="8" min="7" style="137" width="1.57254901960784"/>
    <col collapsed="false" hidden="false" max="9" min="9" style="137" width="9.32549019607843"/>
    <col collapsed="false" hidden="false" max="10" min="10" style="138" width="11.043137254902"/>
    <col collapsed="false" hidden="false" max="11" min="11" style="138" width="9.45882352941177"/>
    <col collapsed="false" hidden="false" max="12" min="12" style="139" width="5.73333333333333"/>
    <col collapsed="false" hidden="true" max="14" min="13" style="138" width="0"/>
    <col collapsed="false" hidden="true" max="15" min="15" style="135" width="0"/>
    <col collapsed="false" hidden="false" max="16" min="16" style="135" width="9.74901960784314"/>
    <col collapsed="false" hidden="false" max="17" min="17" style="140" width="17.2117647058824"/>
    <col collapsed="false" hidden="false" max="18" min="18" style="141" width="4.72941176470588"/>
    <col collapsed="false" hidden="false" max="19" min="19" style="142" width="0.423529411764706"/>
    <col collapsed="false" hidden="false" max="20" min="20" style="100" width="0.423529411764706"/>
    <col collapsed="false" hidden="false" max="26" min="21" style="100" width="10.7529411764706"/>
    <col collapsed="false" hidden="true" max="29" min="27" style="143" width="0"/>
    <col collapsed="false" hidden="true" max="30" min="30" style="144" width="0"/>
    <col collapsed="false" hidden="true" max="31" min="31" style="143" width="0"/>
    <col collapsed="false" hidden="true" max="32" min="32" style="145" width="0"/>
    <col collapsed="false" hidden="true" max="36" min="33" style="143" width="0"/>
    <col collapsed="false" hidden="true" max="40" min="37" style="146" width="0"/>
    <col collapsed="false" hidden="true" max="42" min="41" style="144" width="0"/>
    <col collapsed="false" hidden="true" max="47" min="43" style="143" width="0"/>
    <col collapsed="false" hidden="true" max="257" min="48" style="147" width="0"/>
    <col collapsed="false" hidden="false" max="1025" min="258" style="0" width="1.57254901960784"/>
  </cols>
  <sheetData>
    <row collapsed="false" customFormat="true" customHeight="true" hidden="false" ht="18" outlineLevel="0" r="1" s="9">
      <c r="A1" s="6"/>
      <c r="B1" s="148" t="str">
        <f aca="false">ToolTitel</f>
        <v>Kassenerfassung für Office V.2.32</v>
      </c>
      <c r="C1" s="148"/>
      <c r="D1" s="149"/>
      <c r="E1" s="149"/>
      <c r="F1" s="150"/>
      <c r="G1" s="151"/>
      <c r="H1" s="151"/>
      <c r="I1" s="151"/>
      <c r="J1" s="152"/>
      <c r="K1" s="152"/>
      <c r="L1" s="153"/>
      <c r="M1" s="6"/>
      <c r="N1" s="152"/>
      <c r="O1" s="152"/>
      <c r="P1" s="152"/>
      <c r="Q1" s="6"/>
      <c r="R1" s="152"/>
      <c r="S1" s="154"/>
      <c r="T1" s="155"/>
      <c r="U1" s="100"/>
      <c r="V1" s="100"/>
      <c r="W1" s="100"/>
      <c r="X1" s="100"/>
      <c r="Y1" s="100"/>
      <c r="Z1" s="100"/>
      <c r="AA1" s="156" t="s">
        <v>309</v>
      </c>
      <c r="AB1" s="157" t="s">
        <v>310</v>
      </c>
      <c r="AC1" s="158" t="s">
        <v>311</v>
      </c>
      <c r="AD1" s="159" t="s">
        <v>312</v>
      </c>
      <c r="AE1" s="160" t="s">
        <v>313</v>
      </c>
      <c r="AF1" s="160" t="s">
        <v>314</v>
      </c>
      <c r="AG1" s="160" t="s">
        <v>315</v>
      </c>
      <c r="AH1" s="160" t="s">
        <v>316</v>
      </c>
      <c r="AI1" s="160" t="s">
        <v>317</v>
      </c>
      <c r="AJ1" s="160" t="s">
        <v>318</v>
      </c>
      <c r="AK1" s="160" t="s">
        <v>319</v>
      </c>
      <c r="AL1" s="160" t="s">
        <v>320</v>
      </c>
      <c r="AM1" s="160" t="s">
        <v>321</v>
      </c>
      <c r="AN1" s="160" t="s">
        <v>322</v>
      </c>
      <c r="AO1" s="160" t="s">
        <v>323</v>
      </c>
      <c r="AP1" s="159" t="s">
        <v>324</v>
      </c>
      <c r="AQ1" s="160" t="s">
        <v>325</v>
      </c>
      <c r="AR1" s="160" t="s">
        <v>326</v>
      </c>
      <c r="AS1" s="160" t="s">
        <v>327</v>
      </c>
      <c r="AT1" s="160" t="s">
        <v>328</v>
      </c>
      <c r="AU1" s="160" t="s">
        <v>329</v>
      </c>
      <c r="AV1" s="160"/>
      <c r="AW1" s="160"/>
      <c r="AX1" s="160"/>
      <c r="AY1" s="160"/>
      <c r="AZ1" s="160"/>
      <c r="BA1" s="160"/>
    </row>
    <row collapsed="false" customFormat="false" customHeight="true" hidden="false" ht="12" outlineLevel="0" r="2">
      <c r="A2" s="147"/>
      <c r="B2" s="161"/>
      <c r="C2" s="161"/>
      <c r="D2" s="162"/>
      <c r="E2" s="163"/>
      <c r="F2" s="164"/>
      <c r="G2" s="165"/>
      <c r="H2" s="165"/>
      <c r="I2" s="165"/>
      <c r="J2" s="166"/>
      <c r="K2" s="166"/>
      <c r="L2" s="167"/>
      <c r="M2" s="168"/>
      <c r="N2" s="169"/>
      <c r="O2" s="169"/>
      <c r="P2" s="169"/>
      <c r="Q2" s="168"/>
      <c r="R2" s="169"/>
      <c r="S2" s="170"/>
      <c r="AA2" s="89" t="s">
        <v>330</v>
      </c>
      <c r="AB2" s="89" t="s">
        <v>331</v>
      </c>
      <c r="AC2" s="89" t="s">
        <v>332</v>
      </c>
      <c r="AD2" s="171" t="s">
        <v>333</v>
      </c>
      <c r="AE2" s="171" t="s">
        <v>334</v>
      </c>
      <c r="AF2" s="147"/>
      <c r="AG2" s="147"/>
      <c r="AH2" s="147"/>
      <c r="AI2" s="147"/>
      <c r="AJ2" s="147"/>
      <c r="AK2" s="147"/>
      <c r="AL2" s="147"/>
      <c r="AM2" s="147"/>
      <c r="AN2" s="147"/>
      <c r="AO2" s="147"/>
      <c r="AP2" s="172"/>
      <c r="AQ2" s="147"/>
      <c r="AR2" s="147"/>
      <c r="AS2" s="147"/>
      <c r="AT2" s="147"/>
      <c r="AU2" s="147"/>
    </row>
    <row collapsed="false" customFormat="false" customHeight="true" hidden="false" ht="12" outlineLevel="0" r="3">
      <c r="A3" s="147"/>
      <c r="B3" s="161"/>
      <c r="C3" s="161"/>
      <c r="D3" s="162"/>
      <c r="E3" s="163"/>
      <c r="F3" s="164"/>
      <c r="G3" s="165"/>
      <c r="H3" s="165"/>
      <c r="I3" s="165"/>
      <c r="J3" s="166"/>
      <c r="K3" s="166"/>
      <c r="L3" s="167"/>
      <c r="M3" s="168"/>
      <c r="N3" s="169"/>
      <c r="O3" s="169"/>
      <c r="P3" s="169"/>
      <c r="Q3" s="168"/>
      <c r="R3" s="169"/>
      <c r="S3" s="170"/>
      <c r="AA3" s="173" t="n">
        <f aca="false">'11.2012'!AC3</f>
        <v>674.04</v>
      </c>
      <c r="AB3" s="174" t="n">
        <f aca="false">SUM(D:D)-SUM(E:E)</f>
        <v>0</v>
      </c>
      <c r="AC3" s="174" t="n">
        <f aca="false">AA3+AB3</f>
        <v>674.04</v>
      </c>
      <c r="AD3" s="175" t="n">
        <v>0</v>
      </c>
      <c r="AE3" s="171" t="b">
        <f aca="false">FALSE()</f>
        <v>0</v>
      </c>
      <c r="AF3" s="147"/>
      <c r="AG3" s="147"/>
      <c r="AH3" s="147"/>
      <c r="AI3" s="147"/>
      <c r="AJ3" s="147"/>
      <c r="AK3" s="147"/>
      <c r="AL3" s="147"/>
      <c r="AM3" s="147"/>
      <c r="AN3" s="147"/>
      <c r="AO3" s="147"/>
      <c r="AP3" s="172"/>
      <c r="AQ3" s="147"/>
      <c r="AR3" s="147"/>
      <c r="AS3" s="147"/>
      <c r="AT3" s="147"/>
      <c r="AU3" s="147"/>
    </row>
    <row collapsed="false" customFormat="false" customHeight="true" hidden="false" ht="3" outlineLevel="0" r="4">
      <c r="A4" s="147"/>
      <c r="B4" s="176"/>
      <c r="C4" s="177"/>
      <c r="D4" s="178"/>
      <c r="E4" s="178"/>
      <c r="F4" s="179"/>
      <c r="G4" s="180"/>
      <c r="H4" s="180"/>
      <c r="I4" s="180"/>
      <c r="J4" s="181"/>
      <c r="K4" s="181"/>
      <c r="L4" s="182"/>
      <c r="M4" s="183"/>
      <c r="N4" s="184"/>
      <c r="O4" s="184"/>
      <c r="P4" s="184"/>
      <c r="Q4" s="185"/>
      <c r="R4" s="181"/>
      <c r="S4" s="186"/>
      <c r="AA4" s="187"/>
      <c r="AB4" s="188"/>
      <c r="AC4" s="188"/>
      <c r="AD4" s="172"/>
      <c r="AE4" s="147"/>
      <c r="AF4" s="147"/>
      <c r="AG4" s="147"/>
      <c r="AH4" s="147"/>
      <c r="AI4" s="147"/>
      <c r="AJ4" s="147"/>
      <c r="AK4" s="147"/>
      <c r="AL4" s="147"/>
      <c r="AM4" s="147"/>
      <c r="AN4" s="147"/>
      <c r="AO4" s="147"/>
      <c r="AP4" s="172"/>
      <c r="AQ4" s="147"/>
      <c r="AR4" s="147"/>
      <c r="AS4" s="147"/>
      <c r="AT4" s="147"/>
      <c r="AU4" s="147"/>
    </row>
    <row collapsed="false" customFormat="false" customHeight="true" hidden="false" ht="11.25" outlineLevel="0" r="5">
      <c r="A5" s="147"/>
      <c r="B5" s="189"/>
      <c r="C5" s="190"/>
      <c r="D5" s="191"/>
      <c r="E5" s="192"/>
      <c r="F5" s="193"/>
      <c r="G5" s="194"/>
      <c r="H5" s="194"/>
      <c r="I5" s="191" t="s">
        <v>335</v>
      </c>
      <c r="J5" s="192" t="str">
        <f aca="false">AF7&amp;" "</f>
        <v>Belegdatum </v>
      </c>
      <c r="K5" s="195"/>
      <c r="L5" s="196"/>
      <c r="M5" s="197"/>
      <c r="N5" s="197"/>
      <c r="O5" s="198"/>
      <c r="P5" s="199" t="s">
        <v>336</v>
      </c>
      <c r="Q5" s="200" t="n">
        <f aca="false">IF(ShowEinAusOnSaldo,TEXT(SUM(D:D),"#.##0,00")&amp;TrennzeichenEinAus&amp;TEXT(SUM(E:E),"#.##0,00"),SUM(D:D)-SUM(E:E))</f>
        <v>0</v>
      </c>
      <c r="R5" s="201"/>
      <c r="S5" s="202"/>
      <c r="AA5" s="89" t="s">
        <v>337</v>
      </c>
      <c r="AB5" s="203" t="str">
        <f aca="false">AC5&amp;"/"&amp;AD5</f>
        <v>12/2012</v>
      </c>
      <c r="AC5" s="204" t="s">
        <v>412</v>
      </c>
      <c r="AD5" s="171" t="n">
        <v>2012</v>
      </c>
      <c r="AE5" s="147"/>
      <c r="AF5" s="147"/>
      <c r="AG5" s="147"/>
      <c r="AH5" s="147"/>
      <c r="AI5" s="147"/>
      <c r="AJ5" s="147"/>
      <c r="AK5" s="147"/>
      <c r="AL5" s="147"/>
      <c r="AM5" s="147"/>
      <c r="AN5" s="147"/>
      <c r="AO5" s="147"/>
      <c r="AP5" s="172"/>
      <c r="AQ5" s="147"/>
      <c r="AR5" s="147"/>
      <c r="AS5" s="147"/>
      <c r="AT5" s="147"/>
      <c r="AU5" s="147"/>
    </row>
    <row collapsed="false" customFormat="false" customHeight="true" hidden="false" ht="2.25" outlineLevel="0" r="6">
      <c r="A6" s="147"/>
      <c r="B6" s="189"/>
      <c r="C6" s="190"/>
      <c r="D6" s="205"/>
      <c r="E6" s="205"/>
      <c r="F6" s="193"/>
      <c r="G6" s="194"/>
      <c r="H6" s="194"/>
      <c r="I6" s="194"/>
      <c r="J6" s="201"/>
      <c r="K6" s="195"/>
      <c r="L6" s="196"/>
      <c r="M6" s="197"/>
      <c r="N6" s="197"/>
      <c r="O6" s="206"/>
      <c r="P6" s="207"/>
      <c r="Q6" s="208"/>
      <c r="R6" s="201"/>
      <c r="S6" s="202"/>
      <c r="AA6" s="187"/>
      <c r="AB6" s="187"/>
      <c r="AC6" s="187"/>
      <c r="AD6" s="172"/>
      <c r="AE6" s="147"/>
      <c r="AF6" s="147"/>
      <c r="AG6" s="147"/>
      <c r="AH6" s="147"/>
      <c r="AI6" s="147"/>
      <c r="AJ6" s="147"/>
      <c r="AK6" s="147"/>
      <c r="AL6" s="147"/>
      <c r="AM6" s="147"/>
      <c r="AN6" s="147"/>
      <c r="AO6" s="147"/>
      <c r="AP6" s="172"/>
      <c r="AQ6" s="147"/>
      <c r="AR6" s="147"/>
      <c r="AS6" s="147"/>
      <c r="AT6" s="147"/>
      <c r="AU6" s="147"/>
    </row>
    <row collapsed="false" customFormat="false" customHeight="true" hidden="false" ht="11.25" outlineLevel="0" r="7">
      <c r="A7" s="147"/>
      <c r="B7" s="209"/>
      <c r="C7" s="194"/>
      <c r="D7" s="199" t="s">
        <v>338</v>
      </c>
      <c r="E7" s="210" t="str">
        <f aca="false">" "&amp;IF(BNR&lt;&gt;"",BNR,"")&amp;IF(AND(BNR&lt;&gt;"",MNR&lt;&gt;"")," / ","")&amp;IF(MNR&lt;&gt;"",MNR,"")</f>
        <v> 31337 / 1337</v>
      </c>
      <c r="F7" s="211"/>
      <c r="G7" s="212"/>
      <c r="H7" s="212"/>
      <c r="I7" s="213" t="s">
        <v>339</v>
      </c>
      <c r="J7" s="214" t="n">
        <f aca="false">KtoNummer</f>
        <v>1000</v>
      </c>
      <c r="K7" s="215"/>
      <c r="L7" s="216"/>
      <c r="M7" s="197"/>
      <c r="N7" s="197"/>
      <c r="O7" s="198"/>
      <c r="P7" s="199" t="s">
        <v>340</v>
      </c>
      <c r="Q7" s="217" t="n">
        <f aca="false">AA3</f>
        <v>674.04</v>
      </c>
      <c r="R7" s="201"/>
      <c r="S7" s="202"/>
      <c r="AA7" s="218" t="s">
        <v>341</v>
      </c>
      <c r="AB7" s="219" t="n">
        <v>41244</v>
      </c>
      <c r="AC7" s="219" t="n">
        <v>41214</v>
      </c>
      <c r="AD7" s="220" t="s">
        <v>342</v>
      </c>
      <c r="AE7" s="107" t="n">
        <v>32</v>
      </c>
      <c r="AF7" s="90" t="s">
        <v>266</v>
      </c>
      <c r="AG7" s="90" t="n">
        <v>0</v>
      </c>
      <c r="AH7" s="147"/>
      <c r="AI7" s="147"/>
      <c r="AJ7" s="147"/>
      <c r="AK7" s="147"/>
      <c r="AL7" s="147"/>
      <c r="AM7" s="147"/>
      <c r="AN7" s="147"/>
      <c r="AO7" s="147"/>
      <c r="AP7" s="172"/>
      <c r="AQ7" s="147"/>
      <c r="AR7" s="147"/>
      <c r="AS7" s="147"/>
      <c r="AT7" s="147"/>
      <c r="AU7" s="147"/>
    </row>
    <row collapsed="false" customFormat="false" customHeight="true" hidden="false" ht="2.25" outlineLevel="0" r="8">
      <c r="A8" s="187"/>
      <c r="B8" s="209"/>
      <c r="C8" s="194"/>
      <c r="D8" s="221"/>
      <c r="E8" s="222"/>
      <c r="F8" s="223"/>
      <c r="G8" s="212"/>
      <c r="H8" s="212"/>
      <c r="I8" s="212"/>
      <c r="J8" s="224"/>
      <c r="K8" s="215"/>
      <c r="L8" s="216"/>
      <c r="M8" s="197"/>
      <c r="N8" s="216"/>
      <c r="O8" s="225"/>
      <c r="P8" s="222"/>
      <c r="Q8" s="207"/>
      <c r="R8" s="201"/>
      <c r="S8" s="202"/>
      <c r="AA8" s="187"/>
      <c r="AB8" s="187"/>
      <c r="AC8" s="187"/>
      <c r="AD8" s="100"/>
      <c r="AE8" s="147"/>
      <c r="AF8" s="147"/>
      <c r="AG8" s="147"/>
      <c r="AH8" s="147"/>
      <c r="AI8" s="147"/>
      <c r="AJ8" s="147"/>
      <c r="AK8" s="147"/>
      <c r="AL8" s="147"/>
      <c r="AM8" s="147"/>
      <c r="AN8" s="147"/>
      <c r="AO8" s="147"/>
      <c r="AP8" s="172"/>
      <c r="AQ8" s="147"/>
      <c r="AR8" s="147"/>
      <c r="AS8" s="147"/>
      <c r="AT8" s="147"/>
      <c r="AU8" s="147"/>
    </row>
    <row collapsed="false" customFormat="false" customHeight="true" hidden="false" ht="11.25" outlineLevel="0" r="9">
      <c r="A9" s="187"/>
      <c r="B9" s="209"/>
      <c r="C9" s="194"/>
      <c r="D9" s="226" t="s">
        <v>343</v>
      </c>
      <c r="E9" s="227" t="str">
        <f aca="false">" "&amp;IF(AB5&lt;&gt;"",AB5,"")</f>
        <v> 12/2012</v>
      </c>
      <c r="F9" s="223"/>
      <c r="G9" s="212"/>
      <c r="H9" s="212"/>
      <c r="I9" s="212" t="s">
        <v>344</v>
      </c>
      <c r="J9" s="227" t="str">
        <f aca="false">EingabeWährung</f>
        <v>EUR</v>
      </c>
      <c r="K9" s="215"/>
      <c r="L9" s="216"/>
      <c r="M9" s="197"/>
      <c r="N9" s="197"/>
      <c r="O9" s="198"/>
      <c r="P9" s="199" t="s">
        <v>345</v>
      </c>
      <c r="Q9" s="217" t="n">
        <f aca="false">AC3</f>
        <v>674.04</v>
      </c>
      <c r="R9" s="201"/>
      <c r="S9" s="202"/>
      <c r="AA9" s="89" t="s">
        <v>346</v>
      </c>
      <c r="AB9" s="219" t="n">
        <v>41274</v>
      </c>
      <c r="AC9" s="187"/>
      <c r="AD9" s="228" t="s">
        <v>69</v>
      </c>
      <c r="AE9" s="147"/>
      <c r="AF9" s="147"/>
      <c r="AG9" s="147"/>
      <c r="AH9" s="147"/>
      <c r="AI9" s="147"/>
      <c r="AJ9" s="147"/>
      <c r="AK9" s="147"/>
      <c r="AL9" s="147"/>
      <c r="AM9" s="147"/>
      <c r="AN9" s="147"/>
      <c r="AO9" s="147"/>
      <c r="AP9" s="172"/>
      <c r="AQ9" s="147"/>
      <c r="AR9" s="147"/>
      <c r="AS9" s="147"/>
      <c r="AT9" s="147"/>
      <c r="AU9" s="147"/>
    </row>
    <row collapsed="false" customFormat="false" customHeight="true" hidden="false" ht="3" outlineLevel="0" r="10">
      <c r="A10" s="187"/>
      <c r="B10" s="229"/>
      <c r="C10" s="230"/>
      <c r="D10" s="231"/>
      <c r="E10" s="231"/>
      <c r="F10" s="232"/>
      <c r="G10" s="230"/>
      <c r="H10" s="230"/>
      <c r="I10" s="230"/>
      <c r="J10" s="233"/>
      <c r="K10" s="233"/>
      <c r="L10" s="234"/>
      <c r="M10" s="235"/>
      <c r="N10" s="208"/>
      <c r="O10" s="208"/>
      <c r="P10" s="208"/>
      <c r="Q10" s="236"/>
      <c r="R10" s="233"/>
      <c r="S10" s="237"/>
      <c r="AA10" s="187"/>
      <c r="AB10" s="187"/>
      <c r="AC10" s="187"/>
      <c r="AD10" s="238"/>
      <c r="AE10" s="147"/>
      <c r="AF10" s="147"/>
      <c r="AG10" s="147"/>
      <c r="AH10" s="147"/>
      <c r="AI10" s="147"/>
      <c r="AJ10" s="147"/>
      <c r="AK10" s="147"/>
      <c r="AL10" s="147"/>
      <c r="AM10" s="147"/>
      <c r="AN10" s="147"/>
      <c r="AO10" s="147"/>
      <c r="AP10" s="172"/>
      <c r="AQ10" s="147"/>
      <c r="AR10" s="147"/>
      <c r="AS10" s="147"/>
      <c r="AT10" s="147"/>
      <c r="AU10" s="147"/>
    </row>
    <row collapsed="false" customFormat="false" customHeight="true" hidden="false" ht="4.5" outlineLevel="0" r="11">
      <c r="A11" s="187"/>
      <c r="B11" s="194"/>
      <c r="C11" s="194"/>
      <c r="D11" s="205"/>
      <c r="E11" s="205"/>
      <c r="F11" s="193"/>
      <c r="G11" s="194"/>
      <c r="H11" s="194"/>
      <c r="I11" s="194"/>
      <c r="J11" s="201"/>
      <c r="K11" s="201"/>
      <c r="L11" s="239"/>
      <c r="M11" s="207"/>
      <c r="N11" s="201"/>
      <c r="O11" s="201"/>
      <c r="P11" s="201"/>
      <c r="Q11" s="207"/>
      <c r="R11" s="201"/>
      <c r="S11" s="195"/>
      <c r="AA11" s="187"/>
      <c r="AB11" s="187"/>
      <c r="AC11" s="187"/>
      <c r="AD11" s="240"/>
      <c r="AE11" s="147"/>
      <c r="AF11" s="147"/>
      <c r="AG11" s="147"/>
      <c r="AH11" s="147"/>
      <c r="AI11" s="147"/>
      <c r="AJ11" s="147"/>
      <c r="AK11" s="147"/>
      <c r="AL11" s="147"/>
      <c r="AM11" s="147"/>
      <c r="AN11" s="147"/>
      <c r="AO11" s="147"/>
      <c r="AP11" s="172"/>
      <c r="AQ11" s="147"/>
      <c r="AR11" s="147"/>
      <c r="AS11" s="147"/>
      <c r="AT11" s="147"/>
      <c r="AU11" s="147"/>
    </row>
    <row collapsed="false" customFormat="true" customHeight="true" hidden="false" ht="22.5" outlineLevel="0" r="12" s="252">
      <c r="A12" s="241"/>
      <c r="B12" s="242" t="s">
        <v>65</v>
      </c>
      <c r="C12" s="242" t="s">
        <v>66</v>
      </c>
      <c r="D12" s="242" t="s">
        <v>67</v>
      </c>
      <c r="E12" s="242" t="s">
        <v>68</v>
      </c>
      <c r="F12" s="243" t="s">
        <v>347</v>
      </c>
      <c r="G12" s="242" t="s">
        <v>61</v>
      </c>
      <c r="H12" s="242" t="s">
        <v>70</v>
      </c>
      <c r="I12" s="242" t="s">
        <v>71</v>
      </c>
      <c r="J12" s="242" t="s">
        <v>72</v>
      </c>
      <c r="K12" s="242" t="s">
        <v>73</v>
      </c>
      <c r="L12" s="244" t="s">
        <v>74</v>
      </c>
      <c r="M12" s="242" t="s">
        <v>75</v>
      </c>
      <c r="N12" s="242" t="s">
        <v>76</v>
      </c>
      <c r="O12" s="242" t="s">
        <v>77</v>
      </c>
      <c r="P12" s="242" t="s">
        <v>78</v>
      </c>
      <c r="Q12" s="242" t="s">
        <v>22</v>
      </c>
      <c r="R12" s="245" t="s">
        <v>348</v>
      </c>
      <c r="S12" s="246"/>
      <c r="T12" s="100"/>
      <c r="U12" s="100"/>
      <c r="V12" s="100"/>
      <c r="W12" s="100"/>
      <c r="X12" s="100"/>
      <c r="Y12" s="100"/>
      <c r="Z12" s="100"/>
      <c r="AA12" s="247" t="s">
        <v>80</v>
      </c>
      <c r="AB12" s="247" t="s">
        <v>81</v>
      </c>
      <c r="AC12" s="247" t="s">
        <v>82</v>
      </c>
      <c r="AD12" s="248" t="n">
        <f aca="false">AA3</f>
        <v>674.04</v>
      </c>
      <c r="AE12" s="249" t="s">
        <v>83</v>
      </c>
      <c r="AF12" s="250" t="s">
        <v>84</v>
      </c>
      <c r="AG12" s="250" t="s">
        <v>85</v>
      </c>
      <c r="AH12" s="249" t="s">
        <v>86</v>
      </c>
      <c r="AI12" s="249" t="s">
        <v>87</v>
      </c>
      <c r="AJ12" s="249" t="s">
        <v>88</v>
      </c>
      <c r="AK12" s="249" t="s">
        <v>89</v>
      </c>
      <c r="AL12" s="249" t="s">
        <v>90</v>
      </c>
      <c r="AM12" s="249" t="s">
        <v>91</v>
      </c>
      <c r="AN12" s="249" t="s">
        <v>92</v>
      </c>
      <c r="AO12" s="249" t="s">
        <v>93</v>
      </c>
      <c r="AP12" s="251" t="s">
        <v>94</v>
      </c>
      <c r="AQ12" s="251" t="s">
        <v>95</v>
      </c>
      <c r="AR12" s="251" t="s">
        <v>349</v>
      </c>
      <c r="AS12" s="251" t="s">
        <v>350</v>
      </c>
      <c r="AT12" s="251" t="s">
        <v>351</v>
      </c>
      <c r="AU12" s="251" t="s">
        <v>352</v>
      </c>
    </row>
  </sheetData>
  <printOptions headings="false" gridLines="false" gridLinesSet="true" horizontalCentered="false" verticalCentered="false"/>
  <pageMargins left="0.39375" right="0.196527777777778" top="0.590277777777778" bottom="1.18055555555556" header="0.196527777777778" footer="0.196527777777778"/>
  <pageSetup blackAndWhite="false" cellComments="none" copies="1" draft="false" firstPageNumber="0" fitToHeight="0" fitToWidth="1" horizontalDpi="300" orientation="portrait" pageOrder="downThenOver" paperSize="9" scale="100" useFirstPageNumber="false" usePrinterDefaults="false" verticalDpi="300"/>
  <headerFooter differentFirst="false" differentOddEven="false">
    <oddHeader>&amp;L&amp;"Verdana,Regular"&amp;8 [ToolHeader]&amp;C&amp;"Verdana,Regular" [MName]&amp;R&amp;"Verdana,Regular"&amp;8 [BNR]/[MNR]
?[MonatJahr]</oddHeader>
    <oddFooter>&amp;L&amp;"Verdana,Regular"&amp;8 © DATEV eG, gedruckt am &amp;D &amp;T&amp;R&amp;"Verdana,Regular"&amp;8 Seite &amp;P von &amp;N</oddFooter>
  </headerFooter>
  <drawing r:id="rId2"/>
  <legacyDrawing r:id="rId3"/>
</worksheet>
</file>

<file path=xl/worksheets/sheet24.xml><?xml version="1.0" encoding="utf-8"?>
<worksheet xmlns="http://schemas.openxmlformats.org/spreadsheetml/2006/main" xmlns:r="http://schemas.openxmlformats.org/officeDocument/2006/relationships">
  <sheetPr filterMode="false">
    <pageSetUpPr fitToPage="true"/>
  </sheetPr>
  <dimension ref="A1:BA12"/>
  <sheetViews>
    <sheetView colorId="64" defaultGridColor="true" rightToLeft="false" showFormulas="false" showGridLines="true" showOutlineSymbols="true" showRowColHeaders="false" showZeros="true" tabSelected="false" topLeftCell="A1" view="normal" windowProtection="true" workbookViewId="0" zoomScale="100" zoomScaleNormal="100" zoomScalePageLayoutView="100">
      <pane activePane="bottomLeft" topLeftCell="A13" xSplit="0" ySplit="12"/>
      <selection activeCell="A1" activeCellId="0" pane="topLeft" sqref="A1"/>
      <selection activeCell="D13" activeCellId="0" pane="bottomLeft" sqref="D13"/>
    </sheetView>
  </sheetViews>
  <cols>
    <col collapsed="false" hidden="false" max="1" min="1" style="132" width="0.858823529411765"/>
    <col collapsed="false" hidden="false" max="2" min="2" style="133" width="4.72941176470588"/>
    <col collapsed="false" hidden="false" max="3" min="3" style="134" width="9.45882352941177"/>
    <col collapsed="false" hidden="false" max="5" min="4" style="135" width="12.6156862745098"/>
    <col collapsed="false" hidden="false" max="6" min="6" style="136" width="12.6156862745098"/>
    <col collapsed="false" hidden="false" max="8" min="7" style="137" width="1.57254901960784"/>
    <col collapsed="false" hidden="false" max="9" min="9" style="137" width="9.32549019607843"/>
    <col collapsed="false" hidden="false" max="11" min="10" style="138" width="11.043137254902"/>
    <col collapsed="false" hidden="false" max="12" min="12" style="139" width="5.73333333333333"/>
    <col collapsed="false" hidden="false" max="14" min="13" style="138" width="9.45882352941177"/>
    <col collapsed="false" hidden="false" max="16" min="15" style="135" width="9.45882352941177"/>
    <col collapsed="false" hidden="false" max="17" min="17" style="140" width="17.2117647058824"/>
    <col collapsed="false" hidden="false" max="18" min="18" style="141" width="4.72941176470588"/>
    <col collapsed="false" hidden="false" max="19" min="19" style="142" width="0.423529411764706"/>
    <col collapsed="false" hidden="false" max="20" min="20" style="100" width="0.423529411764706"/>
    <col collapsed="false" hidden="false" max="26" min="21" style="100" width="10.7529411764706"/>
    <col collapsed="false" hidden="true" max="29" min="27" style="143" width="0"/>
    <col collapsed="false" hidden="true" max="30" min="30" style="144" width="0"/>
    <col collapsed="false" hidden="true" max="31" min="31" style="143" width="0"/>
    <col collapsed="false" hidden="true" max="32" min="32" style="145" width="0"/>
    <col collapsed="false" hidden="true" max="36" min="33" style="143" width="0"/>
    <col collapsed="false" hidden="true" max="40" min="37" style="146" width="0"/>
    <col collapsed="false" hidden="true" max="42" min="41" style="144" width="0"/>
    <col collapsed="false" hidden="true" max="47" min="43" style="143" width="0"/>
    <col collapsed="false" hidden="true" max="257" min="48" style="147" width="0"/>
    <col collapsed="false" hidden="false" max="1025" min="258" style="0" width="1.57254901960784"/>
  </cols>
  <sheetData>
    <row collapsed="false" customFormat="true" customHeight="true" hidden="false" ht="18" outlineLevel="0" r="1" s="9">
      <c r="A1" s="6"/>
      <c r="B1" s="148" t="str">
        <f aca="false">ToolTitel</f>
        <v>Kassenerfassung für Office V.2.32</v>
      </c>
      <c r="C1" s="148"/>
      <c r="D1" s="149"/>
      <c r="E1" s="149"/>
      <c r="F1" s="150"/>
      <c r="G1" s="151"/>
      <c r="H1" s="151"/>
      <c r="I1" s="151"/>
      <c r="J1" s="152"/>
      <c r="K1" s="152"/>
      <c r="L1" s="153"/>
      <c r="M1" s="6"/>
      <c r="N1" s="152"/>
      <c r="O1" s="152"/>
      <c r="P1" s="152"/>
      <c r="Q1" s="6"/>
      <c r="R1" s="152"/>
      <c r="S1" s="154"/>
      <c r="T1" s="155"/>
      <c r="U1" s="100"/>
      <c r="V1" s="100"/>
      <c r="W1" s="100"/>
      <c r="X1" s="100"/>
      <c r="Y1" s="100"/>
      <c r="Z1" s="100"/>
      <c r="AA1" s="156" t="s">
        <v>309</v>
      </c>
      <c r="AB1" s="157" t="s">
        <v>310</v>
      </c>
      <c r="AC1" s="158" t="s">
        <v>311</v>
      </c>
      <c r="AD1" s="159" t="s">
        <v>312</v>
      </c>
      <c r="AE1" s="160" t="s">
        <v>313</v>
      </c>
      <c r="AF1" s="160" t="s">
        <v>314</v>
      </c>
      <c r="AG1" s="160" t="s">
        <v>315</v>
      </c>
      <c r="AH1" s="160" t="s">
        <v>316</v>
      </c>
      <c r="AI1" s="160" t="s">
        <v>317</v>
      </c>
      <c r="AJ1" s="160" t="s">
        <v>318</v>
      </c>
      <c r="AK1" s="160" t="s">
        <v>319</v>
      </c>
      <c r="AL1" s="160" t="s">
        <v>320</v>
      </c>
      <c r="AM1" s="160" t="s">
        <v>321</v>
      </c>
      <c r="AN1" s="160" t="s">
        <v>322</v>
      </c>
      <c r="AO1" s="160" t="s">
        <v>323</v>
      </c>
      <c r="AP1" s="159" t="s">
        <v>324</v>
      </c>
      <c r="AQ1" s="160" t="s">
        <v>325</v>
      </c>
      <c r="AR1" s="160" t="s">
        <v>326</v>
      </c>
      <c r="AS1" s="160" t="s">
        <v>327</v>
      </c>
      <c r="AT1" s="160" t="s">
        <v>328</v>
      </c>
      <c r="AU1" s="160" t="s">
        <v>329</v>
      </c>
      <c r="AV1" s="160"/>
      <c r="AW1" s="160"/>
      <c r="AX1" s="160"/>
      <c r="AY1" s="160"/>
      <c r="AZ1" s="160"/>
      <c r="BA1" s="160"/>
    </row>
    <row collapsed="false" customFormat="false" customHeight="true" hidden="false" ht="12" outlineLevel="0" r="2">
      <c r="A2" s="147"/>
      <c r="B2" s="161"/>
      <c r="C2" s="161"/>
      <c r="D2" s="162"/>
      <c r="E2" s="163"/>
      <c r="F2" s="164"/>
      <c r="G2" s="165"/>
      <c r="H2" s="165"/>
      <c r="I2" s="165"/>
      <c r="J2" s="166"/>
      <c r="K2" s="166"/>
      <c r="L2" s="167"/>
      <c r="M2" s="168"/>
      <c r="N2" s="169"/>
      <c r="O2" s="169"/>
      <c r="P2" s="169"/>
      <c r="Q2" s="168"/>
      <c r="R2" s="169"/>
      <c r="S2" s="170"/>
      <c r="AA2" s="89" t="s">
        <v>330</v>
      </c>
      <c r="AB2" s="89" t="s">
        <v>331</v>
      </c>
      <c r="AC2" s="89" t="s">
        <v>332</v>
      </c>
      <c r="AD2" s="171" t="s">
        <v>333</v>
      </c>
      <c r="AE2" s="171" t="s">
        <v>334</v>
      </c>
      <c r="AF2" s="147"/>
      <c r="AG2" s="147"/>
      <c r="AH2" s="147"/>
      <c r="AI2" s="147"/>
      <c r="AJ2" s="147"/>
      <c r="AK2" s="147"/>
      <c r="AL2" s="147"/>
      <c r="AM2" s="147"/>
      <c r="AN2" s="147"/>
      <c r="AO2" s="147"/>
      <c r="AP2" s="172"/>
      <c r="AQ2" s="147"/>
      <c r="AR2" s="147"/>
      <c r="AS2" s="147"/>
      <c r="AT2" s="147"/>
      <c r="AU2" s="147"/>
    </row>
    <row collapsed="false" customFormat="false" customHeight="true" hidden="false" ht="12" outlineLevel="0" r="3">
      <c r="A3" s="147"/>
      <c r="B3" s="161"/>
      <c r="C3" s="161"/>
      <c r="D3" s="162"/>
      <c r="E3" s="163"/>
      <c r="F3" s="164"/>
      <c r="G3" s="165"/>
      <c r="H3" s="165"/>
      <c r="I3" s="165"/>
      <c r="J3" s="166"/>
      <c r="K3" s="166"/>
      <c r="L3" s="167"/>
      <c r="M3" s="168"/>
      <c r="N3" s="169"/>
      <c r="O3" s="169"/>
      <c r="P3" s="169"/>
      <c r="Q3" s="168"/>
      <c r="R3" s="169"/>
      <c r="S3" s="170"/>
      <c r="AA3" s="173"/>
      <c r="AB3" s="174" t="n">
        <f aca="false">SUM(D:D)-SUM(E:E)</f>
        <v>0</v>
      </c>
      <c r="AC3" s="174" t="n">
        <f aca="false">AA3+AB3</f>
        <v>0</v>
      </c>
      <c r="AD3" s="175" t="n">
        <v>0</v>
      </c>
      <c r="AE3" s="171" t="b">
        <f aca="false">FALSE()</f>
        <v>0</v>
      </c>
      <c r="AF3" s="147"/>
      <c r="AG3" s="147"/>
      <c r="AH3" s="147"/>
      <c r="AI3" s="147"/>
      <c r="AJ3" s="147"/>
      <c r="AK3" s="147"/>
      <c r="AL3" s="147"/>
      <c r="AM3" s="147"/>
      <c r="AN3" s="147"/>
      <c r="AO3" s="147"/>
      <c r="AP3" s="172"/>
      <c r="AQ3" s="147"/>
      <c r="AR3" s="147"/>
      <c r="AS3" s="147"/>
      <c r="AT3" s="147"/>
      <c r="AU3" s="147"/>
    </row>
    <row collapsed="false" customFormat="false" customHeight="true" hidden="false" ht="3" outlineLevel="0" r="4">
      <c r="A4" s="147"/>
      <c r="B4" s="176"/>
      <c r="C4" s="177"/>
      <c r="D4" s="178"/>
      <c r="E4" s="178"/>
      <c r="F4" s="179"/>
      <c r="G4" s="180"/>
      <c r="H4" s="180"/>
      <c r="I4" s="180"/>
      <c r="J4" s="181"/>
      <c r="K4" s="181"/>
      <c r="L4" s="182"/>
      <c r="M4" s="183"/>
      <c r="N4" s="184"/>
      <c r="O4" s="184"/>
      <c r="P4" s="184"/>
      <c r="Q4" s="185"/>
      <c r="R4" s="181"/>
      <c r="S4" s="186"/>
      <c r="AA4" s="187"/>
      <c r="AB4" s="188"/>
      <c r="AC4" s="188"/>
      <c r="AD4" s="172"/>
      <c r="AE4" s="147"/>
      <c r="AF4" s="147"/>
      <c r="AG4" s="147"/>
      <c r="AH4" s="147"/>
      <c r="AI4" s="147"/>
      <c r="AJ4" s="147"/>
      <c r="AK4" s="147"/>
      <c r="AL4" s="147"/>
      <c r="AM4" s="147"/>
      <c r="AN4" s="147"/>
      <c r="AO4" s="147"/>
      <c r="AP4" s="172"/>
      <c r="AQ4" s="147"/>
      <c r="AR4" s="147"/>
      <c r="AS4" s="147"/>
      <c r="AT4" s="147"/>
      <c r="AU4" s="147"/>
    </row>
    <row collapsed="false" customFormat="false" customHeight="true" hidden="false" ht="11.25" outlineLevel="0" r="5">
      <c r="A5" s="147"/>
      <c r="B5" s="189"/>
      <c r="C5" s="190"/>
      <c r="D5" s="191"/>
      <c r="E5" s="192"/>
      <c r="F5" s="193"/>
      <c r="G5" s="194"/>
      <c r="H5" s="194"/>
      <c r="I5" s="191" t="s">
        <v>335</v>
      </c>
      <c r="J5" s="192" t="str">
        <f aca="false">AF7&amp;" "</f>
        <v> </v>
      </c>
      <c r="K5" s="195"/>
      <c r="L5" s="196"/>
      <c r="M5" s="197"/>
      <c r="N5" s="197"/>
      <c r="O5" s="198"/>
      <c r="P5" s="199" t="s">
        <v>336</v>
      </c>
      <c r="Q5" s="200" t="n">
        <f aca="false">IF(ShowEinAusOnSaldo,TEXT(SUM(D:D),"#.##0,00")&amp;TrennzeichenEinAus&amp;TEXT(SUM(E:E),"#.##0,00"),SUM(D:D)-SUM(E:E))</f>
        <v>0</v>
      </c>
      <c r="R5" s="201"/>
      <c r="S5" s="202"/>
      <c r="AA5" s="89" t="s">
        <v>337</v>
      </c>
      <c r="AB5" s="203" t="str">
        <f aca="false">AC5&amp;"/"&amp;AD5</f>
        <v>/</v>
      </c>
      <c r="AC5" s="204"/>
      <c r="AD5" s="171"/>
      <c r="AE5" s="147"/>
      <c r="AF5" s="147"/>
      <c r="AG5" s="147"/>
      <c r="AH5" s="147"/>
      <c r="AI5" s="147"/>
      <c r="AJ5" s="147"/>
      <c r="AK5" s="147"/>
      <c r="AL5" s="147"/>
      <c r="AM5" s="147"/>
      <c r="AN5" s="147"/>
      <c r="AO5" s="147"/>
      <c r="AP5" s="172"/>
      <c r="AQ5" s="147"/>
      <c r="AR5" s="147"/>
      <c r="AS5" s="147"/>
      <c r="AT5" s="147"/>
      <c r="AU5" s="147"/>
    </row>
    <row collapsed="false" customFormat="false" customHeight="true" hidden="false" ht="2.25" outlineLevel="0" r="6">
      <c r="A6" s="147"/>
      <c r="B6" s="189"/>
      <c r="C6" s="190"/>
      <c r="D6" s="205"/>
      <c r="E6" s="205"/>
      <c r="F6" s="193"/>
      <c r="G6" s="194"/>
      <c r="H6" s="194"/>
      <c r="I6" s="194"/>
      <c r="J6" s="201"/>
      <c r="K6" s="195"/>
      <c r="L6" s="196"/>
      <c r="M6" s="197"/>
      <c r="N6" s="197"/>
      <c r="O6" s="206"/>
      <c r="P6" s="207"/>
      <c r="Q6" s="208"/>
      <c r="R6" s="201"/>
      <c r="S6" s="202"/>
      <c r="AA6" s="187"/>
      <c r="AB6" s="187"/>
      <c r="AC6" s="187"/>
      <c r="AD6" s="172"/>
      <c r="AE6" s="147"/>
      <c r="AF6" s="147"/>
      <c r="AG6" s="147"/>
      <c r="AH6" s="147"/>
      <c r="AI6" s="147"/>
      <c r="AJ6" s="147"/>
      <c r="AK6" s="147"/>
      <c r="AL6" s="147"/>
      <c r="AM6" s="147"/>
      <c r="AN6" s="147"/>
      <c r="AO6" s="147"/>
      <c r="AP6" s="172"/>
      <c r="AQ6" s="147"/>
      <c r="AR6" s="147"/>
      <c r="AS6" s="147"/>
      <c r="AT6" s="147"/>
      <c r="AU6" s="147"/>
    </row>
    <row collapsed="false" customFormat="false" customHeight="true" hidden="false" ht="11.25" outlineLevel="0" r="7">
      <c r="A7" s="147"/>
      <c r="B7" s="209"/>
      <c r="C7" s="194"/>
      <c r="D7" s="199" t="s">
        <v>338</v>
      </c>
      <c r="E7" s="210" t="str">
        <f aca="false">" "&amp;IF(BNR&lt;&gt;"",BNR,"")&amp;IF(AND(BNR&lt;&gt;"",MNR&lt;&gt;"")," / ","")&amp;IF(MNR&lt;&gt;"",MNR,"")</f>
        <v> 31337 / 1337</v>
      </c>
      <c r="F7" s="211"/>
      <c r="G7" s="212"/>
      <c r="H7" s="212"/>
      <c r="I7" s="213" t="s">
        <v>339</v>
      </c>
      <c r="J7" s="214" t="n">
        <f aca="false">KtoNummer</f>
        <v>1000</v>
      </c>
      <c r="K7" s="215"/>
      <c r="L7" s="216"/>
      <c r="M7" s="197"/>
      <c r="N7" s="197"/>
      <c r="O7" s="198"/>
      <c r="P7" s="199" t="s">
        <v>340</v>
      </c>
      <c r="Q7" s="217" t="n">
        <f aca="false">AA3</f>
        <v>0</v>
      </c>
      <c r="R7" s="201"/>
      <c r="S7" s="202"/>
      <c r="AA7" s="218" t="s">
        <v>341</v>
      </c>
      <c r="AB7" s="219"/>
      <c r="AC7" s="219"/>
      <c r="AD7" s="220" t="s">
        <v>342</v>
      </c>
      <c r="AE7" s="107"/>
      <c r="AF7" s="90"/>
      <c r="AG7" s="90"/>
      <c r="AH7" s="147"/>
      <c r="AI7" s="147"/>
      <c r="AJ7" s="147"/>
      <c r="AK7" s="147"/>
      <c r="AL7" s="147"/>
      <c r="AM7" s="147"/>
      <c r="AN7" s="147"/>
      <c r="AO7" s="147"/>
      <c r="AP7" s="172"/>
      <c r="AQ7" s="147"/>
      <c r="AR7" s="147"/>
      <c r="AS7" s="147"/>
      <c r="AT7" s="147"/>
      <c r="AU7" s="147"/>
    </row>
    <row collapsed="false" customFormat="false" customHeight="true" hidden="false" ht="2.25" outlineLevel="0" r="8">
      <c r="A8" s="187"/>
      <c r="B8" s="209"/>
      <c r="C8" s="194"/>
      <c r="D8" s="221"/>
      <c r="E8" s="222"/>
      <c r="F8" s="223"/>
      <c r="G8" s="212"/>
      <c r="H8" s="212"/>
      <c r="I8" s="212"/>
      <c r="J8" s="224"/>
      <c r="K8" s="215"/>
      <c r="L8" s="216"/>
      <c r="M8" s="197"/>
      <c r="N8" s="216"/>
      <c r="O8" s="225"/>
      <c r="P8" s="222"/>
      <c r="Q8" s="207"/>
      <c r="R8" s="201"/>
      <c r="S8" s="202"/>
      <c r="AA8" s="187"/>
      <c r="AB8" s="187"/>
      <c r="AC8" s="187"/>
      <c r="AD8" s="100"/>
      <c r="AE8" s="147"/>
      <c r="AF8" s="147"/>
      <c r="AG8" s="147"/>
      <c r="AH8" s="147"/>
      <c r="AI8" s="147"/>
      <c r="AJ8" s="147"/>
      <c r="AK8" s="147"/>
      <c r="AL8" s="147"/>
      <c r="AM8" s="147"/>
      <c r="AN8" s="147"/>
      <c r="AO8" s="147"/>
      <c r="AP8" s="172"/>
      <c r="AQ8" s="147"/>
      <c r="AR8" s="147"/>
      <c r="AS8" s="147"/>
      <c r="AT8" s="147"/>
      <c r="AU8" s="147"/>
    </row>
    <row collapsed="false" customFormat="false" customHeight="true" hidden="false" ht="11.25" outlineLevel="0" r="9">
      <c r="A9" s="187"/>
      <c r="B9" s="209"/>
      <c r="C9" s="194"/>
      <c r="D9" s="226" t="s">
        <v>343</v>
      </c>
      <c r="E9" s="227" t="str">
        <f aca="false">" "&amp;IF(AB5&lt;&gt;"",AB5,"")</f>
        <v> /</v>
      </c>
      <c r="F9" s="223"/>
      <c r="G9" s="212"/>
      <c r="H9" s="212"/>
      <c r="I9" s="212" t="s">
        <v>344</v>
      </c>
      <c r="J9" s="227" t="str">
        <f aca="false">EingabeWährung</f>
        <v>EUR</v>
      </c>
      <c r="K9" s="215"/>
      <c r="L9" s="216"/>
      <c r="M9" s="197"/>
      <c r="N9" s="197"/>
      <c r="O9" s="198"/>
      <c r="P9" s="199" t="s">
        <v>345</v>
      </c>
      <c r="Q9" s="217" t="n">
        <f aca="false">AC3</f>
        <v>0</v>
      </c>
      <c r="R9" s="201"/>
      <c r="S9" s="202"/>
      <c r="AA9" s="89" t="s">
        <v>346</v>
      </c>
      <c r="AB9" s="219"/>
      <c r="AC9" s="187"/>
      <c r="AD9" s="228" t="s">
        <v>69</v>
      </c>
      <c r="AE9" s="147"/>
      <c r="AF9" s="147"/>
      <c r="AG9" s="147"/>
      <c r="AH9" s="147"/>
      <c r="AI9" s="147"/>
      <c r="AJ9" s="147"/>
      <c r="AK9" s="147"/>
      <c r="AL9" s="147"/>
      <c r="AM9" s="147"/>
      <c r="AN9" s="147"/>
      <c r="AO9" s="147"/>
      <c r="AP9" s="172"/>
      <c r="AQ9" s="147"/>
      <c r="AR9" s="147"/>
      <c r="AS9" s="147"/>
      <c r="AT9" s="147"/>
      <c r="AU9" s="147"/>
    </row>
    <row collapsed="false" customFormat="false" customHeight="true" hidden="false" ht="3" outlineLevel="0" r="10">
      <c r="A10" s="187"/>
      <c r="B10" s="229"/>
      <c r="C10" s="230"/>
      <c r="D10" s="231"/>
      <c r="E10" s="231"/>
      <c r="F10" s="232"/>
      <c r="G10" s="230"/>
      <c r="H10" s="230"/>
      <c r="I10" s="230"/>
      <c r="J10" s="233"/>
      <c r="K10" s="233"/>
      <c r="L10" s="234"/>
      <c r="M10" s="235"/>
      <c r="N10" s="208"/>
      <c r="O10" s="208"/>
      <c r="P10" s="208"/>
      <c r="Q10" s="236"/>
      <c r="R10" s="233"/>
      <c r="S10" s="237"/>
      <c r="AA10" s="187"/>
      <c r="AB10" s="187"/>
      <c r="AC10" s="187"/>
      <c r="AD10" s="238"/>
      <c r="AE10" s="147"/>
      <c r="AF10" s="147"/>
      <c r="AG10" s="147"/>
      <c r="AH10" s="147"/>
      <c r="AI10" s="147"/>
      <c r="AJ10" s="147"/>
      <c r="AK10" s="147"/>
      <c r="AL10" s="147"/>
      <c r="AM10" s="147"/>
      <c r="AN10" s="147"/>
      <c r="AO10" s="147"/>
      <c r="AP10" s="172"/>
      <c r="AQ10" s="147"/>
      <c r="AR10" s="147"/>
      <c r="AS10" s="147"/>
      <c r="AT10" s="147"/>
      <c r="AU10" s="147"/>
    </row>
    <row collapsed="false" customFormat="false" customHeight="true" hidden="false" ht="4.5" outlineLevel="0" r="11">
      <c r="A11" s="187"/>
      <c r="B11" s="194"/>
      <c r="C11" s="194"/>
      <c r="D11" s="205"/>
      <c r="E11" s="205"/>
      <c r="F11" s="193"/>
      <c r="G11" s="194"/>
      <c r="H11" s="194"/>
      <c r="I11" s="194"/>
      <c r="J11" s="201"/>
      <c r="K11" s="201"/>
      <c r="L11" s="239"/>
      <c r="M11" s="207"/>
      <c r="N11" s="201"/>
      <c r="O11" s="201"/>
      <c r="P11" s="201"/>
      <c r="Q11" s="207"/>
      <c r="R11" s="201"/>
      <c r="S11" s="195"/>
      <c r="AA11" s="187"/>
      <c r="AB11" s="187"/>
      <c r="AC11" s="187"/>
      <c r="AD11" s="240"/>
      <c r="AE11" s="147"/>
      <c r="AF11" s="147"/>
      <c r="AG11" s="147"/>
      <c r="AH11" s="147"/>
      <c r="AI11" s="147"/>
      <c r="AJ11" s="147"/>
      <c r="AK11" s="147"/>
      <c r="AL11" s="147"/>
      <c r="AM11" s="147"/>
      <c r="AN11" s="147"/>
      <c r="AO11" s="147"/>
      <c r="AP11" s="172"/>
      <c r="AQ11" s="147"/>
      <c r="AR11" s="147"/>
      <c r="AS11" s="147"/>
      <c r="AT11" s="147"/>
      <c r="AU11" s="147"/>
    </row>
    <row collapsed="false" customFormat="true" customHeight="true" hidden="false" ht="22.5" outlineLevel="0" r="12" s="252">
      <c r="A12" s="241"/>
      <c r="B12" s="242" t="s">
        <v>65</v>
      </c>
      <c r="C12" s="242" t="s">
        <v>66</v>
      </c>
      <c r="D12" s="242" t="s">
        <v>67</v>
      </c>
      <c r="E12" s="242" t="s">
        <v>68</v>
      </c>
      <c r="F12" s="243" t="s">
        <v>347</v>
      </c>
      <c r="G12" s="242" t="s">
        <v>61</v>
      </c>
      <c r="H12" s="242" t="s">
        <v>70</v>
      </c>
      <c r="I12" s="242" t="s">
        <v>71</v>
      </c>
      <c r="J12" s="242" t="s">
        <v>72</v>
      </c>
      <c r="K12" s="242" t="s">
        <v>73</v>
      </c>
      <c r="L12" s="244" t="s">
        <v>74</v>
      </c>
      <c r="M12" s="242" t="s">
        <v>75</v>
      </c>
      <c r="N12" s="242" t="s">
        <v>76</v>
      </c>
      <c r="O12" s="242" t="s">
        <v>77</v>
      </c>
      <c r="P12" s="242" t="s">
        <v>78</v>
      </c>
      <c r="Q12" s="242" t="s">
        <v>22</v>
      </c>
      <c r="R12" s="245" t="s">
        <v>348</v>
      </c>
      <c r="S12" s="246"/>
      <c r="T12" s="100"/>
      <c r="U12" s="100"/>
      <c r="V12" s="100"/>
      <c r="W12" s="100"/>
      <c r="X12" s="100"/>
      <c r="Y12" s="100"/>
      <c r="Z12" s="100"/>
      <c r="AA12" s="247" t="s">
        <v>80</v>
      </c>
      <c r="AB12" s="247" t="s">
        <v>81</v>
      </c>
      <c r="AC12" s="247" t="s">
        <v>82</v>
      </c>
      <c r="AD12" s="248" t="n">
        <f aca="false">AA3</f>
        <v>0</v>
      </c>
      <c r="AE12" s="249" t="s">
        <v>83</v>
      </c>
      <c r="AF12" s="250" t="s">
        <v>84</v>
      </c>
      <c r="AG12" s="250" t="s">
        <v>85</v>
      </c>
      <c r="AH12" s="249" t="s">
        <v>86</v>
      </c>
      <c r="AI12" s="249" t="s">
        <v>87</v>
      </c>
      <c r="AJ12" s="249" t="s">
        <v>88</v>
      </c>
      <c r="AK12" s="249" t="s">
        <v>89</v>
      </c>
      <c r="AL12" s="249" t="s">
        <v>90</v>
      </c>
      <c r="AM12" s="249" t="s">
        <v>91</v>
      </c>
      <c r="AN12" s="249" t="s">
        <v>92</v>
      </c>
      <c r="AO12" s="249" t="s">
        <v>93</v>
      </c>
      <c r="AP12" s="251" t="s">
        <v>94</v>
      </c>
      <c r="AQ12" s="251" t="s">
        <v>95</v>
      </c>
      <c r="AR12" s="251" t="s">
        <v>349</v>
      </c>
      <c r="AS12" s="251" t="s">
        <v>350</v>
      </c>
      <c r="AT12" s="251" t="s">
        <v>351</v>
      </c>
      <c r="AU12" s="251" t="s">
        <v>352</v>
      </c>
    </row>
  </sheetData>
  <printOptions headings="false" gridLines="false" gridLinesSet="true" horizontalCentered="false" verticalCentered="false"/>
  <pageMargins left="0.39375" right="0.196527777777778" top="0.590277777777778" bottom="1.18055555555556" header="0.196527777777778" footer="0.196527777777778"/>
  <pageSetup blackAndWhite="false" cellComments="none" copies="1" draft="false" firstPageNumber="0" fitToHeight="0" fitToWidth="1" horizontalDpi="300" orientation="portrait" pageOrder="downThenOver" paperSize="9" scale="100" useFirstPageNumber="false" usePrinterDefaults="false" verticalDpi="300"/>
  <headerFooter differentFirst="false" differentOddEven="false">
    <oddHeader>&amp;L&amp;"Verdana,Regular"&amp;8 [ToolHeader]&amp;C&amp;"Verdana,Regular" [MName]&amp;R&amp;"Verdana,Regular"&amp;8 [BNR]/[MNR]
?[MonatJahr]</oddHeader>
    <oddFooter>&amp;L&amp;"Verdana,Regular"&amp;8 © DATEV eG, gedruckt am &amp;D &amp;T&amp;R&amp;"Verdana,Regular"&amp;8 Seite &amp;P von &amp;N</oddFooter>
  </headerFooter>
  <drawing r:id="rId2"/>
  <legacyDrawing r:id="rId3"/>
</worksheet>
</file>

<file path=xl/worksheets/sheet3.xml><?xml version="1.0" encoding="utf-8"?>
<worksheet xmlns="http://schemas.openxmlformats.org/spreadsheetml/2006/main" xmlns:r="http://schemas.openxmlformats.org/officeDocument/2006/relationships">
  <sheetPr filterMode="false">
    <pageSetUpPr fitToPage="false"/>
  </sheetPr>
  <dimension ref="A1:AD4"/>
  <sheetViews>
    <sheetView colorId="64" defaultGridColor="true" rightToLeft="false" showFormulas="false" showGridLines="true" showOutlineSymbols="true" showRowColHeaders="false" showZeros="true" tabSelected="false" topLeftCell="A1" view="normal" windowProtection="true" workbookViewId="0" zoomScale="100" zoomScaleNormal="100" zoomScalePageLayoutView="100">
      <pane activePane="bottomLeft" topLeftCell="A5" xSplit="0" ySplit="4"/>
      <selection activeCell="A1" activeCellId="0" pane="topLeft" sqref="A1"/>
      <selection activeCell="B5" activeCellId="0" pane="bottomLeft" sqref="B5"/>
    </sheetView>
  </sheetViews>
  <cols>
    <col collapsed="false" hidden="false" max="1" min="1" style="24" width="0.858823529411765"/>
    <col collapsed="false" hidden="false" max="2" min="2" style="25" width="17.2117647058824"/>
    <col collapsed="false" hidden="false" max="3" min="3" style="25" width="82.1764705882353"/>
    <col collapsed="false" hidden="false" max="4" min="4" style="1" width="1.42745098039216"/>
    <col collapsed="false" hidden="false" max="6" min="5" style="1" width="13.1960784313725"/>
    <col collapsed="false" hidden="false" max="7" min="7" style="1" width="11.4666666666667"/>
    <col collapsed="false" hidden="true" max="257" min="8" style="1" width="0"/>
    <col collapsed="false" hidden="false" max="1025" min="258" style="0" width="11.4666666666667"/>
  </cols>
  <sheetData>
    <row collapsed="false" customFormat="false" customHeight="true" hidden="false" ht="18" outlineLevel="0" r="1">
      <c r="A1" s="26"/>
      <c r="B1" s="36" t="str">
        <f aca="false">ToolTitel</f>
        <v>Kassenerfassung für Office V.2.32</v>
      </c>
      <c r="C1" s="28"/>
      <c r="D1" s="29"/>
      <c r="E1" s="30"/>
      <c r="F1" s="30"/>
      <c r="G1" s="30"/>
      <c r="H1" s="30"/>
      <c r="I1" s="30"/>
      <c r="J1" s="30"/>
      <c r="K1" s="30"/>
      <c r="L1" s="30"/>
      <c r="M1" s="30"/>
      <c r="N1" s="30"/>
      <c r="O1" s="30"/>
      <c r="P1" s="30"/>
      <c r="Q1" s="30"/>
      <c r="R1" s="30"/>
      <c r="S1" s="30"/>
      <c r="T1" s="30"/>
      <c r="U1" s="30"/>
      <c r="V1" s="30"/>
      <c r="W1" s="30"/>
      <c r="X1" s="30"/>
      <c r="Y1" s="30"/>
    </row>
    <row collapsed="false" customFormat="false" customHeight="true" hidden="false" ht="24" outlineLevel="0" r="2">
      <c r="B2" s="31"/>
      <c r="C2" s="32"/>
      <c r="D2" s="30"/>
      <c r="E2" s="30"/>
      <c r="F2" s="30"/>
      <c r="G2" s="30"/>
      <c r="H2" s="30"/>
      <c r="I2" s="30"/>
      <c r="J2" s="30"/>
      <c r="K2" s="30"/>
      <c r="L2" s="30"/>
      <c r="M2" s="30"/>
      <c r="N2" s="30"/>
      <c r="O2" s="30"/>
      <c r="P2" s="30"/>
      <c r="Q2" s="30"/>
      <c r="R2" s="30"/>
      <c r="S2" s="30"/>
      <c r="T2" s="30"/>
      <c r="U2" s="30"/>
      <c r="V2" s="30"/>
      <c r="W2" s="30"/>
      <c r="X2" s="30"/>
      <c r="Y2" s="30"/>
    </row>
    <row collapsed="false" customFormat="false" customHeight="true" hidden="false" ht="21.75" outlineLevel="0" r="3">
      <c r="B3" s="37" t="s">
        <v>25</v>
      </c>
      <c r="C3" s="37"/>
      <c r="AD3" s="1" t="n">
        <v>0</v>
      </c>
    </row>
    <row collapsed="false" customFormat="false" customHeight="true" hidden="false" ht="21" outlineLevel="0" r="4">
      <c r="B4" s="35" t="s">
        <v>26</v>
      </c>
      <c r="C4" s="35" t="s">
        <v>27</v>
      </c>
    </row>
  </sheetData>
  <mergeCells count="1">
    <mergeCell ref="B3:C3"/>
  </mergeCells>
  <printOptions headings="false" gridLines="false" gridLinesSet="true" horizontalCentered="false" verticalCentered="false"/>
  <pageMargins left="0.7875" right="0.7875" top="0.984027777777778" bottom="0.984027777777778"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&amp;L&amp;"Verdana,Regular"&amp;8 [ToolHeader]&amp;C&amp;"Verdana,Regular" [MName]&amp;R&amp;"Verdana,Regular"&amp;8 [BNR]/[MNR]
?[MonatJahr]</oddHeader>
    <oddFooter>&amp;L&amp;"Verdana,Regular"&amp;8 © DATEV eG, gedruckt am &amp;D &amp;T&amp;R&amp;"Verdana,Regular"&amp;8 Seite &amp;P von &amp;N</oddFooter>
  </headerFooter>
  <drawing r:id="rId2"/>
  <legacyDrawing r:id="rId3"/>
</worksheet>
</file>

<file path=xl/worksheets/sheet4.xml><?xml version="1.0" encoding="utf-8"?>
<worksheet xmlns="http://schemas.openxmlformats.org/spreadsheetml/2006/main" xmlns:r="http://schemas.openxmlformats.org/officeDocument/2006/relationships">
  <sheetPr filterMode="false">
    <pageSetUpPr fitToPage="false"/>
  </sheetPr>
  <dimension ref="A1:AG426"/>
  <sheetViews>
    <sheetView colorId="64" defaultGridColor="true" rightToLeft="false" showFormulas="false" showGridLines="true" showOutlineSymbols="true" showRowColHeaders="false" showZeros="true" tabSelected="false" topLeftCell="A1" view="normal" windowProtection="true" workbookViewId="0" zoomScale="100" zoomScaleNormal="100" zoomScalePageLayoutView="100">
      <pane activePane="bottomLeft" topLeftCell="A5" xSplit="0" ySplit="4"/>
      <selection activeCell="A1" activeCellId="0" pane="topLeft" sqref="A1"/>
      <selection activeCell="B5" activeCellId="0" pane="bottomLeft" sqref="B5"/>
    </sheetView>
  </sheetViews>
  <cols>
    <col collapsed="false" hidden="false" max="1" min="1" style="24" width="0.858823529411765"/>
    <col collapsed="false" hidden="false" max="2" min="2" style="38" width="12.6156862745098"/>
    <col collapsed="false" hidden="false" max="17" min="3" style="39" width="6.16862745098039"/>
    <col collapsed="false" hidden="false" max="18" min="18" style="40" width="12.9058823529412"/>
    <col collapsed="false" hidden="false" max="19" min="19" style="41" width="21.3725490196078"/>
    <col collapsed="false" hidden="false" max="20" min="20" style="41" width="0.858823529411765"/>
    <col collapsed="false" hidden="false" max="26" min="21" style="41" width="11.4666666666667"/>
    <col collapsed="false" hidden="true" max="257" min="27" style="41" width="0"/>
    <col collapsed="false" hidden="false" max="1025" min="258" style="0" width="11.4666666666667"/>
  </cols>
  <sheetData>
    <row collapsed="false" customFormat="true" customHeight="true" hidden="false" ht="18" outlineLevel="0" r="1" s="24">
      <c r="A1" s="26"/>
      <c r="B1" s="36" t="str">
        <f aca="false">ToolTitel</f>
        <v>Kassenerfassung für Office V.2.32</v>
      </c>
      <c r="C1" s="28"/>
      <c r="D1" s="28"/>
      <c r="E1" s="28"/>
      <c r="F1" s="28"/>
      <c r="G1" s="28"/>
      <c r="H1" s="28"/>
      <c r="I1" s="28"/>
      <c r="J1" s="28"/>
      <c r="K1" s="28"/>
      <c r="L1" s="28"/>
      <c r="M1" s="28"/>
      <c r="N1" s="28"/>
      <c r="O1" s="28"/>
      <c r="P1" s="28"/>
      <c r="Q1" s="28"/>
      <c r="R1" s="28"/>
      <c r="S1" s="28"/>
      <c r="T1" s="32"/>
      <c r="U1" s="32"/>
      <c r="V1" s="32"/>
      <c r="W1" s="32"/>
      <c r="X1" s="32"/>
      <c r="Y1" s="32"/>
      <c r="Z1" s="32"/>
    </row>
    <row collapsed="false" customFormat="true" customHeight="true" hidden="false" ht="24" outlineLevel="0" r="2" s="24">
      <c r="B2" s="31"/>
      <c r="C2" s="32"/>
      <c r="D2" s="32"/>
      <c r="E2" s="32"/>
      <c r="F2" s="32"/>
      <c r="G2" s="32"/>
      <c r="H2" s="32"/>
      <c r="I2" s="32"/>
      <c r="J2" s="32"/>
      <c r="K2" s="32"/>
      <c r="L2" s="32"/>
      <c r="M2" s="32"/>
      <c r="N2" s="32"/>
      <c r="O2" s="32"/>
      <c r="P2" s="32"/>
      <c r="Q2" s="32"/>
      <c r="R2" s="32"/>
      <c r="S2" s="32"/>
      <c r="T2" s="32"/>
      <c r="U2" s="32"/>
      <c r="V2" s="32"/>
      <c r="W2" s="32"/>
      <c r="X2" s="32"/>
      <c r="Y2" s="32"/>
      <c r="Z2" s="32"/>
    </row>
    <row collapsed="false" customFormat="true" customHeight="true" hidden="false" ht="21.75" outlineLevel="0" r="3" s="24">
      <c r="B3" s="42" t="s">
        <v>28</v>
      </c>
      <c r="C3" s="43"/>
      <c r="D3" s="43"/>
      <c r="E3" s="44"/>
      <c r="F3" s="44"/>
      <c r="G3" s="44"/>
      <c r="H3" s="44"/>
      <c r="I3" s="44"/>
      <c r="J3" s="44"/>
      <c r="K3" s="44"/>
      <c r="L3" s="44"/>
      <c r="M3" s="44"/>
      <c r="N3" s="44"/>
      <c r="O3" s="44"/>
      <c r="P3" s="44"/>
      <c r="Q3" s="44"/>
      <c r="R3" s="44"/>
      <c r="S3" s="45"/>
    </row>
    <row collapsed="false" customFormat="true" customHeight="true" hidden="false" ht="21" outlineLevel="0" r="4" s="24">
      <c r="B4" s="46" t="s">
        <v>29</v>
      </c>
      <c r="C4" s="47" t="n">
        <v>0.01</v>
      </c>
      <c r="D4" s="47" t="n">
        <v>0.02</v>
      </c>
      <c r="E4" s="47" t="n">
        <v>0.05</v>
      </c>
      <c r="F4" s="47" t="n">
        <v>0.1</v>
      </c>
      <c r="G4" s="47" t="n">
        <v>0.2</v>
      </c>
      <c r="H4" s="47" t="n">
        <v>0.5</v>
      </c>
      <c r="I4" s="48" t="n">
        <v>1</v>
      </c>
      <c r="J4" s="48" t="n">
        <v>2</v>
      </c>
      <c r="K4" s="48" t="n">
        <v>5</v>
      </c>
      <c r="L4" s="48" t="n">
        <v>10</v>
      </c>
      <c r="M4" s="48" t="n">
        <v>20</v>
      </c>
      <c r="N4" s="48" t="n">
        <v>50</v>
      </c>
      <c r="O4" s="48" t="n">
        <v>100</v>
      </c>
      <c r="P4" s="48" t="n">
        <v>200</v>
      </c>
      <c r="Q4" s="48" t="n">
        <v>500</v>
      </c>
      <c r="R4" s="49" t="s">
        <v>30</v>
      </c>
      <c r="S4" s="50" t="s">
        <v>31</v>
      </c>
    </row>
    <row collapsed="false" customFormat="true" customHeight="false" hidden="false" ht="14.1" outlineLevel="0" r="5" s="24">
      <c r="B5" s="51"/>
      <c r="C5" s="52"/>
      <c r="D5" s="52"/>
      <c r="E5" s="52"/>
      <c r="F5" s="52"/>
      <c r="G5" s="52"/>
      <c r="H5" s="52"/>
      <c r="I5" s="52"/>
      <c r="J5" s="52"/>
      <c r="K5" s="52"/>
      <c r="L5" s="52"/>
      <c r="M5" s="52"/>
      <c r="N5" s="52"/>
      <c r="O5" s="52"/>
      <c r="P5" s="52"/>
      <c r="Q5" s="52"/>
      <c r="R5" s="53"/>
      <c r="S5" s="54"/>
    </row>
    <row collapsed="false" customFormat="true" customHeight="false" hidden="false" ht="14.1" outlineLevel="0" r="6" s="24">
      <c r="B6" s="51"/>
      <c r="C6" s="52"/>
      <c r="D6" s="52"/>
      <c r="E6" s="52"/>
      <c r="F6" s="52"/>
      <c r="G6" s="52"/>
      <c r="H6" s="52"/>
      <c r="I6" s="52"/>
      <c r="J6" s="52"/>
      <c r="K6" s="52"/>
      <c r="L6" s="52"/>
      <c r="M6" s="52"/>
      <c r="N6" s="52"/>
      <c r="O6" s="52"/>
      <c r="P6" s="52"/>
      <c r="Q6" s="52"/>
      <c r="R6" s="53"/>
      <c r="S6" s="54"/>
    </row>
    <row collapsed="false" customFormat="true" customHeight="false" hidden="false" ht="14.1" outlineLevel="0" r="7" s="24">
      <c r="B7" s="51"/>
      <c r="C7" s="52"/>
      <c r="D7" s="52"/>
      <c r="E7" s="52"/>
      <c r="F7" s="52"/>
      <c r="G7" s="52"/>
      <c r="H7" s="52"/>
      <c r="I7" s="52"/>
      <c r="J7" s="52"/>
      <c r="K7" s="52"/>
      <c r="L7" s="52"/>
      <c r="M7" s="52"/>
      <c r="N7" s="52"/>
      <c r="O7" s="52"/>
      <c r="P7" s="52"/>
      <c r="Q7" s="52"/>
      <c r="R7" s="53"/>
      <c r="S7" s="54"/>
    </row>
    <row collapsed="false" customFormat="true" customHeight="false" hidden="false" ht="14.1" outlineLevel="0" r="8" s="24">
      <c r="B8" s="51"/>
      <c r="C8" s="52"/>
      <c r="D8" s="52"/>
      <c r="E8" s="52"/>
      <c r="F8" s="52"/>
      <c r="G8" s="52"/>
      <c r="H8" s="52"/>
      <c r="I8" s="52"/>
      <c r="J8" s="52"/>
      <c r="K8" s="52"/>
      <c r="L8" s="52"/>
      <c r="M8" s="52"/>
      <c r="N8" s="52"/>
      <c r="O8" s="52"/>
      <c r="P8" s="52"/>
      <c r="Q8" s="52"/>
      <c r="R8" s="53"/>
      <c r="S8" s="54"/>
    </row>
    <row collapsed="false" customFormat="true" customHeight="false" hidden="false" ht="14.1" outlineLevel="0" r="9" s="24">
      <c r="B9" s="51"/>
      <c r="C9" s="52"/>
      <c r="D9" s="52"/>
      <c r="E9" s="52"/>
      <c r="F9" s="52"/>
      <c r="G9" s="52"/>
      <c r="H9" s="52"/>
      <c r="I9" s="52"/>
      <c r="J9" s="52"/>
      <c r="K9" s="52"/>
      <c r="L9" s="52"/>
      <c r="M9" s="52"/>
      <c r="N9" s="52"/>
      <c r="O9" s="52"/>
      <c r="P9" s="52"/>
      <c r="Q9" s="52"/>
      <c r="R9" s="53"/>
      <c r="S9" s="54"/>
    </row>
    <row collapsed="false" customFormat="true" customHeight="false" hidden="false" ht="14.1" outlineLevel="0" r="10" s="24">
      <c r="B10" s="51"/>
      <c r="C10" s="52"/>
      <c r="D10" s="52"/>
      <c r="E10" s="52"/>
      <c r="F10" s="52"/>
      <c r="G10" s="52"/>
      <c r="H10" s="52"/>
      <c r="I10" s="52"/>
      <c r="J10" s="52"/>
      <c r="K10" s="52"/>
      <c r="L10" s="52"/>
      <c r="M10" s="52"/>
      <c r="N10" s="52"/>
      <c r="O10" s="52"/>
      <c r="P10" s="52"/>
      <c r="Q10" s="52"/>
      <c r="R10" s="53"/>
      <c r="S10" s="54"/>
    </row>
    <row collapsed="false" customFormat="true" customHeight="false" hidden="false" ht="14.1" outlineLevel="0" r="11" s="24">
      <c r="B11" s="51"/>
      <c r="C11" s="52"/>
      <c r="D11" s="52"/>
      <c r="E11" s="52"/>
      <c r="F11" s="52"/>
      <c r="G11" s="52"/>
      <c r="H11" s="52"/>
      <c r="I11" s="52"/>
      <c r="J11" s="52"/>
      <c r="K11" s="52"/>
      <c r="L11" s="52"/>
      <c r="M11" s="52"/>
      <c r="N11" s="52"/>
      <c r="O11" s="52"/>
      <c r="P11" s="52"/>
      <c r="Q11" s="52"/>
      <c r="R11" s="53"/>
      <c r="S11" s="54"/>
    </row>
    <row collapsed="false" customFormat="true" customHeight="false" hidden="false" ht="14.1" outlineLevel="0" r="12" s="24">
      <c r="B12" s="51"/>
      <c r="C12" s="52"/>
      <c r="D12" s="52"/>
      <c r="E12" s="52"/>
      <c r="F12" s="52"/>
      <c r="G12" s="52"/>
      <c r="H12" s="52"/>
      <c r="I12" s="52"/>
      <c r="J12" s="52"/>
      <c r="K12" s="52"/>
      <c r="L12" s="52"/>
      <c r="M12" s="52"/>
      <c r="N12" s="52"/>
      <c r="O12" s="52"/>
      <c r="P12" s="52"/>
      <c r="Q12" s="52"/>
      <c r="R12" s="53"/>
      <c r="S12" s="54"/>
    </row>
    <row collapsed="false" customFormat="true" customHeight="false" hidden="false" ht="14.1" outlineLevel="0" r="13" s="24">
      <c r="B13" s="51"/>
      <c r="C13" s="52"/>
      <c r="D13" s="52"/>
      <c r="E13" s="52"/>
      <c r="F13" s="52"/>
      <c r="G13" s="52"/>
      <c r="H13" s="52"/>
      <c r="I13" s="52"/>
      <c r="J13" s="52"/>
      <c r="K13" s="52"/>
      <c r="L13" s="52"/>
      <c r="M13" s="52"/>
      <c r="N13" s="52"/>
      <c r="O13" s="52"/>
      <c r="P13" s="52"/>
      <c r="Q13" s="52"/>
      <c r="R13" s="53"/>
      <c r="S13" s="54"/>
    </row>
    <row collapsed="false" customFormat="true" customHeight="false" hidden="false" ht="14.1" outlineLevel="0" r="14" s="24">
      <c r="B14" s="51"/>
      <c r="C14" s="52"/>
      <c r="D14" s="52"/>
      <c r="E14" s="52"/>
      <c r="F14" s="52"/>
      <c r="G14" s="52"/>
      <c r="H14" s="52"/>
      <c r="I14" s="52"/>
      <c r="J14" s="52"/>
      <c r="K14" s="52"/>
      <c r="L14" s="52"/>
      <c r="M14" s="52"/>
      <c r="N14" s="52"/>
      <c r="O14" s="52"/>
      <c r="P14" s="52"/>
      <c r="Q14" s="52"/>
      <c r="R14" s="53"/>
      <c r="S14" s="54"/>
    </row>
    <row collapsed="false" customFormat="true" customHeight="false" hidden="false" ht="14.1" outlineLevel="0" r="15" s="24">
      <c r="B15" s="51"/>
      <c r="C15" s="52"/>
      <c r="D15" s="52"/>
      <c r="E15" s="52"/>
      <c r="F15" s="52"/>
      <c r="G15" s="52"/>
      <c r="H15" s="52"/>
      <c r="I15" s="52"/>
      <c r="J15" s="52"/>
      <c r="K15" s="52"/>
      <c r="L15" s="52"/>
      <c r="M15" s="52"/>
      <c r="N15" s="52"/>
      <c r="O15" s="52"/>
      <c r="P15" s="52"/>
      <c r="Q15" s="52"/>
      <c r="R15" s="53"/>
      <c r="S15" s="54"/>
    </row>
    <row collapsed="false" customFormat="true" customHeight="false" hidden="false" ht="14.1" outlineLevel="0" r="16" s="24">
      <c r="B16" s="51"/>
      <c r="C16" s="52"/>
      <c r="D16" s="52"/>
      <c r="E16" s="52"/>
      <c r="F16" s="52"/>
      <c r="G16" s="52"/>
      <c r="H16" s="52"/>
      <c r="I16" s="52"/>
      <c r="J16" s="52"/>
      <c r="K16" s="52"/>
      <c r="L16" s="52"/>
      <c r="M16" s="52"/>
      <c r="N16" s="52"/>
      <c r="O16" s="52"/>
      <c r="P16" s="52"/>
      <c r="Q16" s="52"/>
      <c r="R16" s="53"/>
      <c r="S16" s="54"/>
    </row>
    <row collapsed="false" customFormat="true" customHeight="false" hidden="false" ht="14.1" outlineLevel="0" r="17" s="24">
      <c r="B17" s="51"/>
      <c r="C17" s="52"/>
      <c r="D17" s="52"/>
      <c r="E17" s="52"/>
      <c r="F17" s="52"/>
      <c r="G17" s="52"/>
      <c r="H17" s="52"/>
      <c r="I17" s="52"/>
      <c r="J17" s="52"/>
      <c r="K17" s="52"/>
      <c r="L17" s="52"/>
      <c r="M17" s="52"/>
      <c r="N17" s="52"/>
      <c r="O17" s="52"/>
      <c r="P17" s="52"/>
      <c r="Q17" s="52"/>
      <c r="R17" s="53"/>
      <c r="S17" s="54"/>
    </row>
    <row collapsed="false" customFormat="true" customHeight="false" hidden="false" ht="14.1" outlineLevel="0" r="18" s="24">
      <c r="B18" s="51"/>
      <c r="C18" s="52"/>
      <c r="D18" s="52"/>
      <c r="E18" s="52"/>
      <c r="F18" s="52"/>
      <c r="G18" s="52"/>
      <c r="H18" s="52"/>
      <c r="I18" s="52"/>
      <c r="J18" s="52"/>
      <c r="K18" s="52"/>
      <c r="L18" s="52"/>
      <c r="M18" s="52"/>
      <c r="N18" s="52"/>
      <c r="O18" s="52"/>
      <c r="P18" s="52"/>
      <c r="Q18" s="52"/>
      <c r="R18" s="53"/>
      <c r="S18" s="54"/>
    </row>
    <row collapsed="false" customFormat="true" customHeight="false" hidden="false" ht="14.1" outlineLevel="0" r="19" s="24">
      <c r="B19" s="51"/>
      <c r="C19" s="52"/>
      <c r="D19" s="52"/>
      <c r="E19" s="52"/>
      <c r="F19" s="52"/>
      <c r="G19" s="52"/>
      <c r="H19" s="52"/>
      <c r="I19" s="52"/>
      <c r="J19" s="52"/>
      <c r="K19" s="52"/>
      <c r="L19" s="52"/>
      <c r="M19" s="52"/>
      <c r="N19" s="52"/>
      <c r="O19" s="52"/>
      <c r="P19" s="52"/>
      <c r="Q19" s="52"/>
      <c r="R19" s="53"/>
      <c r="S19" s="54"/>
    </row>
    <row collapsed="false" customFormat="true" customHeight="false" hidden="false" ht="14.1" outlineLevel="0" r="20" s="24">
      <c r="B20" s="51"/>
      <c r="C20" s="52"/>
      <c r="D20" s="52"/>
      <c r="E20" s="52"/>
      <c r="F20" s="52"/>
      <c r="G20" s="52"/>
      <c r="H20" s="52"/>
      <c r="I20" s="52"/>
      <c r="J20" s="52"/>
      <c r="K20" s="52"/>
      <c r="L20" s="52"/>
      <c r="M20" s="52"/>
      <c r="N20" s="52"/>
      <c r="O20" s="52"/>
      <c r="P20" s="52"/>
      <c r="Q20" s="52"/>
      <c r="R20" s="53"/>
      <c r="S20" s="54"/>
    </row>
    <row collapsed="false" customFormat="true" customHeight="false" hidden="false" ht="14.1" outlineLevel="0" r="21" s="24">
      <c r="B21" s="51"/>
      <c r="C21" s="52"/>
      <c r="D21" s="52"/>
      <c r="E21" s="52"/>
      <c r="F21" s="52"/>
      <c r="G21" s="52"/>
      <c r="H21" s="52"/>
      <c r="I21" s="52"/>
      <c r="J21" s="52"/>
      <c r="K21" s="52"/>
      <c r="L21" s="52"/>
      <c r="M21" s="52"/>
      <c r="N21" s="52"/>
      <c r="O21" s="52"/>
      <c r="P21" s="52"/>
      <c r="Q21" s="52"/>
      <c r="R21" s="53"/>
      <c r="S21" s="54"/>
    </row>
    <row collapsed="false" customFormat="true" customHeight="false" hidden="false" ht="14.1" outlineLevel="0" r="22" s="24">
      <c r="B22" s="51"/>
      <c r="C22" s="52"/>
      <c r="D22" s="52"/>
      <c r="E22" s="52"/>
      <c r="F22" s="52"/>
      <c r="G22" s="52"/>
      <c r="H22" s="52"/>
      <c r="I22" s="52"/>
      <c r="J22" s="52"/>
      <c r="K22" s="52"/>
      <c r="L22" s="52"/>
      <c r="M22" s="52"/>
      <c r="N22" s="52"/>
      <c r="O22" s="52"/>
      <c r="P22" s="52"/>
      <c r="Q22" s="52"/>
      <c r="R22" s="53"/>
      <c r="S22" s="54"/>
    </row>
    <row collapsed="false" customFormat="true" customHeight="false" hidden="false" ht="14.1" outlineLevel="0" r="23" s="24">
      <c r="B23" s="51"/>
      <c r="C23" s="52"/>
      <c r="D23" s="52"/>
      <c r="E23" s="52"/>
      <c r="F23" s="52"/>
      <c r="G23" s="52"/>
      <c r="H23" s="52"/>
      <c r="I23" s="52"/>
      <c r="J23" s="52"/>
      <c r="K23" s="52"/>
      <c r="L23" s="52"/>
      <c r="M23" s="52"/>
      <c r="N23" s="52"/>
      <c r="O23" s="52"/>
      <c r="P23" s="52"/>
      <c r="Q23" s="52"/>
      <c r="R23" s="53"/>
      <c r="S23" s="54"/>
    </row>
    <row collapsed="false" customFormat="true" customHeight="false" hidden="false" ht="14.1" outlineLevel="0" r="24" s="24">
      <c r="B24" s="51"/>
      <c r="C24" s="52"/>
      <c r="D24" s="52"/>
      <c r="E24" s="52"/>
      <c r="F24" s="52"/>
      <c r="G24" s="52"/>
      <c r="H24" s="52"/>
      <c r="I24" s="52"/>
      <c r="J24" s="52"/>
      <c r="K24" s="52"/>
      <c r="L24" s="52"/>
      <c r="M24" s="52"/>
      <c r="N24" s="52"/>
      <c r="O24" s="52"/>
      <c r="P24" s="52"/>
      <c r="Q24" s="52"/>
      <c r="R24" s="53"/>
      <c r="S24" s="54"/>
    </row>
    <row collapsed="false" customFormat="true" customHeight="false" hidden="false" ht="14.1" outlineLevel="0" r="25" s="24">
      <c r="B25" s="51"/>
      <c r="C25" s="52"/>
      <c r="D25" s="52"/>
      <c r="E25" s="52"/>
      <c r="F25" s="52"/>
      <c r="G25" s="52"/>
      <c r="H25" s="52"/>
      <c r="I25" s="52"/>
      <c r="J25" s="52"/>
      <c r="K25" s="52"/>
      <c r="L25" s="52"/>
      <c r="M25" s="52"/>
      <c r="N25" s="52"/>
      <c r="O25" s="52"/>
      <c r="P25" s="52"/>
      <c r="Q25" s="52"/>
      <c r="R25" s="53"/>
      <c r="S25" s="54"/>
    </row>
    <row collapsed="false" customFormat="true" customHeight="false" hidden="false" ht="14.1" outlineLevel="0" r="26" s="24">
      <c r="B26" s="51"/>
      <c r="C26" s="52"/>
      <c r="D26" s="52"/>
      <c r="E26" s="52"/>
      <c r="F26" s="52"/>
      <c r="G26" s="52"/>
      <c r="H26" s="52"/>
      <c r="I26" s="52"/>
      <c r="J26" s="52"/>
      <c r="K26" s="52"/>
      <c r="L26" s="52"/>
      <c r="M26" s="52"/>
      <c r="N26" s="52"/>
      <c r="O26" s="52"/>
      <c r="P26" s="52"/>
      <c r="Q26" s="52"/>
      <c r="R26" s="53"/>
      <c r="S26" s="54"/>
    </row>
    <row collapsed="false" customFormat="true" customHeight="false" hidden="false" ht="14.1" outlineLevel="0" r="27" s="24">
      <c r="B27" s="51"/>
      <c r="C27" s="52"/>
      <c r="D27" s="52"/>
      <c r="E27" s="52"/>
      <c r="F27" s="52"/>
      <c r="G27" s="52"/>
      <c r="H27" s="52"/>
      <c r="I27" s="52"/>
      <c r="J27" s="52"/>
      <c r="K27" s="52"/>
      <c r="L27" s="52"/>
      <c r="M27" s="52"/>
      <c r="N27" s="52"/>
      <c r="O27" s="52"/>
      <c r="P27" s="52"/>
      <c r="Q27" s="52"/>
      <c r="R27" s="53"/>
      <c r="S27" s="54"/>
    </row>
    <row collapsed="false" customFormat="true" customHeight="false" hidden="false" ht="14.1" outlineLevel="0" r="28" s="24">
      <c r="B28" s="51"/>
      <c r="C28" s="52"/>
      <c r="D28" s="52"/>
      <c r="E28" s="52"/>
      <c r="F28" s="52"/>
      <c r="G28" s="52"/>
      <c r="H28" s="52"/>
      <c r="I28" s="52"/>
      <c r="J28" s="52"/>
      <c r="K28" s="52"/>
      <c r="L28" s="52"/>
      <c r="M28" s="52"/>
      <c r="N28" s="52"/>
      <c r="O28" s="52"/>
      <c r="P28" s="52"/>
      <c r="Q28" s="52"/>
      <c r="R28" s="53"/>
      <c r="S28" s="54"/>
    </row>
    <row collapsed="false" customFormat="true" customHeight="false" hidden="false" ht="14.1" outlineLevel="0" r="29" s="24">
      <c r="B29" s="51"/>
      <c r="C29" s="52"/>
      <c r="D29" s="52"/>
      <c r="E29" s="52"/>
      <c r="F29" s="52"/>
      <c r="G29" s="52"/>
      <c r="H29" s="52"/>
      <c r="I29" s="52"/>
      <c r="J29" s="52"/>
      <c r="K29" s="52"/>
      <c r="L29" s="52"/>
      <c r="M29" s="52"/>
      <c r="N29" s="52"/>
      <c r="O29" s="52"/>
      <c r="P29" s="52"/>
      <c r="Q29" s="52"/>
      <c r="R29" s="53"/>
      <c r="S29" s="54"/>
    </row>
    <row collapsed="false" customFormat="true" customHeight="false" hidden="false" ht="14.1" outlineLevel="0" r="30" s="24">
      <c r="B30" s="51"/>
      <c r="C30" s="52"/>
      <c r="D30" s="52"/>
      <c r="E30" s="52"/>
      <c r="F30" s="52"/>
      <c r="G30" s="52"/>
      <c r="H30" s="52"/>
      <c r="I30" s="52"/>
      <c r="J30" s="52"/>
      <c r="K30" s="52"/>
      <c r="L30" s="52"/>
      <c r="M30" s="52"/>
      <c r="N30" s="52"/>
      <c r="O30" s="52"/>
      <c r="P30" s="52"/>
      <c r="Q30" s="52"/>
      <c r="R30" s="53"/>
      <c r="S30" s="54"/>
    </row>
    <row collapsed="false" customFormat="true" customHeight="false" hidden="false" ht="14.1" outlineLevel="0" r="31" s="24">
      <c r="B31" s="51"/>
      <c r="C31" s="52"/>
      <c r="D31" s="52"/>
      <c r="E31" s="52"/>
      <c r="F31" s="52"/>
      <c r="G31" s="52"/>
      <c r="H31" s="52"/>
      <c r="I31" s="52"/>
      <c r="J31" s="52"/>
      <c r="K31" s="52"/>
      <c r="L31" s="52"/>
      <c r="M31" s="52"/>
      <c r="N31" s="52"/>
      <c r="O31" s="52"/>
      <c r="P31" s="52"/>
      <c r="Q31" s="52"/>
      <c r="R31" s="53"/>
      <c r="S31" s="54"/>
    </row>
    <row collapsed="false" customFormat="true" customHeight="false" hidden="false" ht="14.1" outlineLevel="0" r="32" s="24">
      <c r="B32" s="51"/>
      <c r="C32" s="52"/>
      <c r="D32" s="52"/>
      <c r="E32" s="52"/>
      <c r="F32" s="52"/>
      <c r="G32" s="52"/>
      <c r="H32" s="52"/>
      <c r="I32" s="52"/>
      <c r="J32" s="52"/>
      <c r="K32" s="52"/>
      <c r="L32" s="52"/>
      <c r="M32" s="52"/>
      <c r="N32" s="52"/>
      <c r="O32" s="52"/>
      <c r="P32" s="52"/>
      <c r="Q32" s="52"/>
      <c r="R32" s="53"/>
      <c r="S32" s="54"/>
    </row>
    <row collapsed="false" customFormat="true" customHeight="false" hidden="false" ht="14.1" outlineLevel="0" r="33" s="24">
      <c r="B33" s="51"/>
      <c r="C33" s="52"/>
      <c r="D33" s="52"/>
      <c r="E33" s="52"/>
      <c r="F33" s="52"/>
      <c r="G33" s="52"/>
      <c r="H33" s="52"/>
      <c r="I33" s="52"/>
      <c r="J33" s="52"/>
      <c r="K33" s="52"/>
      <c r="L33" s="52"/>
      <c r="M33" s="52"/>
      <c r="N33" s="52"/>
      <c r="O33" s="52"/>
      <c r="P33" s="52"/>
      <c r="Q33" s="52"/>
      <c r="R33" s="53"/>
      <c r="S33" s="54"/>
    </row>
    <row collapsed="false" customFormat="true" customHeight="false" hidden="false" ht="14.1" outlineLevel="0" r="34" s="24">
      <c r="B34" s="51"/>
      <c r="C34" s="52"/>
      <c r="D34" s="52"/>
      <c r="E34" s="52"/>
      <c r="F34" s="52"/>
      <c r="G34" s="52"/>
      <c r="H34" s="52"/>
      <c r="I34" s="52"/>
      <c r="J34" s="52"/>
      <c r="K34" s="52"/>
      <c r="L34" s="52"/>
      <c r="M34" s="52"/>
      <c r="N34" s="52"/>
      <c r="O34" s="52"/>
      <c r="P34" s="52"/>
      <c r="Q34" s="52"/>
      <c r="R34" s="53"/>
      <c r="S34" s="54"/>
    </row>
    <row collapsed="false" customFormat="true" customHeight="false" hidden="false" ht="14.1" outlineLevel="0" r="35" s="24">
      <c r="B35" s="51"/>
      <c r="C35" s="52"/>
      <c r="D35" s="52"/>
      <c r="E35" s="52"/>
      <c r="F35" s="52"/>
      <c r="G35" s="52"/>
      <c r="H35" s="52"/>
      <c r="I35" s="52"/>
      <c r="J35" s="52"/>
      <c r="K35" s="52"/>
      <c r="L35" s="52"/>
      <c r="M35" s="52"/>
      <c r="N35" s="52"/>
      <c r="O35" s="52"/>
      <c r="P35" s="52"/>
      <c r="Q35" s="52"/>
      <c r="R35" s="53"/>
      <c r="S35" s="54"/>
    </row>
    <row collapsed="false" customFormat="true" customHeight="false" hidden="false" ht="14.1" outlineLevel="0" r="36" s="24">
      <c r="B36" s="51"/>
      <c r="C36" s="52"/>
      <c r="D36" s="52"/>
      <c r="E36" s="52"/>
      <c r="F36" s="52"/>
      <c r="G36" s="52"/>
      <c r="H36" s="52"/>
      <c r="I36" s="52"/>
      <c r="J36" s="52"/>
      <c r="K36" s="52"/>
      <c r="L36" s="52"/>
      <c r="M36" s="52"/>
      <c r="N36" s="52"/>
      <c r="O36" s="52"/>
      <c r="P36" s="52"/>
      <c r="Q36" s="52"/>
      <c r="R36" s="53"/>
      <c r="S36" s="54"/>
    </row>
    <row collapsed="false" customFormat="true" customHeight="false" hidden="false" ht="14.1" outlineLevel="0" r="37" s="24">
      <c r="B37" s="51"/>
      <c r="C37" s="52"/>
      <c r="D37" s="52"/>
      <c r="E37" s="52"/>
      <c r="F37" s="52"/>
      <c r="G37" s="52"/>
      <c r="H37" s="52"/>
      <c r="I37" s="52"/>
      <c r="J37" s="52"/>
      <c r="K37" s="52"/>
      <c r="L37" s="52"/>
      <c r="M37" s="52"/>
      <c r="N37" s="52"/>
      <c r="O37" s="52"/>
      <c r="P37" s="52"/>
      <c r="Q37" s="52"/>
      <c r="R37" s="53"/>
      <c r="S37" s="54"/>
    </row>
    <row collapsed="false" customFormat="true" customHeight="false" hidden="false" ht="14.1" outlineLevel="0" r="38" s="24">
      <c r="B38" s="51"/>
      <c r="C38" s="52"/>
      <c r="D38" s="52"/>
      <c r="E38" s="52"/>
      <c r="F38" s="52"/>
      <c r="G38" s="52"/>
      <c r="H38" s="52"/>
      <c r="I38" s="52"/>
      <c r="J38" s="52"/>
      <c r="K38" s="52"/>
      <c r="L38" s="52"/>
      <c r="M38" s="52"/>
      <c r="N38" s="52"/>
      <c r="O38" s="52"/>
      <c r="P38" s="52"/>
      <c r="Q38" s="52"/>
      <c r="R38" s="53"/>
      <c r="S38" s="54"/>
    </row>
    <row collapsed="false" customFormat="true" customHeight="false" hidden="false" ht="14.1" outlineLevel="0" r="39" s="24">
      <c r="B39" s="51"/>
      <c r="C39" s="52"/>
      <c r="D39" s="52"/>
      <c r="E39" s="52"/>
      <c r="F39" s="52"/>
      <c r="G39" s="52"/>
      <c r="H39" s="52"/>
      <c r="I39" s="52"/>
      <c r="J39" s="52"/>
      <c r="K39" s="52"/>
      <c r="L39" s="52"/>
      <c r="M39" s="52"/>
      <c r="N39" s="52"/>
      <c r="O39" s="52"/>
      <c r="P39" s="52"/>
      <c r="Q39" s="52"/>
      <c r="R39" s="53"/>
      <c r="S39" s="54"/>
    </row>
    <row collapsed="false" customFormat="true" customHeight="false" hidden="false" ht="14.1" outlineLevel="0" r="40" s="24">
      <c r="B40" s="51"/>
      <c r="C40" s="52"/>
      <c r="D40" s="52"/>
      <c r="E40" s="52"/>
      <c r="F40" s="52"/>
      <c r="G40" s="52"/>
      <c r="H40" s="52"/>
      <c r="I40" s="52"/>
      <c r="J40" s="52"/>
      <c r="K40" s="52"/>
      <c r="L40" s="52"/>
      <c r="M40" s="52"/>
      <c r="N40" s="52"/>
      <c r="O40" s="52"/>
      <c r="P40" s="52"/>
      <c r="Q40" s="52"/>
      <c r="R40" s="53"/>
      <c r="S40" s="54"/>
    </row>
    <row collapsed="false" customFormat="true" customHeight="false" hidden="false" ht="14.1" outlineLevel="0" r="41" s="24">
      <c r="B41" s="51"/>
      <c r="C41" s="52"/>
      <c r="D41" s="52"/>
      <c r="E41" s="52"/>
      <c r="F41" s="52"/>
      <c r="G41" s="52"/>
      <c r="H41" s="52"/>
      <c r="I41" s="52"/>
      <c r="J41" s="52"/>
      <c r="K41" s="52"/>
      <c r="L41" s="52"/>
      <c r="M41" s="52"/>
      <c r="N41" s="52"/>
      <c r="O41" s="52"/>
      <c r="P41" s="52"/>
      <c r="Q41" s="52"/>
      <c r="R41" s="53"/>
      <c r="S41" s="54"/>
    </row>
    <row collapsed="false" customFormat="true" customHeight="false" hidden="false" ht="14.1" outlineLevel="0" r="42" s="24">
      <c r="B42" s="51"/>
      <c r="C42" s="52"/>
      <c r="D42" s="52"/>
      <c r="E42" s="52"/>
      <c r="F42" s="52"/>
      <c r="G42" s="52"/>
      <c r="H42" s="52"/>
      <c r="I42" s="52"/>
      <c r="J42" s="52"/>
      <c r="K42" s="52"/>
      <c r="L42" s="52"/>
      <c r="M42" s="52"/>
      <c r="N42" s="52"/>
      <c r="O42" s="52"/>
      <c r="P42" s="52"/>
      <c r="Q42" s="52"/>
      <c r="R42" s="53"/>
      <c r="S42" s="54"/>
    </row>
    <row collapsed="false" customFormat="true" customHeight="false" hidden="false" ht="14.1" outlineLevel="0" r="43" s="24">
      <c r="B43" s="51"/>
      <c r="C43" s="52"/>
      <c r="D43" s="52"/>
      <c r="E43" s="52"/>
      <c r="F43" s="52"/>
      <c r="G43" s="52"/>
      <c r="H43" s="52"/>
      <c r="I43" s="52"/>
      <c r="J43" s="52"/>
      <c r="K43" s="52"/>
      <c r="L43" s="52"/>
      <c r="M43" s="52"/>
      <c r="N43" s="52"/>
      <c r="O43" s="52"/>
      <c r="P43" s="52"/>
      <c r="Q43" s="52"/>
      <c r="R43" s="53"/>
      <c r="S43" s="54"/>
    </row>
    <row collapsed="false" customFormat="true" customHeight="false" hidden="false" ht="14.1" outlineLevel="0" r="44" s="24">
      <c r="B44" s="51"/>
      <c r="C44" s="52"/>
      <c r="D44" s="52"/>
      <c r="E44" s="52"/>
      <c r="F44" s="52"/>
      <c r="G44" s="52"/>
      <c r="H44" s="52"/>
      <c r="I44" s="52"/>
      <c r="J44" s="52"/>
      <c r="K44" s="52"/>
      <c r="L44" s="52"/>
      <c r="M44" s="52"/>
      <c r="N44" s="52"/>
      <c r="O44" s="52"/>
      <c r="P44" s="52"/>
      <c r="Q44" s="52"/>
      <c r="R44" s="53"/>
      <c r="S44" s="54"/>
    </row>
    <row collapsed="false" customFormat="true" customHeight="false" hidden="false" ht="14.1" outlineLevel="0" r="45" s="24">
      <c r="B45" s="51"/>
      <c r="C45" s="52"/>
      <c r="D45" s="52"/>
      <c r="E45" s="52"/>
      <c r="F45" s="52"/>
      <c r="G45" s="52"/>
      <c r="H45" s="52"/>
      <c r="I45" s="52"/>
      <c r="J45" s="52"/>
      <c r="K45" s="52"/>
      <c r="L45" s="52"/>
      <c r="M45" s="52"/>
      <c r="N45" s="52"/>
      <c r="O45" s="52"/>
      <c r="P45" s="52"/>
      <c r="Q45" s="52"/>
      <c r="R45" s="53"/>
      <c r="S45" s="54"/>
    </row>
    <row collapsed="false" customFormat="true" customHeight="false" hidden="false" ht="14.1" outlineLevel="0" r="46" s="24">
      <c r="B46" s="51"/>
      <c r="C46" s="52"/>
      <c r="D46" s="52"/>
      <c r="E46" s="52"/>
      <c r="F46" s="52"/>
      <c r="G46" s="52"/>
      <c r="H46" s="52"/>
      <c r="I46" s="52"/>
      <c r="J46" s="52"/>
      <c r="K46" s="52"/>
      <c r="L46" s="52"/>
      <c r="M46" s="52"/>
      <c r="N46" s="52"/>
      <c r="O46" s="52"/>
      <c r="P46" s="52"/>
      <c r="Q46" s="52"/>
      <c r="R46" s="53"/>
      <c r="S46" s="54"/>
    </row>
    <row collapsed="false" customFormat="true" customHeight="false" hidden="false" ht="14.1" outlineLevel="0" r="47" s="24">
      <c r="B47" s="51"/>
      <c r="C47" s="52"/>
      <c r="D47" s="52"/>
      <c r="E47" s="52"/>
      <c r="F47" s="52"/>
      <c r="G47" s="52"/>
      <c r="H47" s="52"/>
      <c r="I47" s="52"/>
      <c r="J47" s="52"/>
      <c r="K47" s="52"/>
      <c r="L47" s="52"/>
      <c r="M47" s="52"/>
      <c r="N47" s="52"/>
      <c r="O47" s="52"/>
      <c r="P47" s="52"/>
      <c r="Q47" s="52"/>
      <c r="R47" s="53"/>
      <c r="S47" s="54"/>
    </row>
    <row collapsed="false" customFormat="true" customHeight="false" hidden="false" ht="14.1" outlineLevel="0" r="48" s="24">
      <c r="B48" s="51"/>
      <c r="C48" s="52"/>
      <c r="D48" s="52"/>
      <c r="E48" s="52"/>
      <c r="F48" s="52"/>
      <c r="G48" s="52"/>
      <c r="H48" s="52"/>
      <c r="I48" s="52"/>
      <c r="J48" s="52"/>
      <c r="K48" s="52"/>
      <c r="L48" s="52"/>
      <c r="M48" s="52"/>
      <c r="N48" s="52"/>
      <c r="O48" s="52"/>
      <c r="P48" s="52"/>
      <c r="Q48" s="52"/>
      <c r="R48" s="53"/>
      <c r="S48" s="54"/>
    </row>
    <row collapsed="false" customFormat="true" customHeight="false" hidden="false" ht="14.1" outlineLevel="0" r="49" s="24">
      <c r="B49" s="51"/>
      <c r="C49" s="52"/>
      <c r="D49" s="52"/>
      <c r="E49" s="52"/>
      <c r="F49" s="52"/>
      <c r="G49" s="52"/>
      <c r="H49" s="52"/>
      <c r="I49" s="52"/>
      <c r="J49" s="52"/>
      <c r="K49" s="52"/>
      <c r="L49" s="52"/>
      <c r="M49" s="52"/>
      <c r="N49" s="52"/>
      <c r="O49" s="52"/>
      <c r="P49" s="52"/>
      <c r="Q49" s="52"/>
      <c r="R49" s="53"/>
      <c r="S49" s="54"/>
    </row>
    <row collapsed="false" customFormat="true" customHeight="false" hidden="false" ht="14.1" outlineLevel="0" r="50" s="24">
      <c r="B50" s="51"/>
      <c r="C50" s="52"/>
      <c r="D50" s="52"/>
      <c r="E50" s="52"/>
      <c r="F50" s="52"/>
      <c r="G50" s="52"/>
      <c r="H50" s="52"/>
      <c r="I50" s="52"/>
      <c r="J50" s="52"/>
      <c r="K50" s="52"/>
      <c r="L50" s="52"/>
      <c r="M50" s="52"/>
      <c r="N50" s="52"/>
      <c r="O50" s="52"/>
      <c r="P50" s="52"/>
      <c r="Q50" s="52"/>
      <c r="R50" s="53"/>
      <c r="S50" s="54"/>
    </row>
    <row collapsed="false" customFormat="true" customHeight="false" hidden="false" ht="14.1" outlineLevel="0" r="51" s="24">
      <c r="B51" s="51"/>
      <c r="C51" s="52"/>
      <c r="D51" s="52"/>
      <c r="E51" s="52"/>
      <c r="F51" s="52"/>
      <c r="G51" s="52"/>
      <c r="H51" s="52"/>
      <c r="I51" s="52"/>
      <c r="J51" s="52"/>
      <c r="K51" s="52"/>
      <c r="L51" s="52"/>
      <c r="M51" s="52"/>
      <c r="N51" s="52"/>
      <c r="O51" s="52"/>
      <c r="P51" s="52"/>
      <c r="Q51" s="52"/>
      <c r="R51" s="53"/>
      <c r="S51" s="54"/>
    </row>
    <row collapsed="false" customFormat="true" customHeight="false" hidden="false" ht="14.1" outlineLevel="0" r="52" s="24">
      <c r="B52" s="51"/>
      <c r="C52" s="52"/>
      <c r="D52" s="52"/>
      <c r="E52" s="52"/>
      <c r="F52" s="52"/>
      <c r="G52" s="52"/>
      <c r="H52" s="52"/>
      <c r="I52" s="52"/>
      <c r="J52" s="52"/>
      <c r="K52" s="52"/>
      <c r="L52" s="52"/>
      <c r="M52" s="52"/>
      <c r="N52" s="52"/>
      <c r="O52" s="52"/>
      <c r="P52" s="52"/>
      <c r="Q52" s="52"/>
      <c r="R52" s="53"/>
      <c r="S52" s="54"/>
    </row>
    <row collapsed="false" customFormat="true" customHeight="false" hidden="false" ht="14.1" outlineLevel="0" r="53" s="24">
      <c r="B53" s="51"/>
      <c r="C53" s="52"/>
      <c r="D53" s="52"/>
      <c r="E53" s="52"/>
      <c r="F53" s="52"/>
      <c r="G53" s="52"/>
      <c r="H53" s="52"/>
      <c r="I53" s="52"/>
      <c r="J53" s="52"/>
      <c r="K53" s="52"/>
      <c r="L53" s="52"/>
      <c r="M53" s="52"/>
      <c r="N53" s="52"/>
      <c r="O53" s="52"/>
      <c r="P53" s="52"/>
      <c r="Q53" s="52"/>
      <c r="R53" s="53"/>
      <c r="S53" s="54"/>
    </row>
    <row collapsed="false" customFormat="true" customHeight="false" hidden="false" ht="14.1" outlineLevel="0" r="54" s="24">
      <c r="B54" s="51"/>
      <c r="C54" s="52"/>
      <c r="D54" s="52"/>
      <c r="E54" s="52"/>
      <c r="F54" s="52"/>
      <c r="G54" s="52"/>
      <c r="H54" s="52"/>
      <c r="I54" s="52"/>
      <c r="J54" s="52"/>
      <c r="K54" s="52"/>
      <c r="L54" s="52"/>
      <c r="M54" s="52"/>
      <c r="N54" s="52"/>
      <c r="O54" s="52"/>
      <c r="P54" s="52"/>
      <c r="Q54" s="52"/>
      <c r="R54" s="53"/>
      <c r="S54" s="54"/>
    </row>
    <row collapsed="false" customFormat="true" customHeight="false" hidden="false" ht="14.1" outlineLevel="0" r="55" s="24">
      <c r="B55" s="51"/>
      <c r="C55" s="52"/>
      <c r="D55" s="52"/>
      <c r="E55" s="52"/>
      <c r="F55" s="52"/>
      <c r="G55" s="52"/>
      <c r="H55" s="52"/>
      <c r="I55" s="52"/>
      <c r="J55" s="52"/>
      <c r="K55" s="52"/>
      <c r="L55" s="52"/>
      <c r="M55" s="52"/>
      <c r="N55" s="52"/>
      <c r="O55" s="52"/>
      <c r="P55" s="52"/>
      <c r="Q55" s="52"/>
      <c r="R55" s="53"/>
      <c r="S55" s="54"/>
    </row>
    <row collapsed="false" customFormat="true" customHeight="false" hidden="false" ht="14.1" outlineLevel="0" r="56" s="24">
      <c r="B56" s="51"/>
      <c r="C56" s="52"/>
      <c r="D56" s="52"/>
      <c r="E56" s="52"/>
      <c r="F56" s="52"/>
      <c r="G56" s="52"/>
      <c r="H56" s="52"/>
      <c r="I56" s="52"/>
      <c r="J56" s="52"/>
      <c r="K56" s="52"/>
      <c r="L56" s="52"/>
      <c r="M56" s="52"/>
      <c r="N56" s="52"/>
      <c r="O56" s="52"/>
      <c r="P56" s="52"/>
      <c r="Q56" s="52"/>
      <c r="R56" s="53"/>
      <c r="S56" s="54"/>
    </row>
    <row collapsed="false" customFormat="true" customHeight="false" hidden="false" ht="14.1" outlineLevel="0" r="57" s="24">
      <c r="B57" s="51"/>
      <c r="C57" s="52"/>
      <c r="D57" s="52"/>
      <c r="E57" s="52"/>
      <c r="F57" s="52"/>
      <c r="G57" s="52"/>
      <c r="H57" s="52"/>
      <c r="I57" s="52"/>
      <c r="J57" s="52"/>
      <c r="K57" s="52"/>
      <c r="L57" s="52"/>
      <c r="M57" s="52"/>
      <c r="N57" s="52"/>
      <c r="O57" s="52"/>
      <c r="P57" s="52"/>
      <c r="Q57" s="52"/>
      <c r="R57" s="53"/>
      <c r="S57" s="54"/>
    </row>
    <row collapsed="false" customFormat="true" customHeight="false" hidden="false" ht="14.1" outlineLevel="0" r="58" s="24">
      <c r="B58" s="51"/>
      <c r="C58" s="52"/>
      <c r="D58" s="52"/>
      <c r="E58" s="52"/>
      <c r="F58" s="52"/>
      <c r="G58" s="52"/>
      <c r="H58" s="52"/>
      <c r="I58" s="52"/>
      <c r="J58" s="52"/>
      <c r="K58" s="52"/>
      <c r="L58" s="52"/>
      <c r="M58" s="52"/>
      <c r="N58" s="52"/>
      <c r="O58" s="52"/>
      <c r="P58" s="52"/>
      <c r="Q58" s="52"/>
      <c r="R58" s="53"/>
      <c r="S58" s="54"/>
    </row>
    <row collapsed="false" customFormat="true" customHeight="false" hidden="false" ht="14.1" outlineLevel="0" r="59" s="24">
      <c r="B59" s="51"/>
      <c r="C59" s="52"/>
      <c r="D59" s="52"/>
      <c r="E59" s="52"/>
      <c r="F59" s="52"/>
      <c r="G59" s="52"/>
      <c r="H59" s="52"/>
      <c r="I59" s="52"/>
      <c r="J59" s="52"/>
      <c r="K59" s="52"/>
      <c r="L59" s="52"/>
      <c r="M59" s="52"/>
      <c r="N59" s="52"/>
      <c r="O59" s="52"/>
      <c r="P59" s="52"/>
      <c r="Q59" s="52"/>
      <c r="R59" s="53"/>
      <c r="S59" s="54"/>
    </row>
    <row collapsed="false" customFormat="true" customHeight="false" hidden="false" ht="14.1" outlineLevel="0" r="60" s="24">
      <c r="B60" s="51"/>
      <c r="C60" s="52"/>
      <c r="D60" s="52"/>
      <c r="E60" s="52"/>
      <c r="F60" s="52"/>
      <c r="G60" s="52"/>
      <c r="H60" s="52"/>
      <c r="I60" s="52"/>
      <c r="J60" s="52"/>
      <c r="K60" s="52"/>
      <c r="L60" s="52"/>
      <c r="M60" s="52"/>
      <c r="N60" s="52"/>
      <c r="O60" s="52"/>
      <c r="P60" s="52"/>
      <c r="Q60" s="52"/>
      <c r="R60" s="53"/>
      <c r="S60" s="54"/>
    </row>
    <row collapsed="false" customFormat="true" customHeight="false" hidden="false" ht="14.1" outlineLevel="0" r="61" s="24">
      <c r="B61" s="51"/>
      <c r="C61" s="52"/>
      <c r="D61" s="52"/>
      <c r="E61" s="52"/>
      <c r="F61" s="52"/>
      <c r="G61" s="52"/>
      <c r="H61" s="52"/>
      <c r="I61" s="52"/>
      <c r="J61" s="52"/>
      <c r="K61" s="52"/>
      <c r="L61" s="52"/>
      <c r="M61" s="52"/>
      <c r="N61" s="52"/>
      <c r="O61" s="52"/>
      <c r="P61" s="52"/>
      <c r="Q61" s="52"/>
      <c r="R61" s="53"/>
      <c r="S61" s="54"/>
    </row>
    <row collapsed="false" customFormat="true" customHeight="false" hidden="false" ht="14.1" outlineLevel="0" r="62" s="24">
      <c r="B62" s="51"/>
      <c r="C62" s="52"/>
      <c r="D62" s="52"/>
      <c r="E62" s="52"/>
      <c r="F62" s="52"/>
      <c r="G62" s="52"/>
      <c r="H62" s="52"/>
      <c r="I62" s="52"/>
      <c r="J62" s="52"/>
      <c r="K62" s="52"/>
      <c r="L62" s="52"/>
      <c r="M62" s="52"/>
      <c r="N62" s="52"/>
      <c r="O62" s="52"/>
      <c r="P62" s="52"/>
      <c r="Q62" s="52"/>
      <c r="R62" s="53"/>
      <c r="S62" s="54"/>
    </row>
    <row collapsed="false" customFormat="true" customHeight="false" hidden="false" ht="14.1" outlineLevel="0" r="63" s="24">
      <c r="B63" s="51"/>
      <c r="C63" s="52"/>
      <c r="D63" s="52"/>
      <c r="E63" s="52"/>
      <c r="F63" s="52"/>
      <c r="G63" s="52"/>
      <c r="H63" s="52"/>
      <c r="I63" s="52"/>
      <c r="J63" s="52"/>
      <c r="K63" s="52"/>
      <c r="L63" s="52"/>
      <c r="M63" s="52"/>
      <c r="N63" s="52"/>
      <c r="O63" s="52"/>
      <c r="P63" s="52"/>
      <c r="Q63" s="52"/>
      <c r="R63" s="53"/>
      <c r="S63" s="54"/>
    </row>
    <row collapsed="false" customFormat="true" customHeight="false" hidden="false" ht="14.1" outlineLevel="0" r="64" s="24">
      <c r="B64" s="51"/>
      <c r="C64" s="52"/>
      <c r="D64" s="52"/>
      <c r="E64" s="52"/>
      <c r="F64" s="52"/>
      <c r="G64" s="52"/>
      <c r="H64" s="52"/>
      <c r="I64" s="52"/>
      <c r="J64" s="52"/>
      <c r="K64" s="52"/>
      <c r="L64" s="52"/>
      <c r="M64" s="52"/>
      <c r="N64" s="52"/>
      <c r="O64" s="52"/>
      <c r="P64" s="52"/>
      <c r="Q64" s="52"/>
      <c r="R64" s="53"/>
      <c r="S64" s="54"/>
    </row>
    <row collapsed="false" customFormat="true" customHeight="false" hidden="false" ht="14.1" outlineLevel="0" r="65" s="24">
      <c r="B65" s="51"/>
      <c r="C65" s="52"/>
      <c r="D65" s="52"/>
      <c r="E65" s="52"/>
      <c r="F65" s="52"/>
      <c r="G65" s="52"/>
      <c r="H65" s="52"/>
      <c r="I65" s="52"/>
      <c r="J65" s="52"/>
      <c r="K65" s="52"/>
      <c r="L65" s="52"/>
      <c r="M65" s="52"/>
      <c r="N65" s="52"/>
      <c r="O65" s="52"/>
      <c r="P65" s="52"/>
      <c r="Q65" s="52"/>
      <c r="R65" s="53"/>
      <c r="S65" s="54"/>
    </row>
    <row collapsed="false" customFormat="true" customHeight="false" hidden="false" ht="14.1" outlineLevel="0" r="66" s="24">
      <c r="B66" s="51"/>
      <c r="C66" s="52"/>
      <c r="D66" s="52"/>
      <c r="E66" s="52"/>
      <c r="F66" s="52"/>
      <c r="G66" s="52"/>
      <c r="H66" s="52"/>
      <c r="I66" s="52"/>
      <c r="J66" s="52"/>
      <c r="K66" s="52"/>
      <c r="L66" s="52"/>
      <c r="M66" s="52"/>
      <c r="N66" s="52"/>
      <c r="O66" s="52"/>
      <c r="P66" s="52"/>
      <c r="Q66" s="52"/>
      <c r="R66" s="53"/>
      <c r="S66" s="54"/>
    </row>
    <row collapsed="false" customFormat="true" customHeight="false" hidden="false" ht="14.1" outlineLevel="0" r="67" s="24">
      <c r="B67" s="51"/>
      <c r="C67" s="52"/>
      <c r="D67" s="52"/>
      <c r="E67" s="52"/>
      <c r="F67" s="52"/>
      <c r="G67" s="52"/>
      <c r="H67" s="52"/>
      <c r="I67" s="52"/>
      <c r="J67" s="52"/>
      <c r="K67" s="52"/>
      <c r="L67" s="52"/>
      <c r="M67" s="52"/>
      <c r="N67" s="52"/>
      <c r="O67" s="52"/>
      <c r="P67" s="52"/>
      <c r="Q67" s="52"/>
      <c r="R67" s="53"/>
      <c r="S67" s="54"/>
    </row>
    <row collapsed="false" customFormat="true" customHeight="false" hidden="false" ht="14.1" outlineLevel="0" r="68" s="24">
      <c r="B68" s="51"/>
      <c r="C68" s="52"/>
      <c r="D68" s="52"/>
      <c r="E68" s="52"/>
      <c r="F68" s="52"/>
      <c r="G68" s="52"/>
      <c r="H68" s="52"/>
      <c r="I68" s="52"/>
      <c r="J68" s="52"/>
      <c r="K68" s="52"/>
      <c r="L68" s="52"/>
      <c r="M68" s="52"/>
      <c r="N68" s="52"/>
      <c r="O68" s="52"/>
      <c r="P68" s="52"/>
      <c r="Q68" s="52"/>
      <c r="R68" s="53"/>
      <c r="S68" s="54"/>
    </row>
    <row collapsed="false" customFormat="true" customHeight="false" hidden="false" ht="14.1" outlineLevel="0" r="69" s="24">
      <c r="B69" s="51"/>
      <c r="C69" s="52"/>
      <c r="D69" s="52"/>
      <c r="E69" s="52"/>
      <c r="F69" s="52"/>
      <c r="G69" s="52"/>
      <c r="H69" s="52"/>
      <c r="I69" s="52"/>
      <c r="J69" s="52"/>
      <c r="K69" s="52"/>
      <c r="L69" s="52"/>
      <c r="M69" s="52"/>
      <c r="N69" s="52"/>
      <c r="O69" s="52"/>
      <c r="P69" s="52"/>
      <c r="Q69" s="52"/>
      <c r="R69" s="53"/>
      <c r="S69" s="54"/>
    </row>
    <row collapsed="false" customFormat="true" customHeight="false" hidden="false" ht="14.1" outlineLevel="0" r="70" s="24">
      <c r="B70" s="51"/>
      <c r="C70" s="52"/>
      <c r="D70" s="52"/>
      <c r="E70" s="52"/>
      <c r="F70" s="52"/>
      <c r="G70" s="52"/>
      <c r="H70" s="52"/>
      <c r="I70" s="52"/>
      <c r="J70" s="52"/>
      <c r="K70" s="52"/>
      <c r="L70" s="52"/>
      <c r="M70" s="52"/>
      <c r="N70" s="52"/>
      <c r="O70" s="52"/>
      <c r="P70" s="52"/>
      <c r="Q70" s="52"/>
      <c r="R70" s="53"/>
      <c r="S70" s="54"/>
    </row>
    <row collapsed="false" customFormat="true" customHeight="false" hidden="false" ht="14.1" outlineLevel="0" r="71" s="24">
      <c r="B71" s="51"/>
      <c r="C71" s="52"/>
      <c r="D71" s="52"/>
      <c r="E71" s="52"/>
      <c r="F71" s="52"/>
      <c r="G71" s="52"/>
      <c r="H71" s="52"/>
      <c r="I71" s="52"/>
      <c r="J71" s="52"/>
      <c r="K71" s="52"/>
      <c r="L71" s="52"/>
      <c r="M71" s="52"/>
      <c r="N71" s="52"/>
      <c r="O71" s="52"/>
      <c r="P71" s="52"/>
      <c r="Q71" s="52"/>
      <c r="R71" s="53"/>
      <c r="S71" s="54"/>
    </row>
    <row collapsed="false" customFormat="true" customHeight="false" hidden="false" ht="14.1" outlineLevel="0" r="72" s="24">
      <c r="B72" s="51"/>
      <c r="C72" s="52"/>
      <c r="D72" s="52"/>
      <c r="E72" s="52"/>
      <c r="F72" s="52"/>
      <c r="G72" s="52"/>
      <c r="H72" s="52"/>
      <c r="I72" s="52"/>
      <c r="J72" s="52"/>
      <c r="K72" s="52"/>
      <c r="L72" s="52"/>
      <c r="M72" s="52"/>
      <c r="N72" s="52"/>
      <c r="O72" s="52"/>
      <c r="P72" s="52"/>
      <c r="Q72" s="52"/>
      <c r="R72" s="53"/>
      <c r="S72" s="54"/>
    </row>
    <row collapsed="false" customFormat="true" customHeight="false" hidden="false" ht="14.1" outlineLevel="0" r="73" s="24">
      <c r="B73" s="51"/>
      <c r="C73" s="52"/>
      <c r="D73" s="52"/>
      <c r="E73" s="52"/>
      <c r="F73" s="52"/>
      <c r="G73" s="52"/>
      <c r="H73" s="52"/>
      <c r="I73" s="52"/>
      <c r="J73" s="52"/>
      <c r="K73" s="52"/>
      <c r="L73" s="52"/>
      <c r="M73" s="52"/>
      <c r="N73" s="52"/>
      <c r="O73" s="52"/>
      <c r="P73" s="52"/>
      <c r="Q73" s="52"/>
      <c r="R73" s="53"/>
      <c r="S73" s="54"/>
    </row>
    <row collapsed="false" customFormat="true" customHeight="false" hidden="false" ht="14.1" outlineLevel="0" r="74" s="24">
      <c r="B74" s="51"/>
      <c r="C74" s="52"/>
      <c r="D74" s="52"/>
      <c r="E74" s="52"/>
      <c r="F74" s="52"/>
      <c r="G74" s="52"/>
      <c r="H74" s="52"/>
      <c r="I74" s="52"/>
      <c r="J74" s="52"/>
      <c r="K74" s="52"/>
      <c r="L74" s="52"/>
      <c r="M74" s="52"/>
      <c r="N74" s="52"/>
      <c r="O74" s="52"/>
      <c r="P74" s="52"/>
      <c r="Q74" s="52"/>
      <c r="R74" s="53"/>
      <c r="S74" s="54"/>
    </row>
    <row collapsed="false" customFormat="true" customHeight="false" hidden="false" ht="14.1" outlineLevel="0" r="75" s="24">
      <c r="B75" s="51"/>
      <c r="C75" s="52"/>
      <c r="D75" s="52"/>
      <c r="E75" s="52"/>
      <c r="F75" s="52"/>
      <c r="G75" s="52"/>
      <c r="H75" s="52"/>
      <c r="I75" s="52"/>
      <c r="J75" s="52"/>
      <c r="K75" s="52"/>
      <c r="L75" s="52"/>
      <c r="M75" s="52"/>
      <c r="N75" s="52"/>
      <c r="O75" s="52"/>
      <c r="P75" s="52"/>
      <c r="Q75" s="52"/>
      <c r="R75" s="53"/>
      <c r="S75" s="54"/>
    </row>
    <row collapsed="false" customFormat="true" customHeight="false" hidden="false" ht="14.1" outlineLevel="0" r="76" s="24">
      <c r="B76" s="51"/>
      <c r="C76" s="52"/>
      <c r="D76" s="52"/>
      <c r="E76" s="52"/>
      <c r="F76" s="52"/>
      <c r="G76" s="52"/>
      <c r="H76" s="52"/>
      <c r="I76" s="52"/>
      <c r="J76" s="52"/>
      <c r="K76" s="52"/>
      <c r="L76" s="52"/>
      <c r="M76" s="52"/>
      <c r="N76" s="52"/>
      <c r="O76" s="52"/>
      <c r="P76" s="52"/>
      <c r="Q76" s="52"/>
      <c r="R76" s="53"/>
      <c r="S76" s="54"/>
    </row>
    <row collapsed="false" customFormat="true" customHeight="false" hidden="false" ht="14.1" outlineLevel="0" r="77" s="24">
      <c r="B77" s="51"/>
      <c r="C77" s="52"/>
      <c r="D77" s="52"/>
      <c r="E77" s="52"/>
      <c r="F77" s="52"/>
      <c r="G77" s="52"/>
      <c r="H77" s="52"/>
      <c r="I77" s="52"/>
      <c r="J77" s="52"/>
      <c r="K77" s="52"/>
      <c r="L77" s="52"/>
      <c r="M77" s="52"/>
      <c r="N77" s="52"/>
      <c r="O77" s="52"/>
      <c r="P77" s="52"/>
      <c r="Q77" s="52"/>
      <c r="R77" s="53"/>
      <c r="S77" s="54"/>
    </row>
    <row collapsed="false" customFormat="true" customHeight="false" hidden="false" ht="14.1" outlineLevel="0" r="78" s="24">
      <c r="B78" s="51"/>
      <c r="C78" s="52"/>
      <c r="D78" s="52"/>
      <c r="E78" s="52"/>
      <c r="F78" s="52"/>
      <c r="G78" s="52"/>
      <c r="H78" s="52"/>
      <c r="I78" s="52"/>
      <c r="J78" s="52"/>
      <c r="K78" s="52"/>
      <c r="L78" s="52"/>
      <c r="M78" s="52"/>
      <c r="N78" s="52"/>
      <c r="O78" s="52"/>
      <c r="P78" s="52"/>
      <c r="Q78" s="52"/>
      <c r="R78" s="53"/>
      <c r="S78" s="54"/>
    </row>
    <row collapsed="false" customFormat="true" customHeight="false" hidden="false" ht="14.1" outlineLevel="0" r="79" s="24">
      <c r="B79" s="51"/>
      <c r="C79" s="52"/>
      <c r="D79" s="52"/>
      <c r="E79" s="52"/>
      <c r="F79" s="52"/>
      <c r="G79" s="52"/>
      <c r="H79" s="52"/>
      <c r="I79" s="52"/>
      <c r="J79" s="52"/>
      <c r="K79" s="52"/>
      <c r="L79" s="52"/>
      <c r="M79" s="52"/>
      <c r="N79" s="52"/>
      <c r="O79" s="52"/>
      <c r="P79" s="52"/>
      <c r="Q79" s="52"/>
      <c r="R79" s="53"/>
      <c r="S79" s="54"/>
    </row>
    <row collapsed="false" customFormat="true" customHeight="false" hidden="false" ht="14.1" outlineLevel="0" r="80" s="24">
      <c r="B80" s="51"/>
      <c r="C80" s="52"/>
      <c r="D80" s="52"/>
      <c r="E80" s="52"/>
      <c r="F80" s="52"/>
      <c r="G80" s="52"/>
      <c r="H80" s="52"/>
      <c r="I80" s="52"/>
      <c r="J80" s="52"/>
      <c r="K80" s="52"/>
      <c r="L80" s="52"/>
      <c r="M80" s="52"/>
      <c r="N80" s="52"/>
      <c r="O80" s="52"/>
      <c r="P80" s="52"/>
      <c r="Q80" s="52"/>
      <c r="R80" s="53"/>
      <c r="S80" s="54"/>
    </row>
    <row collapsed="false" customFormat="true" customHeight="false" hidden="false" ht="14.1" outlineLevel="0" r="81" s="24">
      <c r="B81" s="51"/>
      <c r="C81" s="52"/>
      <c r="D81" s="52"/>
      <c r="E81" s="52"/>
      <c r="F81" s="52"/>
      <c r="G81" s="52"/>
      <c r="H81" s="52"/>
      <c r="I81" s="52"/>
      <c r="J81" s="52"/>
      <c r="K81" s="52"/>
      <c r="L81" s="52"/>
      <c r="M81" s="52"/>
      <c r="N81" s="52"/>
      <c r="O81" s="52"/>
      <c r="P81" s="52"/>
      <c r="Q81" s="52"/>
      <c r="R81" s="53"/>
      <c r="S81" s="54"/>
    </row>
    <row collapsed="false" customFormat="true" customHeight="false" hidden="false" ht="14.1" outlineLevel="0" r="82" s="24">
      <c r="B82" s="51"/>
      <c r="C82" s="52"/>
      <c r="D82" s="52"/>
      <c r="E82" s="52"/>
      <c r="F82" s="52"/>
      <c r="G82" s="52"/>
      <c r="H82" s="52"/>
      <c r="I82" s="52"/>
      <c r="J82" s="52"/>
      <c r="K82" s="52"/>
      <c r="L82" s="52"/>
      <c r="M82" s="52"/>
      <c r="N82" s="52"/>
      <c r="O82" s="52"/>
      <c r="P82" s="52"/>
      <c r="Q82" s="52"/>
      <c r="R82" s="53"/>
      <c r="S82" s="54"/>
    </row>
    <row collapsed="false" customFormat="true" customHeight="false" hidden="false" ht="14.1" outlineLevel="0" r="83" s="24">
      <c r="B83" s="51"/>
      <c r="C83" s="52"/>
      <c r="D83" s="52"/>
      <c r="E83" s="52"/>
      <c r="F83" s="52"/>
      <c r="G83" s="52"/>
      <c r="H83" s="52"/>
      <c r="I83" s="52"/>
      <c r="J83" s="52"/>
      <c r="K83" s="52"/>
      <c r="L83" s="52"/>
      <c r="M83" s="52"/>
      <c r="N83" s="52"/>
      <c r="O83" s="52"/>
      <c r="P83" s="52"/>
      <c r="Q83" s="52"/>
      <c r="R83" s="53"/>
      <c r="S83" s="54"/>
    </row>
    <row collapsed="false" customFormat="true" customHeight="false" hidden="false" ht="14.1" outlineLevel="0" r="84" s="24">
      <c r="B84" s="51"/>
      <c r="C84" s="52"/>
      <c r="D84" s="52"/>
      <c r="E84" s="52"/>
      <c r="F84" s="52"/>
      <c r="G84" s="52"/>
      <c r="H84" s="52"/>
      <c r="I84" s="52"/>
      <c r="J84" s="52"/>
      <c r="K84" s="52"/>
      <c r="L84" s="52"/>
      <c r="M84" s="52"/>
      <c r="N84" s="52"/>
      <c r="O84" s="52"/>
      <c r="P84" s="52"/>
      <c r="Q84" s="52"/>
      <c r="R84" s="53"/>
      <c r="S84" s="54"/>
    </row>
    <row collapsed="false" customFormat="true" customHeight="false" hidden="false" ht="14.1" outlineLevel="0" r="85" s="24">
      <c r="B85" s="51"/>
      <c r="C85" s="52"/>
      <c r="D85" s="52"/>
      <c r="E85" s="52"/>
      <c r="F85" s="52"/>
      <c r="G85" s="52"/>
      <c r="H85" s="52"/>
      <c r="I85" s="52"/>
      <c r="J85" s="52"/>
      <c r="K85" s="52"/>
      <c r="L85" s="52"/>
      <c r="M85" s="52"/>
      <c r="N85" s="52"/>
      <c r="O85" s="52"/>
      <c r="P85" s="52"/>
      <c r="Q85" s="52"/>
      <c r="R85" s="53"/>
      <c r="S85" s="54"/>
    </row>
    <row collapsed="false" customFormat="true" customHeight="false" hidden="false" ht="14.1" outlineLevel="0" r="86" s="24">
      <c r="B86" s="51"/>
      <c r="C86" s="52"/>
      <c r="D86" s="52"/>
      <c r="E86" s="52"/>
      <c r="F86" s="52"/>
      <c r="G86" s="52"/>
      <c r="H86" s="52"/>
      <c r="I86" s="52"/>
      <c r="J86" s="52"/>
      <c r="K86" s="52"/>
      <c r="L86" s="52"/>
      <c r="M86" s="52"/>
      <c r="N86" s="52"/>
      <c r="O86" s="52"/>
      <c r="P86" s="52"/>
      <c r="Q86" s="52"/>
      <c r="R86" s="53"/>
      <c r="S86" s="54"/>
    </row>
    <row collapsed="false" customFormat="true" customHeight="false" hidden="false" ht="14.1" outlineLevel="0" r="87" s="24">
      <c r="B87" s="51"/>
      <c r="C87" s="52"/>
      <c r="D87" s="52"/>
      <c r="E87" s="52"/>
      <c r="F87" s="52"/>
      <c r="G87" s="52"/>
      <c r="H87" s="52"/>
      <c r="I87" s="52"/>
      <c r="J87" s="52"/>
      <c r="K87" s="52"/>
      <c r="L87" s="52"/>
      <c r="M87" s="52"/>
      <c r="N87" s="52"/>
      <c r="O87" s="52"/>
      <c r="P87" s="52"/>
      <c r="Q87" s="52"/>
      <c r="R87" s="53"/>
      <c r="S87" s="54"/>
    </row>
    <row collapsed="false" customFormat="true" customHeight="false" hidden="false" ht="14.1" outlineLevel="0" r="88" s="24">
      <c r="B88" s="51"/>
      <c r="C88" s="52"/>
      <c r="D88" s="52"/>
      <c r="E88" s="52"/>
      <c r="F88" s="52"/>
      <c r="G88" s="52"/>
      <c r="H88" s="52"/>
      <c r="I88" s="52"/>
      <c r="J88" s="52"/>
      <c r="K88" s="52"/>
      <c r="L88" s="52"/>
      <c r="M88" s="52"/>
      <c r="N88" s="52"/>
      <c r="O88" s="52"/>
      <c r="P88" s="52"/>
      <c r="Q88" s="52"/>
      <c r="R88" s="53"/>
      <c r="S88" s="54"/>
    </row>
    <row collapsed="false" customFormat="true" customHeight="false" hidden="false" ht="14.1" outlineLevel="0" r="89" s="24">
      <c r="B89" s="51"/>
      <c r="C89" s="52"/>
      <c r="D89" s="52"/>
      <c r="E89" s="52"/>
      <c r="F89" s="52"/>
      <c r="G89" s="52"/>
      <c r="H89" s="52"/>
      <c r="I89" s="52"/>
      <c r="J89" s="52"/>
      <c r="K89" s="52"/>
      <c r="L89" s="52"/>
      <c r="M89" s="52"/>
      <c r="N89" s="52"/>
      <c r="O89" s="52"/>
      <c r="P89" s="52"/>
      <c r="Q89" s="52"/>
      <c r="R89" s="53"/>
      <c r="S89" s="54"/>
    </row>
    <row collapsed="false" customFormat="true" customHeight="false" hidden="false" ht="14.1" outlineLevel="0" r="90" s="24">
      <c r="B90" s="51"/>
      <c r="C90" s="52"/>
      <c r="D90" s="52"/>
      <c r="E90" s="52"/>
      <c r="F90" s="52"/>
      <c r="G90" s="52"/>
      <c r="H90" s="52"/>
      <c r="I90" s="52"/>
      <c r="J90" s="52"/>
      <c r="K90" s="52"/>
      <c r="L90" s="52"/>
      <c r="M90" s="52"/>
      <c r="N90" s="52"/>
      <c r="O90" s="52"/>
      <c r="P90" s="52"/>
      <c r="Q90" s="52"/>
      <c r="R90" s="53"/>
      <c r="S90" s="54"/>
    </row>
    <row collapsed="false" customFormat="true" customHeight="false" hidden="false" ht="14.1" outlineLevel="0" r="91" s="24">
      <c r="B91" s="51"/>
      <c r="C91" s="52"/>
      <c r="D91" s="52"/>
      <c r="E91" s="52"/>
      <c r="F91" s="52"/>
      <c r="G91" s="52"/>
      <c r="H91" s="52"/>
      <c r="I91" s="52"/>
      <c r="J91" s="52"/>
      <c r="K91" s="52"/>
      <c r="L91" s="52"/>
      <c r="M91" s="52"/>
      <c r="N91" s="52"/>
      <c r="O91" s="52"/>
      <c r="P91" s="52"/>
      <c r="Q91" s="52"/>
      <c r="R91" s="53"/>
      <c r="S91" s="54"/>
    </row>
    <row collapsed="false" customFormat="true" customHeight="false" hidden="false" ht="14.1" outlineLevel="0" r="92" s="24">
      <c r="B92" s="51"/>
      <c r="C92" s="52"/>
      <c r="D92" s="52"/>
      <c r="E92" s="52"/>
      <c r="F92" s="52"/>
      <c r="G92" s="52"/>
      <c r="H92" s="52"/>
      <c r="I92" s="52"/>
      <c r="J92" s="52"/>
      <c r="K92" s="52"/>
      <c r="L92" s="52"/>
      <c r="M92" s="52"/>
      <c r="N92" s="52"/>
      <c r="O92" s="52"/>
      <c r="P92" s="52"/>
      <c r="Q92" s="52"/>
      <c r="R92" s="53"/>
      <c r="S92" s="54"/>
    </row>
    <row collapsed="false" customFormat="true" customHeight="false" hidden="false" ht="14.1" outlineLevel="0" r="93" s="24">
      <c r="B93" s="51"/>
      <c r="C93" s="52"/>
      <c r="D93" s="52"/>
      <c r="E93" s="52"/>
      <c r="F93" s="52"/>
      <c r="G93" s="52"/>
      <c r="H93" s="52"/>
      <c r="I93" s="52"/>
      <c r="J93" s="52"/>
      <c r="K93" s="52"/>
      <c r="L93" s="52"/>
      <c r="M93" s="52"/>
      <c r="N93" s="52"/>
      <c r="O93" s="52"/>
      <c r="P93" s="52"/>
      <c r="Q93" s="52"/>
      <c r="R93" s="53"/>
      <c r="S93" s="54"/>
    </row>
    <row collapsed="false" customFormat="true" customHeight="false" hidden="false" ht="14.1" outlineLevel="0" r="94" s="24">
      <c r="B94" s="51"/>
      <c r="C94" s="52"/>
      <c r="D94" s="52"/>
      <c r="E94" s="52"/>
      <c r="F94" s="52"/>
      <c r="G94" s="52"/>
      <c r="H94" s="52"/>
      <c r="I94" s="52"/>
      <c r="J94" s="52"/>
      <c r="K94" s="52"/>
      <c r="L94" s="52"/>
      <c r="M94" s="52"/>
      <c r="N94" s="52"/>
      <c r="O94" s="52"/>
      <c r="P94" s="52"/>
      <c r="Q94" s="52"/>
      <c r="R94" s="53"/>
      <c r="S94" s="54"/>
    </row>
    <row collapsed="false" customFormat="true" customHeight="false" hidden="false" ht="14.1" outlineLevel="0" r="95" s="24">
      <c r="B95" s="51"/>
      <c r="C95" s="52"/>
      <c r="D95" s="52"/>
      <c r="E95" s="52"/>
      <c r="F95" s="52"/>
      <c r="G95" s="52"/>
      <c r="H95" s="52"/>
      <c r="I95" s="52"/>
      <c r="J95" s="52"/>
      <c r="K95" s="52"/>
      <c r="L95" s="52"/>
      <c r="M95" s="52"/>
      <c r="N95" s="52"/>
      <c r="O95" s="52"/>
      <c r="P95" s="52"/>
      <c r="Q95" s="52"/>
      <c r="R95" s="53"/>
      <c r="S95" s="54"/>
    </row>
    <row collapsed="false" customFormat="true" customHeight="false" hidden="false" ht="14.1" outlineLevel="0" r="96" s="24">
      <c r="B96" s="51"/>
      <c r="C96" s="52"/>
      <c r="D96" s="52"/>
      <c r="E96" s="52"/>
      <c r="F96" s="52"/>
      <c r="G96" s="52"/>
      <c r="H96" s="52"/>
      <c r="I96" s="52"/>
      <c r="J96" s="52"/>
      <c r="K96" s="52"/>
      <c r="L96" s="52"/>
      <c r="M96" s="52"/>
      <c r="N96" s="52"/>
      <c r="O96" s="52"/>
      <c r="P96" s="52"/>
      <c r="Q96" s="52"/>
      <c r="R96" s="53"/>
      <c r="S96" s="54"/>
    </row>
    <row collapsed="false" customFormat="true" customHeight="false" hidden="false" ht="14.1" outlineLevel="0" r="97" s="24">
      <c r="B97" s="51"/>
      <c r="C97" s="52"/>
      <c r="D97" s="52"/>
      <c r="E97" s="52"/>
      <c r="F97" s="52"/>
      <c r="G97" s="52"/>
      <c r="H97" s="52"/>
      <c r="I97" s="52"/>
      <c r="J97" s="52"/>
      <c r="K97" s="52"/>
      <c r="L97" s="52"/>
      <c r="M97" s="52"/>
      <c r="N97" s="52"/>
      <c r="O97" s="52"/>
      <c r="P97" s="52"/>
      <c r="Q97" s="52"/>
      <c r="R97" s="53"/>
      <c r="S97" s="54"/>
    </row>
    <row collapsed="false" customFormat="true" customHeight="false" hidden="false" ht="14.1" outlineLevel="0" r="98" s="24">
      <c r="B98" s="51"/>
      <c r="C98" s="52"/>
      <c r="D98" s="52"/>
      <c r="E98" s="52"/>
      <c r="F98" s="52"/>
      <c r="G98" s="52"/>
      <c r="H98" s="52"/>
      <c r="I98" s="52"/>
      <c r="J98" s="52"/>
      <c r="K98" s="52"/>
      <c r="L98" s="52"/>
      <c r="M98" s="52"/>
      <c r="N98" s="52"/>
      <c r="O98" s="52"/>
      <c r="P98" s="52"/>
      <c r="Q98" s="52"/>
      <c r="R98" s="53"/>
      <c r="S98" s="54"/>
    </row>
    <row collapsed="false" customFormat="true" customHeight="false" hidden="false" ht="14.1" outlineLevel="0" r="99" s="24">
      <c r="B99" s="51"/>
      <c r="C99" s="52"/>
      <c r="D99" s="52"/>
      <c r="E99" s="52"/>
      <c r="F99" s="52"/>
      <c r="G99" s="52"/>
      <c r="H99" s="52"/>
      <c r="I99" s="52"/>
      <c r="J99" s="52"/>
      <c r="K99" s="52"/>
      <c r="L99" s="52"/>
      <c r="M99" s="52"/>
      <c r="N99" s="52"/>
      <c r="O99" s="52"/>
      <c r="P99" s="52"/>
      <c r="Q99" s="52"/>
      <c r="R99" s="53"/>
      <c r="S99" s="54"/>
    </row>
    <row collapsed="false" customFormat="true" customHeight="false" hidden="false" ht="14.1" outlineLevel="0" r="100" s="24">
      <c r="B100" s="51"/>
      <c r="C100" s="52"/>
      <c r="D100" s="52"/>
      <c r="E100" s="52"/>
      <c r="F100" s="52"/>
      <c r="G100" s="52"/>
      <c r="H100" s="52"/>
      <c r="I100" s="52"/>
      <c r="J100" s="52"/>
      <c r="K100" s="52"/>
      <c r="L100" s="52"/>
      <c r="M100" s="52"/>
      <c r="N100" s="52"/>
      <c r="O100" s="52"/>
      <c r="P100" s="52"/>
      <c r="Q100" s="52"/>
      <c r="R100" s="53"/>
      <c r="S100" s="54"/>
    </row>
    <row collapsed="false" customFormat="true" customHeight="false" hidden="false" ht="14.1" outlineLevel="0" r="101" s="24">
      <c r="B101" s="51"/>
      <c r="C101" s="52"/>
      <c r="D101" s="52"/>
      <c r="E101" s="52"/>
      <c r="F101" s="52"/>
      <c r="G101" s="52"/>
      <c r="H101" s="52"/>
      <c r="I101" s="52"/>
      <c r="J101" s="52"/>
      <c r="K101" s="52"/>
      <c r="L101" s="52"/>
      <c r="M101" s="52"/>
      <c r="N101" s="52"/>
      <c r="O101" s="52"/>
      <c r="P101" s="52"/>
      <c r="Q101" s="52"/>
      <c r="R101" s="53"/>
      <c r="S101" s="54"/>
    </row>
    <row collapsed="false" customFormat="true" customHeight="false" hidden="false" ht="14.1" outlineLevel="0" r="102" s="24">
      <c r="B102" s="51"/>
      <c r="C102" s="52"/>
      <c r="D102" s="52"/>
      <c r="E102" s="52"/>
      <c r="F102" s="52"/>
      <c r="G102" s="52"/>
      <c r="H102" s="52"/>
      <c r="I102" s="52"/>
      <c r="J102" s="52"/>
      <c r="K102" s="52"/>
      <c r="L102" s="52"/>
      <c r="M102" s="52"/>
      <c r="N102" s="52"/>
      <c r="O102" s="52"/>
      <c r="P102" s="52"/>
      <c r="Q102" s="52"/>
      <c r="R102" s="53"/>
      <c r="S102" s="54"/>
    </row>
    <row collapsed="false" customFormat="true" customHeight="false" hidden="false" ht="14.1" outlineLevel="0" r="103" s="24">
      <c r="B103" s="51"/>
      <c r="C103" s="52"/>
      <c r="D103" s="52"/>
      <c r="E103" s="52"/>
      <c r="F103" s="52"/>
      <c r="G103" s="52"/>
      <c r="H103" s="52"/>
      <c r="I103" s="52"/>
      <c r="J103" s="52"/>
      <c r="K103" s="52"/>
      <c r="L103" s="52"/>
      <c r="M103" s="52"/>
      <c r="N103" s="52"/>
      <c r="O103" s="52"/>
      <c r="P103" s="52"/>
      <c r="Q103" s="52"/>
      <c r="R103" s="53"/>
      <c r="S103" s="54"/>
    </row>
    <row collapsed="false" customFormat="true" customHeight="false" hidden="false" ht="14.1" outlineLevel="0" r="104" s="24">
      <c r="B104" s="51"/>
      <c r="C104" s="52"/>
      <c r="D104" s="52"/>
      <c r="E104" s="52"/>
      <c r="F104" s="52"/>
      <c r="G104" s="52"/>
      <c r="H104" s="52"/>
      <c r="I104" s="52"/>
      <c r="J104" s="52"/>
      <c r="K104" s="52"/>
      <c r="L104" s="52"/>
      <c r="M104" s="52"/>
      <c r="N104" s="52"/>
      <c r="O104" s="52"/>
      <c r="P104" s="52"/>
      <c r="Q104" s="52"/>
      <c r="R104" s="53"/>
      <c r="S104" s="54"/>
    </row>
    <row collapsed="false" customFormat="true" customHeight="false" hidden="false" ht="14.1" outlineLevel="0" r="105" s="24">
      <c r="B105" s="51"/>
      <c r="C105" s="52"/>
      <c r="D105" s="52"/>
      <c r="E105" s="52"/>
      <c r="F105" s="52"/>
      <c r="G105" s="52"/>
      <c r="H105" s="52"/>
      <c r="I105" s="52"/>
      <c r="J105" s="52"/>
      <c r="K105" s="52"/>
      <c r="L105" s="52"/>
      <c r="M105" s="52"/>
      <c r="N105" s="52"/>
      <c r="O105" s="52"/>
      <c r="P105" s="52"/>
      <c r="Q105" s="52"/>
      <c r="R105" s="53"/>
      <c r="S105" s="54"/>
    </row>
    <row collapsed="false" customFormat="true" customHeight="false" hidden="false" ht="14.1" outlineLevel="0" r="106" s="24">
      <c r="B106" s="51"/>
      <c r="C106" s="52"/>
      <c r="D106" s="52"/>
      <c r="E106" s="52"/>
      <c r="F106" s="52"/>
      <c r="G106" s="52"/>
      <c r="H106" s="52"/>
      <c r="I106" s="52"/>
      <c r="J106" s="52"/>
      <c r="K106" s="52"/>
      <c r="L106" s="52"/>
      <c r="M106" s="52"/>
      <c r="N106" s="52"/>
      <c r="O106" s="52"/>
      <c r="P106" s="52"/>
      <c r="Q106" s="52"/>
      <c r="R106" s="53"/>
      <c r="S106" s="54"/>
    </row>
    <row collapsed="false" customFormat="true" customHeight="false" hidden="false" ht="14.1" outlineLevel="0" r="107" s="24">
      <c r="B107" s="51"/>
      <c r="C107" s="52"/>
      <c r="D107" s="52"/>
      <c r="E107" s="52"/>
      <c r="F107" s="52"/>
      <c r="G107" s="52"/>
      <c r="H107" s="52"/>
      <c r="I107" s="52"/>
      <c r="J107" s="52"/>
      <c r="K107" s="52"/>
      <c r="L107" s="52"/>
      <c r="M107" s="52"/>
      <c r="N107" s="52"/>
      <c r="O107" s="52"/>
      <c r="P107" s="52"/>
      <c r="Q107" s="52"/>
      <c r="R107" s="53"/>
      <c r="S107" s="54"/>
    </row>
    <row collapsed="false" customFormat="true" customHeight="false" hidden="false" ht="14.1" outlineLevel="0" r="108" s="24">
      <c r="B108" s="51"/>
      <c r="C108" s="52"/>
      <c r="D108" s="52"/>
      <c r="E108" s="52"/>
      <c r="F108" s="52"/>
      <c r="G108" s="52"/>
      <c r="H108" s="52"/>
      <c r="I108" s="52"/>
      <c r="J108" s="52"/>
      <c r="K108" s="52"/>
      <c r="L108" s="52"/>
      <c r="M108" s="52"/>
      <c r="N108" s="52"/>
      <c r="O108" s="52"/>
      <c r="P108" s="52"/>
      <c r="Q108" s="52"/>
      <c r="R108" s="53"/>
      <c r="S108" s="54"/>
    </row>
    <row collapsed="false" customFormat="true" customHeight="false" hidden="false" ht="14.1" outlineLevel="0" r="109" s="24">
      <c r="B109" s="51"/>
      <c r="C109" s="52"/>
      <c r="D109" s="52"/>
      <c r="E109" s="52"/>
      <c r="F109" s="52"/>
      <c r="G109" s="52"/>
      <c r="H109" s="52"/>
      <c r="I109" s="52"/>
      <c r="J109" s="52"/>
      <c r="K109" s="52"/>
      <c r="L109" s="52"/>
      <c r="M109" s="52"/>
      <c r="N109" s="52"/>
      <c r="O109" s="52"/>
      <c r="P109" s="52"/>
      <c r="Q109" s="52"/>
      <c r="R109" s="53"/>
      <c r="S109" s="54"/>
    </row>
    <row collapsed="false" customFormat="true" customHeight="false" hidden="false" ht="14.1" outlineLevel="0" r="110" s="24">
      <c r="B110" s="51"/>
      <c r="C110" s="52"/>
      <c r="D110" s="52"/>
      <c r="E110" s="52"/>
      <c r="F110" s="52"/>
      <c r="G110" s="52"/>
      <c r="H110" s="52"/>
      <c r="I110" s="52"/>
      <c r="J110" s="52"/>
      <c r="K110" s="52"/>
      <c r="L110" s="52"/>
      <c r="M110" s="52"/>
      <c r="N110" s="52"/>
      <c r="O110" s="52"/>
      <c r="P110" s="52"/>
      <c r="Q110" s="52"/>
      <c r="R110" s="53"/>
      <c r="S110" s="54"/>
    </row>
    <row collapsed="false" customFormat="true" customHeight="false" hidden="false" ht="14.1" outlineLevel="0" r="111" s="24">
      <c r="B111" s="51"/>
      <c r="C111" s="52"/>
      <c r="D111" s="52"/>
      <c r="E111" s="52"/>
      <c r="F111" s="52"/>
      <c r="G111" s="52"/>
      <c r="H111" s="52"/>
      <c r="I111" s="52"/>
      <c r="J111" s="52"/>
      <c r="K111" s="52"/>
      <c r="L111" s="52"/>
      <c r="M111" s="52"/>
      <c r="N111" s="52"/>
      <c r="O111" s="52"/>
      <c r="P111" s="52"/>
      <c r="Q111" s="52"/>
      <c r="R111" s="53"/>
      <c r="S111" s="54"/>
    </row>
    <row collapsed="false" customFormat="true" customHeight="false" hidden="false" ht="14.1" outlineLevel="0" r="112" s="24">
      <c r="B112" s="51"/>
      <c r="C112" s="52"/>
      <c r="D112" s="52"/>
      <c r="E112" s="52"/>
      <c r="F112" s="52"/>
      <c r="G112" s="52"/>
      <c r="H112" s="52"/>
      <c r="I112" s="52"/>
      <c r="J112" s="52"/>
      <c r="K112" s="52"/>
      <c r="L112" s="52"/>
      <c r="M112" s="52"/>
      <c r="N112" s="52"/>
      <c r="O112" s="52"/>
      <c r="P112" s="52"/>
      <c r="Q112" s="52"/>
      <c r="R112" s="53"/>
      <c r="S112" s="54"/>
    </row>
    <row collapsed="false" customFormat="true" customHeight="false" hidden="false" ht="14.1" outlineLevel="0" r="113" s="24">
      <c r="B113" s="51"/>
      <c r="C113" s="52"/>
      <c r="D113" s="52"/>
      <c r="E113" s="52"/>
      <c r="F113" s="52"/>
      <c r="G113" s="52"/>
      <c r="H113" s="52"/>
      <c r="I113" s="52"/>
      <c r="J113" s="52"/>
      <c r="K113" s="52"/>
      <c r="L113" s="52"/>
      <c r="M113" s="52"/>
      <c r="N113" s="52"/>
      <c r="O113" s="52"/>
      <c r="P113" s="52"/>
      <c r="Q113" s="52"/>
      <c r="R113" s="53"/>
      <c r="S113" s="54"/>
    </row>
    <row collapsed="false" customFormat="true" customHeight="false" hidden="false" ht="14.1" outlineLevel="0" r="114" s="24">
      <c r="B114" s="51"/>
      <c r="C114" s="52"/>
      <c r="D114" s="52"/>
      <c r="E114" s="52"/>
      <c r="F114" s="52"/>
      <c r="G114" s="52"/>
      <c r="H114" s="52"/>
      <c r="I114" s="52"/>
      <c r="J114" s="52"/>
      <c r="K114" s="52"/>
      <c r="L114" s="52"/>
      <c r="M114" s="52"/>
      <c r="N114" s="52"/>
      <c r="O114" s="52"/>
      <c r="P114" s="52"/>
      <c r="Q114" s="52"/>
      <c r="R114" s="53"/>
      <c r="S114" s="54"/>
    </row>
    <row collapsed="false" customFormat="true" customHeight="false" hidden="false" ht="14.1" outlineLevel="0" r="115" s="24">
      <c r="B115" s="51"/>
      <c r="C115" s="52"/>
      <c r="D115" s="52"/>
      <c r="E115" s="52"/>
      <c r="F115" s="52"/>
      <c r="G115" s="52"/>
      <c r="H115" s="52"/>
      <c r="I115" s="52"/>
      <c r="J115" s="52"/>
      <c r="K115" s="52"/>
      <c r="L115" s="52"/>
      <c r="M115" s="52"/>
      <c r="N115" s="52"/>
      <c r="O115" s="52"/>
      <c r="P115" s="52"/>
      <c r="Q115" s="52"/>
      <c r="R115" s="53"/>
      <c r="S115" s="54"/>
    </row>
    <row collapsed="false" customFormat="true" customHeight="false" hidden="false" ht="14.1" outlineLevel="0" r="116" s="24">
      <c r="B116" s="51"/>
      <c r="C116" s="52"/>
      <c r="D116" s="52"/>
      <c r="E116" s="52"/>
      <c r="F116" s="52"/>
      <c r="G116" s="52"/>
      <c r="H116" s="52"/>
      <c r="I116" s="52"/>
      <c r="J116" s="52"/>
      <c r="K116" s="52"/>
      <c r="L116" s="52"/>
      <c r="M116" s="52"/>
      <c r="N116" s="52"/>
      <c r="O116" s="52"/>
      <c r="P116" s="52"/>
      <c r="Q116" s="52"/>
      <c r="R116" s="53"/>
      <c r="S116" s="54"/>
    </row>
    <row collapsed="false" customFormat="true" customHeight="false" hidden="false" ht="14.1" outlineLevel="0" r="117" s="24">
      <c r="B117" s="51"/>
      <c r="C117" s="52"/>
      <c r="D117" s="52"/>
      <c r="E117" s="52"/>
      <c r="F117" s="52"/>
      <c r="G117" s="52"/>
      <c r="H117" s="52"/>
      <c r="I117" s="52"/>
      <c r="J117" s="52"/>
      <c r="K117" s="52"/>
      <c r="L117" s="52"/>
      <c r="M117" s="52"/>
      <c r="N117" s="52"/>
      <c r="O117" s="52"/>
      <c r="P117" s="52"/>
      <c r="Q117" s="52"/>
      <c r="R117" s="53"/>
      <c r="S117" s="54"/>
    </row>
    <row collapsed="false" customFormat="true" customHeight="false" hidden="false" ht="14.1" outlineLevel="0" r="118" s="24">
      <c r="B118" s="51"/>
      <c r="C118" s="52"/>
      <c r="D118" s="52"/>
      <c r="E118" s="52"/>
      <c r="F118" s="52"/>
      <c r="G118" s="52"/>
      <c r="H118" s="52"/>
      <c r="I118" s="52"/>
      <c r="J118" s="52"/>
      <c r="K118" s="52"/>
      <c r="L118" s="52"/>
      <c r="M118" s="52"/>
      <c r="N118" s="52"/>
      <c r="O118" s="52"/>
      <c r="P118" s="52"/>
      <c r="Q118" s="52"/>
      <c r="R118" s="53"/>
      <c r="S118" s="54"/>
    </row>
    <row collapsed="false" customFormat="true" customHeight="false" hidden="false" ht="14.1" outlineLevel="0" r="119" s="24">
      <c r="B119" s="51"/>
      <c r="C119" s="52"/>
      <c r="D119" s="52"/>
      <c r="E119" s="52"/>
      <c r="F119" s="52"/>
      <c r="G119" s="52"/>
      <c r="H119" s="52"/>
      <c r="I119" s="52"/>
      <c r="J119" s="52"/>
      <c r="K119" s="52"/>
      <c r="L119" s="52"/>
      <c r="M119" s="52"/>
      <c r="N119" s="52"/>
      <c r="O119" s="52"/>
      <c r="P119" s="52"/>
      <c r="Q119" s="52"/>
      <c r="R119" s="53"/>
      <c r="S119" s="54"/>
    </row>
    <row collapsed="false" customFormat="true" customHeight="false" hidden="false" ht="14.1" outlineLevel="0" r="120" s="24">
      <c r="B120" s="51"/>
      <c r="C120" s="52"/>
      <c r="D120" s="52"/>
      <c r="E120" s="52"/>
      <c r="F120" s="52"/>
      <c r="G120" s="52"/>
      <c r="H120" s="52"/>
      <c r="I120" s="52"/>
      <c r="J120" s="52"/>
      <c r="K120" s="52"/>
      <c r="L120" s="52"/>
      <c r="M120" s="52"/>
      <c r="N120" s="52"/>
      <c r="O120" s="52"/>
      <c r="P120" s="52"/>
      <c r="Q120" s="52"/>
      <c r="R120" s="53"/>
      <c r="S120" s="54"/>
    </row>
    <row collapsed="false" customFormat="true" customHeight="false" hidden="false" ht="14.1" outlineLevel="0" r="121" s="24">
      <c r="B121" s="51"/>
      <c r="C121" s="52"/>
      <c r="D121" s="52"/>
      <c r="E121" s="52"/>
      <c r="F121" s="52"/>
      <c r="G121" s="52"/>
      <c r="H121" s="52"/>
      <c r="I121" s="52"/>
      <c r="J121" s="52"/>
      <c r="K121" s="52"/>
      <c r="L121" s="52"/>
      <c r="M121" s="52"/>
      <c r="N121" s="52"/>
      <c r="O121" s="52"/>
      <c r="P121" s="52"/>
      <c r="Q121" s="52"/>
      <c r="R121" s="53"/>
      <c r="S121" s="54"/>
    </row>
    <row collapsed="false" customFormat="true" customHeight="false" hidden="false" ht="14.1" outlineLevel="0" r="122" s="24">
      <c r="B122" s="51"/>
      <c r="C122" s="52"/>
      <c r="D122" s="52"/>
      <c r="E122" s="52"/>
      <c r="F122" s="52"/>
      <c r="G122" s="52"/>
      <c r="H122" s="52"/>
      <c r="I122" s="52"/>
      <c r="J122" s="52"/>
      <c r="K122" s="52"/>
      <c r="L122" s="52"/>
      <c r="M122" s="52"/>
      <c r="N122" s="52"/>
      <c r="O122" s="52"/>
      <c r="P122" s="52"/>
      <c r="Q122" s="52"/>
      <c r="R122" s="53"/>
      <c r="S122" s="54"/>
    </row>
    <row collapsed="false" customFormat="true" customHeight="false" hidden="false" ht="14.1" outlineLevel="0" r="123" s="24">
      <c r="B123" s="51"/>
      <c r="C123" s="52"/>
      <c r="D123" s="52"/>
      <c r="E123" s="52"/>
      <c r="F123" s="52"/>
      <c r="G123" s="52"/>
      <c r="H123" s="52"/>
      <c r="I123" s="52"/>
      <c r="J123" s="52"/>
      <c r="K123" s="52"/>
      <c r="L123" s="52"/>
      <c r="M123" s="52"/>
      <c r="N123" s="52"/>
      <c r="O123" s="52"/>
      <c r="P123" s="52"/>
      <c r="Q123" s="52"/>
      <c r="R123" s="53"/>
      <c r="S123" s="54"/>
    </row>
    <row collapsed="false" customFormat="true" customHeight="false" hidden="false" ht="14.1" outlineLevel="0" r="124" s="24">
      <c r="B124" s="51"/>
      <c r="C124" s="52"/>
      <c r="D124" s="52"/>
      <c r="E124" s="52"/>
      <c r="F124" s="52"/>
      <c r="G124" s="52"/>
      <c r="H124" s="52"/>
      <c r="I124" s="52"/>
      <c r="J124" s="52"/>
      <c r="K124" s="52"/>
      <c r="L124" s="52"/>
      <c r="M124" s="52"/>
      <c r="N124" s="52"/>
      <c r="O124" s="52"/>
      <c r="P124" s="52"/>
      <c r="Q124" s="52"/>
      <c r="R124" s="53"/>
      <c r="S124" s="54"/>
    </row>
    <row collapsed="false" customFormat="true" customHeight="false" hidden="false" ht="14.1" outlineLevel="0" r="125" s="24">
      <c r="B125" s="51"/>
      <c r="C125" s="52"/>
      <c r="D125" s="52"/>
      <c r="E125" s="52"/>
      <c r="F125" s="52"/>
      <c r="G125" s="52"/>
      <c r="H125" s="52"/>
      <c r="I125" s="52"/>
      <c r="J125" s="52"/>
      <c r="K125" s="52"/>
      <c r="L125" s="52"/>
      <c r="M125" s="52"/>
      <c r="N125" s="52"/>
      <c r="O125" s="52"/>
      <c r="P125" s="52"/>
      <c r="Q125" s="52"/>
      <c r="R125" s="53"/>
      <c r="S125" s="54"/>
    </row>
    <row collapsed="false" customFormat="true" customHeight="false" hidden="false" ht="14.1" outlineLevel="0" r="126" s="24">
      <c r="B126" s="51"/>
      <c r="C126" s="52"/>
      <c r="D126" s="52"/>
      <c r="E126" s="52"/>
      <c r="F126" s="52"/>
      <c r="G126" s="52"/>
      <c r="H126" s="52"/>
      <c r="I126" s="52"/>
      <c r="J126" s="52"/>
      <c r="K126" s="52"/>
      <c r="L126" s="52"/>
      <c r="M126" s="52"/>
      <c r="N126" s="52"/>
      <c r="O126" s="52"/>
      <c r="P126" s="52"/>
      <c r="Q126" s="52"/>
      <c r="R126" s="53"/>
      <c r="S126" s="54"/>
    </row>
    <row collapsed="false" customFormat="true" customHeight="false" hidden="false" ht="14.1" outlineLevel="0" r="127" s="24">
      <c r="B127" s="51"/>
      <c r="C127" s="52"/>
      <c r="D127" s="52"/>
      <c r="E127" s="52"/>
      <c r="F127" s="52"/>
      <c r="G127" s="52"/>
      <c r="H127" s="52"/>
      <c r="I127" s="52"/>
      <c r="J127" s="52"/>
      <c r="K127" s="52"/>
      <c r="L127" s="52"/>
      <c r="M127" s="52"/>
      <c r="N127" s="52"/>
      <c r="O127" s="52"/>
      <c r="P127" s="52"/>
      <c r="Q127" s="52"/>
      <c r="R127" s="53"/>
      <c r="S127" s="54"/>
    </row>
    <row collapsed="false" customFormat="true" customHeight="false" hidden="false" ht="14.1" outlineLevel="0" r="128" s="24">
      <c r="B128" s="51"/>
      <c r="C128" s="52"/>
      <c r="D128" s="52"/>
      <c r="E128" s="52"/>
      <c r="F128" s="52"/>
      <c r="G128" s="52"/>
      <c r="H128" s="52"/>
      <c r="I128" s="52"/>
      <c r="J128" s="52"/>
      <c r="K128" s="52"/>
      <c r="L128" s="52"/>
      <c r="M128" s="52"/>
      <c r="N128" s="52"/>
      <c r="O128" s="52"/>
      <c r="P128" s="52"/>
      <c r="Q128" s="52"/>
      <c r="R128" s="53"/>
      <c r="S128" s="54"/>
    </row>
    <row collapsed="false" customFormat="true" customHeight="false" hidden="false" ht="14.1" outlineLevel="0" r="129" s="24">
      <c r="B129" s="51"/>
      <c r="C129" s="52"/>
      <c r="D129" s="52"/>
      <c r="E129" s="52"/>
      <c r="F129" s="52"/>
      <c r="G129" s="52"/>
      <c r="H129" s="52"/>
      <c r="I129" s="52"/>
      <c r="J129" s="52"/>
      <c r="K129" s="52"/>
      <c r="L129" s="52"/>
      <c r="M129" s="52"/>
      <c r="N129" s="52"/>
      <c r="O129" s="52"/>
      <c r="P129" s="52"/>
      <c r="Q129" s="52"/>
      <c r="R129" s="53"/>
      <c r="S129" s="54"/>
    </row>
    <row collapsed="false" customFormat="true" customHeight="false" hidden="false" ht="14.1" outlineLevel="0" r="130" s="24">
      <c r="B130" s="51"/>
      <c r="C130" s="52"/>
      <c r="D130" s="52"/>
      <c r="E130" s="52"/>
      <c r="F130" s="52"/>
      <c r="G130" s="52"/>
      <c r="H130" s="52"/>
      <c r="I130" s="52"/>
      <c r="J130" s="52"/>
      <c r="K130" s="52"/>
      <c r="L130" s="52"/>
      <c r="M130" s="52"/>
      <c r="N130" s="52"/>
      <c r="O130" s="52"/>
      <c r="P130" s="52"/>
      <c r="Q130" s="52"/>
      <c r="R130" s="53"/>
      <c r="S130" s="54"/>
    </row>
    <row collapsed="false" customFormat="true" customHeight="false" hidden="false" ht="14.1" outlineLevel="0" r="131" s="24">
      <c r="B131" s="51"/>
      <c r="C131" s="52"/>
      <c r="D131" s="52"/>
      <c r="E131" s="52"/>
      <c r="F131" s="52"/>
      <c r="G131" s="52"/>
      <c r="H131" s="52"/>
      <c r="I131" s="52"/>
      <c r="J131" s="52"/>
      <c r="K131" s="52"/>
      <c r="L131" s="52"/>
      <c r="M131" s="52"/>
      <c r="N131" s="52"/>
      <c r="O131" s="52"/>
      <c r="P131" s="52"/>
      <c r="Q131" s="52"/>
      <c r="R131" s="53"/>
      <c r="S131" s="54"/>
    </row>
    <row collapsed="false" customFormat="true" customHeight="false" hidden="false" ht="14.1" outlineLevel="0" r="132" s="24">
      <c r="B132" s="51"/>
      <c r="C132" s="52"/>
      <c r="D132" s="52"/>
      <c r="E132" s="52"/>
      <c r="F132" s="52"/>
      <c r="G132" s="52"/>
      <c r="H132" s="52"/>
      <c r="I132" s="52"/>
      <c r="J132" s="52"/>
      <c r="K132" s="52"/>
      <c r="L132" s="52"/>
      <c r="M132" s="52"/>
      <c r="N132" s="52"/>
      <c r="O132" s="52"/>
      <c r="P132" s="52"/>
      <c r="Q132" s="52"/>
      <c r="R132" s="53"/>
      <c r="S132" s="54"/>
    </row>
    <row collapsed="false" customFormat="true" customHeight="false" hidden="false" ht="14.1" outlineLevel="0" r="133" s="24">
      <c r="B133" s="51"/>
      <c r="C133" s="52"/>
      <c r="D133" s="52"/>
      <c r="E133" s="52"/>
      <c r="F133" s="52"/>
      <c r="G133" s="52"/>
      <c r="H133" s="52"/>
      <c r="I133" s="52"/>
      <c r="J133" s="52"/>
      <c r="K133" s="52"/>
      <c r="L133" s="52"/>
      <c r="M133" s="52"/>
      <c r="N133" s="52"/>
      <c r="O133" s="52"/>
      <c r="P133" s="52"/>
      <c r="Q133" s="52"/>
      <c r="R133" s="53"/>
      <c r="S133" s="54"/>
    </row>
    <row collapsed="false" customFormat="true" customHeight="false" hidden="false" ht="14.1" outlineLevel="0" r="134" s="24">
      <c r="B134" s="51"/>
      <c r="C134" s="52"/>
      <c r="D134" s="52"/>
      <c r="E134" s="52"/>
      <c r="F134" s="52"/>
      <c r="G134" s="52"/>
      <c r="H134" s="52"/>
      <c r="I134" s="52"/>
      <c r="J134" s="52"/>
      <c r="K134" s="52"/>
      <c r="L134" s="52"/>
      <c r="M134" s="52"/>
      <c r="N134" s="52"/>
      <c r="O134" s="52"/>
      <c r="P134" s="52"/>
      <c r="Q134" s="52"/>
      <c r="R134" s="53"/>
      <c r="S134" s="54"/>
    </row>
    <row collapsed="false" customFormat="true" customHeight="false" hidden="false" ht="14.1" outlineLevel="0" r="135" s="24">
      <c r="B135" s="51"/>
      <c r="C135" s="52"/>
      <c r="D135" s="52"/>
      <c r="E135" s="52"/>
      <c r="F135" s="52"/>
      <c r="G135" s="52"/>
      <c r="H135" s="52"/>
      <c r="I135" s="52"/>
      <c r="J135" s="52"/>
      <c r="K135" s="52"/>
      <c r="L135" s="52"/>
      <c r="M135" s="52"/>
      <c r="N135" s="52"/>
      <c r="O135" s="52"/>
      <c r="P135" s="52"/>
      <c r="Q135" s="52"/>
      <c r="R135" s="53"/>
      <c r="S135" s="54"/>
    </row>
    <row collapsed="false" customFormat="true" customHeight="false" hidden="false" ht="14.1" outlineLevel="0" r="136" s="24">
      <c r="B136" s="51"/>
      <c r="C136" s="52"/>
      <c r="D136" s="52"/>
      <c r="E136" s="52"/>
      <c r="F136" s="52"/>
      <c r="G136" s="52"/>
      <c r="H136" s="52"/>
      <c r="I136" s="52"/>
      <c r="J136" s="52"/>
      <c r="K136" s="52"/>
      <c r="L136" s="52"/>
      <c r="M136" s="52"/>
      <c r="N136" s="52"/>
      <c r="O136" s="52"/>
      <c r="P136" s="52"/>
      <c r="Q136" s="52"/>
      <c r="R136" s="53"/>
      <c r="S136" s="54"/>
    </row>
    <row collapsed="false" customFormat="true" customHeight="false" hidden="false" ht="14.1" outlineLevel="0" r="137" s="24">
      <c r="B137" s="51"/>
      <c r="C137" s="52"/>
      <c r="D137" s="52"/>
      <c r="E137" s="52"/>
      <c r="F137" s="52"/>
      <c r="G137" s="52"/>
      <c r="H137" s="52"/>
      <c r="I137" s="52"/>
      <c r="J137" s="52"/>
      <c r="K137" s="52"/>
      <c r="L137" s="52"/>
      <c r="M137" s="52"/>
      <c r="N137" s="52"/>
      <c r="O137" s="52"/>
      <c r="P137" s="52"/>
      <c r="Q137" s="52"/>
      <c r="R137" s="53"/>
      <c r="S137" s="54"/>
    </row>
    <row collapsed="false" customFormat="true" customHeight="false" hidden="false" ht="14.1" outlineLevel="0" r="138" s="24">
      <c r="B138" s="51"/>
      <c r="C138" s="52"/>
      <c r="D138" s="52"/>
      <c r="E138" s="52"/>
      <c r="F138" s="52"/>
      <c r="G138" s="52"/>
      <c r="H138" s="52"/>
      <c r="I138" s="52"/>
      <c r="J138" s="52"/>
      <c r="K138" s="52"/>
      <c r="L138" s="52"/>
      <c r="M138" s="52"/>
      <c r="N138" s="52"/>
      <c r="O138" s="52"/>
      <c r="P138" s="52"/>
      <c r="Q138" s="52"/>
      <c r="R138" s="53"/>
      <c r="S138" s="54"/>
    </row>
    <row collapsed="false" customFormat="true" customHeight="false" hidden="false" ht="14.1" outlineLevel="0" r="139" s="24">
      <c r="B139" s="51"/>
      <c r="C139" s="52"/>
      <c r="D139" s="52"/>
      <c r="E139" s="52"/>
      <c r="F139" s="52"/>
      <c r="G139" s="52"/>
      <c r="H139" s="52"/>
      <c r="I139" s="52"/>
      <c r="J139" s="52"/>
      <c r="K139" s="52"/>
      <c r="L139" s="52"/>
      <c r="M139" s="52"/>
      <c r="N139" s="52"/>
      <c r="O139" s="52"/>
      <c r="P139" s="52"/>
      <c r="Q139" s="52"/>
      <c r="R139" s="53"/>
      <c r="S139" s="54"/>
    </row>
    <row collapsed="false" customFormat="true" customHeight="false" hidden="false" ht="14.1" outlineLevel="0" r="140" s="24">
      <c r="B140" s="51"/>
      <c r="C140" s="52"/>
      <c r="D140" s="52"/>
      <c r="E140" s="52"/>
      <c r="F140" s="52"/>
      <c r="G140" s="52"/>
      <c r="H140" s="52"/>
      <c r="I140" s="52"/>
      <c r="J140" s="52"/>
      <c r="K140" s="52"/>
      <c r="L140" s="52"/>
      <c r="M140" s="52"/>
      <c r="N140" s="52"/>
      <c r="O140" s="52"/>
      <c r="P140" s="52"/>
      <c r="Q140" s="52"/>
      <c r="R140" s="53"/>
      <c r="S140" s="54"/>
    </row>
    <row collapsed="false" customFormat="true" customHeight="false" hidden="false" ht="14.1" outlineLevel="0" r="141" s="24">
      <c r="B141" s="51"/>
      <c r="C141" s="52"/>
      <c r="D141" s="52"/>
      <c r="E141" s="52"/>
      <c r="F141" s="52"/>
      <c r="G141" s="52"/>
      <c r="H141" s="52"/>
      <c r="I141" s="52"/>
      <c r="J141" s="52"/>
      <c r="K141" s="52"/>
      <c r="L141" s="52"/>
      <c r="M141" s="52"/>
      <c r="N141" s="52"/>
      <c r="O141" s="52"/>
      <c r="P141" s="52"/>
      <c r="Q141" s="52"/>
      <c r="R141" s="53"/>
      <c r="S141" s="54"/>
    </row>
    <row collapsed="false" customFormat="true" customHeight="false" hidden="false" ht="14.1" outlineLevel="0" r="142" s="24">
      <c r="B142" s="51"/>
      <c r="C142" s="52"/>
      <c r="D142" s="52"/>
      <c r="E142" s="52"/>
      <c r="F142" s="52"/>
      <c r="G142" s="52"/>
      <c r="H142" s="52"/>
      <c r="I142" s="52"/>
      <c r="J142" s="52"/>
      <c r="K142" s="52"/>
      <c r="L142" s="52"/>
      <c r="M142" s="52"/>
      <c r="N142" s="52"/>
      <c r="O142" s="52"/>
      <c r="P142" s="52"/>
      <c r="Q142" s="52"/>
      <c r="R142" s="53"/>
      <c r="S142" s="54"/>
    </row>
    <row collapsed="false" customFormat="true" customHeight="false" hidden="false" ht="14.1" outlineLevel="0" r="143" s="24">
      <c r="B143" s="51"/>
      <c r="C143" s="52"/>
      <c r="D143" s="52"/>
      <c r="E143" s="52"/>
      <c r="F143" s="52"/>
      <c r="G143" s="52"/>
      <c r="H143" s="52"/>
      <c r="I143" s="52"/>
      <c r="J143" s="52"/>
      <c r="K143" s="52"/>
      <c r="L143" s="52"/>
      <c r="M143" s="52"/>
      <c r="N143" s="52"/>
      <c r="O143" s="52"/>
      <c r="P143" s="52"/>
      <c r="Q143" s="52"/>
      <c r="R143" s="53"/>
      <c r="S143" s="54"/>
    </row>
    <row collapsed="false" customFormat="true" customHeight="false" hidden="false" ht="14.1" outlineLevel="0" r="144" s="24">
      <c r="B144" s="51"/>
      <c r="C144" s="52"/>
      <c r="D144" s="52"/>
      <c r="E144" s="52"/>
      <c r="F144" s="52"/>
      <c r="G144" s="52"/>
      <c r="H144" s="52"/>
      <c r="I144" s="52"/>
      <c r="J144" s="52"/>
      <c r="K144" s="52"/>
      <c r="L144" s="52"/>
      <c r="M144" s="52"/>
      <c r="N144" s="52"/>
      <c r="O144" s="52"/>
      <c r="P144" s="52"/>
      <c r="Q144" s="52"/>
      <c r="R144" s="53"/>
      <c r="S144" s="54"/>
    </row>
    <row collapsed="false" customFormat="true" customHeight="false" hidden="false" ht="14.1" outlineLevel="0" r="145" s="24">
      <c r="B145" s="51"/>
      <c r="C145" s="52"/>
      <c r="D145" s="52"/>
      <c r="E145" s="52"/>
      <c r="F145" s="52"/>
      <c r="G145" s="52"/>
      <c r="H145" s="52"/>
      <c r="I145" s="52"/>
      <c r="J145" s="52"/>
      <c r="K145" s="52"/>
      <c r="L145" s="52"/>
      <c r="M145" s="52"/>
      <c r="N145" s="52"/>
      <c r="O145" s="52"/>
      <c r="P145" s="52"/>
      <c r="Q145" s="52"/>
      <c r="R145" s="53"/>
      <c r="S145" s="54"/>
    </row>
    <row collapsed="false" customFormat="true" customHeight="false" hidden="false" ht="14.1" outlineLevel="0" r="146" s="24">
      <c r="B146" s="51"/>
      <c r="C146" s="52"/>
      <c r="D146" s="52"/>
      <c r="E146" s="52"/>
      <c r="F146" s="52"/>
      <c r="G146" s="52"/>
      <c r="H146" s="52"/>
      <c r="I146" s="52"/>
      <c r="J146" s="52"/>
      <c r="K146" s="52"/>
      <c r="L146" s="52"/>
      <c r="M146" s="52"/>
      <c r="N146" s="52"/>
      <c r="O146" s="52"/>
      <c r="P146" s="52"/>
      <c r="Q146" s="52"/>
      <c r="R146" s="53"/>
      <c r="S146" s="54"/>
    </row>
    <row collapsed="false" customFormat="true" customHeight="false" hidden="false" ht="14.1" outlineLevel="0" r="147" s="24">
      <c r="B147" s="51"/>
      <c r="C147" s="52"/>
      <c r="D147" s="52"/>
      <c r="E147" s="52"/>
      <c r="F147" s="52"/>
      <c r="G147" s="52"/>
      <c r="H147" s="52"/>
      <c r="I147" s="52"/>
      <c r="J147" s="52"/>
      <c r="K147" s="52"/>
      <c r="L147" s="52"/>
      <c r="M147" s="52"/>
      <c r="N147" s="52"/>
      <c r="O147" s="52"/>
      <c r="P147" s="52"/>
      <c r="Q147" s="52"/>
      <c r="R147" s="53"/>
      <c r="S147" s="54"/>
    </row>
    <row collapsed="false" customFormat="true" customHeight="false" hidden="false" ht="14.1" outlineLevel="0" r="148" s="24">
      <c r="B148" s="51"/>
      <c r="C148" s="52"/>
      <c r="D148" s="52"/>
      <c r="E148" s="52"/>
      <c r="F148" s="52"/>
      <c r="G148" s="52"/>
      <c r="H148" s="52"/>
      <c r="I148" s="52"/>
      <c r="J148" s="52"/>
      <c r="K148" s="52"/>
      <c r="L148" s="52"/>
      <c r="M148" s="52"/>
      <c r="N148" s="52"/>
      <c r="O148" s="52"/>
      <c r="P148" s="52"/>
      <c r="Q148" s="52"/>
      <c r="R148" s="53"/>
      <c r="S148" s="54"/>
    </row>
    <row collapsed="false" customFormat="true" customHeight="false" hidden="false" ht="14.1" outlineLevel="0" r="149" s="24">
      <c r="B149" s="51"/>
      <c r="C149" s="52"/>
      <c r="D149" s="52"/>
      <c r="E149" s="52"/>
      <c r="F149" s="52"/>
      <c r="G149" s="52"/>
      <c r="H149" s="52"/>
      <c r="I149" s="52"/>
      <c r="J149" s="52"/>
      <c r="K149" s="52"/>
      <c r="L149" s="52"/>
      <c r="M149" s="52"/>
      <c r="N149" s="52"/>
      <c r="O149" s="52"/>
      <c r="P149" s="52"/>
      <c r="Q149" s="52"/>
      <c r="R149" s="53"/>
      <c r="S149" s="54"/>
    </row>
    <row collapsed="false" customFormat="true" customHeight="false" hidden="false" ht="14.1" outlineLevel="0" r="150" s="24">
      <c r="B150" s="51"/>
      <c r="C150" s="52"/>
      <c r="D150" s="52"/>
      <c r="E150" s="52"/>
      <c r="F150" s="52"/>
      <c r="G150" s="52"/>
      <c r="H150" s="52"/>
      <c r="I150" s="52"/>
      <c r="J150" s="52"/>
      <c r="K150" s="52"/>
      <c r="L150" s="52"/>
      <c r="M150" s="52"/>
      <c r="N150" s="52"/>
      <c r="O150" s="52"/>
      <c r="P150" s="52"/>
      <c r="Q150" s="52"/>
      <c r="R150" s="53"/>
      <c r="S150" s="54"/>
    </row>
    <row collapsed="false" customFormat="true" customHeight="false" hidden="false" ht="14.1" outlineLevel="0" r="151" s="24">
      <c r="B151" s="51"/>
      <c r="C151" s="52"/>
      <c r="D151" s="52"/>
      <c r="E151" s="52"/>
      <c r="F151" s="52"/>
      <c r="G151" s="52"/>
      <c r="H151" s="52"/>
      <c r="I151" s="52"/>
      <c r="J151" s="52"/>
      <c r="K151" s="52"/>
      <c r="L151" s="52"/>
      <c r="M151" s="52"/>
      <c r="N151" s="52"/>
      <c r="O151" s="52"/>
      <c r="P151" s="52"/>
      <c r="Q151" s="52"/>
      <c r="R151" s="53"/>
      <c r="S151" s="54"/>
    </row>
    <row collapsed="false" customFormat="true" customHeight="false" hidden="false" ht="14.1" outlineLevel="0" r="152" s="24">
      <c r="B152" s="51"/>
      <c r="C152" s="52"/>
      <c r="D152" s="52"/>
      <c r="E152" s="52"/>
      <c r="F152" s="52"/>
      <c r="G152" s="52"/>
      <c r="H152" s="52"/>
      <c r="I152" s="52"/>
      <c r="J152" s="52"/>
      <c r="K152" s="52"/>
      <c r="L152" s="52"/>
      <c r="M152" s="52"/>
      <c r="N152" s="52"/>
      <c r="O152" s="52"/>
      <c r="P152" s="52"/>
      <c r="Q152" s="52"/>
      <c r="R152" s="53"/>
      <c r="S152" s="54"/>
    </row>
    <row collapsed="false" customFormat="true" customHeight="false" hidden="false" ht="14.1" outlineLevel="0" r="153" s="24">
      <c r="B153" s="51"/>
      <c r="C153" s="52"/>
      <c r="D153" s="52"/>
      <c r="E153" s="52"/>
      <c r="F153" s="52"/>
      <c r="G153" s="52"/>
      <c r="H153" s="52"/>
      <c r="I153" s="52"/>
      <c r="J153" s="52"/>
      <c r="K153" s="52"/>
      <c r="L153" s="52"/>
      <c r="M153" s="52"/>
      <c r="N153" s="52"/>
      <c r="O153" s="52"/>
      <c r="P153" s="52"/>
      <c r="Q153" s="52"/>
      <c r="R153" s="53"/>
      <c r="S153" s="54"/>
    </row>
    <row collapsed="false" customFormat="true" customHeight="false" hidden="false" ht="14.1" outlineLevel="0" r="154" s="24">
      <c r="B154" s="51"/>
      <c r="C154" s="52"/>
      <c r="D154" s="52"/>
      <c r="E154" s="52"/>
      <c r="F154" s="52"/>
      <c r="G154" s="52"/>
      <c r="H154" s="52"/>
      <c r="I154" s="52"/>
      <c r="J154" s="52"/>
      <c r="K154" s="52"/>
      <c r="L154" s="52"/>
      <c r="M154" s="52"/>
      <c r="N154" s="52"/>
      <c r="O154" s="52"/>
      <c r="P154" s="52"/>
      <c r="Q154" s="52"/>
      <c r="R154" s="53"/>
      <c r="S154" s="54"/>
    </row>
    <row collapsed="false" customFormat="true" customHeight="false" hidden="false" ht="14.1" outlineLevel="0" r="155" s="24">
      <c r="B155" s="51"/>
      <c r="C155" s="52"/>
      <c r="D155" s="52"/>
      <c r="E155" s="52"/>
      <c r="F155" s="52"/>
      <c r="G155" s="52"/>
      <c r="H155" s="52"/>
      <c r="I155" s="52"/>
      <c r="J155" s="52"/>
      <c r="K155" s="52"/>
      <c r="L155" s="52"/>
      <c r="M155" s="52"/>
      <c r="N155" s="52"/>
      <c r="O155" s="52"/>
      <c r="P155" s="52"/>
      <c r="Q155" s="52"/>
      <c r="R155" s="53"/>
      <c r="S155" s="54"/>
    </row>
    <row collapsed="false" customFormat="true" customHeight="false" hidden="false" ht="14.1" outlineLevel="0" r="156" s="24">
      <c r="B156" s="51"/>
      <c r="C156" s="52"/>
      <c r="D156" s="52"/>
      <c r="E156" s="52"/>
      <c r="F156" s="52"/>
      <c r="G156" s="52"/>
      <c r="H156" s="52"/>
      <c r="I156" s="52"/>
      <c r="J156" s="52"/>
      <c r="K156" s="52"/>
      <c r="L156" s="52"/>
      <c r="M156" s="52"/>
      <c r="N156" s="52"/>
      <c r="O156" s="52"/>
      <c r="P156" s="52"/>
      <c r="Q156" s="52"/>
      <c r="R156" s="53"/>
      <c r="S156" s="54"/>
    </row>
    <row collapsed="false" customFormat="true" customHeight="false" hidden="false" ht="14.1" outlineLevel="0" r="157" s="24">
      <c r="B157" s="51"/>
      <c r="C157" s="52"/>
      <c r="D157" s="52"/>
      <c r="E157" s="52"/>
      <c r="F157" s="52"/>
      <c r="G157" s="52"/>
      <c r="H157" s="52"/>
      <c r="I157" s="52"/>
      <c r="J157" s="52"/>
      <c r="K157" s="52"/>
      <c r="L157" s="52"/>
      <c r="M157" s="52"/>
      <c r="N157" s="52"/>
      <c r="O157" s="52"/>
      <c r="P157" s="52"/>
      <c r="Q157" s="52"/>
      <c r="R157" s="53"/>
      <c r="S157" s="54"/>
    </row>
    <row collapsed="false" customFormat="true" customHeight="false" hidden="false" ht="14.1" outlineLevel="0" r="158" s="24">
      <c r="B158" s="51"/>
      <c r="C158" s="52"/>
      <c r="D158" s="52"/>
      <c r="E158" s="52"/>
      <c r="F158" s="52"/>
      <c r="G158" s="52"/>
      <c r="H158" s="52"/>
      <c r="I158" s="52"/>
      <c r="J158" s="52"/>
      <c r="K158" s="52"/>
      <c r="L158" s="52"/>
      <c r="M158" s="52"/>
      <c r="N158" s="52"/>
      <c r="O158" s="52"/>
      <c r="P158" s="52"/>
      <c r="Q158" s="52"/>
      <c r="R158" s="53"/>
      <c r="S158" s="54"/>
    </row>
    <row collapsed="false" customFormat="true" customHeight="false" hidden="false" ht="14.1" outlineLevel="0" r="159" s="24">
      <c r="B159" s="51"/>
      <c r="C159" s="52"/>
      <c r="D159" s="52"/>
      <c r="E159" s="52"/>
      <c r="F159" s="52"/>
      <c r="G159" s="52"/>
      <c r="H159" s="52"/>
      <c r="I159" s="52"/>
      <c r="J159" s="52"/>
      <c r="K159" s="52"/>
      <c r="L159" s="52"/>
      <c r="M159" s="52"/>
      <c r="N159" s="52"/>
      <c r="O159" s="52"/>
      <c r="P159" s="52"/>
      <c r="Q159" s="52"/>
      <c r="R159" s="53"/>
      <c r="S159" s="54"/>
    </row>
    <row collapsed="false" customFormat="true" customHeight="false" hidden="false" ht="14.1" outlineLevel="0" r="160" s="24">
      <c r="B160" s="51"/>
      <c r="C160" s="52"/>
      <c r="D160" s="52"/>
      <c r="E160" s="52"/>
      <c r="F160" s="52"/>
      <c r="G160" s="52"/>
      <c r="H160" s="52"/>
      <c r="I160" s="52"/>
      <c r="J160" s="52"/>
      <c r="K160" s="52"/>
      <c r="L160" s="52"/>
      <c r="M160" s="52"/>
      <c r="N160" s="52"/>
      <c r="O160" s="52"/>
      <c r="P160" s="52"/>
      <c r="Q160" s="52"/>
      <c r="R160" s="53"/>
      <c r="S160" s="54"/>
    </row>
    <row collapsed="false" customFormat="true" customHeight="false" hidden="false" ht="14.1" outlineLevel="0" r="161" s="24">
      <c r="B161" s="51"/>
      <c r="C161" s="52"/>
      <c r="D161" s="52"/>
      <c r="E161" s="52"/>
      <c r="F161" s="52"/>
      <c r="G161" s="52"/>
      <c r="H161" s="52"/>
      <c r="I161" s="52"/>
      <c r="J161" s="52"/>
      <c r="K161" s="52"/>
      <c r="L161" s="52"/>
      <c r="M161" s="52"/>
      <c r="N161" s="52"/>
      <c r="O161" s="52"/>
      <c r="P161" s="52"/>
      <c r="Q161" s="52"/>
      <c r="R161" s="53"/>
      <c r="S161" s="54"/>
    </row>
    <row collapsed="false" customFormat="true" customHeight="false" hidden="false" ht="14.1" outlineLevel="0" r="162" s="24">
      <c r="B162" s="51"/>
      <c r="C162" s="52"/>
      <c r="D162" s="52"/>
      <c r="E162" s="52"/>
      <c r="F162" s="52"/>
      <c r="G162" s="52"/>
      <c r="H162" s="52"/>
      <c r="I162" s="52"/>
      <c r="J162" s="52"/>
      <c r="K162" s="52"/>
      <c r="L162" s="52"/>
      <c r="M162" s="52"/>
      <c r="N162" s="52"/>
      <c r="O162" s="52"/>
      <c r="P162" s="52"/>
      <c r="Q162" s="52"/>
      <c r="R162" s="53"/>
      <c r="S162" s="54"/>
    </row>
    <row collapsed="false" customFormat="true" customHeight="false" hidden="false" ht="14.1" outlineLevel="0" r="163" s="24">
      <c r="B163" s="51"/>
      <c r="C163" s="52"/>
      <c r="D163" s="52"/>
      <c r="E163" s="52"/>
      <c r="F163" s="52"/>
      <c r="G163" s="52"/>
      <c r="H163" s="52"/>
      <c r="I163" s="52"/>
      <c r="J163" s="52"/>
      <c r="K163" s="52"/>
      <c r="L163" s="52"/>
      <c r="M163" s="52"/>
      <c r="N163" s="52"/>
      <c r="O163" s="52"/>
      <c r="P163" s="52"/>
      <c r="Q163" s="52"/>
      <c r="R163" s="53"/>
      <c r="S163" s="54"/>
    </row>
    <row collapsed="false" customFormat="true" customHeight="false" hidden="false" ht="14.1" outlineLevel="0" r="164" s="24">
      <c r="B164" s="51"/>
      <c r="C164" s="52"/>
      <c r="D164" s="52"/>
      <c r="E164" s="52"/>
      <c r="F164" s="52"/>
      <c r="G164" s="52"/>
      <c r="H164" s="52"/>
      <c r="I164" s="52"/>
      <c r="J164" s="52"/>
      <c r="K164" s="52"/>
      <c r="L164" s="52"/>
      <c r="M164" s="52"/>
      <c r="N164" s="52"/>
      <c r="O164" s="52"/>
      <c r="P164" s="52"/>
      <c r="Q164" s="52"/>
      <c r="R164" s="53"/>
      <c r="S164" s="54"/>
    </row>
    <row collapsed="false" customFormat="true" customHeight="false" hidden="false" ht="14.1" outlineLevel="0" r="165" s="24">
      <c r="B165" s="51"/>
      <c r="C165" s="52"/>
      <c r="D165" s="52"/>
      <c r="E165" s="52"/>
      <c r="F165" s="52"/>
      <c r="G165" s="52"/>
      <c r="H165" s="52"/>
      <c r="I165" s="52"/>
      <c r="J165" s="52"/>
      <c r="K165" s="52"/>
      <c r="L165" s="52"/>
      <c r="M165" s="52"/>
      <c r="N165" s="52"/>
      <c r="O165" s="52"/>
      <c r="P165" s="52"/>
      <c r="Q165" s="52"/>
      <c r="R165" s="53"/>
      <c r="S165" s="54"/>
    </row>
    <row collapsed="false" customFormat="true" customHeight="false" hidden="false" ht="14.1" outlineLevel="0" r="166" s="24">
      <c r="B166" s="51"/>
      <c r="C166" s="52"/>
      <c r="D166" s="52"/>
      <c r="E166" s="52"/>
      <c r="F166" s="52"/>
      <c r="G166" s="52"/>
      <c r="H166" s="52"/>
      <c r="I166" s="52"/>
      <c r="J166" s="52"/>
      <c r="K166" s="52"/>
      <c r="L166" s="52"/>
      <c r="M166" s="52"/>
      <c r="N166" s="52"/>
      <c r="O166" s="52"/>
      <c r="P166" s="52"/>
      <c r="Q166" s="52"/>
      <c r="R166" s="53"/>
      <c r="S166" s="54"/>
    </row>
    <row collapsed="false" customFormat="true" customHeight="false" hidden="false" ht="14.1" outlineLevel="0" r="167" s="24">
      <c r="B167" s="51"/>
      <c r="C167" s="52"/>
      <c r="D167" s="52"/>
      <c r="E167" s="52"/>
      <c r="F167" s="52"/>
      <c r="G167" s="52"/>
      <c r="H167" s="52"/>
      <c r="I167" s="52"/>
      <c r="J167" s="52"/>
      <c r="K167" s="52"/>
      <c r="L167" s="52"/>
      <c r="M167" s="52"/>
      <c r="N167" s="52"/>
      <c r="O167" s="52"/>
      <c r="P167" s="52"/>
      <c r="Q167" s="52"/>
      <c r="R167" s="53"/>
      <c r="S167" s="54"/>
    </row>
    <row collapsed="false" customFormat="true" customHeight="false" hidden="false" ht="14.1" outlineLevel="0" r="168" s="24">
      <c r="B168" s="51"/>
      <c r="C168" s="52"/>
      <c r="D168" s="52"/>
      <c r="E168" s="52"/>
      <c r="F168" s="52"/>
      <c r="G168" s="52"/>
      <c r="H168" s="52"/>
      <c r="I168" s="52"/>
      <c r="J168" s="52"/>
      <c r="K168" s="52"/>
      <c r="L168" s="52"/>
      <c r="M168" s="52"/>
      <c r="N168" s="52"/>
      <c r="O168" s="52"/>
      <c r="P168" s="52"/>
      <c r="Q168" s="52"/>
      <c r="R168" s="53"/>
      <c r="S168" s="54"/>
    </row>
    <row collapsed="false" customFormat="true" customHeight="false" hidden="false" ht="14.1" outlineLevel="0" r="169" s="24">
      <c r="B169" s="51"/>
      <c r="C169" s="52"/>
      <c r="D169" s="52"/>
      <c r="E169" s="52"/>
      <c r="F169" s="52"/>
      <c r="G169" s="52"/>
      <c r="H169" s="52"/>
      <c r="I169" s="52"/>
      <c r="J169" s="52"/>
      <c r="K169" s="52"/>
      <c r="L169" s="52"/>
      <c r="M169" s="52"/>
      <c r="N169" s="52"/>
      <c r="O169" s="52"/>
      <c r="P169" s="52"/>
      <c r="Q169" s="52"/>
      <c r="R169" s="53"/>
      <c r="S169" s="54"/>
    </row>
    <row collapsed="false" customFormat="true" customHeight="false" hidden="false" ht="14.1" outlineLevel="0" r="170" s="24">
      <c r="B170" s="51"/>
      <c r="C170" s="52"/>
      <c r="D170" s="52"/>
      <c r="E170" s="52"/>
      <c r="F170" s="52"/>
      <c r="G170" s="52"/>
      <c r="H170" s="52"/>
      <c r="I170" s="52"/>
      <c r="J170" s="52"/>
      <c r="K170" s="52"/>
      <c r="L170" s="52"/>
      <c r="M170" s="52"/>
      <c r="N170" s="52"/>
      <c r="O170" s="52"/>
      <c r="P170" s="52"/>
      <c r="Q170" s="52"/>
      <c r="R170" s="53"/>
      <c r="S170" s="54"/>
    </row>
    <row collapsed="false" customFormat="true" customHeight="false" hidden="false" ht="14.1" outlineLevel="0" r="171" s="24">
      <c r="B171" s="51"/>
      <c r="C171" s="52"/>
      <c r="D171" s="52"/>
      <c r="E171" s="52"/>
      <c r="F171" s="52"/>
      <c r="G171" s="52"/>
      <c r="H171" s="52"/>
      <c r="I171" s="52"/>
      <c r="J171" s="52"/>
      <c r="K171" s="52"/>
      <c r="L171" s="52"/>
      <c r="M171" s="52"/>
      <c r="N171" s="52"/>
      <c r="O171" s="52"/>
      <c r="P171" s="52"/>
      <c r="Q171" s="52"/>
      <c r="R171" s="53"/>
      <c r="S171" s="54"/>
    </row>
    <row collapsed="false" customFormat="true" customHeight="false" hidden="false" ht="14.1" outlineLevel="0" r="172" s="24">
      <c r="B172" s="51"/>
      <c r="C172" s="52"/>
      <c r="D172" s="52"/>
      <c r="E172" s="52"/>
      <c r="F172" s="52"/>
      <c r="G172" s="52"/>
      <c r="H172" s="52"/>
      <c r="I172" s="52"/>
      <c r="J172" s="52"/>
      <c r="K172" s="52"/>
      <c r="L172" s="52"/>
      <c r="M172" s="52"/>
      <c r="N172" s="52"/>
      <c r="O172" s="52"/>
      <c r="P172" s="52"/>
      <c r="Q172" s="52"/>
      <c r="R172" s="53"/>
      <c r="S172" s="54"/>
    </row>
    <row collapsed="false" customFormat="true" customHeight="false" hidden="false" ht="14.1" outlineLevel="0" r="173" s="24">
      <c r="B173" s="51"/>
      <c r="C173" s="52"/>
      <c r="D173" s="52"/>
      <c r="E173" s="52"/>
      <c r="F173" s="52"/>
      <c r="G173" s="52"/>
      <c r="H173" s="52"/>
      <c r="I173" s="52"/>
      <c r="J173" s="52"/>
      <c r="K173" s="52"/>
      <c r="L173" s="52"/>
      <c r="M173" s="52"/>
      <c r="N173" s="52"/>
      <c r="O173" s="52"/>
      <c r="P173" s="52"/>
      <c r="Q173" s="52"/>
      <c r="R173" s="53"/>
      <c r="S173" s="54"/>
    </row>
    <row collapsed="false" customFormat="true" customHeight="false" hidden="false" ht="14.1" outlineLevel="0" r="174" s="24">
      <c r="B174" s="51"/>
      <c r="C174" s="52"/>
      <c r="D174" s="52"/>
      <c r="E174" s="52"/>
      <c r="F174" s="52"/>
      <c r="G174" s="52"/>
      <c r="H174" s="52"/>
      <c r="I174" s="52"/>
      <c r="J174" s="52"/>
      <c r="K174" s="52"/>
      <c r="L174" s="52"/>
      <c r="M174" s="52"/>
      <c r="N174" s="52"/>
      <c r="O174" s="52"/>
      <c r="P174" s="52"/>
      <c r="Q174" s="52"/>
      <c r="R174" s="53"/>
      <c r="S174" s="54"/>
    </row>
    <row collapsed="false" customFormat="true" customHeight="false" hidden="false" ht="14.1" outlineLevel="0" r="175" s="24">
      <c r="B175" s="51"/>
      <c r="C175" s="52"/>
      <c r="D175" s="52"/>
      <c r="E175" s="52"/>
      <c r="F175" s="52"/>
      <c r="G175" s="52"/>
      <c r="H175" s="52"/>
      <c r="I175" s="52"/>
      <c r="J175" s="52"/>
      <c r="K175" s="52"/>
      <c r="L175" s="52"/>
      <c r="M175" s="52"/>
      <c r="N175" s="52"/>
      <c r="O175" s="52"/>
      <c r="P175" s="52"/>
      <c r="Q175" s="52"/>
      <c r="R175" s="53"/>
      <c r="S175" s="54"/>
    </row>
    <row collapsed="false" customFormat="true" customHeight="false" hidden="false" ht="14.1" outlineLevel="0" r="176" s="24">
      <c r="B176" s="51"/>
      <c r="C176" s="52"/>
      <c r="D176" s="52"/>
      <c r="E176" s="52"/>
      <c r="F176" s="52"/>
      <c r="G176" s="52"/>
      <c r="H176" s="52"/>
      <c r="I176" s="52"/>
      <c r="J176" s="52"/>
      <c r="K176" s="52"/>
      <c r="L176" s="52"/>
      <c r="M176" s="52"/>
      <c r="N176" s="52"/>
      <c r="O176" s="52"/>
      <c r="P176" s="52"/>
      <c r="Q176" s="52"/>
      <c r="R176" s="53"/>
      <c r="S176" s="54"/>
    </row>
    <row collapsed="false" customFormat="true" customHeight="false" hidden="false" ht="14.1" outlineLevel="0" r="177" s="24">
      <c r="B177" s="51"/>
      <c r="C177" s="52"/>
      <c r="D177" s="52"/>
      <c r="E177" s="52"/>
      <c r="F177" s="52"/>
      <c r="G177" s="52"/>
      <c r="H177" s="52"/>
      <c r="I177" s="52"/>
      <c r="J177" s="52"/>
      <c r="K177" s="52"/>
      <c r="L177" s="52"/>
      <c r="M177" s="52"/>
      <c r="N177" s="52"/>
      <c r="O177" s="52"/>
      <c r="P177" s="52"/>
      <c r="Q177" s="52"/>
      <c r="R177" s="53"/>
      <c r="S177" s="54"/>
    </row>
    <row collapsed="false" customFormat="true" customHeight="false" hidden="false" ht="14.1" outlineLevel="0" r="178" s="24">
      <c r="B178" s="51"/>
      <c r="C178" s="52"/>
      <c r="D178" s="52"/>
      <c r="E178" s="52"/>
      <c r="F178" s="52"/>
      <c r="G178" s="52"/>
      <c r="H178" s="52"/>
      <c r="I178" s="52"/>
      <c r="J178" s="52"/>
      <c r="K178" s="52"/>
      <c r="L178" s="52"/>
      <c r="M178" s="52"/>
      <c r="N178" s="52"/>
      <c r="O178" s="52"/>
      <c r="P178" s="52"/>
      <c r="Q178" s="52"/>
      <c r="R178" s="53"/>
      <c r="S178" s="54"/>
    </row>
    <row collapsed="false" customFormat="true" customHeight="false" hidden="false" ht="14.1" outlineLevel="0" r="179" s="24">
      <c r="B179" s="51"/>
      <c r="C179" s="52"/>
      <c r="D179" s="52"/>
      <c r="E179" s="52"/>
      <c r="F179" s="52"/>
      <c r="G179" s="52"/>
      <c r="H179" s="52"/>
      <c r="I179" s="52"/>
      <c r="J179" s="52"/>
      <c r="K179" s="52"/>
      <c r="L179" s="52"/>
      <c r="M179" s="52"/>
      <c r="N179" s="52"/>
      <c r="O179" s="52"/>
      <c r="P179" s="52"/>
      <c r="Q179" s="52"/>
      <c r="R179" s="53"/>
      <c r="S179" s="54"/>
    </row>
    <row collapsed="false" customFormat="true" customHeight="false" hidden="false" ht="14.1" outlineLevel="0" r="180" s="24">
      <c r="B180" s="51"/>
      <c r="C180" s="52"/>
      <c r="D180" s="52"/>
      <c r="E180" s="52"/>
      <c r="F180" s="52"/>
      <c r="G180" s="52"/>
      <c r="H180" s="52"/>
      <c r="I180" s="52"/>
      <c r="J180" s="52"/>
      <c r="K180" s="52"/>
      <c r="L180" s="52"/>
      <c r="M180" s="52"/>
      <c r="N180" s="52"/>
      <c r="O180" s="52"/>
      <c r="P180" s="52"/>
      <c r="Q180" s="52"/>
      <c r="R180" s="53"/>
      <c r="S180" s="54"/>
    </row>
    <row collapsed="false" customFormat="true" customHeight="false" hidden="false" ht="14.1" outlineLevel="0" r="181" s="24">
      <c r="B181" s="51"/>
      <c r="C181" s="52"/>
      <c r="D181" s="52"/>
      <c r="E181" s="52"/>
      <c r="F181" s="52"/>
      <c r="G181" s="52"/>
      <c r="H181" s="52"/>
      <c r="I181" s="52"/>
      <c r="J181" s="52"/>
      <c r="K181" s="52"/>
      <c r="L181" s="52"/>
      <c r="M181" s="52"/>
      <c r="N181" s="52"/>
      <c r="O181" s="52"/>
      <c r="P181" s="52"/>
      <c r="Q181" s="52"/>
      <c r="R181" s="53"/>
      <c r="S181" s="54"/>
    </row>
    <row collapsed="false" customFormat="true" customHeight="false" hidden="false" ht="14.1" outlineLevel="0" r="182" s="24">
      <c r="B182" s="51"/>
      <c r="C182" s="52"/>
      <c r="D182" s="52"/>
      <c r="E182" s="52"/>
      <c r="F182" s="52"/>
      <c r="G182" s="52"/>
      <c r="H182" s="52"/>
      <c r="I182" s="52"/>
      <c r="J182" s="52"/>
      <c r="K182" s="52"/>
      <c r="L182" s="52"/>
      <c r="M182" s="52"/>
      <c r="N182" s="52"/>
      <c r="O182" s="52"/>
      <c r="P182" s="52"/>
      <c r="Q182" s="52"/>
      <c r="R182" s="53"/>
      <c r="S182" s="54"/>
    </row>
    <row collapsed="false" customFormat="true" customHeight="false" hidden="false" ht="14.1" outlineLevel="0" r="183" s="24">
      <c r="B183" s="51"/>
      <c r="C183" s="52"/>
      <c r="D183" s="52"/>
      <c r="E183" s="52"/>
      <c r="F183" s="52"/>
      <c r="G183" s="52"/>
      <c r="H183" s="52"/>
      <c r="I183" s="52"/>
      <c r="J183" s="52"/>
      <c r="K183" s="52"/>
      <c r="L183" s="52"/>
      <c r="M183" s="52"/>
      <c r="N183" s="52"/>
      <c r="O183" s="52"/>
      <c r="P183" s="52"/>
      <c r="Q183" s="52"/>
      <c r="R183" s="53"/>
      <c r="S183" s="54"/>
    </row>
    <row collapsed="false" customFormat="true" customHeight="false" hidden="false" ht="14.1" outlineLevel="0" r="184" s="24">
      <c r="B184" s="51"/>
      <c r="C184" s="52"/>
      <c r="D184" s="52"/>
      <c r="E184" s="52"/>
      <c r="F184" s="52"/>
      <c r="G184" s="52"/>
      <c r="H184" s="52"/>
      <c r="I184" s="52"/>
      <c r="J184" s="52"/>
      <c r="K184" s="52"/>
      <c r="L184" s="52"/>
      <c r="M184" s="52"/>
      <c r="N184" s="52"/>
      <c r="O184" s="52"/>
      <c r="P184" s="52"/>
      <c r="Q184" s="52"/>
      <c r="R184" s="53"/>
      <c r="S184" s="54"/>
    </row>
    <row collapsed="false" customFormat="true" customHeight="false" hidden="false" ht="14.1" outlineLevel="0" r="185" s="24">
      <c r="B185" s="51"/>
      <c r="C185" s="52"/>
      <c r="D185" s="52"/>
      <c r="E185" s="52"/>
      <c r="F185" s="52"/>
      <c r="G185" s="52"/>
      <c r="H185" s="52"/>
      <c r="I185" s="52"/>
      <c r="J185" s="52"/>
      <c r="K185" s="52"/>
      <c r="L185" s="52"/>
      <c r="M185" s="52"/>
      <c r="N185" s="52"/>
      <c r="O185" s="52"/>
      <c r="P185" s="52"/>
      <c r="Q185" s="52"/>
      <c r="R185" s="53"/>
      <c r="S185" s="54"/>
    </row>
    <row collapsed="false" customFormat="true" customHeight="false" hidden="false" ht="14.1" outlineLevel="0" r="186" s="24">
      <c r="B186" s="51"/>
      <c r="C186" s="52"/>
      <c r="D186" s="52"/>
      <c r="E186" s="52"/>
      <c r="F186" s="52"/>
      <c r="G186" s="52"/>
      <c r="H186" s="52"/>
      <c r="I186" s="52"/>
      <c r="J186" s="52"/>
      <c r="K186" s="52"/>
      <c r="L186" s="52"/>
      <c r="M186" s="52"/>
      <c r="N186" s="52"/>
      <c r="O186" s="52"/>
      <c r="P186" s="52"/>
      <c r="Q186" s="52"/>
      <c r="R186" s="53"/>
      <c r="S186" s="54"/>
    </row>
    <row collapsed="false" customFormat="true" customHeight="false" hidden="false" ht="14.1" outlineLevel="0" r="187" s="24">
      <c r="B187" s="51"/>
      <c r="C187" s="52"/>
      <c r="D187" s="52"/>
      <c r="E187" s="52"/>
      <c r="F187" s="52"/>
      <c r="G187" s="52"/>
      <c r="H187" s="52"/>
      <c r="I187" s="52"/>
      <c r="J187" s="52"/>
      <c r="K187" s="52"/>
      <c r="L187" s="52"/>
      <c r="M187" s="52"/>
      <c r="N187" s="52"/>
      <c r="O187" s="52"/>
      <c r="P187" s="52"/>
      <c r="Q187" s="52"/>
      <c r="R187" s="53"/>
      <c r="S187" s="54"/>
    </row>
    <row collapsed="false" customFormat="true" customHeight="false" hidden="false" ht="14.1" outlineLevel="0" r="188" s="24">
      <c r="B188" s="51"/>
      <c r="C188" s="52"/>
      <c r="D188" s="52"/>
      <c r="E188" s="52"/>
      <c r="F188" s="52"/>
      <c r="G188" s="52"/>
      <c r="H188" s="52"/>
      <c r="I188" s="52"/>
      <c r="J188" s="52"/>
      <c r="K188" s="52"/>
      <c r="L188" s="52"/>
      <c r="M188" s="52"/>
      <c r="N188" s="52"/>
      <c r="O188" s="52"/>
      <c r="P188" s="52"/>
      <c r="Q188" s="52"/>
      <c r="R188" s="53"/>
      <c r="S188" s="54"/>
    </row>
    <row collapsed="false" customFormat="true" customHeight="false" hidden="false" ht="14.1" outlineLevel="0" r="189" s="24">
      <c r="B189" s="51"/>
      <c r="C189" s="52"/>
      <c r="D189" s="52"/>
      <c r="E189" s="52"/>
      <c r="F189" s="52"/>
      <c r="G189" s="52"/>
      <c r="H189" s="52"/>
      <c r="I189" s="52"/>
      <c r="J189" s="52"/>
      <c r="K189" s="52"/>
      <c r="L189" s="52"/>
      <c r="M189" s="52"/>
      <c r="N189" s="52"/>
      <c r="O189" s="52"/>
      <c r="P189" s="52"/>
      <c r="Q189" s="52"/>
      <c r="R189" s="53"/>
      <c r="S189" s="54"/>
    </row>
    <row collapsed="false" customFormat="true" customHeight="false" hidden="false" ht="14.1" outlineLevel="0" r="190" s="24">
      <c r="B190" s="51"/>
      <c r="C190" s="52"/>
      <c r="D190" s="52"/>
      <c r="E190" s="52"/>
      <c r="F190" s="52"/>
      <c r="G190" s="52"/>
      <c r="H190" s="52"/>
      <c r="I190" s="52"/>
      <c r="J190" s="52"/>
      <c r="K190" s="52"/>
      <c r="L190" s="52"/>
      <c r="M190" s="52"/>
      <c r="N190" s="52"/>
      <c r="O190" s="52"/>
      <c r="P190" s="52"/>
      <c r="Q190" s="52"/>
      <c r="R190" s="53"/>
      <c r="S190" s="54"/>
    </row>
    <row collapsed="false" customFormat="true" customHeight="false" hidden="false" ht="14.1" outlineLevel="0" r="191" s="24">
      <c r="B191" s="51"/>
      <c r="C191" s="52"/>
      <c r="D191" s="52"/>
      <c r="E191" s="52"/>
      <c r="F191" s="52"/>
      <c r="G191" s="52"/>
      <c r="H191" s="52"/>
      <c r="I191" s="52"/>
      <c r="J191" s="52"/>
      <c r="K191" s="52"/>
      <c r="L191" s="52"/>
      <c r="M191" s="52"/>
      <c r="N191" s="52"/>
      <c r="O191" s="52"/>
      <c r="P191" s="52"/>
      <c r="Q191" s="52"/>
      <c r="R191" s="53"/>
      <c r="S191" s="54"/>
    </row>
    <row collapsed="false" customFormat="true" customHeight="false" hidden="false" ht="14.1" outlineLevel="0" r="192" s="24">
      <c r="B192" s="51"/>
      <c r="C192" s="52"/>
      <c r="D192" s="52"/>
      <c r="E192" s="52"/>
      <c r="F192" s="52"/>
      <c r="G192" s="52"/>
      <c r="H192" s="52"/>
      <c r="I192" s="52"/>
      <c r="J192" s="52"/>
      <c r="K192" s="52"/>
      <c r="L192" s="52"/>
      <c r="M192" s="52"/>
      <c r="N192" s="52"/>
      <c r="O192" s="52"/>
      <c r="P192" s="52"/>
      <c r="Q192" s="52"/>
      <c r="R192" s="53"/>
      <c r="S192" s="54"/>
    </row>
    <row collapsed="false" customFormat="true" customHeight="false" hidden="false" ht="14.1" outlineLevel="0" r="193" s="24">
      <c r="B193" s="51"/>
      <c r="C193" s="52"/>
      <c r="D193" s="52"/>
      <c r="E193" s="52"/>
      <c r="F193" s="52"/>
      <c r="G193" s="52"/>
      <c r="H193" s="52"/>
      <c r="I193" s="52"/>
      <c r="J193" s="52"/>
      <c r="K193" s="52"/>
      <c r="L193" s="52"/>
      <c r="M193" s="52"/>
      <c r="N193" s="52"/>
      <c r="O193" s="52"/>
      <c r="P193" s="52"/>
      <c r="Q193" s="52"/>
      <c r="R193" s="53"/>
      <c r="S193" s="54"/>
    </row>
    <row collapsed="false" customFormat="true" customHeight="false" hidden="false" ht="14.1" outlineLevel="0" r="194" s="24">
      <c r="B194" s="51"/>
      <c r="C194" s="52"/>
      <c r="D194" s="52"/>
      <c r="E194" s="52"/>
      <c r="F194" s="52"/>
      <c r="G194" s="52"/>
      <c r="H194" s="52"/>
      <c r="I194" s="52"/>
      <c r="J194" s="52"/>
      <c r="K194" s="52"/>
      <c r="L194" s="52"/>
      <c r="M194" s="52"/>
      <c r="N194" s="52"/>
      <c r="O194" s="52"/>
      <c r="P194" s="52"/>
      <c r="Q194" s="52"/>
      <c r="R194" s="53"/>
      <c r="S194" s="54"/>
    </row>
    <row collapsed="false" customFormat="true" customHeight="false" hidden="false" ht="14.1" outlineLevel="0" r="195" s="24">
      <c r="B195" s="51"/>
      <c r="C195" s="52"/>
      <c r="D195" s="52"/>
      <c r="E195" s="52"/>
      <c r="F195" s="52"/>
      <c r="G195" s="52"/>
      <c r="H195" s="52"/>
      <c r="I195" s="52"/>
      <c r="J195" s="52"/>
      <c r="K195" s="52"/>
      <c r="L195" s="52"/>
      <c r="M195" s="52"/>
      <c r="N195" s="52"/>
      <c r="O195" s="52"/>
      <c r="P195" s="52"/>
      <c r="Q195" s="52"/>
      <c r="R195" s="53"/>
      <c r="S195" s="54"/>
    </row>
    <row collapsed="false" customFormat="true" customHeight="false" hidden="false" ht="14.1" outlineLevel="0" r="196" s="24">
      <c r="B196" s="51"/>
      <c r="C196" s="52"/>
      <c r="D196" s="52"/>
      <c r="E196" s="52"/>
      <c r="F196" s="52"/>
      <c r="G196" s="52"/>
      <c r="H196" s="52"/>
      <c r="I196" s="52"/>
      <c r="J196" s="52"/>
      <c r="K196" s="52"/>
      <c r="L196" s="52"/>
      <c r="M196" s="52"/>
      <c r="N196" s="52"/>
      <c r="O196" s="52"/>
      <c r="P196" s="52"/>
      <c r="Q196" s="52"/>
      <c r="R196" s="53"/>
      <c r="S196" s="54"/>
    </row>
    <row collapsed="false" customFormat="true" customHeight="false" hidden="false" ht="14.1" outlineLevel="0" r="197" s="24">
      <c r="B197" s="51"/>
      <c r="C197" s="52"/>
      <c r="D197" s="52"/>
      <c r="E197" s="52"/>
      <c r="F197" s="52"/>
      <c r="G197" s="52"/>
      <c r="H197" s="52"/>
      <c r="I197" s="52"/>
      <c r="J197" s="52"/>
      <c r="K197" s="52"/>
      <c r="L197" s="52"/>
      <c r="M197" s="52"/>
      <c r="N197" s="52"/>
      <c r="O197" s="52"/>
      <c r="P197" s="52"/>
      <c r="Q197" s="52"/>
      <c r="R197" s="53"/>
      <c r="S197" s="54"/>
    </row>
    <row collapsed="false" customFormat="true" customHeight="false" hidden="false" ht="14.1" outlineLevel="0" r="198" s="24">
      <c r="B198" s="51"/>
      <c r="C198" s="52"/>
      <c r="D198" s="52"/>
      <c r="E198" s="52"/>
      <c r="F198" s="52"/>
      <c r="G198" s="52"/>
      <c r="H198" s="52"/>
      <c r="I198" s="52"/>
      <c r="J198" s="52"/>
      <c r="K198" s="52"/>
      <c r="L198" s="52"/>
      <c r="M198" s="52"/>
      <c r="N198" s="52"/>
      <c r="O198" s="52"/>
      <c r="P198" s="52"/>
      <c r="Q198" s="52"/>
      <c r="R198" s="53"/>
      <c r="S198" s="54"/>
    </row>
    <row collapsed="false" customFormat="true" customHeight="false" hidden="false" ht="14.1" outlineLevel="0" r="199" s="24">
      <c r="B199" s="51"/>
      <c r="C199" s="52"/>
      <c r="D199" s="52"/>
      <c r="E199" s="52"/>
      <c r="F199" s="52"/>
      <c r="G199" s="52"/>
      <c r="H199" s="52"/>
      <c r="I199" s="52"/>
      <c r="J199" s="52"/>
      <c r="K199" s="52"/>
      <c r="L199" s="52"/>
      <c r="M199" s="52"/>
      <c r="N199" s="52"/>
      <c r="O199" s="52"/>
      <c r="P199" s="52"/>
      <c r="Q199" s="52"/>
      <c r="R199" s="53"/>
      <c r="S199" s="54"/>
    </row>
    <row collapsed="false" customFormat="true" customHeight="false" hidden="false" ht="14.1" outlineLevel="0" r="200" s="24">
      <c r="B200" s="51"/>
      <c r="C200" s="52"/>
      <c r="D200" s="52"/>
      <c r="E200" s="52"/>
      <c r="F200" s="52"/>
      <c r="G200" s="52"/>
      <c r="H200" s="52"/>
      <c r="I200" s="52"/>
      <c r="J200" s="52"/>
      <c r="K200" s="52"/>
      <c r="L200" s="52"/>
      <c r="M200" s="52"/>
      <c r="N200" s="52"/>
      <c r="O200" s="52"/>
      <c r="P200" s="52"/>
      <c r="Q200" s="52"/>
      <c r="R200" s="53"/>
      <c r="S200" s="54"/>
    </row>
    <row collapsed="false" customFormat="true" customHeight="false" hidden="false" ht="14.1" outlineLevel="0" r="201" s="24">
      <c r="B201" s="51"/>
      <c r="C201" s="52"/>
      <c r="D201" s="52"/>
      <c r="E201" s="52"/>
      <c r="F201" s="52"/>
      <c r="G201" s="52"/>
      <c r="H201" s="52"/>
      <c r="I201" s="52"/>
      <c r="J201" s="52"/>
      <c r="K201" s="52"/>
      <c r="L201" s="52"/>
      <c r="M201" s="52"/>
      <c r="N201" s="52"/>
      <c r="O201" s="52"/>
      <c r="P201" s="52"/>
      <c r="Q201" s="52"/>
      <c r="R201" s="53"/>
      <c r="S201" s="54"/>
    </row>
    <row collapsed="false" customFormat="true" customHeight="false" hidden="false" ht="14.1" outlineLevel="0" r="202" s="24">
      <c r="B202" s="51"/>
      <c r="C202" s="52"/>
      <c r="D202" s="52"/>
      <c r="E202" s="52"/>
      <c r="F202" s="52"/>
      <c r="G202" s="52"/>
      <c r="H202" s="52"/>
      <c r="I202" s="52"/>
      <c r="J202" s="52"/>
      <c r="K202" s="52"/>
      <c r="L202" s="52"/>
      <c r="M202" s="52"/>
      <c r="N202" s="52"/>
      <c r="O202" s="52"/>
      <c r="P202" s="52"/>
      <c r="Q202" s="52"/>
      <c r="R202" s="53"/>
      <c r="S202" s="54"/>
    </row>
    <row collapsed="false" customFormat="true" customHeight="false" hidden="false" ht="14.1" outlineLevel="0" r="203" s="24">
      <c r="B203" s="51"/>
      <c r="C203" s="52"/>
      <c r="D203" s="52"/>
      <c r="E203" s="52"/>
      <c r="F203" s="52"/>
      <c r="G203" s="52"/>
      <c r="H203" s="52"/>
      <c r="I203" s="52"/>
      <c r="J203" s="52"/>
      <c r="K203" s="52"/>
      <c r="L203" s="52"/>
      <c r="M203" s="52"/>
      <c r="N203" s="52"/>
      <c r="O203" s="52"/>
      <c r="P203" s="52"/>
      <c r="Q203" s="52"/>
      <c r="R203" s="53"/>
      <c r="S203" s="54"/>
    </row>
    <row collapsed="false" customFormat="true" customHeight="false" hidden="false" ht="14.1" outlineLevel="0" r="204" s="24">
      <c r="B204" s="51"/>
      <c r="C204" s="52"/>
      <c r="D204" s="52"/>
      <c r="E204" s="52"/>
      <c r="F204" s="52"/>
      <c r="G204" s="52"/>
      <c r="H204" s="52"/>
      <c r="I204" s="52"/>
      <c r="J204" s="52"/>
      <c r="K204" s="52"/>
      <c r="L204" s="52"/>
      <c r="M204" s="52"/>
      <c r="N204" s="52"/>
      <c r="O204" s="52"/>
      <c r="P204" s="52"/>
      <c r="Q204" s="52"/>
      <c r="R204" s="53"/>
      <c r="S204" s="54"/>
    </row>
    <row collapsed="false" customFormat="true" customHeight="false" hidden="false" ht="14.1" outlineLevel="0" r="205" s="24">
      <c r="B205" s="51"/>
      <c r="C205" s="52"/>
      <c r="D205" s="52"/>
      <c r="E205" s="52"/>
      <c r="F205" s="52"/>
      <c r="G205" s="52"/>
      <c r="H205" s="52"/>
      <c r="I205" s="52"/>
      <c r="J205" s="52"/>
      <c r="K205" s="52"/>
      <c r="L205" s="52"/>
      <c r="M205" s="52"/>
      <c r="N205" s="52"/>
      <c r="O205" s="52"/>
      <c r="P205" s="52"/>
      <c r="Q205" s="52"/>
      <c r="R205" s="53"/>
      <c r="S205" s="54"/>
    </row>
    <row collapsed="false" customFormat="true" customHeight="false" hidden="false" ht="14.1" outlineLevel="0" r="206" s="24">
      <c r="B206" s="51"/>
      <c r="C206" s="52"/>
      <c r="D206" s="52"/>
      <c r="E206" s="52"/>
      <c r="F206" s="52"/>
      <c r="G206" s="52"/>
      <c r="H206" s="52"/>
      <c r="I206" s="52"/>
      <c r="J206" s="52"/>
      <c r="K206" s="52"/>
      <c r="L206" s="52"/>
      <c r="M206" s="52"/>
      <c r="N206" s="52"/>
      <c r="O206" s="52"/>
      <c r="P206" s="52"/>
      <c r="Q206" s="52"/>
      <c r="R206" s="53"/>
      <c r="S206" s="54"/>
    </row>
    <row collapsed="false" customFormat="true" customHeight="false" hidden="false" ht="14.1" outlineLevel="0" r="207" s="24">
      <c r="B207" s="51"/>
      <c r="C207" s="52"/>
      <c r="D207" s="52"/>
      <c r="E207" s="52"/>
      <c r="F207" s="52"/>
      <c r="G207" s="52"/>
      <c r="H207" s="52"/>
      <c r="I207" s="52"/>
      <c r="J207" s="52"/>
      <c r="K207" s="52"/>
      <c r="L207" s="52"/>
      <c r="M207" s="52"/>
      <c r="N207" s="52"/>
      <c r="O207" s="52"/>
      <c r="P207" s="52"/>
      <c r="Q207" s="52"/>
      <c r="R207" s="53"/>
      <c r="S207" s="54"/>
    </row>
    <row collapsed="false" customFormat="true" customHeight="false" hidden="false" ht="14.1" outlineLevel="0" r="208" s="24">
      <c r="B208" s="51"/>
      <c r="C208" s="52"/>
      <c r="D208" s="52"/>
      <c r="E208" s="52"/>
      <c r="F208" s="52"/>
      <c r="G208" s="52"/>
      <c r="H208" s="52"/>
      <c r="I208" s="52"/>
      <c r="J208" s="52"/>
      <c r="K208" s="52"/>
      <c r="L208" s="52"/>
      <c r="M208" s="52"/>
      <c r="N208" s="52"/>
      <c r="O208" s="52"/>
      <c r="P208" s="52"/>
      <c r="Q208" s="52"/>
      <c r="R208" s="53"/>
      <c r="S208" s="54"/>
    </row>
    <row collapsed="false" customFormat="true" customHeight="false" hidden="false" ht="14.1" outlineLevel="0" r="209" s="24">
      <c r="B209" s="51"/>
      <c r="C209" s="52"/>
      <c r="D209" s="52"/>
      <c r="E209" s="52"/>
      <c r="F209" s="52"/>
      <c r="G209" s="52"/>
      <c r="H209" s="52"/>
      <c r="I209" s="52"/>
      <c r="J209" s="52"/>
      <c r="K209" s="52"/>
      <c r="L209" s="52"/>
      <c r="M209" s="52"/>
      <c r="N209" s="52"/>
      <c r="O209" s="52"/>
      <c r="P209" s="52"/>
      <c r="Q209" s="52"/>
      <c r="R209" s="53"/>
      <c r="S209" s="54"/>
    </row>
    <row collapsed="false" customFormat="true" customHeight="false" hidden="false" ht="14.1" outlineLevel="0" r="210" s="24">
      <c r="B210" s="51"/>
      <c r="C210" s="52"/>
      <c r="D210" s="52"/>
      <c r="E210" s="52"/>
      <c r="F210" s="52"/>
      <c r="G210" s="52"/>
      <c r="H210" s="52"/>
      <c r="I210" s="52"/>
      <c r="J210" s="52"/>
      <c r="K210" s="52"/>
      <c r="L210" s="52"/>
      <c r="M210" s="52"/>
      <c r="N210" s="52"/>
      <c r="O210" s="52"/>
      <c r="P210" s="52"/>
      <c r="Q210" s="52"/>
      <c r="R210" s="53"/>
      <c r="S210" s="54"/>
    </row>
    <row collapsed="false" customFormat="true" customHeight="false" hidden="false" ht="14.1" outlineLevel="0" r="211" s="24">
      <c r="B211" s="51"/>
      <c r="C211" s="52"/>
      <c r="D211" s="52"/>
      <c r="E211" s="52"/>
      <c r="F211" s="52"/>
      <c r="G211" s="52"/>
      <c r="H211" s="52"/>
      <c r="I211" s="52"/>
      <c r="J211" s="52"/>
      <c r="K211" s="52"/>
      <c r="L211" s="52"/>
      <c r="M211" s="52"/>
      <c r="N211" s="52"/>
      <c r="O211" s="52"/>
      <c r="P211" s="52"/>
      <c r="Q211" s="52"/>
      <c r="R211" s="53"/>
      <c r="S211" s="54"/>
    </row>
    <row collapsed="false" customFormat="true" customHeight="false" hidden="false" ht="14.1" outlineLevel="0" r="212" s="24">
      <c r="B212" s="51"/>
      <c r="C212" s="52"/>
      <c r="D212" s="52"/>
      <c r="E212" s="52"/>
      <c r="F212" s="52"/>
      <c r="G212" s="52"/>
      <c r="H212" s="52"/>
      <c r="I212" s="52"/>
      <c r="J212" s="52"/>
      <c r="K212" s="52"/>
      <c r="L212" s="52"/>
      <c r="M212" s="52"/>
      <c r="N212" s="52"/>
      <c r="O212" s="52"/>
      <c r="P212" s="52"/>
      <c r="Q212" s="52"/>
      <c r="R212" s="53"/>
      <c r="S212" s="54"/>
    </row>
    <row collapsed="false" customFormat="true" customHeight="false" hidden="false" ht="14.1" outlineLevel="0" r="213" s="24">
      <c r="B213" s="51"/>
      <c r="C213" s="52"/>
      <c r="D213" s="52"/>
      <c r="E213" s="52"/>
      <c r="F213" s="52"/>
      <c r="G213" s="52"/>
      <c r="H213" s="52"/>
      <c r="I213" s="52"/>
      <c r="J213" s="52"/>
      <c r="K213" s="52"/>
      <c r="L213" s="52"/>
      <c r="M213" s="52"/>
      <c r="N213" s="52"/>
      <c r="O213" s="52"/>
      <c r="P213" s="52"/>
      <c r="Q213" s="52"/>
      <c r="R213" s="53"/>
      <c r="S213" s="54"/>
    </row>
    <row collapsed="false" customFormat="true" customHeight="false" hidden="false" ht="14.1" outlineLevel="0" r="214" s="24">
      <c r="B214" s="51"/>
      <c r="C214" s="52"/>
      <c r="D214" s="52"/>
      <c r="E214" s="52"/>
      <c r="F214" s="52"/>
      <c r="G214" s="52"/>
      <c r="H214" s="52"/>
      <c r="I214" s="52"/>
      <c r="J214" s="52"/>
      <c r="K214" s="52"/>
      <c r="L214" s="52"/>
      <c r="M214" s="52"/>
      <c r="N214" s="52"/>
      <c r="O214" s="52"/>
      <c r="P214" s="52"/>
      <c r="Q214" s="52"/>
      <c r="R214" s="53"/>
      <c r="S214" s="54"/>
    </row>
    <row collapsed="false" customFormat="true" customHeight="false" hidden="false" ht="14.1" outlineLevel="0" r="215" s="24">
      <c r="B215" s="51"/>
      <c r="C215" s="52"/>
      <c r="D215" s="52"/>
      <c r="E215" s="52"/>
      <c r="F215" s="52"/>
      <c r="G215" s="52"/>
      <c r="H215" s="52"/>
      <c r="I215" s="52"/>
      <c r="J215" s="52"/>
      <c r="K215" s="52"/>
      <c r="L215" s="52"/>
      <c r="M215" s="52"/>
      <c r="N215" s="52"/>
      <c r="O215" s="52"/>
      <c r="P215" s="52"/>
      <c r="Q215" s="52"/>
      <c r="R215" s="53"/>
      <c r="S215" s="54"/>
    </row>
    <row collapsed="false" customFormat="true" customHeight="false" hidden="false" ht="14.1" outlineLevel="0" r="216" s="24">
      <c r="B216" s="51"/>
      <c r="C216" s="52"/>
      <c r="D216" s="52"/>
      <c r="E216" s="52"/>
      <c r="F216" s="52"/>
      <c r="G216" s="52"/>
      <c r="H216" s="52"/>
      <c r="I216" s="52"/>
      <c r="J216" s="52"/>
      <c r="K216" s="52"/>
      <c r="L216" s="52"/>
      <c r="M216" s="52"/>
      <c r="N216" s="52"/>
      <c r="O216" s="52"/>
      <c r="P216" s="52"/>
      <c r="Q216" s="52"/>
      <c r="R216" s="53"/>
      <c r="S216" s="54"/>
    </row>
    <row collapsed="false" customFormat="true" customHeight="false" hidden="false" ht="14.1" outlineLevel="0" r="217" s="24">
      <c r="B217" s="51"/>
      <c r="C217" s="52"/>
      <c r="D217" s="52"/>
      <c r="E217" s="52"/>
      <c r="F217" s="52"/>
      <c r="G217" s="52"/>
      <c r="H217" s="52"/>
      <c r="I217" s="52"/>
      <c r="J217" s="52"/>
      <c r="K217" s="52"/>
      <c r="L217" s="52"/>
      <c r="M217" s="52"/>
      <c r="N217" s="52"/>
      <c r="O217" s="52"/>
      <c r="P217" s="52"/>
      <c r="Q217" s="52"/>
      <c r="R217" s="53"/>
      <c r="S217" s="54"/>
    </row>
    <row collapsed="false" customFormat="true" customHeight="false" hidden="false" ht="14.1" outlineLevel="0" r="218" s="24">
      <c r="B218" s="51"/>
      <c r="C218" s="52"/>
      <c r="D218" s="52"/>
      <c r="E218" s="52"/>
      <c r="F218" s="52"/>
      <c r="G218" s="52"/>
      <c r="H218" s="52"/>
      <c r="I218" s="52"/>
      <c r="J218" s="52"/>
      <c r="K218" s="52"/>
      <c r="L218" s="52"/>
      <c r="M218" s="52"/>
      <c r="N218" s="52"/>
      <c r="O218" s="52"/>
      <c r="P218" s="52"/>
      <c r="Q218" s="52"/>
      <c r="R218" s="53"/>
      <c r="S218" s="54"/>
    </row>
    <row collapsed="false" customFormat="true" customHeight="false" hidden="false" ht="14.1" outlineLevel="0" r="219" s="24">
      <c r="B219" s="51"/>
      <c r="C219" s="52"/>
      <c r="D219" s="52"/>
      <c r="E219" s="52"/>
      <c r="F219" s="52"/>
      <c r="G219" s="52"/>
      <c r="H219" s="52"/>
      <c r="I219" s="52"/>
      <c r="J219" s="52"/>
      <c r="K219" s="52"/>
      <c r="L219" s="52"/>
      <c r="M219" s="52"/>
      <c r="N219" s="52"/>
      <c r="O219" s="52"/>
      <c r="P219" s="52"/>
      <c r="Q219" s="52"/>
      <c r="R219" s="53"/>
      <c r="S219" s="54"/>
    </row>
    <row collapsed="false" customFormat="true" customHeight="false" hidden="false" ht="14.1" outlineLevel="0" r="220" s="24">
      <c r="B220" s="51"/>
      <c r="C220" s="52"/>
      <c r="D220" s="52"/>
      <c r="E220" s="52"/>
      <c r="F220" s="52"/>
      <c r="G220" s="52"/>
      <c r="H220" s="52"/>
      <c r="I220" s="52"/>
      <c r="J220" s="52"/>
      <c r="K220" s="52"/>
      <c r="L220" s="52"/>
      <c r="M220" s="52"/>
      <c r="N220" s="52"/>
      <c r="O220" s="52"/>
      <c r="P220" s="52"/>
      <c r="Q220" s="52"/>
      <c r="R220" s="53"/>
      <c r="S220" s="54"/>
    </row>
    <row collapsed="false" customFormat="true" customHeight="false" hidden="false" ht="14.1" outlineLevel="0" r="221" s="24">
      <c r="B221" s="51"/>
      <c r="C221" s="52"/>
      <c r="D221" s="52"/>
      <c r="E221" s="52"/>
      <c r="F221" s="52"/>
      <c r="G221" s="52"/>
      <c r="H221" s="52"/>
      <c r="I221" s="52"/>
      <c r="J221" s="52"/>
      <c r="K221" s="52"/>
      <c r="L221" s="52"/>
      <c r="M221" s="52"/>
      <c r="N221" s="52"/>
      <c r="O221" s="52"/>
      <c r="P221" s="52"/>
      <c r="Q221" s="52"/>
      <c r="R221" s="53"/>
      <c r="S221" s="54"/>
    </row>
    <row collapsed="false" customFormat="true" customHeight="false" hidden="false" ht="14.1" outlineLevel="0" r="222" s="24">
      <c r="B222" s="51"/>
      <c r="C222" s="52"/>
      <c r="D222" s="52"/>
      <c r="E222" s="52"/>
      <c r="F222" s="52"/>
      <c r="G222" s="52"/>
      <c r="H222" s="52"/>
      <c r="I222" s="52"/>
      <c r="J222" s="52"/>
      <c r="K222" s="52"/>
      <c r="L222" s="52"/>
      <c r="M222" s="52"/>
      <c r="N222" s="52"/>
      <c r="O222" s="52"/>
      <c r="P222" s="52"/>
      <c r="Q222" s="52"/>
      <c r="R222" s="53"/>
      <c r="S222" s="54"/>
    </row>
    <row collapsed="false" customFormat="true" customHeight="false" hidden="false" ht="14.1" outlineLevel="0" r="223" s="24">
      <c r="B223" s="51"/>
      <c r="C223" s="52"/>
      <c r="D223" s="52"/>
      <c r="E223" s="52"/>
      <c r="F223" s="52"/>
      <c r="G223" s="52"/>
      <c r="H223" s="52"/>
      <c r="I223" s="52"/>
      <c r="J223" s="52"/>
      <c r="K223" s="52"/>
      <c r="L223" s="52"/>
      <c r="M223" s="52"/>
      <c r="N223" s="52"/>
      <c r="O223" s="52"/>
      <c r="P223" s="52"/>
      <c r="Q223" s="52"/>
      <c r="R223" s="53"/>
      <c r="S223" s="54"/>
    </row>
    <row collapsed="false" customFormat="true" customHeight="false" hidden="false" ht="14.1" outlineLevel="0" r="224" s="24">
      <c r="B224" s="51"/>
      <c r="C224" s="52"/>
      <c r="D224" s="52"/>
      <c r="E224" s="52"/>
      <c r="F224" s="52"/>
      <c r="G224" s="52"/>
      <c r="H224" s="52"/>
      <c r="I224" s="52"/>
      <c r="J224" s="52"/>
      <c r="K224" s="52"/>
      <c r="L224" s="52"/>
      <c r="M224" s="52"/>
      <c r="N224" s="52"/>
      <c r="O224" s="52"/>
      <c r="P224" s="52"/>
      <c r="Q224" s="52"/>
      <c r="R224" s="53"/>
      <c r="S224" s="54"/>
    </row>
    <row collapsed="false" customFormat="true" customHeight="false" hidden="false" ht="14.1" outlineLevel="0" r="225" s="24">
      <c r="B225" s="51"/>
      <c r="C225" s="52"/>
      <c r="D225" s="52"/>
      <c r="E225" s="52"/>
      <c r="F225" s="52"/>
      <c r="G225" s="52"/>
      <c r="H225" s="52"/>
      <c r="I225" s="52"/>
      <c r="J225" s="52"/>
      <c r="K225" s="52"/>
      <c r="L225" s="52"/>
      <c r="M225" s="52"/>
      <c r="N225" s="52"/>
      <c r="O225" s="52"/>
      <c r="P225" s="52"/>
      <c r="Q225" s="52"/>
      <c r="R225" s="53"/>
      <c r="S225" s="54"/>
    </row>
    <row collapsed="false" customFormat="true" customHeight="false" hidden="false" ht="14.1" outlineLevel="0" r="226" s="24">
      <c r="B226" s="51"/>
      <c r="C226" s="52"/>
      <c r="D226" s="52"/>
      <c r="E226" s="52"/>
      <c r="F226" s="52"/>
      <c r="G226" s="52"/>
      <c r="H226" s="52"/>
      <c r="I226" s="52"/>
      <c r="J226" s="52"/>
      <c r="K226" s="52"/>
      <c r="L226" s="52"/>
      <c r="M226" s="52"/>
      <c r="N226" s="52"/>
      <c r="O226" s="52"/>
      <c r="P226" s="52"/>
      <c r="Q226" s="52"/>
      <c r="R226" s="53"/>
      <c r="S226" s="54"/>
    </row>
    <row collapsed="false" customFormat="true" customHeight="false" hidden="false" ht="14.1" outlineLevel="0" r="227" s="24">
      <c r="B227" s="51"/>
      <c r="C227" s="52"/>
      <c r="D227" s="52"/>
      <c r="E227" s="52"/>
      <c r="F227" s="52"/>
      <c r="G227" s="52"/>
      <c r="H227" s="52"/>
      <c r="I227" s="52"/>
      <c r="J227" s="52"/>
      <c r="K227" s="52"/>
      <c r="L227" s="52"/>
      <c r="M227" s="52"/>
      <c r="N227" s="52"/>
      <c r="O227" s="52"/>
      <c r="P227" s="52"/>
      <c r="Q227" s="52"/>
      <c r="R227" s="53"/>
      <c r="S227" s="54"/>
    </row>
    <row collapsed="false" customFormat="true" customHeight="false" hidden="false" ht="14.1" outlineLevel="0" r="228" s="24">
      <c r="B228" s="51"/>
      <c r="C228" s="52"/>
      <c r="D228" s="52"/>
      <c r="E228" s="52"/>
      <c r="F228" s="52"/>
      <c r="G228" s="52"/>
      <c r="H228" s="52"/>
      <c r="I228" s="52"/>
      <c r="J228" s="52"/>
      <c r="K228" s="52"/>
      <c r="L228" s="52"/>
      <c r="M228" s="52"/>
      <c r="N228" s="52"/>
      <c r="O228" s="52"/>
      <c r="P228" s="52"/>
      <c r="Q228" s="52"/>
      <c r="R228" s="53"/>
      <c r="S228" s="54"/>
    </row>
    <row collapsed="false" customFormat="true" customHeight="false" hidden="false" ht="14.1" outlineLevel="0" r="229" s="24">
      <c r="B229" s="51"/>
      <c r="C229" s="52"/>
      <c r="D229" s="52"/>
      <c r="E229" s="52"/>
      <c r="F229" s="52"/>
      <c r="G229" s="52"/>
      <c r="H229" s="52"/>
      <c r="I229" s="52"/>
      <c r="J229" s="52"/>
      <c r="K229" s="52"/>
      <c r="L229" s="52"/>
      <c r="M229" s="52"/>
      <c r="N229" s="52"/>
      <c r="O229" s="52"/>
      <c r="P229" s="52"/>
      <c r="Q229" s="52"/>
      <c r="R229" s="53"/>
      <c r="S229" s="54"/>
    </row>
    <row collapsed="false" customFormat="true" customHeight="false" hidden="false" ht="14.1" outlineLevel="0" r="230" s="24">
      <c r="B230" s="51"/>
      <c r="C230" s="52"/>
      <c r="D230" s="52"/>
      <c r="E230" s="52"/>
      <c r="F230" s="52"/>
      <c r="G230" s="52"/>
      <c r="H230" s="52"/>
      <c r="I230" s="52"/>
      <c r="J230" s="52"/>
      <c r="K230" s="52"/>
      <c r="L230" s="52"/>
      <c r="M230" s="52"/>
      <c r="N230" s="52"/>
      <c r="O230" s="52"/>
      <c r="P230" s="52"/>
      <c r="Q230" s="52"/>
      <c r="R230" s="53"/>
      <c r="S230" s="54"/>
    </row>
    <row collapsed="false" customFormat="true" customHeight="false" hidden="false" ht="14.1" outlineLevel="0" r="231" s="24">
      <c r="B231" s="51"/>
      <c r="C231" s="52"/>
      <c r="D231" s="52"/>
      <c r="E231" s="52"/>
      <c r="F231" s="52"/>
      <c r="G231" s="52"/>
      <c r="H231" s="52"/>
      <c r="I231" s="52"/>
      <c r="J231" s="52"/>
      <c r="K231" s="52"/>
      <c r="L231" s="52"/>
      <c r="M231" s="52"/>
      <c r="N231" s="52"/>
      <c r="O231" s="52"/>
      <c r="P231" s="52"/>
      <c r="Q231" s="52"/>
      <c r="R231" s="53"/>
      <c r="S231" s="54"/>
    </row>
    <row collapsed="false" customFormat="true" customHeight="false" hidden="false" ht="14.1" outlineLevel="0" r="232" s="24">
      <c r="B232" s="51"/>
      <c r="C232" s="52"/>
      <c r="D232" s="52"/>
      <c r="E232" s="52"/>
      <c r="F232" s="52"/>
      <c r="G232" s="52"/>
      <c r="H232" s="52"/>
      <c r="I232" s="52"/>
      <c r="J232" s="52"/>
      <c r="K232" s="52"/>
      <c r="L232" s="52"/>
      <c r="M232" s="52"/>
      <c r="N232" s="52"/>
      <c r="O232" s="52"/>
      <c r="P232" s="52"/>
      <c r="Q232" s="52"/>
      <c r="R232" s="53"/>
      <c r="S232" s="54"/>
    </row>
    <row collapsed="false" customFormat="true" customHeight="false" hidden="false" ht="14.1" outlineLevel="0" r="233" s="24">
      <c r="B233" s="51"/>
      <c r="C233" s="52"/>
      <c r="D233" s="52"/>
      <c r="E233" s="52"/>
      <c r="F233" s="52"/>
      <c r="G233" s="52"/>
      <c r="H233" s="52"/>
      <c r="I233" s="52"/>
      <c r="J233" s="52"/>
      <c r="K233" s="52"/>
      <c r="L233" s="52"/>
      <c r="M233" s="52"/>
      <c r="N233" s="52"/>
      <c r="O233" s="52"/>
      <c r="P233" s="52"/>
      <c r="Q233" s="52"/>
      <c r="R233" s="53"/>
      <c r="S233" s="54"/>
    </row>
    <row collapsed="false" customFormat="true" customHeight="false" hidden="false" ht="14.1" outlineLevel="0" r="234" s="24">
      <c r="B234" s="51"/>
      <c r="C234" s="52"/>
      <c r="D234" s="52"/>
      <c r="E234" s="52"/>
      <c r="F234" s="52"/>
      <c r="G234" s="52"/>
      <c r="H234" s="52"/>
      <c r="I234" s="52"/>
      <c r="J234" s="52"/>
      <c r="K234" s="52"/>
      <c r="L234" s="52"/>
      <c r="M234" s="52"/>
      <c r="N234" s="52"/>
      <c r="O234" s="52"/>
      <c r="P234" s="52"/>
      <c r="Q234" s="52"/>
      <c r="R234" s="53"/>
      <c r="S234" s="54"/>
    </row>
    <row collapsed="false" customFormat="true" customHeight="false" hidden="false" ht="14.1" outlineLevel="0" r="235" s="24">
      <c r="B235" s="51"/>
      <c r="C235" s="52"/>
      <c r="D235" s="52"/>
      <c r="E235" s="52"/>
      <c r="F235" s="52"/>
      <c r="G235" s="52"/>
      <c r="H235" s="52"/>
      <c r="I235" s="52"/>
      <c r="J235" s="52"/>
      <c r="K235" s="52"/>
      <c r="L235" s="52"/>
      <c r="M235" s="52"/>
      <c r="N235" s="52"/>
      <c r="O235" s="52"/>
      <c r="P235" s="52"/>
      <c r="Q235" s="52"/>
      <c r="R235" s="53"/>
      <c r="S235" s="54"/>
    </row>
    <row collapsed="false" customFormat="true" customHeight="false" hidden="false" ht="14.1" outlineLevel="0" r="236" s="24">
      <c r="B236" s="51"/>
      <c r="C236" s="52"/>
      <c r="D236" s="52"/>
      <c r="E236" s="52"/>
      <c r="F236" s="52"/>
      <c r="G236" s="52"/>
      <c r="H236" s="52"/>
      <c r="I236" s="52"/>
      <c r="J236" s="52"/>
      <c r="K236" s="52"/>
      <c r="L236" s="52"/>
      <c r="M236" s="52"/>
      <c r="N236" s="52"/>
      <c r="O236" s="52"/>
      <c r="P236" s="52"/>
      <c r="Q236" s="52"/>
      <c r="R236" s="53"/>
      <c r="S236" s="54"/>
    </row>
    <row collapsed="false" customFormat="true" customHeight="false" hidden="false" ht="14.1" outlineLevel="0" r="237" s="24">
      <c r="B237" s="51"/>
      <c r="C237" s="52"/>
      <c r="D237" s="52"/>
      <c r="E237" s="52"/>
      <c r="F237" s="52"/>
      <c r="G237" s="52"/>
      <c r="H237" s="52"/>
      <c r="I237" s="52"/>
      <c r="J237" s="52"/>
      <c r="K237" s="52"/>
      <c r="L237" s="52"/>
      <c r="M237" s="52"/>
      <c r="N237" s="52"/>
      <c r="O237" s="52"/>
      <c r="P237" s="52"/>
      <c r="Q237" s="52"/>
      <c r="R237" s="53"/>
      <c r="S237" s="54"/>
    </row>
    <row collapsed="false" customFormat="true" customHeight="false" hidden="false" ht="14.1" outlineLevel="0" r="238" s="24">
      <c r="B238" s="51"/>
      <c r="C238" s="52"/>
      <c r="D238" s="52"/>
      <c r="E238" s="52"/>
      <c r="F238" s="52"/>
      <c r="G238" s="52"/>
      <c r="H238" s="52"/>
      <c r="I238" s="52"/>
      <c r="J238" s="52"/>
      <c r="K238" s="52"/>
      <c r="L238" s="52"/>
      <c r="M238" s="52"/>
      <c r="N238" s="52"/>
      <c r="O238" s="52"/>
      <c r="P238" s="52"/>
      <c r="Q238" s="52"/>
      <c r="R238" s="53"/>
      <c r="S238" s="54"/>
    </row>
    <row collapsed="false" customFormat="true" customHeight="false" hidden="false" ht="14.1" outlineLevel="0" r="239" s="24">
      <c r="B239" s="51"/>
      <c r="C239" s="52"/>
      <c r="D239" s="52"/>
      <c r="E239" s="52"/>
      <c r="F239" s="52"/>
      <c r="G239" s="52"/>
      <c r="H239" s="52"/>
      <c r="I239" s="52"/>
      <c r="J239" s="52"/>
      <c r="K239" s="52"/>
      <c r="L239" s="52"/>
      <c r="M239" s="52"/>
      <c r="N239" s="52"/>
      <c r="O239" s="52"/>
      <c r="P239" s="52"/>
      <c r="Q239" s="52"/>
      <c r="R239" s="53"/>
      <c r="S239" s="54"/>
    </row>
    <row collapsed="false" customFormat="true" customHeight="false" hidden="false" ht="14.1" outlineLevel="0" r="240" s="24">
      <c r="B240" s="51"/>
      <c r="C240" s="52"/>
      <c r="D240" s="52"/>
      <c r="E240" s="52"/>
      <c r="F240" s="52"/>
      <c r="G240" s="52"/>
      <c r="H240" s="52"/>
      <c r="I240" s="52"/>
      <c r="J240" s="52"/>
      <c r="K240" s="52"/>
      <c r="L240" s="52"/>
      <c r="M240" s="52"/>
      <c r="N240" s="52"/>
      <c r="O240" s="52"/>
      <c r="P240" s="52"/>
      <c r="Q240" s="52"/>
      <c r="R240" s="53"/>
      <c r="S240" s="54"/>
    </row>
    <row collapsed="false" customFormat="true" customHeight="false" hidden="false" ht="14.1" outlineLevel="0" r="241" s="24">
      <c r="B241" s="51"/>
      <c r="C241" s="52"/>
      <c r="D241" s="52"/>
      <c r="E241" s="52"/>
      <c r="F241" s="52"/>
      <c r="G241" s="52"/>
      <c r="H241" s="52"/>
      <c r="I241" s="52"/>
      <c r="J241" s="52"/>
      <c r="K241" s="52"/>
      <c r="L241" s="52"/>
      <c r="M241" s="52"/>
      <c r="N241" s="52"/>
      <c r="O241" s="52"/>
      <c r="P241" s="52"/>
      <c r="Q241" s="52"/>
      <c r="R241" s="53"/>
      <c r="S241" s="54"/>
    </row>
    <row collapsed="false" customFormat="true" customHeight="false" hidden="false" ht="14.1" outlineLevel="0" r="242" s="24">
      <c r="B242" s="51"/>
      <c r="C242" s="52"/>
      <c r="D242" s="52"/>
      <c r="E242" s="52"/>
      <c r="F242" s="52"/>
      <c r="G242" s="52"/>
      <c r="H242" s="52"/>
      <c r="I242" s="52"/>
      <c r="J242" s="52"/>
      <c r="K242" s="52"/>
      <c r="L242" s="52"/>
      <c r="M242" s="52"/>
      <c r="N242" s="52"/>
      <c r="O242" s="52"/>
      <c r="P242" s="52"/>
      <c r="Q242" s="52"/>
      <c r="R242" s="53"/>
      <c r="S242" s="54"/>
    </row>
    <row collapsed="false" customFormat="true" customHeight="false" hidden="false" ht="14.1" outlineLevel="0" r="243" s="24">
      <c r="B243" s="51"/>
      <c r="C243" s="52"/>
      <c r="D243" s="52"/>
      <c r="E243" s="52"/>
      <c r="F243" s="52"/>
      <c r="G243" s="52"/>
      <c r="H243" s="52"/>
      <c r="I243" s="52"/>
      <c r="J243" s="52"/>
      <c r="K243" s="52"/>
      <c r="L243" s="52"/>
      <c r="M243" s="52"/>
      <c r="N243" s="52"/>
      <c r="O243" s="52"/>
      <c r="P243" s="52"/>
      <c r="Q243" s="52"/>
      <c r="R243" s="53"/>
      <c r="S243" s="54"/>
    </row>
    <row collapsed="false" customFormat="true" customHeight="false" hidden="false" ht="14.1" outlineLevel="0" r="244" s="24">
      <c r="B244" s="51"/>
      <c r="C244" s="52"/>
      <c r="D244" s="52"/>
      <c r="E244" s="52"/>
      <c r="F244" s="52"/>
      <c r="G244" s="52"/>
      <c r="H244" s="52"/>
      <c r="I244" s="52"/>
      <c r="J244" s="52"/>
      <c r="K244" s="52"/>
      <c r="L244" s="52"/>
      <c r="M244" s="52"/>
      <c r="N244" s="52"/>
      <c r="O244" s="52"/>
      <c r="P244" s="52"/>
      <c r="Q244" s="52"/>
      <c r="R244" s="53"/>
      <c r="S244" s="54"/>
    </row>
    <row collapsed="false" customFormat="true" customHeight="false" hidden="false" ht="14.1" outlineLevel="0" r="245" s="24">
      <c r="B245" s="51"/>
      <c r="C245" s="52"/>
      <c r="D245" s="52"/>
      <c r="E245" s="52"/>
      <c r="F245" s="52"/>
      <c r="G245" s="52"/>
      <c r="H245" s="52"/>
      <c r="I245" s="52"/>
      <c r="J245" s="52"/>
      <c r="K245" s="52"/>
      <c r="L245" s="52"/>
      <c r="M245" s="52"/>
      <c r="N245" s="52"/>
      <c r="O245" s="52"/>
      <c r="P245" s="52"/>
      <c r="Q245" s="52"/>
      <c r="R245" s="53"/>
      <c r="S245" s="54"/>
    </row>
    <row collapsed="false" customFormat="true" customHeight="false" hidden="false" ht="14.1" outlineLevel="0" r="246" s="24">
      <c r="B246" s="51"/>
      <c r="C246" s="52"/>
      <c r="D246" s="52"/>
      <c r="E246" s="52"/>
      <c r="F246" s="52"/>
      <c r="G246" s="52"/>
      <c r="H246" s="52"/>
      <c r="I246" s="52"/>
      <c r="J246" s="52"/>
      <c r="K246" s="52"/>
      <c r="L246" s="52"/>
      <c r="M246" s="52"/>
      <c r="N246" s="52"/>
      <c r="O246" s="52"/>
      <c r="P246" s="52"/>
      <c r="Q246" s="52"/>
      <c r="R246" s="53"/>
      <c r="S246" s="54"/>
    </row>
    <row collapsed="false" customFormat="true" customHeight="false" hidden="false" ht="14.1" outlineLevel="0" r="247" s="24">
      <c r="B247" s="51"/>
      <c r="C247" s="52"/>
      <c r="D247" s="52"/>
      <c r="E247" s="52"/>
      <c r="F247" s="52"/>
      <c r="G247" s="52"/>
      <c r="H247" s="52"/>
      <c r="I247" s="52"/>
      <c r="J247" s="52"/>
      <c r="K247" s="52"/>
      <c r="L247" s="52"/>
      <c r="M247" s="52"/>
      <c r="N247" s="52"/>
      <c r="O247" s="52"/>
      <c r="P247" s="52"/>
      <c r="Q247" s="52"/>
      <c r="R247" s="53"/>
      <c r="S247" s="54"/>
    </row>
    <row collapsed="false" customFormat="true" customHeight="false" hidden="false" ht="14.1" outlineLevel="0" r="248" s="24">
      <c r="B248" s="51"/>
      <c r="C248" s="52"/>
      <c r="D248" s="52"/>
      <c r="E248" s="52"/>
      <c r="F248" s="52"/>
      <c r="G248" s="52"/>
      <c r="H248" s="52"/>
      <c r="I248" s="52"/>
      <c r="J248" s="52"/>
      <c r="K248" s="52"/>
      <c r="L248" s="52"/>
      <c r="M248" s="52"/>
      <c r="N248" s="52"/>
      <c r="O248" s="52"/>
      <c r="P248" s="52"/>
      <c r="Q248" s="52"/>
      <c r="R248" s="53"/>
      <c r="S248" s="54"/>
    </row>
    <row collapsed="false" customFormat="true" customHeight="false" hidden="false" ht="14.1" outlineLevel="0" r="249" s="24">
      <c r="B249" s="51"/>
      <c r="C249" s="52"/>
      <c r="D249" s="52"/>
      <c r="E249" s="52"/>
      <c r="F249" s="52"/>
      <c r="G249" s="52"/>
      <c r="H249" s="52"/>
      <c r="I249" s="52"/>
      <c r="J249" s="52"/>
      <c r="K249" s="52"/>
      <c r="L249" s="52"/>
      <c r="M249" s="52"/>
      <c r="N249" s="52"/>
      <c r="O249" s="52"/>
      <c r="P249" s="52"/>
      <c r="Q249" s="52"/>
      <c r="R249" s="53"/>
      <c r="S249" s="54"/>
    </row>
    <row collapsed="false" customFormat="true" customHeight="false" hidden="false" ht="14.1" outlineLevel="0" r="250" s="24">
      <c r="B250" s="51"/>
      <c r="C250" s="52"/>
      <c r="D250" s="52"/>
      <c r="E250" s="52"/>
      <c r="F250" s="52"/>
      <c r="G250" s="52"/>
      <c r="H250" s="52"/>
      <c r="I250" s="52"/>
      <c r="J250" s="52"/>
      <c r="K250" s="52"/>
      <c r="L250" s="52"/>
      <c r="M250" s="52"/>
      <c r="N250" s="52"/>
      <c r="O250" s="52"/>
      <c r="P250" s="52"/>
      <c r="Q250" s="52"/>
      <c r="R250" s="53"/>
      <c r="S250" s="54"/>
    </row>
    <row collapsed="false" customFormat="true" customHeight="false" hidden="false" ht="14.1" outlineLevel="0" r="251" s="24">
      <c r="B251" s="51"/>
      <c r="C251" s="52"/>
      <c r="D251" s="52"/>
      <c r="E251" s="52"/>
      <c r="F251" s="52"/>
      <c r="G251" s="52"/>
      <c r="H251" s="52"/>
      <c r="I251" s="52"/>
      <c r="J251" s="52"/>
      <c r="K251" s="52"/>
      <c r="L251" s="52"/>
      <c r="M251" s="52"/>
      <c r="N251" s="52"/>
      <c r="O251" s="52"/>
      <c r="P251" s="52"/>
      <c r="Q251" s="52"/>
      <c r="R251" s="53"/>
      <c r="S251" s="54"/>
    </row>
    <row collapsed="false" customFormat="true" customHeight="false" hidden="false" ht="14.1" outlineLevel="0" r="252" s="24">
      <c r="B252" s="51"/>
      <c r="C252" s="52"/>
      <c r="D252" s="52"/>
      <c r="E252" s="52"/>
      <c r="F252" s="52"/>
      <c r="G252" s="52"/>
      <c r="H252" s="52"/>
      <c r="I252" s="52"/>
      <c r="J252" s="52"/>
      <c r="K252" s="52"/>
      <c r="L252" s="52"/>
      <c r="M252" s="52"/>
      <c r="N252" s="52"/>
      <c r="O252" s="52"/>
      <c r="P252" s="52"/>
      <c r="Q252" s="52"/>
      <c r="R252" s="53"/>
      <c r="S252" s="54"/>
    </row>
    <row collapsed="false" customFormat="true" customHeight="false" hidden="false" ht="14.1" outlineLevel="0" r="253" s="24">
      <c r="B253" s="51"/>
      <c r="C253" s="52"/>
      <c r="D253" s="52"/>
      <c r="E253" s="52"/>
      <c r="F253" s="52"/>
      <c r="G253" s="52"/>
      <c r="H253" s="52"/>
      <c r="I253" s="52"/>
      <c r="J253" s="52"/>
      <c r="K253" s="52"/>
      <c r="L253" s="52"/>
      <c r="M253" s="52"/>
      <c r="N253" s="52"/>
      <c r="O253" s="52"/>
      <c r="P253" s="52"/>
      <c r="Q253" s="52"/>
      <c r="R253" s="53"/>
      <c r="S253" s="54"/>
    </row>
    <row collapsed="false" customFormat="true" customHeight="false" hidden="false" ht="14.1" outlineLevel="0" r="254" s="24">
      <c r="B254" s="51"/>
      <c r="C254" s="52"/>
      <c r="D254" s="52"/>
      <c r="E254" s="52"/>
      <c r="F254" s="52"/>
      <c r="G254" s="52"/>
      <c r="H254" s="52"/>
      <c r="I254" s="52"/>
      <c r="J254" s="52"/>
      <c r="K254" s="52"/>
      <c r="L254" s="52"/>
      <c r="M254" s="52"/>
      <c r="N254" s="52"/>
      <c r="O254" s="52"/>
      <c r="P254" s="52"/>
      <c r="Q254" s="52"/>
      <c r="R254" s="53"/>
      <c r="S254" s="54"/>
    </row>
    <row collapsed="false" customFormat="true" customHeight="false" hidden="false" ht="14.1" outlineLevel="0" r="255" s="24">
      <c r="B255" s="51"/>
      <c r="C255" s="52"/>
      <c r="D255" s="52"/>
      <c r="E255" s="52"/>
      <c r="F255" s="52"/>
      <c r="G255" s="52"/>
      <c r="H255" s="52"/>
      <c r="I255" s="52"/>
      <c r="J255" s="52"/>
      <c r="K255" s="52"/>
      <c r="L255" s="52"/>
      <c r="M255" s="52"/>
      <c r="N255" s="52"/>
      <c r="O255" s="52"/>
      <c r="P255" s="52"/>
      <c r="Q255" s="52"/>
      <c r="R255" s="53"/>
      <c r="S255" s="54"/>
    </row>
    <row collapsed="false" customFormat="true" customHeight="false" hidden="false" ht="14.1" outlineLevel="0" r="256" s="24">
      <c r="B256" s="51"/>
      <c r="C256" s="52"/>
      <c r="D256" s="52"/>
      <c r="E256" s="52"/>
      <c r="F256" s="52"/>
      <c r="G256" s="52"/>
      <c r="H256" s="52"/>
      <c r="I256" s="52"/>
      <c r="J256" s="52"/>
      <c r="K256" s="52"/>
      <c r="L256" s="52"/>
      <c r="M256" s="52"/>
      <c r="N256" s="52"/>
      <c r="O256" s="52"/>
      <c r="P256" s="52"/>
      <c r="Q256" s="52"/>
      <c r="R256" s="53"/>
      <c r="S256" s="54"/>
    </row>
    <row collapsed="false" customFormat="true" customHeight="false" hidden="false" ht="14.1" outlineLevel="0" r="257" s="24">
      <c r="B257" s="51"/>
      <c r="C257" s="52"/>
      <c r="D257" s="52"/>
      <c r="E257" s="52"/>
      <c r="F257" s="52"/>
      <c r="G257" s="52"/>
      <c r="H257" s="52"/>
      <c r="I257" s="52"/>
      <c r="J257" s="52"/>
      <c r="K257" s="52"/>
      <c r="L257" s="52"/>
      <c r="M257" s="52"/>
      <c r="N257" s="52"/>
      <c r="O257" s="52"/>
      <c r="P257" s="52"/>
      <c r="Q257" s="52"/>
      <c r="R257" s="53"/>
      <c r="S257" s="54"/>
    </row>
    <row collapsed="false" customFormat="true" customHeight="false" hidden="false" ht="14.1" outlineLevel="0" r="258" s="24">
      <c r="B258" s="51"/>
      <c r="C258" s="52"/>
      <c r="D258" s="52"/>
      <c r="E258" s="52"/>
      <c r="F258" s="52"/>
      <c r="G258" s="52"/>
      <c r="H258" s="52"/>
      <c r="I258" s="52"/>
      <c r="J258" s="52"/>
      <c r="K258" s="52"/>
      <c r="L258" s="52"/>
      <c r="M258" s="52"/>
      <c r="N258" s="52"/>
      <c r="O258" s="52"/>
      <c r="P258" s="52"/>
      <c r="Q258" s="52"/>
      <c r="R258" s="53"/>
      <c r="S258" s="54"/>
    </row>
    <row collapsed="false" customFormat="true" customHeight="false" hidden="false" ht="14.1" outlineLevel="0" r="259" s="24">
      <c r="B259" s="51"/>
      <c r="C259" s="52"/>
      <c r="D259" s="52"/>
      <c r="E259" s="52"/>
      <c r="F259" s="52"/>
      <c r="G259" s="52"/>
      <c r="H259" s="52"/>
      <c r="I259" s="52"/>
      <c r="J259" s="52"/>
      <c r="K259" s="52"/>
      <c r="L259" s="52"/>
      <c r="M259" s="52"/>
      <c r="N259" s="52"/>
      <c r="O259" s="52"/>
      <c r="P259" s="52"/>
      <c r="Q259" s="52"/>
      <c r="R259" s="53"/>
      <c r="S259" s="54"/>
    </row>
    <row collapsed="false" customFormat="true" customHeight="false" hidden="false" ht="14.1" outlineLevel="0" r="260" s="24">
      <c r="B260" s="51"/>
      <c r="C260" s="52"/>
      <c r="D260" s="52"/>
      <c r="E260" s="52"/>
      <c r="F260" s="52"/>
      <c r="G260" s="52"/>
      <c r="H260" s="52"/>
      <c r="I260" s="52"/>
      <c r="J260" s="52"/>
      <c r="K260" s="52"/>
      <c r="L260" s="52"/>
      <c r="M260" s="52"/>
      <c r="N260" s="52"/>
      <c r="O260" s="52"/>
      <c r="P260" s="52"/>
      <c r="Q260" s="52"/>
      <c r="R260" s="53"/>
      <c r="S260" s="54"/>
    </row>
    <row collapsed="false" customFormat="true" customHeight="false" hidden="false" ht="14.1" outlineLevel="0" r="261" s="24">
      <c r="B261" s="51"/>
      <c r="C261" s="52"/>
      <c r="D261" s="52"/>
      <c r="E261" s="52"/>
      <c r="F261" s="52"/>
      <c r="G261" s="52"/>
      <c r="H261" s="52"/>
      <c r="I261" s="52"/>
      <c r="J261" s="52"/>
      <c r="K261" s="52"/>
      <c r="L261" s="52"/>
      <c r="M261" s="52"/>
      <c r="N261" s="52"/>
      <c r="O261" s="52"/>
      <c r="P261" s="52"/>
      <c r="Q261" s="52"/>
      <c r="R261" s="53"/>
      <c r="S261" s="54"/>
    </row>
    <row collapsed="false" customFormat="true" customHeight="false" hidden="false" ht="14.1" outlineLevel="0" r="262" s="24">
      <c r="B262" s="51"/>
      <c r="C262" s="52"/>
      <c r="D262" s="52"/>
      <c r="E262" s="52"/>
      <c r="F262" s="52"/>
      <c r="G262" s="52"/>
      <c r="H262" s="52"/>
      <c r="I262" s="52"/>
      <c r="J262" s="52"/>
      <c r="K262" s="52"/>
      <c r="L262" s="52"/>
      <c r="M262" s="52"/>
      <c r="N262" s="52"/>
      <c r="O262" s="52"/>
      <c r="P262" s="52"/>
      <c r="Q262" s="52"/>
      <c r="R262" s="53"/>
      <c r="S262" s="54"/>
    </row>
    <row collapsed="false" customFormat="true" customHeight="false" hidden="false" ht="14.1" outlineLevel="0" r="263" s="24">
      <c r="B263" s="51"/>
      <c r="C263" s="52"/>
      <c r="D263" s="52"/>
      <c r="E263" s="52"/>
      <c r="F263" s="52"/>
      <c r="G263" s="52"/>
      <c r="H263" s="52"/>
      <c r="I263" s="52"/>
      <c r="J263" s="52"/>
      <c r="K263" s="52"/>
      <c r="L263" s="52"/>
      <c r="M263" s="52"/>
      <c r="N263" s="52"/>
      <c r="O263" s="52"/>
      <c r="P263" s="52"/>
      <c r="Q263" s="52"/>
      <c r="R263" s="53"/>
      <c r="S263" s="54"/>
    </row>
    <row collapsed="false" customFormat="true" customHeight="false" hidden="false" ht="14.1" outlineLevel="0" r="264" s="24">
      <c r="B264" s="51"/>
      <c r="C264" s="52"/>
      <c r="D264" s="52"/>
      <c r="E264" s="52"/>
      <c r="F264" s="52"/>
      <c r="G264" s="52"/>
      <c r="H264" s="52"/>
      <c r="I264" s="52"/>
      <c r="J264" s="52"/>
      <c r="K264" s="52"/>
      <c r="L264" s="52"/>
      <c r="M264" s="52"/>
      <c r="N264" s="52"/>
      <c r="O264" s="52"/>
      <c r="P264" s="52"/>
      <c r="Q264" s="52"/>
      <c r="R264" s="53"/>
      <c r="S264" s="54"/>
    </row>
    <row collapsed="false" customFormat="true" customHeight="false" hidden="false" ht="14.1" outlineLevel="0" r="265" s="24">
      <c r="B265" s="51"/>
      <c r="C265" s="52"/>
      <c r="D265" s="52"/>
      <c r="E265" s="52"/>
      <c r="F265" s="52"/>
      <c r="G265" s="52"/>
      <c r="H265" s="52"/>
      <c r="I265" s="52"/>
      <c r="J265" s="52"/>
      <c r="K265" s="52"/>
      <c r="L265" s="52"/>
      <c r="M265" s="52"/>
      <c r="N265" s="52"/>
      <c r="O265" s="52"/>
      <c r="P265" s="52"/>
      <c r="Q265" s="52"/>
      <c r="R265" s="53"/>
      <c r="S265" s="54"/>
    </row>
    <row collapsed="false" customFormat="true" customHeight="false" hidden="false" ht="14.1" outlineLevel="0" r="266" s="24">
      <c r="B266" s="51"/>
      <c r="C266" s="52"/>
      <c r="D266" s="52"/>
      <c r="E266" s="52"/>
      <c r="F266" s="52"/>
      <c r="G266" s="52"/>
      <c r="H266" s="52"/>
      <c r="I266" s="52"/>
      <c r="J266" s="52"/>
      <c r="K266" s="52"/>
      <c r="L266" s="52"/>
      <c r="M266" s="52"/>
      <c r="N266" s="52"/>
      <c r="O266" s="52"/>
      <c r="P266" s="52"/>
      <c r="Q266" s="52"/>
      <c r="R266" s="53"/>
      <c r="S266" s="54"/>
    </row>
    <row collapsed="false" customFormat="true" customHeight="false" hidden="false" ht="14.1" outlineLevel="0" r="267" s="24">
      <c r="B267" s="51"/>
      <c r="C267" s="52"/>
      <c r="D267" s="52"/>
      <c r="E267" s="52"/>
      <c r="F267" s="52"/>
      <c r="G267" s="52"/>
      <c r="H267" s="52"/>
      <c r="I267" s="52"/>
      <c r="J267" s="52"/>
      <c r="K267" s="52"/>
      <c r="L267" s="52"/>
      <c r="M267" s="52"/>
      <c r="N267" s="52"/>
      <c r="O267" s="52"/>
      <c r="P267" s="52"/>
      <c r="Q267" s="52"/>
      <c r="R267" s="53"/>
      <c r="S267" s="54"/>
    </row>
    <row collapsed="false" customFormat="true" customHeight="false" hidden="false" ht="14.1" outlineLevel="0" r="268" s="24">
      <c r="B268" s="51"/>
      <c r="C268" s="52"/>
      <c r="D268" s="52"/>
      <c r="E268" s="52"/>
      <c r="F268" s="52"/>
      <c r="G268" s="52"/>
      <c r="H268" s="52"/>
      <c r="I268" s="52"/>
      <c r="J268" s="52"/>
      <c r="K268" s="52"/>
      <c r="L268" s="52"/>
      <c r="M268" s="52"/>
      <c r="N268" s="52"/>
      <c r="O268" s="52"/>
      <c r="P268" s="52"/>
      <c r="Q268" s="52"/>
      <c r="R268" s="53"/>
      <c r="S268" s="54"/>
    </row>
    <row collapsed="false" customFormat="true" customHeight="false" hidden="false" ht="14.1" outlineLevel="0" r="269" s="24">
      <c r="B269" s="51"/>
      <c r="C269" s="52"/>
      <c r="D269" s="52"/>
      <c r="E269" s="52"/>
      <c r="F269" s="52"/>
      <c r="G269" s="52"/>
      <c r="H269" s="52"/>
      <c r="I269" s="52"/>
      <c r="J269" s="52"/>
      <c r="K269" s="52"/>
      <c r="L269" s="52"/>
      <c r="M269" s="52"/>
      <c r="N269" s="52"/>
      <c r="O269" s="52"/>
      <c r="P269" s="52"/>
      <c r="Q269" s="52"/>
      <c r="R269" s="53"/>
      <c r="S269" s="54"/>
    </row>
    <row collapsed="false" customFormat="true" customHeight="false" hidden="false" ht="14.1" outlineLevel="0" r="270" s="24">
      <c r="B270" s="51"/>
      <c r="C270" s="52"/>
      <c r="D270" s="52"/>
      <c r="E270" s="52"/>
      <c r="F270" s="52"/>
      <c r="G270" s="52"/>
      <c r="H270" s="52"/>
      <c r="I270" s="52"/>
      <c r="J270" s="52"/>
      <c r="K270" s="52"/>
      <c r="L270" s="52"/>
      <c r="M270" s="52"/>
      <c r="N270" s="52"/>
      <c r="O270" s="52"/>
      <c r="P270" s="52"/>
      <c r="Q270" s="52"/>
      <c r="R270" s="53"/>
      <c r="S270" s="54"/>
    </row>
    <row collapsed="false" customFormat="true" customHeight="false" hidden="false" ht="14.1" outlineLevel="0" r="271" s="24">
      <c r="B271" s="51"/>
      <c r="C271" s="52"/>
      <c r="D271" s="52"/>
      <c r="E271" s="52"/>
      <c r="F271" s="52"/>
      <c r="G271" s="52"/>
      <c r="H271" s="52"/>
      <c r="I271" s="52"/>
      <c r="J271" s="52"/>
      <c r="K271" s="52"/>
      <c r="L271" s="52"/>
      <c r="M271" s="52"/>
      <c r="N271" s="52"/>
      <c r="O271" s="52"/>
      <c r="P271" s="52"/>
      <c r="Q271" s="52"/>
      <c r="R271" s="53"/>
      <c r="S271" s="54"/>
    </row>
    <row collapsed="false" customFormat="true" customHeight="false" hidden="false" ht="14.1" outlineLevel="0" r="272" s="24">
      <c r="B272" s="51"/>
      <c r="C272" s="52"/>
      <c r="D272" s="52"/>
      <c r="E272" s="52"/>
      <c r="F272" s="52"/>
      <c r="G272" s="52"/>
      <c r="H272" s="52"/>
      <c r="I272" s="52"/>
      <c r="J272" s="52"/>
      <c r="K272" s="52"/>
      <c r="L272" s="52"/>
      <c r="M272" s="52"/>
      <c r="N272" s="52"/>
      <c r="O272" s="52"/>
      <c r="P272" s="52"/>
      <c r="Q272" s="52"/>
      <c r="R272" s="53"/>
      <c r="S272" s="54"/>
    </row>
    <row collapsed="false" customFormat="true" customHeight="false" hidden="false" ht="14.1" outlineLevel="0" r="273" s="24">
      <c r="B273" s="51"/>
      <c r="C273" s="52"/>
      <c r="D273" s="52"/>
      <c r="E273" s="52"/>
      <c r="F273" s="52"/>
      <c r="G273" s="52"/>
      <c r="H273" s="52"/>
      <c r="I273" s="52"/>
      <c r="J273" s="52"/>
      <c r="K273" s="52"/>
      <c r="L273" s="52"/>
      <c r="M273" s="52"/>
      <c r="N273" s="52"/>
      <c r="O273" s="52"/>
      <c r="P273" s="52"/>
      <c r="Q273" s="52"/>
      <c r="R273" s="53"/>
      <c r="S273" s="54"/>
    </row>
    <row collapsed="false" customFormat="true" customHeight="false" hidden="false" ht="14.1" outlineLevel="0" r="274" s="24">
      <c r="B274" s="51"/>
      <c r="C274" s="52"/>
      <c r="D274" s="52"/>
      <c r="E274" s="52"/>
      <c r="F274" s="52"/>
      <c r="G274" s="52"/>
      <c r="H274" s="52"/>
      <c r="I274" s="52"/>
      <c r="J274" s="52"/>
      <c r="K274" s="52"/>
      <c r="L274" s="52"/>
      <c r="M274" s="52"/>
      <c r="N274" s="52"/>
      <c r="O274" s="52"/>
      <c r="P274" s="52"/>
      <c r="Q274" s="52"/>
      <c r="R274" s="53"/>
      <c r="S274" s="54"/>
    </row>
    <row collapsed="false" customFormat="true" customHeight="false" hidden="false" ht="14.1" outlineLevel="0" r="275" s="24">
      <c r="B275" s="51"/>
      <c r="C275" s="52"/>
      <c r="D275" s="52"/>
      <c r="E275" s="52"/>
      <c r="F275" s="52"/>
      <c r="G275" s="52"/>
      <c r="H275" s="52"/>
      <c r="I275" s="52"/>
      <c r="J275" s="52"/>
      <c r="K275" s="52"/>
      <c r="L275" s="52"/>
      <c r="M275" s="52"/>
      <c r="N275" s="52"/>
      <c r="O275" s="52"/>
      <c r="P275" s="52"/>
      <c r="Q275" s="52"/>
      <c r="R275" s="53"/>
      <c r="S275" s="54"/>
    </row>
    <row collapsed="false" customFormat="true" customHeight="false" hidden="false" ht="14.1" outlineLevel="0" r="276" s="24">
      <c r="B276" s="51"/>
      <c r="C276" s="52"/>
      <c r="D276" s="52"/>
      <c r="E276" s="52"/>
      <c r="F276" s="52"/>
      <c r="G276" s="52"/>
      <c r="H276" s="52"/>
      <c r="I276" s="52"/>
      <c r="J276" s="52"/>
      <c r="K276" s="52"/>
      <c r="L276" s="52"/>
      <c r="M276" s="52"/>
      <c r="N276" s="52"/>
      <c r="O276" s="52"/>
      <c r="P276" s="52"/>
      <c r="Q276" s="52"/>
      <c r="R276" s="53"/>
      <c r="S276" s="54"/>
    </row>
    <row collapsed="false" customFormat="true" customHeight="false" hidden="false" ht="14.1" outlineLevel="0" r="277" s="24">
      <c r="B277" s="51"/>
      <c r="C277" s="52"/>
      <c r="D277" s="52"/>
      <c r="E277" s="52"/>
      <c r="F277" s="52"/>
      <c r="G277" s="52"/>
      <c r="H277" s="52"/>
      <c r="I277" s="52"/>
      <c r="J277" s="52"/>
      <c r="K277" s="52"/>
      <c r="L277" s="52"/>
      <c r="M277" s="52"/>
      <c r="N277" s="52"/>
      <c r="O277" s="52"/>
      <c r="P277" s="52"/>
      <c r="Q277" s="52"/>
      <c r="R277" s="53"/>
      <c r="S277" s="54"/>
    </row>
    <row collapsed="false" customFormat="true" customHeight="false" hidden="false" ht="14.1" outlineLevel="0" r="278" s="24">
      <c r="B278" s="51"/>
      <c r="C278" s="52"/>
      <c r="D278" s="52"/>
      <c r="E278" s="52"/>
      <c r="F278" s="52"/>
      <c r="G278" s="52"/>
      <c r="H278" s="52"/>
      <c r="I278" s="52"/>
      <c r="J278" s="52"/>
      <c r="K278" s="52"/>
      <c r="L278" s="52"/>
      <c r="M278" s="52"/>
      <c r="N278" s="52"/>
      <c r="O278" s="52"/>
      <c r="P278" s="52"/>
      <c r="Q278" s="52"/>
      <c r="R278" s="53"/>
      <c r="S278" s="54"/>
    </row>
    <row collapsed="false" customFormat="true" customHeight="false" hidden="false" ht="14.1" outlineLevel="0" r="279" s="24">
      <c r="B279" s="51"/>
      <c r="C279" s="52"/>
      <c r="D279" s="52"/>
      <c r="E279" s="52"/>
      <c r="F279" s="52"/>
      <c r="G279" s="52"/>
      <c r="H279" s="52"/>
      <c r="I279" s="52"/>
      <c r="J279" s="52"/>
      <c r="K279" s="52"/>
      <c r="L279" s="52"/>
      <c r="M279" s="52"/>
      <c r="N279" s="52"/>
      <c r="O279" s="52"/>
      <c r="P279" s="52"/>
      <c r="Q279" s="52"/>
      <c r="R279" s="53"/>
      <c r="S279" s="54"/>
    </row>
    <row collapsed="false" customFormat="true" customHeight="false" hidden="false" ht="14.1" outlineLevel="0" r="280" s="24">
      <c r="B280" s="51"/>
      <c r="C280" s="52"/>
      <c r="D280" s="52"/>
      <c r="E280" s="52"/>
      <c r="F280" s="52"/>
      <c r="G280" s="52"/>
      <c r="H280" s="52"/>
      <c r="I280" s="52"/>
      <c r="J280" s="52"/>
      <c r="K280" s="52"/>
      <c r="L280" s="52"/>
      <c r="M280" s="52"/>
      <c r="N280" s="52"/>
      <c r="O280" s="52"/>
      <c r="P280" s="52"/>
      <c r="Q280" s="52"/>
      <c r="R280" s="53"/>
      <c r="S280" s="54"/>
    </row>
    <row collapsed="false" customFormat="true" customHeight="false" hidden="false" ht="14.1" outlineLevel="0" r="281" s="24">
      <c r="B281" s="51"/>
      <c r="C281" s="52"/>
      <c r="D281" s="52"/>
      <c r="E281" s="52"/>
      <c r="F281" s="52"/>
      <c r="G281" s="52"/>
      <c r="H281" s="52"/>
      <c r="I281" s="52"/>
      <c r="J281" s="52"/>
      <c r="K281" s="52"/>
      <c r="L281" s="52"/>
      <c r="M281" s="52"/>
      <c r="N281" s="52"/>
      <c r="O281" s="52"/>
      <c r="P281" s="52"/>
      <c r="Q281" s="52"/>
      <c r="R281" s="53"/>
      <c r="S281" s="54"/>
    </row>
    <row collapsed="false" customFormat="true" customHeight="false" hidden="false" ht="14.1" outlineLevel="0" r="282" s="24">
      <c r="B282" s="51"/>
      <c r="C282" s="52"/>
      <c r="D282" s="52"/>
      <c r="E282" s="52"/>
      <c r="F282" s="52"/>
      <c r="G282" s="52"/>
      <c r="H282" s="52"/>
      <c r="I282" s="52"/>
      <c r="J282" s="52"/>
      <c r="K282" s="52"/>
      <c r="L282" s="52"/>
      <c r="M282" s="52"/>
      <c r="N282" s="52"/>
      <c r="O282" s="52"/>
      <c r="P282" s="52"/>
      <c r="Q282" s="52"/>
      <c r="R282" s="53"/>
      <c r="S282" s="54"/>
    </row>
    <row collapsed="false" customFormat="true" customHeight="false" hidden="false" ht="14.1" outlineLevel="0" r="283" s="24">
      <c r="B283" s="51"/>
      <c r="C283" s="52"/>
      <c r="D283" s="52"/>
      <c r="E283" s="52"/>
      <c r="F283" s="52"/>
      <c r="G283" s="52"/>
      <c r="H283" s="52"/>
      <c r="I283" s="52"/>
      <c r="J283" s="52"/>
      <c r="K283" s="52"/>
      <c r="L283" s="52"/>
      <c r="M283" s="52"/>
      <c r="N283" s="52"/>
      <c r="O283" s="52"/>
      <c r="P283" s="52"/>
      <c r="Q283" s="52"/>
      <c r="R283" s="53"/>
      <c r="S283" s="54"/>
    </row>
    <row collapsed="false" customFormat="true" customHeight="false" hidden="false" ht="14.1" outlineLevel="0" r="284" s="24">
      <c r="B284" s="51"/>
      <c r="C284" s="52"/>
      <c r="D284" s="52"/>
      <c r="E284" s="52"/>
      <c r="F284" s="52"/>
      <c r="G284" s="52"/>
      <c r="H284" s="52"/>
      <c r="I284" s="52"/>
      <c r="J284" s="52"/>
      <c r="K284" s="52"/>
      <c r="L284" s="52"/>
      <c r="M284" s="52"/>
      <c r="N284" s="52"/>
      <c r="O284" s="52"/>
      <c r="P284" s="52"/>
      <c r="Q284" s="52"/>
      <c r="R284" s="53"/>
      <c r="S284" s="54"/>
    </row>
    <row collapsed="false" customFormat="true" customHeight="false" hidden="false" ht="14.1" outlineLevel="0" r="285" s="24">
      <c r="B285" s="51"/>
      <c r="C285" s="52"/>
      <c r="D285" s="52"/>
      <c r="E285" s="52"/>
      <c r="F285" s="52"/>
      <c r="G285" s="52"/>
      <c r="H285" s="52"/>
      <c r="I285" s="52"/>
      <c r="J285" s="52"/>
      <c r="K285" s="52"/>
      <c r="L285" s="52"/>
      <c r="M285" s="52"/>
      <c r="N285" s="52"/>
      <c r="O285" s="52"/>
      <c r="P285" s="52"/>
      <c r="Q285" s="52"/>
      <c r="R285" s="53"/>
      <c r="S285" s="54"/>
    </row>
    <row collapsed="false" customFormat="true" customHeight="false" hidden="false" ht="14.1" outlineLevel="0" r="286" s="24">
      <c r="B286" s="51"/>
      <c r="C286" s="52"/>
      <c r="D286" s="52"/>
      <c r="E286" s="52"/>
      <c r="F286" s="52"/>
      <c r="G286" s="52"/>
      <c r="H286" s="52"/>
      <c r="I286" s="52"/>
      <c r="J286" s="52"/>
      <c r="K286" s="52"/>
      <c r="L286" s="52"/>
      <c r="M286" s="52"/>
      <c r="N286" s="52"/>
      <c r="O286" s="52"/>
      <c r="P286" s="52"/>
      <c r="Q286" s="52"/>
      <c r="R286" s="53"/>
      <c r="S286" s="54"/>
    </row>
    <row collapsed="false" customFormat="true" customHeight="false" hidden="false" ht="14.1" outlineLevel="0" r="287" s="24">
      <c r="B287" s="51"/>
      <c r="C287" s="52"/>
      <c r="D287" s="52"/>
      <c r="E287" s="52"/>
      <c r="F287" s="52"/>
      <c r="G287" s="52"/>
      <c r="H287" s="52"/>
      <c r="I287" s="52"/>
      <c r="J287" s="52"/>
      <c r="K287" s="52"/>
      <c r="L287" s="52"/>
      <c r="M287" s="52"/>
      <c r="N287" s="52"/>
      <c r="O287" s="52"/>
      <c r="P287" s="52"/>
      <c r="Q287" s="52"/>
      <c r="R287" s="53"/>
      <c r="S287" s="54"/>
    </row>
    <row collapsed="false" customFormat="true" customHeight="false" hidden="false" ht="14.1" outlineLevel="0" r="288" s="24">
      <c r="B288" s="51"/>
      <c r="C288" s="52"/>
      <c r="D288" s="52"/>
      <c r="E288" s="52"/>
      <c r="F288" s="52"/>
      <c r="G288" s="52"/>
      <c r="H288" s="52"/>
      <c r="I288" s="52"/>
      <c r="J288" s="52"/>
      <c r="K288" s="52"/>
      <c r="L288" s="52"/>
      <c r="M288" s="52"/>
      <c r="N288" s="52"/>
      <c r="O288" s="52"/>
      <c r="P288" s="52"/>
      <c r="Q288" s="52"/>
      <c r="R288" s="53"/>
      <c r="S288" s="54"/>
    </row>
    <row collapsed="false" customFormat="true" customHeight="false" hidden="false" ht="14.1" outlineLevel="0" r="289" s="24">
      <c r="B289" s="51"/>
      <c r="C289" s="52"/>
      <c r="D289" s="52"/>
      <c r="E289" s="52"/>
      <c r="F289" s="52"/>
      <c r="G289" s="52"/>
      <c r="H289" s="52"/>
      <c r="I289" s="52"/>
      <c r="J289" s="52"/>
      <c r="K289" s="52"/>
      <c r="L289" s="52"/>
      <c r="M289" s="52"/>
      <c r="N289" s="52"/>
      <c r="O289" s="52"/>
      <c r="P289" s="52"/>
      <c r="Q289" s="52"/>
      <c r="R289" s="53"/>
      <c r="S289" s="54"/>
    </row>
    <row collapsed="false" customFormat="true" customHeight="false" hidden="false" ht="14.1" outlineLevel="0" r="290" s="24">
      <c r="B290" s="51"/>
      <c r="C290" s="52"/>
      <c r="D290" s="52"/>
      <c r="E290" s="52"/>
      <c r="F290" s="52"/>
      <c r="G290" s="52"/>
      <c r="H290" s="52"/>
      <c r="I290" s="52"/>
      <c r="J290" s="52"/>
      <c r="K290" s="52"/>
      <c r="L290" s="52"/>
      <c r="M290" s="52"/>
      <c r="N290" s="52"/>
      <c r="O290" s="52"/>
      <c r="P290" s="52"/>
      <c r="Q290" s="52"/>
      <c r="R290" s="53"/>
      <c r="S290" s="54"/>
    </row>
    <row collapsed="false" customFormat="true" customHeight="false" hidden="false" ht="14.1" outlineLevel="0" r="291" s="24">
      <c r="B291" s="51"/>
      <c r="C291" s="52"/>
      <c r="D291" s="52"/>
      <c r="E291" s="52"/>
      <c r="F291" s="52"/>
      <c r="G291" s="52"/>
      <c r="H291" s="52"/>
      <c r="I291" s="52"/>
      <c r="J291" s="52"/>
      <c r="K291" s="52"/>
      <c r="L291" s="52"/>
      <c r="M291" s="52"/>
      <c r="N291" s="52"/>
      <c r="O291" s="52"/>
      <c r="P291" s="52"/>
      <c r="Q291" s="52"/>
      <c r="R291" s="53"/>
      <c r="S291" s="54"/>
    </row>
    <row collapsed="false" customFormat="true" customHeight="false" hidden="false" ht="14.1" outlineLevel="0" r="292" s="24">
      <c r="B292" s="51"/>
      <c r="C292" s="52"/>
      <c r="D292" s="52"/>
      <c r="E292" s="52"/>
      <c r="F292" s="52"/>
      <c r="G292" s="52"/>
      <c r="H292" s="52"/>
      <c r="I292" s="52"/>
      <c r="J292" s="52"/>
      <c r="K292" s="52"/>
      <c r="L292" s="52"/>
      <c r="M292" s="52"/>
      <c r="N292" s="52"/>
      <c r="O292" s="52"/>
      <c r="P292" s="52"/>
      <c r="Q292" s="52"/>
      <c r="R292" s="53"/>
      <c r="S292" s="54"/>
    </row>
    <row collapsed="false" customFormat="true" customHeight="false" hidden="false" ht="14.1" outlineLevel="0" r="293" s="24">
      <c r="B293" s="51"/>
      <c r="C293" s="52"/>
      <c r="D293" s="52"/>
      <c r="E293" s="52"/>
      <c r="F293" s="52"/>
      <c r="G293" s="52"/>
      <c r="H293" s="52"/>
      <c r="I293" s="52"/>
      <c r="J293" s="52"/>
      <c r="K293" s="52"/>
      <c r="L293" s="52"/>
      <c r="M293" s="52"/>
      <c r="N293" s="52"/>
      <c r="O293" s="52"/>
      <c r="P293" s="52"/>
      <c r="Q293" s="52"/>
      <c r="R293" s="53"/>
      <c r="S293" s="54"/>
    </row>
    <row collapsed="false" customFormat="true" customHeight="false" hidden="false" ht="14.1" outlineLevel="0" r="294" s="24">
      <c r="B294" s="51"/>
      <c r="C294" s="52"/>
      <c r="D294" s="52"/>
      <c r="E294" s="52"/>
      <c r="F294" s="52"/>
      <c r="G294" s="52"/>
      <c r="H294" s="52"/>
      <c r="I294" s="52"/>
      <c r="J294" s="52"/>
      <c r="K294" s="52"/>
      <c r="L294" s="52"/>
      <c r="M294" s="52"/>
      <c r="N294" s="52"/>
      <c r="O294" s="52"/>
      <c r="P294" s="52"/>
      <c r="Q294" s="52"/>
      <c r="R294" s="53"/>
      <c r="S294" s="54"/>
    </row>
    <row collapsed="false" customFormat="true" customHeight="false" hidden="false" ht="14.1" outlineLevel="0" r="295" s="24">
      <c r="B295" s="51"/>
      <c r="C295" s="52"/>
      <c r="D295" s="52"/>
      <c r="E295" s="52"/>
      <c r="F295" s="52"/>
      <c r="G295" s="52"/>
      <c r="H295" s="52"/>
      <c r="I295" s="52"/>
      <c r="J295" s="52"/>
      <c r="K295" s="52"/>
      <c r="L295" s="52"/>
      <c r="M295" s="52"/>
      <c r="N295" s="52"/>
      <c r="O295" s="52"/>
      <c r="P295" s="52"/>
      <c r="Q295" s="52"/>
      <c r="R295" s="53"/>
      <c r="S295" s="54"/>
    </row>
    <row collapsed="false" customFormat="true" customHeight="false" hidden="false" ht="14.1" outlineLevel="0" r="296" s="24">
      <c r="B296" s="51"/>
      <c r="C296" s="52"/>
      <c r="D296" s="52"/>
      <c r="E296" s="52"/>
      <c r="F296" s="52"/>
      <c r="G296" s="52"/>
      <c r="H296" s="52"/>
      <c r="I296" s="52"/>
      <c r="J296" s="52"/>
      <c r="K296" s="52"/>
      <c r="L296" s="52"/>
      <c r="M296" s="52"/>
      <c r="N296" s="52"/>
      <c r="O296" s="52"/>
      <c r="P296" s="52"/>
      <c r="Q296" s="52"/>
      <c r="R296" s="53"/>
      <c r="S296" s="54"/>
    </row>
    <row collapsed="false" customFormat="true" customHeight="false" hidden="false" ht="14.1" outlineLevel="0" r="297" s="24">
      <c r="B297" s="51"/>
      <c r="C297" s="52"/>
      <c r="D297" s="52"/>
      <c r="E297" s="52"/>
      <c r="F297" s="52"/>
      <c r="G297" s="52"/>
      <c r="H297" s="52"/>
      <c r="I297" s="52"/>
      <c r="J297" s="52"/>
      <c r="K297" s="52"/>
      <c r="L297" s="52"/>
      <c r="M297" s="52"/>
      <c r="N297" s="52"/>
      <c r="O297" s="52"/>
      <c r="P297" s="52"/>
      <c r="Q297" s="52"/>
      <c r="R297" s="53"/>
      <c r="S297" s="54"/>
    </row>
    <row collapsed="false" customFormat="true" customHeight="false" hidden="false" ht="14.1" outlineLevel="0" r="298" s="24">
      <c r="B298" s="51"/>
      <c r="C298" s="52"/>
      <c r="D298" s="52"/>
      <c r="E298" s="52"/>
      <c r="F298" s="52"/>
      <c r="G298" s="52"/>
      <c r="H298" s="52"/>
      <c r="I298" s="52"/>
      <c r="J298" s="52"/>
      <c r="K298" s="52"/>
      <c r="L298" s="52"/>
      <c r="M298" s="52"/>
      <c r="N298" s="52"/>
      <c r="O298" s="52"/>
      <c r="P298" s="52"/>
      <c r="Q298" s="52"/>
      <c r="R298" s="53"/>
      <c r="S298" s="54"/>
    </row>
    <row collapsed="false" customFormat="true" customHeight="false" hidden="false" ht="14.1" outlineLevel="0" r="299" s="24">
      <c r="B299" s="51"/>
      <c r="C299" s="52"/>
      <c r="D299" s="52"/>
      <c r="E299" s="52"/>
      <c r="F299" s="52"/>
      <c r="G299" s="52"/>
      <c r="H299" s="52"/>
      <c r="I299" s="52"/>
      <c r="J299" s="52"/>
      <c r="K299" s="52"/>
      <c r="L299" s="52"/>
      <c r="M299" s="52"/>
      <c r="N299" s="52"/>
      <c r="O299" s="52"/>
      <c r="P299" s="52"/>
      <c r="Q299" s="52"/>
      <c r="R299" s="53"/>
      <c r="S299" s="54"/>
    </row>
    <row collapsed="false" customFormat="true" customHeight="false" hidden="false" ht="14.1" outlineLevel="0" r="300" s="24">
      <c r="B300" s="51"/>
      <c r="C300" s="52"/>
      <c r="D300" s="52"/>
      <c r="E300" s="52"/>
      <c r="F300" s="52"/>
      <c r="G300" s="52"/>
      <c r="H300" s="52"/>
      <c r="I300" s="52"/>
      <c r="J300" s="52"/>
      <c r="K300" s="52"/>
      <c r="L300" s="52"/>
      <c r="M300" s="52"/>
      <c r="N300" s="52"/>
      <c r="O300" s="52"/>
      <c r="P300" s="52"/>
      <c r="Q300" s="52"/>
      <c r="R300" s="53"/>
      <c r="S300" s="54"/>
    </row>
    <row collapsed="false" customFormat="true" customHeight="false" hidden="false" ht="14.1" outlineLevel="0" r="301" s="24">
      <c r="B301" s="51"/>
      <c r="C301" s="52"/>
      <c r="D301" s="52"/>
      <c r="E301" s="52"/>
      <c r="F301" s="52"/>
      <c r="G301" s="52"/>
      <c r="H301" s="52"/>
      <c r="I301" s="52"/>
      <c r="J301" s="52"/>
      <c r="K301" s="52"/>
      <c r="L301" s="52"/>
      <c r="M301" s="52"/>
      <c r="N301" s="52"/>
      <c r="O301" s="52"/>
      <c r="P301" s="52"/>
      <c r="Q301" s="52"/>
      <c r="R301" s="53"/>
      <c r="S301" s="54"/>
    </row>
    <row collapsed="false" customFormat="true" customHeight="false" hidden="false" ht="14.1" outlineLevel="0" r="302" s="24">
      <c r="B302" s="51"/>
      <c r="C302" s="52"/>
      <c r="D302" s="52"/>
      <c r="E302" s="52"/>
      <c r="F302" s="52"/>
      <c r="G302" s="52"/>
      <c r="H302" s="52"/>
      <c r="I302" s="52"/>
      <c r="J302" s="52"/>
      <c r="K302" s="52"/>
      <c r="L302" s="52"/>
      <c r="M302" s="52"/>
      <c r="N302" s="52"/>
      <c r="O302" s="52"/>
      <c r="P302" s="52"/>
      <c r="Q302" s="52"/>
      <c r="R302" s="53"/>
      <c r="S302" s="54"/>
    </row>
    <row collapsed="false" customFormat="true" customHeight="false" hidden="false" ht="14.1" outlineLevel="0" r="303" s="24">
      <c r="B303" s="51"/>
      <c r="C303" s="52"/>
      <c r="D303" s="52"/>
      <c r="E303" s="52"/>
      <c r="F303" s="52"/>
      <c r="G303" s="52"/>
      <c r="H303" s="52"/>
      <c r="I303" s="52"/>
      <c r="J303" s="52"/>
      <c r="K303" s="52"/>
      <c r="L303" s="52"/>
      <c r="M303" s="52"/>
      <c r="N303" s="52"/>
      <c r="O303" s="52"/>
      <c r="P303" s="52"/>
      <c r="Q303" s="52"/>
      <c r="R303" s="53"/>
      <c r="S303" s="54"/>
    </row>
    <row collapsed="false" customFormat="true" customHeight="false" hidden="false" ht="14.1" outlineLevel="0" r="304" s="24">
      <c r="B304" s="51"/>
      <c r="C304" s="52"/>
      <c r="D304" s="52"/>
      <c r="E304" s="52"/>
      <c r="F304" s="52"/>
      <c r="G304" s="52"/>
      <c r="H304" s="52"/>
      <c r="I304" s="52"/>
      <c r="J304" s="52"/>
      <c r="K304" s="52"/>
      <c r="L304" s="52"/>
      <c r="M304" s="52"/>
      <c r="N304" s="52"/>
      <c r="O304" s="52"/>
      <c r="P304" s="52"/>
      <c r="Q304" s="52"/>
      <c r="R304" s="53"/>
      <c r="S304" s="54"/>
    </row>
    <row collapsed="false" customFormat="true" customHeight="false" hidden="false" ht="14.1" outlineLevel="0" r="305" s="24">
      <c r="B305" s="51"/>
      <c r="C305" s="52"/>
      <c r="D305" s="52"/>
      <c r="E305" s="52"/>
      <c r="F305" s="52"/>
      <c r="G305" s="52"/>
      <c r="H305" s="52"/>
      <c r="I305" s="52"/>
      <c r="J305" s="52"/>
      <c r="K305" s="52"/>
      <c r="L305" s="52"/>
      <c r="M305" s="52"/>
      <c r="N305" s="52"/>
      <c r="O305" s="52"/>
      <c r="P305" s="52"/>
      <c r="Q305" s="52"/>
      <c r="R305" s="53"/>
      <c r="S305" s="54"/>
    </row>
    <row collapsed="false" customFormat="true" customHeight="false" hidden="false" ht="14.1" outlineLevel="0" r="306" s="24">
      <c r="B306" s="51"/>
      <c r="C306" s="52"/>
      <c r="D306" s="52"/>
      <c r="E306" s="52"/>
      <c r="F306" s="52"/>
      <c r="G306" s="52"/>
      <c r="H306" s="52"/>
      <c r="I306" s="52"/>
      <c r="J306" s="52"/>
      <c r="K306" s="52"/>
      <c r="L306" s="52"/>
      <c r="M306" s="52"/>
      <c r="N306" s="52"/>
      <c r="O306" s="52"/>
      <c r="P306" s="52"/>
      <c r="Q306" s="52"/>
      <c r="R306" s="53"/>
      <c r="S306" s="54"/>
    </row>
    <row collapsed="false" customFormat="true" customHeight="false" hidden="false" ht="14.1" outlineLevel="0" r="307" s="24">
      <c r="B307" s="51"/>
      <c r="C307" s="52"/>
      <c r="D307" s="52"/>
      <c r="E307" s="52"/>
      <c r="F307" s="52"/>
      <c r="G307" s="52"/>
      <c r="H307" s="52"/>
      <c r="I307" s="52"/>
      <c r="J307" s="52"/>
      <c r="K307" s="52"/>
      <c r="L307" s="52"/>
      <c r="M307" s="52"/>
      <c r="N307" s="52"/>
      <c r="O307" s="52"/>
      <c r="P307" s="52"/>
      <c r="Q307" s="52"/>
      <c r="R307" s="53"/>
      <c r="S307" s="54"/>
    </row>
    <row collapsed="false" customFormat="true" customHeight="false" hidden="false" ht="14.1" outlineLevel="0" r="308" s="24">
      <c r="B308" s="51"/>
      <c r="C308" s="52"/>
      <c r="D308" s="52"/>
      <c r="E308" s="52"/>
      <c r="F308" s="52"/>
      <c r="G308" s="52"/>
      <c r="H308" s="52"/>
      <c r="I308" s="52"/>
      <c r="J308" s="52"/>
      <c r="K308" s="52"/>
      <c r="L308" s="52"/>
      <c r="M308" s="52"/>
      <c r="N308" s="52"/>
      <c r="O308" s="52"/>
      <c r="P308" s="52"/>
      <c r="Q308" s="52"/>
      <c r="R308" s="53"/>
      <c r="S308" s="54"/>
    </row>
    <row collapsed="false" customFormat="true" customHeight="false" hidden="false" ht="14.1" outlineLevel="0" r="309" s="24">
      <c r="B309" s="51"/>
      <c r="C309" s="52"/>
      <c r="D309" s="52"/>
      <c r="E309" s="52"/>
      <c r="F309" s="52"/>
      <c r="G309" s="52"/>
      <c r="H309" s="52"/>
      <c r="I309" s="52"/>
      <c r="J309" s="52"/>
      <c r="K309" s="52"/>
      <c r="L309" s="52"/>
      <c r="M309" s="52"/>
      <c r="N309" s="52"/>
      <c r="O309" s="52"/>
      <c r="P309" s="52"/>
      <c r="Q309" s="52"/>
      <c r="R309" s="53"/>
      <c r="S309" s="54"/>
    </row>
    <row collapsed="false" customFormat="true" customHeight="false" hidden="false" ht="14.1" outlineLevel="0" r="310" s="24">
      <c r="B310" s="51"/>
      <c r="C310" s="52"/>
      <c r="D310" s="52"/>
      <c r="E310" s="52"/>
      <c r="F310" s="52"/>
      <c r="G310" s="52"/>
      <c r="H310" s="52"/>
      <c r="I310" s="52"/>
      <c r="J310" s="52"/>
      <c r="K310" s="52"/>
      <c r="L310" s="52"/>
      <c r="M310" s="52"/>
      <c r="N310" s="52"/>
      <c r="O310" s="52"/>
      <c r="P310" s="52"/>
      <c r="Q310" s="52"/>
      <c r="R310" s="53"/>
      <c r="S310" s="54"/>
    </row>
    <row collapsed="false" customFormat="true" customHeight="false" hidden="false" ht="14.1" outlineLevel="0" r="311" s="24">
      <c r="B311" s="51"/>
      <c r="C311" s="52"/>
      <c r="D311" s="52"/>
      <c r="E311" s="52"/>
      <c r="F311" s="52"/>
      <c r="G311" s="52"/>
      <c r="H311" s="52"/>
      <c r="I311" s="52"/>
      <c r="J311" s="52"/>
      <c r="K311" s="52"/>
      <c r="L311" s="52"/>
      <c r="M311" s="52"/>
      <c r="N311" s="52"/>
      <c r="O311" s="52"/>
      <c r="P311" s="52"/>
      <c r="Q311" s="52"/>
      <c r="R311" s="53"/>
      <c r="S311" s="54"/>
    </row>
    <row collapsed="false" customFormat="true" customHeight="false" hidden="false" ht="14.1" outlineLevel="0" r="312" s="24">
      <c r="B312" s="51"/>
      <c r="C312" s="52"/>
      <c r="D312" s="52"/>
      <c r="E312" s="52"/>
      <c r="F312" s="52"/>
      <c r="G312" s="52"/>
      <c r="H312" s="52"/>
      <c r="I312" s="52"/>
      <c r="J312" s="52"/>
      <c r="K312" s="52"/>
      <c r="L312" s="52"/>
      <c r="M312" s="52"/>
      <c r="N312" s="52"/>
      <c r="O312" s="52"/>
      <c r="P312" s="52"/>
      <c r="Q312" s="52"/>
      <c r="R312" s="53"/>
      <c r="S312" s="54"/>
    </row>
    <row collapsed="false" customFormat="true" customHeight="false" hidden="false" ht="14.1" outlineLevel="0" r="313" s="24">
      <c r="B313" s="51"/>
      <c r="C313" s="52"/>
      <c r="D313" s="52"/>
      <c r="E313" s="52"/>
      <c r="F313" s="52"/>
      <c r="G313" s="52"/>
      <c r="H313" s="52"/>
      <c r="I313" s="52"/>
      <c r="J313" s="52"/>
      <c r="K313" s="52"/>
      <c r="L313" s="52"/>
      <c r="M313" s="52"/>
      <c r="N313" s="52"/>
      <c r="O313" s="52"/>
      <c r="P313" s="52"/>
      <c r="Q313" s="52"/>
      <c r="R313" s="53"/>
      <c r="S313" s="54"/>
    </row>
    <row collapsed="false" customFormat="true" customHeight="false" hidden="false" ht="14.1" outlineLevel="0" r="314" s="24">
      <c r="B314" s="51"/>
      <c r="C314" s="52"/>
      <c r="D314" s="52"/>
      <c r="E314" s="52"/>
      <c r="F314" s="52"/>
      <c r="G314" s="52"/>
      <c r="H314" s="52"/>
      <c r="I314" s="52"/>
      <c r="J314" s="52"/>
      <c r="K314" s="52"/>
      <c r="L314" s="52"/>
      <c r="M314" s="52"/>
      <c r="N314" s="52"/>
      <c r="O314" s="52"/>
      <c r="P314" s="52"/>
      <c r="Q314" s="52"/>
      <c r="R314" s="53"/>
      <c r="S314" s="54"/>
    </row>
    <row collapsed="false" customFormat="true" customHeight="false" hidden="false" ht="14.1" outlineLevel="0" r="315" s="24">
      <c r="B315" s="51"/>
      <c r="C315" s="52"/>
      <c r="D315" s="52"/>
      <c r="E315" s="52"/>
      <c r="F315" s="52"/>
      <c r="G315" s="52"/>
      <c r="H315" s="52"/>
      <c r="I315" s="52"/>
      <c r="J315" s="52"/>
      <c r="K315" s="52"/>
      <c r="L315" s="52"/>
      <c r="M315" s="52"/>
      <c r="N315" s="52"/>
      <c r="O315" s="52"/>
      <c r="P315" s="52"/>
      <c r="Q315" s="52"/>
      <c r="R315" s="53"/>
      <c r="S315" s="54"/>
    </row>
    <row collapsed="false" customFormat="true" customHeight="false" hidden="false" ht="14.1" outlineLevel="0" r="316" s="24">
      <c r="B316" s="51"/>
      <c r="C316" s="52"/>
      <c r="D316" s="52"/>
      <c r="E316" s="52"/>
      <c r="F316" s="52"/>
      <c r="G316" s="52"/>
      <c r="H316" s="52"/>
      <c r="I316" s="52"/>
      <c r="J316" s="52"/>
      <c r="K316" s="52"/>
      <c r="L316" s="52"/>
      <c r="M316" s="52"/>
      <c r="N316" s="52"/>
      <c r="O316" s="52"/>
      <c r="P316" s="52"/>
      <c r="Q316" s="52"/>
      <c r="R316" s="53"/>
      <c r="S316" s="54"/>
    </row>
    <row collapsed="false" customFormat="true" customHeight="false" hidden="false" ht="14.1" outlineLevel="0" r="317" s="24">
      <c r="B317" s="51"/>
      <c r="C317" s="52"/>
      <c r="D317" s="52"/>
      <c r="E317" s="52"/>
      <c r="F317" s="52"/>
      <c r="G317" s="52"/>
      <c r="H317" s="52"/>
      <c r="I317" s="52"/>
      <c r="J317" s="52"/>
      <c r="K317" s="52"/>
      <c r="L317" s="52"/>
      <c r="M317" s="52"/>
      <c r="N317" s="52"/>
      <c r="O317" s="52"/>
      <c r="P317" s="52"/>
      <c r="Q317" s="52"/>
      <c r="R317" s="53"/>
      <c r="S317" s="54"/>
    </row>
    <row collapsed="false" customFormat="true" customHeight="false" hidden="false" ht="14.1" outlineLevel="0" r="318" s="24">
      <c r="B318" s="51"/>
      <c r="C318" s="52"/>
      <c r="D318" s="52"/>
      <c r="E318" s="52"/>
      <c r="F318" s="52"/>
      <c r="G318" s="52"/>
      <c r="H318" s="52"/>
      <c r="I318" s="52"/>
      <c r="J318" s="52"/>
      <c r="K318" s="52"/>
      <c r="L318" s="52"/>
      <c r="M318" s="52"/>
      <c r="N318" s="52"/>
      <c r="O318" s="52"/>
      <c r="P318" s="52"/>
      <c r="Q318" s="52"/>
      <c r="R318" s="53"/>
      <c r="S318" s="54"/>
    </row>
    <row collapsed="false" customFormat="true" customHeight="false" hidden="false" ht="14.1" outlineLevel="0" r="319" s="24">
      <c r="B319" s="51"/>
      <c r="C319" s="52"/>
      <c r="D319" s="52"/>
      <c r="E319" s="52"/>
      <c r="F319" s="52"/>
      <c r="G319" s="52"/>
      <c r="H319" s="52"/>
      <c r="I319" s="52"/>
      <c r="J319" s="52"/>
      <c r="K319" s="52"/>
      <c r="L319" s="52"/>
      <c r="M319" s="52"/>
      <c r="N319" s="52"/>
      <c r="O319" s="52"/>
      <c r="P319" s="52"/>
      <c r="Q319" s="52"/>
      <c r="R319" s="53"/>
      <c r="S319" s="54"/>
    </row>
    <row collapsed="false" customFormat="true" customHeight="false" hidden="false" ht="14.1" outlineLevel="0" r="320" s="24">
      <c r="B320" s="51"/>
      <c r="C320" s="52"/>
      <c r="D320" s="52"/>
      <c r="E320" s="52"/>
      <c r="F320" s="52"/>
      <c r="G320" s="52"/>
      <c r="H320" s="52"/>
      <c r="I320" s="52"/>
      <c r="J320" s="52"/>
      <c r="K320" s="52"/>
      <c r="L320" s="52"/>
      <c r="M320" s="52"/>
      <c r="N320" s="52"/>
      <c r="O320" s="52"/>
      <c r="P320" s="52"/>
      <c r="Q320" s="52"/>
      <c r="R320" s="53"/>
      <c r="S320" s="54"/>
    </row>
    <row collapsed="false" customFormat="true" customHeight="false" hidden="false" ht="14.1" outlineLevel="0" r="321" s="24">
      <c r="B321" s="51"/>
      <c r="C321" s="52"/>
      <c r="D321" s="52"/>
      <c r="E321" s="52"/>
      <c r="F321" s="52"/>
      <c r="G321" s="52"/>
      <c r="H321" s="52"/>
      <c r="I321" s="52"/>
      <c r="J321" s="52"/>
      <c r="K321" s="52"/>
      <c r="L321" s="52"/>
      <c r="M321" s="52"/>
      <c r="N321" s="52"/>
      <c r="O321" s="52"/>
      <c r="P321" s="52"/>
      <c r="Q321" s="52"/>
      <c r="R321" s="53"/>
      <c r="S321" s="54"/>
    </row>
    <row collapsed="false" customFormat="true" customHeight="false" hidden="false" ht="14.1" outlineLevel="0" r="322" s="24">
      <c r="B322" s="51"/>
      <c r="C322" s="52"/>
      <c r="D322" s="52"/>
      <c r="E322" s="52"/>
      <c r="F322" s="52"/>
      <c r="G322" s="52"/>
      <c r="H322" s="52"/>
      <c r="I322" s="52"/>
      <c r="J322" s="52"/>
      <c r="K322" s="52"/>
      <c r="L322" s="52"/>
      <c r="M322" s="52"/>
      <c r="N322" s="52"/>
      <c r="O322" s="52"/>
      <c r="P322" s="52"/>
      <c r="Q322" s="52"/>
      <c r="R322" s="53"/>
      <c r="S322" s="54"/>
    </row>
    <row collapsed="false" customFormat="true" customHeight="false" hidden="false" ht="14.1" outlineLevel="0" r="323" s="24">
      <c r="B323" s="51"/>
      <c r="C323" s="52"/>
      <c r="D323" s="52"/>
      <c r="E323" s="52"/>
      <c r="F323" s="52"/>
      <c r="G323" s="52"/>
      <c r="H323" s="52"/>
      <c r="I323" s="52"/>
      <c r="J323" s="52"/>
      <c r="K323" s="52"/>
      <c r="L323" s="52"/>
      <c r="M323" s="52"/>
      <c r="N323" s="52"/>
      <c r="O323" s="52"/>
      <c r="P323" s="52"/>
      <c r="Q323" s="52"/>
      <c r="R323" s="53"/>
      <c r="S323" s="54"/>
    </row>
    <row collapsed="false" customFormat="true" customHeight="false" hidden="false" ht="14.1" outlineLevel="0" r="324" s="24">
      <c r="B324" s="51"/>
      <c r="C324" s="52"/>
      <c r="D324" s="52"/>
      <c r="E324" s="52"/>
      <c r="F324" s="52"/>
      <c r="G324" s="52"/>
      <c r="H324" s="52"/>
      <c r="I324" s="52"/>
      <c r="J324" s="52"/>
      <c r="K324" s="52"/>
      <c r="L324" s="52"/>
      <c r="M324" s="52"/>
      <c r="N324" s="52"/>
      <c r="O324" s="52"/>
      <c r="P324" s="52"/>
      <c r="Q324" s="52"/>
      <c r="R324" s="53"/>
      <c r="S324" s="54"/>
    </row>
    <row collapsed="false" customFormat="true" customHeight="false" hidden="false" ht="14.1" outlineLevel="0" r="325" s="24">
      <c r="B325" s="51"/>
      <c r="C325" s="52"/>
      <c r="D325" s="52"/>
      <c r="E325" s="52"/>
      <c r="F325" s="52"/>
      <c r="G325" s="52"/>
      <c r="H325" s="52"/>
      <c r="I325" s="52"/>
      <c r="J325" s="52"/>
      <c r="K325" s="52"/>
      <c r="L325" s="52"/>
      <c r="M325" s="52"/>
      <c r="N325" s="52"/>
      <c r="O325" s="52"/>
      <c r="P325" s="52"/>
      <c r="Q325" s="52"/>
      <c r="R325" s="53"/>
      <c r="S325" s="54"/>
    </row>
    <row collapsed="false" customFormat="true" customHeight="false" hidden="false" ht="14.1" outlineLevel="0" r="326" s="24">
      <c r="B326" s="51"/>
      <c r="C326" s="52"/>
      <c r="D326" s="52"/>
      <c r="E326" s="52"/>
      <c r="F326" s="52"/>
      <c r="G326" s="52"/>
      <c r="H326" s="52"/>
      <c r="I326" s="52"/>
      <c r="J326" s="52"/>
      <c r="K326" s="52"/>
      <c r="L326" s="52"/>
      <c r="M326" s="52"/>
      <c r="N326" s="52"/>
      <c r="O326" s="52"/>
      <c r="P326" s="52"/>
      <c r="Q326" s="52"/>
      <c r="R326" s="53"/>
      <c r="S326" s="54"/>
    </row>
    <row collapsed="false" customFormat="true" customHeight="false" hidden="false" ht="14.1" outlineLevel="0" r="327" s="24">
      <c r="B327" s="51"/>
      <c r="C327" s="52"/>
      <c r="D327" s="52"/>
      <c r="E327" s="52"/>
      <c r="F327" s="52"/>
      <c r="G327" s="52"/>
      <c r="H327" s="52"/>
      <c r="I327" s="52"/>
      <c r="J327" s="52"/>
      <c r="K327" s="52"/>
      <c r="L327" s="52"/>
      <c r="M327" s="52"/>
      <c r="N327" s="52"/>
      <c r="O327" s="52"/>
      <c r="P327" s="52"/>
      <c r="Q327" s="52"/>
      <c r="R327" s="53"/>
      <c r="S327" s="54"/>
    </row>
    <row collapsed="false" customFormat="true" customHeight="false" hidden="false" ht="14.1" outlineLevel="0" r="328" s="24">
      <c r="B328" s="51"/>
      <c r="C328" s="52"/>
      <c r="D328" s="52"/>
      <c r="E328" s="52"/>
      <c r="F328" s="52"/>
      <c r="G328" s="52"/>
      <c r="H328" s="52"/>
      <c r="I328" s="52"/>
      <c r="J328" s="52"/>
      <c r="K328" s="52"/>
      <c r="L328" s="52"/>
      <c r="M328" s="52"/>
      <c r="N328" s="52"/>
      <c r="O328" s="52"/>
      <c r="P328" s="52"/>
      <c r="Q328" s="52"/>
      <c r="R328" s="53"/>
      <c r="S328" s="54"/>
    </row>
    <row collapsed="false" customFormat="true" customHeight="false" hidden="false" ht="14.1" outlineLevel="0" r="329" s="24">
      <c r="B329" s="51"/>
      <c r="C329" s="52"/>
      <c r="D329" s="52"/>
      <c r="E329" s="52"/>
      <c r="F329" s="52"/>
      <c r="G329" s="52"/>
      <c r="H329" s="52"/>
      <c r="I329" s="52"/>
      <c r="J329" s="52"/>
      <c r="K329" s="52"/>
      <c r="L329" s="52"/>
      <c r="M329" s="52"/>
      <c r="N329" s="52"/>
      <c r="O329" s="52"/>
      <c r="P329" s="52"/>
      <c r="Q329" s="52"/>
      <c r="R329" s="53"/>
      <c r="S329" s="54"/>
    </row>
    <row collapsed="false" customFormat="true" customHeight="false" hidden="false" ht="14.1" outlineLevel="0" r="330" s="24">
      <c r="B330" s="51"/>
      <c r="C330" s="52"/>
      <c r="D330" s="52"/>
      <c r="E330" s="52"/>
      <c r="F330" s="52"/>
      <c r="G330" s="52"/>
      <c r="H330" s="52"/>
      <c r="I330" s="52"/>
      <c r="J330" s="52"/>
      <c r="K330" s="52"/>
      <c r="L330" s="52"/>
      <c r="M330" s="52"/>
      <c r="N330" s="52"/>
      <c r="O330" s="52"/>
      <c r="P330" s="52"/>
      <c r="Q330" s="52"/>
      <c r="R330" s="53"/>
      <c r="S330" s="54"/>
    </row>
    <row collapsed="false" customFormat="true" customHeight="false" hidden="false" ht="14.1" outlineLevel="0" r="331" s="24">
      <c r="B331" s="51"/>
      <c r="C331" s="52"/>
      <c r="D331" s="52"/>
      <c r="E331" s="52"/>
      <c r="F331" s="52"/>
      <c r="G331" s="52"/>
      <c r="H331" s="52"/>
      <c r="I331" s="52"/>
      <c r="J331" s="52"/>
      <c r="K331" s="52"/>
      <c r="L331" s="52"/>
      <c r="M331" s="52"/>
      <c r="N331" s="52"/>
      <c r="O331" s="52"/>
      <c r="P331" s="52"/>
      <c r="Q331" s="52"/>
      <c r="R331" s="53"/>
      <c r="S331" s="54"/>
    </row>
    <row collapsed="false" customFormat="true" customHeight="false" hidden="false" ht="14.1" outlineLevel="0" r="332" s="24">
      <c r="B332" s="51"/>
      <c r="C332" s="52"/>
      <c r="D332" s="52"/>
      <c r="E332" s="52"/>
      <c r="F332" s="52"/>
      <c r="G332" s="52"/>
      <c r="H332" s="52"/>
      <c r="I332" s="52"/>
      <c r="J332" s="52"/>
      <c r="K332" s="52"/>
      <c r="L332" s="52"/>
      <c r="M332" s="52"/>
      <c r="N332" s="52"/>
      <c r="O332" s="52"/>
      <c r="P332" s="52"/>
      <c r="Q332" s="52"/>
      <c r="R332" s="53"/>
      <c r="S332" s="54"/>
    </row>
    <row collapsed="false" customFormat="true" customHeight="false" hidden="false" ht="14.1" outlineLevel="0" r="333" s="24">
      <c r="B333" s="51"/>
      <c r="C333" s="52"/>
      <c r="D333" s="52"/>
      <c r="E333" s="52"/>
      <c r="F333" s="52"/>
      <c r="G333" s="52"/>
      <c r="H333" s="52"/>
      <c r="I333" s="52"/>
      <c r="J333" s="52"/>
      <c r="K333" s="52"/>
      <c r="L333" s="52"/>
      <c r="M333" s="52"/>
      <c r="N333" s="52"/>
      <c r="O333" s="52"/>
      <c r="P333" s="52"/>
      <c r="Q333" s="52"/>
      <c r="R333" s="53"/>
      <c r="S333" s="54"/>
    </row>
    <row collapsed="false" customFormat="true" customHeight="false" hidden="false" ht="14.1" outlineLevel="0" r="334" s="24">
      <c r="B334" s="51"/>
      <c r="C334" s="52"/>
      <c r="D334" s="52"/>
      <c r="E334" s="52"/>
      <c r="F334" s="52"/>
      <c r="G334" s="52"/>
      <c r="H334" s="52"/>
      <c r="I334" s="52"/>
      <c r="J334" s="52"/>
      <c r="K334" s="52"/>
      <c r="L334" s="52"/>
      <c r="M334" s="52"/>
      <c r="N334" s="52"/>
      <c r="O334" s="52"/>
      <c r="P334" s="52"/>
      <c r="Q334" s="52"/>
      <c r="R334" s="53"/>
      <c r="S334" s="54"/>
    </row>
    <row collapsed="false" customFormat="true" customHeight="false" hidden="false" ht="14.1" outlineLevel="0" r="335" s="24">
      <c r="B335" s="51"/>
      <c r="C335" s="52"/>
      <c r="D335" s="52"/>
      <c r="E335" s="52"/>
      <c r="F335" s="52"/>
      <c r="G335" s="52"/>
      <c r="H335" s="52"/>
      <c r="I335" s="52"/>
      <c r="J335" s="52"/>
      <c r="K335" s="52"/>
      <c r="L335" s="52"/>
      <c r="M335" s="52"/>
      <c r="N335" s="52"/>
      <c r="O335" s="52"/>
      <c r="P335" s="52"/>
      <c r="Q335" s="52"/>
      <c r="R335" s="53"/>
      <c r="S335" s="54"/>
    </row>
    <row collapsed="false" customFormat="true" customHeight="false" hidden="false" ht="14.1" outlineLevel="0" r="336" s="24">
      <c r="B336" s="51"/>
      <c r="C336" s="52"/>
      <c r="D336" s="52"/>
      <c r="E336" s="52"/>
      <c r="F336" s="52"/>
      <c r="G336" s="52"/>
      <c r="H336" s="52"/>
      <c r="I336" s="52"/>
      <c r="J336" s="52"/>
      <c r="K336" s="52"/>
      <c r="L336" s="52"/>
      <c r="M336" s="52"/>
      <c r="N336" s="52"/>
      <c r="O336" s="52"/>
      <c r="P336" s="52"/>
      <c r="Q336" s="52"/>
      <c r="R336" s="53"/>
      <c r="S336" s="54"/>
    </row>
    <row collapsed="false" customFormat="true" customHeight="false" hidden="false" ht="14.1" outlineLevel="0" r="337" s="24">
      <c r="B337" s="51"/>
      <c r="C337" s="52"/>
      <c r="D337" s="52"/>
      <c r="E337" s="52"/>
      <c r="F337" s="52"/>
      <c r="G337" s="52"/>
      <c r="H337" s="52"/>
      <c r="I337" s="52"/>
      <c r="J337" s="52"/>
      <c r="K337" s="52"/>
      <c r="L337" s="52"/>
      <c r="M337" s="52"/>
      <c r="N337" s="52"/>
      <c r="O337" s="52"/>
      <c r="P337" s="52"/>
      <c r="Q337" s="52"/>
      <c r="R337" s="53"/>
      <c r="S337" s="54"/>
    </row>
    <row collapsed="false" customFormat="true" customHeight="false" hidden="false" ht="14.1" outlineLevel="0" r="338" s="24">
      <c r="B338" s="51"/>
      <c r="C338" s="52"/>
      <c r="D338" s="52"/>
      <c r="E338" s="52"/>
      <c r="F338" s="52"/>
      <c r="G338" s="52"/>
      <c r="H338" s="52"/>
      <c r="I338" s="52"/>
      <c r="J338" s="52"/>
      <c r="K338" s="52"/>
      <c r="L338" s="52"/>
      <c r="M338" s="52"/>
      <c r="N338" s="52"/>
      <c r="O338" s="52"/>
      <c r="P338" s="52"/>
      <c r="Q338" s="52"/>
      <c r="R338" s="53"/>
      <c r="S338" s="54"/>
    </row>
    <row collapsed="false" customFormat="true" customHeight="false" hidden="false" ht="14.1" outlineLevel="0" r="339" s="24">
      <c r="B339" s="51"/>
      <c r="C339" s="52"/>
      <c r="D339" s="52"/>
      <c r="E339" s="52"/>
      <c r="F339" s="52"/>
      <c r="G339" s="52"/>
      <c r="H339" s="52"/>
      <c r="I339" s="52"/>
      <c r="J339" s="52"/>
      <c r="K339" s="52"/>
      <c r="L339" s="52"/>
      <c r="M339" s="52"/>
      <c r="N339" s="52"/>
      <c r="O339" s="52"/>
      <c r="P339" s="52"/>
      <c r="Q339" s="52"/>
      <c r="R339" s="53"/>
      <c r="S339" s="54"/>
    </row>
    <row collapsed="false" customFormat="true" customHeight="false" hidden="false" ht="14.1" outlineLevel="0" r="340" s="24">
      <c r="B340" s="51"/>
      <c r="C340" s="52"/>
      <c r="D340" s="52"/>
      <c r="E340" s="52"/>
      <c r="F340" s="52"/>
      <c r="G340" s="52"/>
      <c r="H340" s="52"/>
      <c r="I340" s="52"/>
      <c r="J340" s="52"/>
      <c r="K340" s="52"/>
      <c r="L340" s="52"/>
      <c r="M340" s="52"/>
      <c r="N340" s="52"/>
      <c r="O340" s="52"/>
      <c r="P340" s="52"/>
      <c r="Q340" s="52"/>
      <c r="R340" s="53"/>
      <c r="S340" s="54"/>
    </row>
    <row collapsed="false" customFormat="true" customHeight="false" hidden="false" ht="14.1" outlineLevel="0" r="341" s="24">
      <c r="B341" s="51"/>
      <c r="C341" s="52"/>
      <c r="D341" s="52"/>
      <c r="E341" s="52"/>
      <c r="F341" s="52"/>
      <c r="G341" s="52"/>
      <c r="H341" s="52"/>
      <c r="I341" s="52"/>
      <c r="J341" s="52"/>
      <c r="K341" s="52"/>
      <c r="L341" s="52"/>
      <c r="M341" s="52"/>
      <c r="N341" s="52"/>
      <c r="O341" s="52"/>
      <c r="P341" s="52"/>
      <c r="Q341" s="52"/>
      <c r="R341" s="53"/>
      <c r="S341" s="54"/>
    </row>
    <row collapsed="false" customFormat="true" customHeight="false" hidden="false" ht="14.1" outlineLevel="0" r="342" s="24">
      <c r="B342" s="51"/>
      <c r="C342" s="52"/>
      <c r="D342" s="52"/>
      <c r="E342" s="52"/>
      <c r="F342" s="52"/>
      <c r="G342" s="52"/>
      <c r="H342" s="52"/>
      <c r="I342" s="52"/>
      <c r="J342" s="52"/>
      <c r="K342" s="52"/>
      <c r="L342" s="52"/>
      <c r="M342" s="52"/>
      <c r="N342" s="52"/>
      <c r="O342" s="52"/>
      <c r="P342" s="52"/>
      <c r="Q342" s="52"/>
      <c r="R342" s="53"/>
      <c r="S342" s="54"/>
    </row>
    <row collapsed="false" customFormat="true" customHeight="false" hidden="false" ht="14.1" outlineLevel="0" r="343" s="24">
      <c r="B343" s="51"/>
      <c r="C343" s="52"/>
      <c r="D343" s="52"/>
      <c r="E343" s="52"/>
      <c r="F343" s="52"/>
      <c r="G343" s="52"/>
      <c r="H343" s="52"/>
      <c r="I343" s="52"/>
      <c r="J343" s="52"/>
      <c r="K343" s="52"/>
      <c r="L343" s="52"/>
      <c r="M343" s="52"/>
      <c r="N343" s="52"/>
      <c r="O343" s="52"/>
      <c r="P343" s="52"/>
      <c r="Q343" s="52"/>
      <c r="R343" s="53"/>
      <c r="S343" s="54"/>
    </row>
    <row collapsed="false" customFormat="true" customHeight="false" hidden="false" ht="14.1" outlineLevel="0" r="344" s="24">
      <c r="B344" s="51"/>
      <c r="C344" s="52"/>
      <c r="D344" s="52"/>
      <c r="E344" s="52"/>
      <c r="F344" s="52"/>
      <c r="G344" s="52"/>
      <c r="H344" s="52"/>
      <c r="I344" s="52"/>
      <c r="J344" s="52"/>
      <c r="K344" s="52"/>
      <c r="L344" s="52"/>
      <c r="M344" s="52"/>
      <c r="N344" s="52"/>
      <c r="O344" s="52"/>
      <c r="P344" s="52"/>
      <c r="Q344" s="52"/>
      <c r="R344" s="53"/>
      <c r="S344" s="54"/>
    </row>
    <row collapsed="false" customFormat="true" customHeight="false" hidden="false" ht="14.1" outlineLevel="0" r="345" s="24">
      <c r="B345" s="51"/>
      <c r="C345" s="52"/>
      <c r="D345" s="52"/>
      <c r="E345" s="52"/>
      <c r="F345" s="52"/>
      <c r="G345" s="52"/>
      <c r="H345" s="52"/>
      <c r="I345" s="52"/>
      <c r="J345" s="52"/>
      <c r="K345" s="52"/>
      <c r="L345" s="52"/>
      <c r="M345" s="52"/>
      <c r="N345" s="52"/>
      <c r="O345" s="52"/>
      <c r="P345" s="52"/>
      <c r="Q345" s="52"/>
      <c r="R345" s="53"/>
      <c r="S345" s="54"/>
    </row>
    <row collapsed="false" customFormat="true" customHeight="false" hidden="false" ht="14.1" outlineLevel="0" r="346" s="24">
      <c r="B346" s="51"/>
      <c r="C346" s="52"/>
      <c r="D346" s="52"/>
      <c r="E346" s="52"/>
      <c r="F346" s="52"/>
      <c r="G346" s="52"/>
      <c r="H346" s="52"/>
      <c r="I346" s="52"/>
      <c r="J346" s="52"/>
      <c r="K346" s="52"/>
      <c r="L346" s="52"/>
      <c r="M346" s="52"/>
      <c r="N346" s="52"/>
      <c r="O346" s="52"/>
      <c r="P346" s="52"/>
      <c r="Q346" s="52"/>
      <c r="R346" s="53"/>
      <c r="S346" s="54"/>
    </row>
    <row collapsed="false" customFormat="true" customHeight="false" hidden="false" ht="14.1" outlineLevel="0" r="347" s="24">
      <c r="B347" s="51"/>
      <c r="C347" s="52"/>
      <c r="D347" s="52"/>
      <c r="E347" s="52"/>
      <c r="F347" s="52"/>
      <c r="G347" s="52"/>
      <c r="H347" s="52"/>
      <c r="I347" s="52"/>
      <c r="J347" s="52"/>
      <c r="K347" s="52"/>
      <c r="L347" s="52"/>
      <c r="M347" s="52"/>
      <c r="N347" s="52"/>
      <c r="O347" s="52"/>
      <c r="P347" s="52"/>
      <c r="Q347" s="52"/>
      <c r="R347" s="53"/>
      <c r="S347" s="54"/>
    </row>
    <row collapsed="false" customFormat="true" customHeight="false" hidden="false" ht="14.1" outlineLevel="0" r="348" s="24">
      <c r="B348" s="51"/>
      <c r="C348" s="52"/>
      <c r="D348" s="52"/>
      <c r="E348" s="52"/>
      <c r="F348" s="52"/>
      <c r="G348" s="52"/>
      <c r="H348" s="52"/>
      <c r="I348" s="52"/>
      <c r="J348" s="52"/>
      <c r="K348" s="52"/>
      <c r="L348" s="52"/>
      <c r="M348" s="52"/>
      <c r="N348" s="52"/>
      <c r="O348" s="52"/>
      <c r="P348" s="52"/>
      <c r="Q348" s="52"/>
      <c r="R348" s="53"/>
      <c r="S348" s="54"/>
    </row>
    <row collapsed="false" customFormat="true" customHeight="false" hidden="false" ht="14.1" outlineLevel="0" r="349" s="24">
      <c r="B349" s="51"/>
      <c r="C349" s="52"/>
      <c r="D349" s="52"/>
      <c r="E349" s="52"/>
      <c r="F349" s="52"/>
      <c r="G349" s="52"/>
      <c r="H349" s="52"/>
      <c r="I349" s="52"/>
      <c r="J349" s="52"/>
      <c r="K349" s="52"/>
      <c r="L349" s="52"/>
      <c r="M349" s="52"/>
      <c r="N349" s="52"/>
      <c r="O349" s="52"/>
      <c r="P349" s="52"/>
      <c r="Q349" s="52"/>
      <c r="R349" s="53"/>
      <c r="S349" s="54"/>
    </row>
    <row collapsed="false" customFormat="true" customHeight="false" hidden="false" ht="14.1" outlineLevel="0" r="350" s="24">
      <c r="B350" s="51"/>
      <c r="C350" s="52"/>
      <c r="D350" s="52"/>
      <c r="E350" s="52"/>
      <c r="F350" s="52"/>
      <c r="G350" s="52"/>
      <c r="H350" s="52"/>
      <c r="I350" s="52"/>
      <c r="J350" s="52"/>
      <c r="K350" s="52"/>
      <c r="L350" s="52"/>
      <c r="M350" s="52"/>
      <c r="N350" s="52"/>
      <c r="O350" s="52"/>
      <c r="P350" s="52"/>
      <c r="Q350" s="52"/>
      <c r="R350" s="53"/>
      <c r="S350" s="54"/>
    </row>
    <row collapsed="false" customFormat="true" customHeight="false" hidden="false" ht="14.1" outlineLevel="0" r="351" s="24">
      <c r="B351" s="51"/>
      <c r="C351" s="52"/>
      <c r="D351" s="52"/>
      <c r="E351" s="52"/>
      <c r="F351" s="52"/>
      <c r="G351" s="52"/>
      <c r="H351" s="52"/>
      <c r="I351" s="52"/>
      <c r="J351" s="52"/>
      <c r="K351" s="52"/>
      <c r="L351" s="52"/>
      <c r="M351" s="52"/>
      <c r="N351" s="52"/>
      <c r="O351" s="52"/>
      <c r="P351" s="52"/>
      <c r="Q351" s="52"/>
      <c r="R351" s="53"/>
      <c r="S351" s="54"/>
    </row>
    <row collapsed="false" customFormat="true" customHeight="false" hidden="false" ht="14.1" outlineLevel="0" r="352" s="24">
      <c r="B352" s="51"/>
      <c r="C352" s="52"/>
      <c r="D352" s="52"/>
      <c r="E352" s="52"/>
      <c r="F352" s="52"/>
      <c r="G352" s="52"/>
      <c r="H352" s="52"/>
      <c r="I352" s="52"/>
      <c r="J352" s="52"/>
      <c r="K352" s="52"/>
      <c r="L352" s="52"/>
      <c r="M352" s="52"/>
      <c r="N352" s="52"/>
      <c r="O352" s="52"/>
      <c r="P352" s="52"/>
      <c r="Q352" s="52"/>
      <c r="R352" s="53"/>
      <c r="S352" s="54"/>
    </row>
    <row collapsed="false" customFormat="true" customHeight="false" hidden="false" ht="14.1" outlineLevel="0" r="353" s="24">
      <c r="B353" s="51"/>
      <c r="C353" s="52"/>
      <c r="D353" s="52"/>
      <c r="E353" s="52"/>
      <c r="F353" s="52"/>
      <c r="G353" s="52"/>
      <c r="H353" s="52"/>
      <c r="I353" s="52"/>
      <c r="J353" s="52"/>
      <c r="K353" s="52"/>
      <c r="L353" s="52"/>
      <c r="M353" s="52"/>
      <c r="N353" s="52"/>
      <c r="O353" s="52"/>
      <c r="P353" s="52"/>
      <c r="Q353" s="52"/>
      <c r="R353" s="53"/>
      <c r="S353" s="54"/>
    </row>
    <row collapsed="false" customFormat="true" customHeight="false" hidden="false" ht="14.1" outlineLevel="0" r="354" s="24">
      <c r="B354" s="51"/>
      <c r="C354" s="52"/>
      <c r="D354" s="52"/>
      <c r="E354" s="52"/>
      <c r="F354" s="52"/>
      <c r="G354" s="52"/>
      <c r="H354" s="52"/>
      <c r="I354" s="52"/>
      <c r="J354" s="52"/>
      <c r="K354" s="52"/>
      <c r="L354" s="52"/>
      <c r="M354" s="52"/>
      <c r="N354" s="52"/>
      <c r="O354" s="52"/>
      <c r="P354" s="52"/>
      <c r="Q354" s="52"/>
      <c r="R354" s="53"/>
      <c r="S354" s="54"/>
    </row>
    <row collapsed="false" customFormat="true" customHeight="false" hidden="false" ht="14.1" outlineLevel="0" r="355" s="24">
      <c r="B355" s="51"/>
      <c r="C355" s="52"/>
      <c r="D355" s="52"/>
      <c r="E355" s="52"/>
      <c r="F355" s="52"/>
      <c r="G355" s="52"/>
      <c r="H355" s="52"/>
      <c r="I355" s="52"/>
      <c r="J355" s="52"/>
      <c r="K355" s="52"/>
      <c r="L355" s="52"/>
      <c r="M355" s="52"/>
      <c r="N355" s="52"/>
      <c r="O355" s="52"/>
      <c r="P355" s="52"/>
      <c r="Q355" s="52"/>
      <c r="R355" s="53"/>
      <c r="S355" s="54"/>
    </row>
    <row collapsed="false" customFormat="true" customHeight="false" hidden="false" ht="14.1" outlineLevel="0" r="356" s="24">
      <c r="B356" s="51"/>
      <c r="C356" s="52"/>
      <c r="D356" s="52"/>
      <c r="E356" s="52"/>
      <c r="F356" s="52"/>
      <c r="G356" s="52"/>
      <c r="H356" s="52"/>
      <c r="I356" s="52"/>
      <c r="J356" s="52"/>
      <c r="K356" s="52"/>
      <c r="L356" s="52"/>
      <c r="M356" s="52"/>
      <c r="N356" s="52"/>
      <c r="O356" s="52"/>
      <c r="P356" s="52"/>
      <c r="Q356" s="52"/>
      <c r="R356" s="53"/>
      <c r="S356" s="54"/>
    </row>
    <row collapsed="false" customFormat="true" customHeight="false" hidden="false" ht="14.1" outlineLevel="0" r="357" s="24">
      <c r="B357" s="51"/>
      <c r="C357" s="52"/>
      <c r="D357" s="52"/>
      <c r="E357" s="52"/>
      <c r="F357" s="52"/>
      <c r="G357" s="52"/>
      <c r="H357" s="52"/>
      <c r="I357" s="52"/>
      <c r="J357" s="52"/>
      <c r="K357" s="52"/>
      <c r="L357" s="52"/>
      <c r="M357" s="52"/>
      <c r="N357" s="52"/>
      <c r="O357" s="52"/>
      <c r="P357" s="52"/>
      <c r="Q357" s="52"/>
      <c r="R357" s="53"/>
      <c r="S357" s="54"/>
    </row>
    <row collapsed="false" customFormat="true" customHeight="false" hidden="false" ht="14.1" outlineLevel="0" r="358" s="24">
      <c r="B358" s="51"/>
      <c r="C358" s="52"/>
      <c r="D358" s="52"/>
      <c r="E358" s="52"/>
      <c r="F358" s="52"/>
      <c r="G358" s="52"/>
      <c r="H358" s="52"/>
      <c r="I358" s="52"/>
      <c r="J358" s="52"/>
      <c r="K358" s="52"/>
      <c r="L358" s="52"/>
      <c r="M358" s="52"/>
      <c r="N358" s="52"/>
      <c r="O358" s="52"/>
      <c r="P358" s="52"/>
      <c r="Q358" s="52"/>
      <c r="R358" s="53"/>
      <c r="S358" s="54"/>
    </row>
    <row collapsed="false" customFormat="true" customHeight="false" hidden="false" ht="14.1" outlineLevel="0" r="359" s="24">
      <c r="B359" s="51"/>
      <c r="C359" s="52"/>
      <c r="D359" s="52"/>
      <c r="E359" s="52"/>
      <c r="F359" s="52"/>
      <c r="G359" s="52"/>
      <c r="H359" s="52"/>
      <c r="I359" s="52"/>
      <c r="J359" s="52"/>
      <c r="K359" s="52"/>
      <c r="L359" s="52"/>
      <c r="M359" s="52"/>
      <c r="N359" s="52"/>
      <c r="O359" s="52"/>
      <c r="P359" s="52"/>
      <c r="Q359" s="52"/>
      <c r="R359" s="53"/>
      <c r="S359" s="54"/>
    </row>
    <row collapsed="false" customFormat="true" customHeight="false" hidden="false" ht="14.1" outlineLevel="0" r="360" s="24">
      <c r="B360" s="51"/>
      <c r="C360" s="52"/>
      <c r="D360" s="52"/>
      <c r="E360" s="52"/>
      <c r="F360" s="52"/>
      <c r="G360" s="52"/>
      <c r="H360" s="52"/>
      <c r="I360" s="52"/>
      <c r="J360" s="52"/>
      <c r="K360" s="52"/>
      <c r="L360" s="52"/>
      <c r="M360" s="52"/>
      <c r="N360" s="52"/>
      <c r="O360" s="52"/>
      <c r="P360" s="52"/>
      <c r="Q360" s="52"/>
      <c r="R360" s="53"/>
      <c r="S360" s="54"/>
    </row>
    <row collapsed="false" customFormat="true" customHeight="false" hidden="false" ht="14.1" outlineLevel="0" r="361" s="24">
      <c r="B361" s="51"/>
      <c r="C361" s="52"/>
      <c r="D361" s="52"/>
      <c r="E361" s="52"/>
      <c r="F361" s="52"/>
      <c r="G361" s="52"/>
      <c r="H361" s="52"/>
      <c r="I361" s="52"/>
      <c r="J361" s="52"/>
      <c r="K361" s="52"/>
      <c r="L361" s="52"/>
      <c r="M361" s="52"/>
      <c r="N361" s="52"/>
      <c r="O361" s="52"/>
      <c r="P361" s="52"/>
      <c r="Q361" s="52"/>
      <c r="R361" s="53"/>
      <c r="S361" s="54"/>
    </row>
    <row collapsed="false" customFormat="true" customHeight="false" hidden="false" ht="14.1" outlineLevel="0" r="362" s="24">
      <c r="B362" s="51"/>
      <c r="C362" s="52"/>
      <c r="D362" s="52"/>
      <c r="E362" s="52"/>
      <c r="F362" s="52"/>
      <c r="G362" s="52"/>
      <c r="H362" s="52"/>
      <c r="I362" s="52"/>
      <c r="J362" s="52"/>
      <c r="K362" s="52"/>
      <c r="L362" s="52"/>
      <c r="M362" s="52"/>
      <c r="N362" s="52"/>
      <c r="O362" s="52"/>
      <c r="P362" s="52"/>
      <c r="Q362" s="52"/>
      <c r="R362" s="53"/>
      <c r="S362" s="54"/>
    </row>
    <row collapsed="false" customFormat="true" customHeight="false" hidden="false" ht="14.1" outlineLevel="0" r="363" s="24">
      <c r="B363" s="51"/>
      <c r="C363" s="52"/>
      <c r="D363" s="52"/>
      <c r="E363" s="52"/>
      <c r="F363" s="52"/>
      <c r="G363" s="52"/>
      <c r="H363" s="52"/>
      <c r="I363" s="52"/>
      <c r="J363" s="52"/>
      <c r="K363" s="52"/>
      <c r="L363" s="52"/>
      <c r="M363" s="52"/>
      <c r="N363" s="52"/>
      <c r="O363" s="52"/>
      <c r="P363" s="52"/>
      <c r="Q363" s="52"/>
      <c r="R363" s="53"/>
      <c r="S363" s="54"/>
    </row>
    <row collapsed="false" customFormat="true" customHeight="false" hidden="false" ht="14.1" outlineLevel="0" r="364" s="24">
      <c r="B364" s="51"/>
      <c r="C364" s="52"/>
      <c r="D364" s="52"/>
      <c r="E364" s="52"/>
      <c r="F364" s="52"/>
      <c r="G364" s="52"/>
      <c r="H364" s="52"/>
      <c r="I364" s="52"/>
      <c r="J364" s="52"/>
      <c r="K364" s="52"/>
      <c r="L364" s="52"/>
      <c r="M364" s="52"/>
      <c r="N364" s="52"/>
      <c r="O364" s="52"/>
      <c r="P364" s="52"/>
      <c r="Q364" s="52"/>
      <c r="R364" s="53"/>
      <c r="S364" s="54"/>
    </row>
    <row collapsed="false" customFormat="true" customHeight="false" hidden="false" ht="14.1" outlineLevel="0" r="365" s="24">
      <c r="B365" s="51"/>
      <c r="C365" s="52"/>
      <c r="D365" s="52"/>
      <c r="E365" s="52"/>
      <c r="F365" s="52"/>
      <c r="G365" s="52"/>
      <c r="H365" s="52"/>
      <c r="I365" s="52"/>
      <c r="J365" s="52"/>
      <c r="K365" s="52"/>
      <c r="L365" s="52"/>
      <c r="M365" s="52"/>
      <c r="N365" s="52"/>
      <c r="O365" s="52"/>
      <c r="P365" s="52"/>
      <c r="Q365" s="52"/>
      <c r="R365" s="53"/>
      <c r="S365" s="54"/>
    </row>
    <row collapsed="false" customFormat="true" customHeight="false" hidden="false" ht="14.1" outlineLevel="0" r="366" s="24">
      <c r="B366" s="51"/>
      <c r="C366" s="52"/>
      <c r="D366" s="52"/>
      <c r="E366" s="52"/>
      <c r="F366" s="52"/>
      <c r="G366" s="52"/>
      <c r="H366" s="52"/>
      <c r="I366" s="52"/>
      <c r="J366" s="52"/>
      <c r="K366" s="52"/>
      <c r="L366" s="52"/>
      <c r="M366" s="52"/>
      <c r="N366" s="52"/>
      <c r="O366" s="52"/>
      <c r="P366" s="52"/>
      <c r="Q366" s="52"/>
      <c r="R366" s="53"/>
      <c r="S366" s="54"/>
    </row>
    <row collapsed="false" customFormat="true" customHeight="false" hidden="false" ht="14.1" outlineLevel="0" r="367" s="24">
      <c r="B367" s="51"/>
      <c r="C367" s="52"/>
      <c r="D367" s="52"/>
      <c r="E367" s="52"/>
      <c r="F367" s="52"/>
      <c r="G367" s="52"/>
      <c r="H367" s="52"/>
      <c r="I367" s="52"/>
      <c r="J367" s="52"/>
      <c r="K367" s="52"/>
      <c r="L367" s="52"/>
      <c r="M367" s="52"/>
      <c r="N367" s="52"/>
      <c r="O367" s="52"/>
      <c r="P367" s="52"/>
      <c r="Q367" s="52"/>
      <c r="R367" s="53"/>
      <c r="S367" s="54"/>
    </row>
    <row collapsed="false" customFormat="true" customHeight="false" hidden="false" ht="14.1" outlineLevel="0" r="368" s="24">
      <c r="B368" s="51"/>
      <c r="C368" s="52"/>
      <c r="D368" s="52"/>
      <c r="E368" s="52"/>
      <c r="F368" s="52"/>
      <c r="G368" s="52"/>
      <c r="H368" s="52"/>
      <c r="I368" s="52"/>
      <c r="J368" s="52"/>
      <c r="K368" s="52"/>
      <c r="L368" s="52"/>
      <c r="M368" s="52"/>
      <c r="N368" s="52"/>
      <c r="O368" s="52"/>
      <c r="P368" s="52"/>
      <c r="Q368" s="52"/>
      <c r="R368" s="53"/>
      <c r="S368" s="54"/>
    </row>
    <row collapsed="false" customFormat="true" customHeight="false" hidden="false" ht="14.1" outlineLevel="0" r="369" s="24">
      <c r="B369" s="51"/>
      <c r="C369" s="52"/>
      <c r="D369" s="52"/>
      <c r="E369" s="52"/>
      <c r="F369" s="52"/>
      <c r="G369" s="52"/>
      <c r="H369" s="52"/>
      <c r="I369" s="52"/>
      <c r="J369" s="52"/>
      <c r="K369" s="52"/>
      <c r="L369" s="52"/>
      <c r="M369" s="52"/>
      <c r="N369" s="52"/>
      <c r="O369" s="52"/>
      <c r="P369" s="52"/>
      <c r="Q369" s="52"/>
      <c r="R369" s="53"/>
      <c r="S369" s="54"/>
    </row>
    <row collapsed="false" customFormat="true" customHeight="false" hidden="false" ht="14.1" outlineLevel="0" r="370" s="24">
      <c r="B370" s="51"/>
      <c r="C370" s="52"/>
      <c r="D370" s="52"/>
      <c r="E370" s="52"/>
      <c r="F370" s="52"/>
      <c r="G370" s="52"/>
      <c r="H370" s="52"/>
      <c r="I370" s="52"/>
      <c r="J370" s="52"/>
      <c r="K370" s="52"/>
      <c r="L370" s="52"/>
      <c r="M370" s="52"/>
      <c r="N370" s="52"/>
      <c r="O370" s="52"/>
      <c r="P370" s="52"/>
      <c r="Q370" s="52"/>
      <c r="R370" s="53"/>
      <c r="S370" s="54"/>
    </row>
    <row collapsed="false" customFormat="true" customHeight="false" hidden="false" ht="14.1" outlineLevel="0" r="371" s="24">
      <c r="B371" s="51"/>
      <c r="C371" s="52"/>
      <c r="D371" s="52"/>
      <c r="E371" s="52"/>
      <c r="F371" s="52"/>
      <c r="G371" s="52"/>
      <c r="H371" s="52"/>
      <c r="I371" s="52"/>
      <c r="J371" s="52"/>
      <c r="K371" s="52"/>
      <c r="L371" s="52"/>
      <c r="M371" s="52"/>
      <c r="N371" s="52"/>
      <c r="O371" s="52"/>
      <c r="P371" s="52"/>
      <c r="Q371" s="52"/>
      <c r="R371" s="53"/>
      <c r="S371" s="54"/>
    </row>
    <row collapsed="false" customFormat="true" customHeight="false" hidden="false" ht="14.1" outlineLevel="0" r="372" s="24">
      <c r="B372" s="51"/>
      <c r="C372" s="52"/>
      <c r="D372" s="52"/>
      <c r="E372" s="52"/>
      <c r="F372" s="52"/>
      <c r="G372" s="52"/>
      <c r="H372" s="52"/>
      <c r="I372" s="52"/>
      <c r="J372" s="52"/>
      <c r="K372" s="52"/>
      <c r="L372" s="52"/>
      <c r="M372" s="52"/>
      <c r="N372" s="52"/>
      <c r="O372" s="52"/>
      <c r="P372" s="52"/>
      <c r="Q372" s="52"/>
      <c r="R372" s="53"/>
      <c r="S372" s="54"/>
    </row>
    <row collapsed="false" customFormat="true" customHeight="false" hidden="false" ht="14.1" outlineLevel="0" r="373" s="24">
      <c r="B373" s="51"/>
      <c r="C373" s="52"/>
      <c r="D373" s="52"/>
      <c r="E373" s="52"/>
      <c r="F373" s="52"/>
      <c r="G373" s="52"/>
      <c r="H373" s="52"/>
      <c r="I373" s="52"/>
      <c r="J373" s="52"/>
      <c r="K373" s="52"/>
      <c r="L373" s="52"/>
      <c r="M373" s="52"/>
      <c r="N373" s="52"/>
      <c r="O373" s="52"/>
      <c r="P373" s="52"/>
      <c r="Q373" s="52"/>
      <c r="R373" s="53"/>
      <c r="S373" s="54"/>
    </row>
    <row collapsed="false" customFormat="true" customHeight="false" hidden="false" ht="14.1" outlineLevel="0" r="374" s="24">
      <c r="B374" s="51"/>
      <c r="C374" s="52"/>
      <c r="D374" s="52"/>
      <c r="E374" s="52"/>
      <c r="F374" s="52"/>
      <c r="G374" s="52"/>
      <c r="H374" s="52"/>
      <c r="I374" s="52"/>
      <c r="J374" s="52"/>
      <c r="K374" s="52"/>
      <c r="L374" s="52"/>
      <c r="M374" s="52"/>
      <c r="N374" s="52"/>
      <c r="O374" s="52"/>
      <c r="P374" s="52"/>
      <c r="Q374" s="52"/>
      <c r="R374" s="53"/>
      <c r="S374" s="54"/>
    </row>
    <row collapsed="false" customFormat="true" customHeight="false" hidden="false" ht="14.1" outlineLevel="0" r="375" s="24">
      <c r="B375" s="51"/>
      <c r="C375" s="52"/>
      <c r="D375" s="52"/>
      <c r="E375" s="52"/>
      <c r="F375" s="52"/>
      <c r="G375" s="52"/>
      <c r="H375" s="52"/>
      <c r="I375" s="52"/>
      <c r="J375" s="52"/>
      <c r="K375" s="52"/>
      <c r="L375" s="52"/>
      <c r="M375" s="52"/>
      <c r="N375" s="52"/>
      <c r="O375" s="52"/>
      <c r="P375" s="52"/>
      <c r="Q375" s="52"/>
      <c r="R375" s="53"/>
      <c r="S375" s="54"/>
    </row>
    <row collapsed="false" customFormat="true" customHeight="false" hidden="false" ht="14.1" outlineLevel="0" r="376" s="24">
      <c r="B376" s="51"/>
      <c r="C376" s="52"/>
      <c r="D376" s="52"/>
      <c r="E376" s="52"/>
      <c r="F376" s="52"/>
      <c r="G376" s="52"/>
      <c r="H376" s="52"/>
      <c r="I376" s="52"/>
      <c r="J376" s="52"/>
      <c r="K376" s="52"/>
      <c r="L376" s="52"/>
      <c r="M376" s="52"/>
      <c r="N376" s="52"/>
      <c r="O376" s="52"/>
      <c r="P376" s="52"/>
      <c r="Q376" s="52"/>
      <c r="R376" s="53"/>
      <c r="S376" s="54"/>
    </row>
    <row collapsed="false" customFormat="true" customHeight="false" hidden="false" ht="14.1" outlineLevel="0" r="377" s="24">
      <c r="B377" s="51"/>
      <c r="C377" s="52"/>
      <c r="D377" s="52"/>
      <c r="E377" s="52"/>
      <c r="F377" s="52"/>
      <c r="G377" s="52"/>
      <c r="H377" s="52"/>
      <c r="I377" s="52"/>
      <c r="J377" s="52"/>
      <c r="K377" s="52"/>
      <c r="L377" s="52"/>
      <c r="M377" s="52"/>
      <c r="N377" s="52"/>
      <c r="O377" s="52"/>
      <c r="P377" s="52"/>
      <c r="Q377" s="52"/>
      <c r="R377" s="53"/>
      <c r="S377" s="54"/>
    </row>
    <row collapsed="false" customFormat="true" customHeight="false" hidden="false" ht="14.1" outlineLevel="0" r="378" s="24">
      <c r="B378" s="51"/>
      <c r="C378" s="52"/>
      <c r="D378" s="52"/>
      <c r="E378" s="52"/>
      <c r="F378" s="52"/>
      <c r="G378" s="52"/>
      <c r="H378" s="52"/>
      <c r="I378" s="52"/>
      <c r="J378" s="52"/>
      <c r="K378" s="52"/>
      <c r="L378" s="52"/>
      <c r="M378" s="52"/>
      <c r="N378" s="52"/>
      <c r="O378" s="52"/>
      <c r="P378" s="52"/>
      <c r="Q378" s="52"/>
      <c r="R378" s="53"/>
      <c r="S378" s="54"/>
    </row>
    <row collapsed="false" customFormat="true" customHeight="false" hidden="false" ht="14.1" outlineLevel="0" r="379" s="24">
      <c r="B379" s="51"/>
      <c r="C379" s="52"/>
      <c r="D379" s="52"/>
      <c r="E379" s="52"/>
      <c r="F379" s="52"/>
      <c r="G379" s="52"/>
      <c r="H379" s="52"/>
      <c r="I379" s="52"/>
      <c r="J379" s="52"/>
      <c r="K379" s="52"/>
      <c r="L379" s="52"/>
      <c r="M379" s="52"/>
      <c r="N379" s="52"/>
      <c r="O379" s="52"/>
      <c r="P379" s="52"/>
      <c r="Q379" s="52"/>
      <c r="R379" s="53"/>
      <c r="S379" s="54"/>
    </row>
    <row collapsed="false" customFormat="true" customHeight="false" hidden="false" ht="14.1" outlineLevel="0" r="380" s="24">
      <c r="B380" s="51"/>
      <c r="C380" s="52"/>
      <c r="D380" s="52"/>
      <c r="E380" s="52"/>
      <c r="F380" s="52"/>
      <c r="G380" s="52"/>
      <c r="H380" s="52"/>
      <c r="I380" s="52"/>
      <c r="J380" s="52"/>
      <c r="K380" s="52"/>
      <c r="L380" s="52"/>
      <c r="M380" s="52"/>
      <c r="N380" s="52"/>
      <c r="O380" s="52"/>
      <c r="P380" s="52"/>
      <c r="Q380" s="52"/>
      <c r="R380" s="53"/>
      <c r="S380" s="54"/>
    </row>
    <row collapsed="false" customFormat="true" customHeight="false" hidden="false" ht="14.1" outlineLevel="0" r="381" s="24">
      <c r="B381" s="51"/>
      <c r="C381" s="52"/>
      <c r="D381" s="52"/>
      <c r="E381" s="52"/>
      <c r="F381" s="52"/>
      <c r="G381" s="52"/>
      <c r="H381" s="52"/>
      <c r="I381" s="52"/>
      <c r="J381" s="52"/>
      <c r="K381" s="52"/>
      <c r="L381" s="52"/>
      <c r="M381" s="52"/>
      <c r="N381" s="52"/>
      <c r="O381" s="52"/>
      <c r="P381" s="52"/>
      <c r="Q381" s="52"/>
      <c r="R381" s="53"/>
      <c r="S381" s="54"/>
    </row>
    <row collapsed="false" customFormat="true" customHeight="false" hidden="false" ht="14.1" outlineLevel="0" r="382" s="24">
      <c r="B382" s="51"/>
      <c r="C382" s="52"/>
      <c r="D382" s="52"/>
      <c r="E382" s="52"/>
      <c r="F382" s="52"/>
      <c r="G382" s="52"/>
      <c r="H382" s="52"/>
      <c r="I382" s="52"/>
      <c r="J382" s="52"/>
      <c r="K382" s="52"/>
      <c r="L382" s="52"/>
      <c r="M382" s="52"/>
      <c r="N382" s="52"/>
      <c r="O382" s="52"/>
      <c r="P382" s="52"/>
      <c r="Q382" s="52"/>
      <c r="R382" s="53"/>
      <c r="S382" s="54"/>
    </row>
    <row collapsed="false" customFormat="true" customHeight="false" hidden="false" ht="14.1" outlineLevel="0" r="383" s="24">
      <c r="B383" s="51"/>
      <c r="C383" s="52"/>
      <c r="D383" s="52"/>
      <c r="E383" s="52"/>
      <c r="F383" s="52"/>
      <c r="G383" s="52"/>
      <c r="H383" s="52"/>
      <c r="I383" s="52"/>
      <c r="J383" s="52"/>
      <c r="K383" s="52"/>
      <c r="L383" s="52"/>
      <c r="M383" s="52"/>
      <c r="N383" s="52"/>
      <c r="O383" s="52"/>
      <c r="P383" s="52"/>
      <c r="Q383" s="52"/>
      <c r="R383" s="53"/>
      <c r="S383" s="54"/>
    </row>
    <row collapsed="false" customFormat="true" customHeight="false" hidden="false" ht="14.1" outlineLevel="0" r="384" s="24">
      <c r="B384" s="51"/>
      <c r="C384" s="52"/>
      <c r="D384" s="52"/>
      <c r="E384" s="52"/>
      <c r="F384" s="52"/>
      <c r="G384" s="52"/>
      <c r="H384" s="52"/>
      <c r="I384" s="52"/>
      <c r="J384" s="52"/>
      <c r="K384" s="52"/>
      <c r="L384" s="52"/>
      <c r="M384" s="52"/>
      <c r="N384" s="52"/>
      <c r="O384" s="52"/>
      <c r="P384" s="52"/>
      <c r="Q384" s="52"/>
      <c r="R384" s="53"/>
      <c r="S384" s="54"/>
    </row>
    <row collapsed="false" customFormat="true" customHeight="false" hidden="false" ht="14.1" outlineLevel="0" r="385" s="24">
      <c r="B385" s="51"/>
      <c r="C385" s="52"/>
      <c r="D385" s="52"/>
      <c r="E385" s="52"/>
      <c r="F385" s="52"/>
      <c r="G385" s="52"/>
      <c r="H385" s="52"/>
      <c r="I385" s="52"/>
      <c r="J385" s="52"/>
      <c r="K385" s="52"/>
      <c r="L385" s="52"/>
      <c r="M385" s="52"/>
      <c r="N385" s="52"/>
      <c r="O385" s="52"/>
      <c r="P385" s="52"/>
      <c r="Q385" s="52"/>
      <c r="R385" s="53"/>
      <c r="S385" s="54"/>
    </row>
    <row collapsed="false" customFormat="true" customHeight="false" hidden="false" ht="14.1" outlineLevel="0" r="386" s="24">
      <c r="B386" s="51"/>
      <c r="C386" s="52"/>
      <c r="D386" s="52"/>
      <c r="E386" s="52"/>
      <c r="F386" s="52"/>
      <c r="G386" s="52"/>
      <c r="H386" s="52"/>
      <c r="I386" s="52"/>
      <c r="J386" s="52"/>
      <c r="K386" s="52"/>
      <c r="L386" s="52"/>
      <c r="M386" s="52"/>
      <c r="N386" s="52"/>
      <c r="O386" s="52"/>
      <c r="P386" s="52"/>
      <c r="Q386" s="52"/>
      <c r="R386" s="53"/>
      <c r="S386" s="54"/>
    </row>
    <row collapsed="false" customFormat="true" customHeight="false" hidden="false" ht="14.1" outlineLevel="0" r="387" s="24">
      <c r="B387" s="51"/>
      <c r="C387" s="52"/>
      <c r="D387" s="52"/>
      <c r="E387" s="52"/>
      <c r="F387" s="52"/>
      <c r="G387" s="52"/>
      <c r="H387" s="52"/>
      <c r="I387" s="52"/>
      <c r="J387" s="52"/>
      <c r="K387" s="52"/>
      <c r="L387" s="52"/>
      <c r="M387" s="52"/>
      <c r="N387" s="52"/>
      <c r="O387" s="52"/>
      <c r="P387" s="52"/>
      <c r="Q387" s="52"/>
      <c r="R387" s="53"/>
      <c r="S387" s="54"/>
    </row>
    <row collapsed="false" customFormat="true" customHeight="false" hidden="false" ht="14.1" outlineLevel="0" r="388" s="24">
      <c r="B388" s="51"/>
      <c r="C388" s="52"/>
      <c r="D388" s="52"/>
      <c r="E388" s="52"/>
      <c r="F388" s="52"/>
      <c r="G388" s="52"/>
      <c r="H388" s="52"/>
      <c r="I388" s="52"/>
      <c r="J388" s="52"/>
      <c r="K388" s="52"/>
      <c r="L388" s="52"/>
      <c r="M388" s="52"/>
      <c r="N388" s="52"/>
      <c r="O388" s="52"/>
      <c r="P388" s="52"/>
      <c r="Q388" s="52"/>
      <c r="R388" s="53"/>
      <c r="S388" s="54"/>
    </row>
    <row collapsed="false" customFormat="true" customHeight="false" hidden="false" ht="14.1" outlineLevel="0" r="389" s="24">
      <c r="B389" s="51"/>
      <c r="C389" s="52"/>
      <c r="D389" s="52"/>
      <c r="E389" s="52"/>
      <c r="F389" s="52"/>
      <c r="G389" s="52"/>
      <c r="H389" s="52"/>
      <c r="I389" s="52"/>
      <c r="J389" s="52"/>
      <c r="K389" s="52"/>
      <c r="L389" s="52"/>
      <c r="M389" s="52"/>
      <c r="N389" s="52"/>
      <c r="O389" s="52"/>
      <c r="P389" s="52"/>
      <c r="Q389" s="52"/>
      <c r="R389" s="53"/>
      <c r="S389" s="54"/>
    </row>
    <row collapsed="false" customFormat="true" customHeight="false" hidden="false" ht="14.1" outlineLevel="0" r="390" s="24">
      <c r="B390" s="51"/>
      <c r="C390" s="52"/>
      <c r="D390" s="52"/>
      <c r="E390" s="52"/>
      <c r="F390" s="52"/>
      <c r="G390" s="52"/>
      <c r="H390" s="52"/>
      <c r="I390" s="52"/>
      <c r="J390" s="52"/>
      <c r="K390" s="52"/>
      <c r="L390" s="52"/>
      <c r="M390" s="52"/>
      <c r="N390" s="52"/>
      <c r="O390" s="52"/>
      <c r="P390" s="52"/>
      <c r="Q390" s="52"/>
      <c r="R390" s="53"/>
      <c r="S390" s="54"/>
    </row>
    <row collapsed="false" customFormat="true" customHeight="false" hidden="false" ht="14.1" outlineLevel="0" r="391" s="24">
      <c r="B391" s="51"/>
      <c r="C391" s="52"/>
      <c r="D391" s="52"/>
      <c r="E391" s="52"/>
      <c r="F391" s="52"/>
      <c r="G391" s="52"/>
      <c r="H391" s="52"/>
      <c r="I391" s="52"/>
      <c r="J391" s="52"/>
      <c r="K391" s="52"/>
      <c r="L391" s="52"/>
      <c r="M391" s="52"/>
      <c r="N391" s="52"/>
      <c r="O391" s="52"/>
      <c r="P391" s="52"/>
      <c r="Q391" s="52"/>
      <c r="R391" s="53"/>
      <c r="S391" s="54"/>
    </row>
    <row collapsed="false" customFormat="true" customHeight="false" hidden="false" ht="14.1" outlineLevel="0" r="392" s="24">
      <c r="B392" s="51"/>
      <c r="C392" s="52"/>
      <c r="D392" s="52"/>
      <c r="E392" s="52"/>
      <c r="F392" s="52"/>
      <c r="G392" s="52"/>
      <c r="H392" s="52"/>
      <c r="I392" s="52"/>
      <c r="J392" s="52"/>
      <c r="K392" s="52"/>
      <c r="L392" s="52"/>
      <c r="M392" s="52"/>
      <c r="N392" s="52"/>
      <c r="O392" s="52"/>
      <c r="P392" s="52"/>
      <c r="Q392" s="52"/>
      <c r="R392" s="53"/>
      <c r="S392" s="54"/>
    </row>
    <row collapsed="false" customFormat="true" customHeight="false" hidden="false" ht="14.1" outlineLevel="0" r="393" s="24">
      <c r="B393" s="51"/>
      <c r="C393" s="52"/>
      <c r="D393" s="52"/>
      <c r="E393" s="52"/>
      <c r="F393" s="52"/>
      <c r="G393" s="52"/>
      <c r="H393" s="52"/>
      <c r="I393" s="52"/>
      <c r="J393" s="52"/>
      <c r="K393" s="52"/>
      <c r="L393" s="52"/>
      <c r="M393" s="52"/>
      <c r="N393" s="52"/>
      <c r="O393" s="52"/>
      <c r="P393" s="52"/>
      <c r="Q393" s="52"/>
      <c r="R393" s="53"/>
      <c r="S393" s="54"/>
    </row>
    <row collapsed="false" customFormat="true" customHeight="false" hidden="false" ht="14.1" outlineLevel="0" r="394" s="24">
      <c r="B394" s="51"/>
      <c r="C394" s="52"/>
      <c r="D394" s="52"/>
      <c r="E394" s="52"/>
      <c r="F394" s="52"/>
      <c r="G394" s="52"/>
      <c r="H394" s="52"/>
      <c r="I394" s="52"/>
      <c r="J394" s="52"/>
      <c r="K394" s="52"/>
      <c r="L394" s="52"/>
      <c r="M394" s="52"/>
      <c r="N394" s="52"/>
      <c r="O394" s="52"/>
      <c r="P394" s="52"/>
      <c r="Q394" s="52"/>
      <c r="R394" s="53"/>
      <c r="S394" s="54"/>
    </row>
    <row collapsed="false" customFormat="true" customHeight="false" hidden="false" ht="14.1" outlineLevel="0" r="395" s="24">
      <c r="B395" s="51"/>
      <c r="C395" s="52"/>
      <c r="D395" s="52"/>
      <c r="E395" s="52"/>
      <c r="F395" s="52"/>
      <c r="G395" s="52"/>
      <c r="H395" s="52"/>
      <c r="I395" s="52"/>
      <c r="J395" s="52"/>
      <c r="K395" s="52"/>
      <c r="L395" s="52"/>
      <c r="M395" s="52"/>
      <c r="N395" s="52"/>
      <c r="O395" s="52"/>
      <c r="P395" s="52"/>
      <c r="Q395" s="52"/>
      <c r="R395" s="53"/>
      <c r="S395" s="54"/>
    </row>
    <row collapsed="false" customFormat="true" customHeight="false" hidden="false" ht="14.1" outlineLevel="0" r="396" s="24">
      <c r="B396" s="51"/>
      <c r="C396" s="52"/>
      <c r="D396" s="52"/>
      <c r="E396" s="52"/>
      <c r="F396" s="52"/>
      <c r="G396" s="52"/>
      <c r="H396" s="52"/>
      <c r="I396" s="52"/>
      <c r="J396" s="52"/>
      <c r="K396" s="52"/>
      <c r="L396" s="52"/>
      <c r="M396" s="52"/>
      <c r="N396" s="52"/>
      <c r="O396" s="52"/>
      <c r="P396" s="52"/>
      <c r="Q396" s="52"/>
      <c r="R396" s="53"/>
      <c r="S396" s="54"/>
    </row>
    <row collapsed="false" customFormat="true" customHeight="false" hidden="false" ht="14.1" outlineLevel="0" r="397" s="24">
      <c r="B397" s="51"/>
      <c r="C397" s="52"/>
      <c r="D397" s="52"/>
      <c r="E397" s="52"/>
      <c r="F397" s="52"/>
      <c r="G397" s="52"/>
      <c r="H397" s="52"/>
      <c r="I397" s="52"/>
      <c r="J397" s="52"/>
      <c r="K397" s="52"/>
      <c r="L397" s="52"/>
      <c r="M397" s="52"/>
      <c r="N397" s="52"/>
      <c r="O397" s="52"/>
      <c r="P397" s="52"/>
      <c r="Q397" s="52"/>
      <c r="R397" s="53"/>
      <c r="S397" s="54"/>
    </row>
    <row collapsed="false" customFormat="true" customHeight="false" hidden="false" ht="14.1" outlineLevel="0" r="398" s="24">
      <c r="B398" s="51"/>
      <c r="C398" s="52"/>
      <c r="D398" s="52"/>
      <c r="E398" s="52"/>
      <c r="F398" s="52"/>
      <c r="G398" s="52"/>
      <c r="H398" s="52"/>
      <c r="I398" s="52"/>
      <c r="J398" s="52"/>
      <c r="K398" s="52"/>
      <c r="L398" s="52"/>
      <c r="M398" s="52"/>
      <c r="N398" s="52"/>
      <c r="O398" s="52"/>
      <c r="P398" s="52"/>
      <c r="Q398" s="52"/>
      <c r="R398" s="53"/>
      <c r="S398" s="54"/>
    </row>
    <row collapsed="false" customFormat="true" customHeight="true" hidden="false" ht="12.75" outlineLevel="0" r="399" s="24">
      <c r="B399" s="51"/>
      <c r="C399" s="52"/>
      <c r="D399" s="52"/>
      <c r="E399" s="52"/>
      <c r="F399" s="52"/>
      <c r="G399" s="52"/>
      <c r="H399" s="52"/>
      <c r="I399" s="52"/>
      <c r="J399" s="52"/>
      <c r="K399" s="52"/>
      <c r="L399" s="52"/>
      <c r="M399" s="52"/>
      <c r="N399" s="52"/>
      <c r="O399" s="52"/>
      <c r="P399" s="52"/>
      <c r="Q399" s="52"/>
      <c r="R399" s="53"/>
      <c r="S399" s="54"/>
    </row>
    <row collapsed="false" customFormat="false" customHeight="true" hidden="false" ht="3.75" outlineLevel="0" r="400">
      <c r="Y400" s="55"/>
      <c r="Z400" s="55"/>
      <c r="AA400" s="56"/>
      <c r="AB400" s="56"/>
      <c r="AC400" s="56"/>
      <c r="AD400" s="56"/>
      <c r="AE400" s="56"/>
      <c r="AF400" s="55"/>
      <c r="AG400" s="55"/>
    </row>
    <row collapsed="false" customFormat="false" customHeight="true" hidden="false" ht="22.5" outlineLevel="0" r="401">
      <c r="Y401" s="55"/>
      <c r="Z401" s="55"/>
      <c r="AA401" s="56"/>
      <c r="AB401" s="57" t="s">
        <v>32</v>
      </c>
      <c r="AC401" s="58"/>
      <c r="AD401" s="59"/>
      <c r="AE401" s="56"/>
      <c r="AF401" s="55"/>
      <c r="AG401" s="55"/>
    </row>
    <row collapsed="false" customFormat="false" customHeight="true" hidden="false" ht="7.5" outlineLevel="0" r="402">
      <c r="Y402" s="55"/>
      <c r="Z402" s="55"/>
      <c r="AA402" s="56"/>
      <c r="AB402" s="60"/>
      <c r="AC402" s="60"/>
      <c r="AD402" s="60"/>
      <c r="AE402" s="56"/>
      <c r="AF402" s="55"/>
      <c r="AG402" s="55"/>
    </row>
    <row collapsed="false" customFormat="false" customHeight="true" hidden="false" ht="18" outlineLevel="0" r="403">
      <c r="Y403" s="55"/>
      <c r="Z403" s="55"/>
      <c r="AA403" s="56"/>
      <c r="AB403" s="61" t="s">
        <v>33</v>
      </c>
      <c r="AC403" s="61" t="s">
        <v>34</v>
      </c>
      <c r="AD403" s="61" t="s">
        <v>30</v>
      </c>
      <c r="AE403" s="56"/>
      <c r="AF403" s="55"/>
      <c r="AG403" s="55"/>
    </row>
    <row collapsed="false" customFormat="false" customHeight="true" hidden="false" ht="22.5" outlineLevel="0" r="404">
      <c r="Y404" s="55"/>
      <c r="Z404" s="55"/>
      <c r="AA404" s="56"/>
      <c r="AB404" s="62" t="n">
        <v>0.01</v>
      </c>
      <c r="AC404" s="63" t="str">
        <f aca="true">IF($AD$401="","",IF(ISNA(MATCH($AD$401,$B:$B)),0,INDIRECT(ADDRESS(MATCH($AD$401,$B:$B),ROW()-401))))</f>
        <v/>
      </c>
      <c r="AD404" s="62" t="str">
        <f aca="false">IF($AD$401="","",AB404*AC404)</f>
        <v/>
      </c>
      <c r="AE404" s="56"/>
      <c r="AF404" s="55"/>
      <c r="AG404" s="55"/>
    </row>
    <row collapsed="false" customFormat="false" customHeight="true" hidden="false" ht="22.5" outlineLevel="0" r="405">
      <c r="Y405" s="55"/>
      <c r="Z405" s="55"/>
      <c r="AA405" s="56"/>
      <c r="AB405" s="62" t="n">
        <v>0.02</v>
      </c>
      <c r="AC405" s="63" t="str">
        <f aca="true">IF($AD$401="","",IF(ISNA(MATCH($AD$401,$B:$B)),0,INDIRECT(ADDRESS(MATCH($AD$401,$B:$B),ROW()-401))))</f>
        <v/>
      </c>
      <c r="AD405" s="62" t="str">
        <f aca="false">IF($AD$401="","",AB405*AC405)</f>
        <v/>
      </c>
      <c r="AE405" s="56"/>
      <c r="AF405" s="55"/>
      <c r="AG405" s="55"/>
    </row>
    <row collapsed="false" customFormat="false" customHeight="true" hidden="false" ht="22.5" outlineLevel="0" r="406">
      <c r="Y406" s="55"/>
      <c r="Z406" s="55"/>
      <c r="AA406" s="56"/>
      <c r="AB406" s="62" t="n">
        <v>0.05</v>
      </c>
      <c r="AC406" s="63" t="str">
        <f aca="true">IF($AD$401="","",IF(ISNA(MATCH($AD$401,$B:$B)),0,INDIRECT(ADDRESS(MATCH($AD$401,$B:$B),ROW()-401))))</f>
        <v/>
      </c>
      <c r="AD406" s="62" t="str">
        <f aca="false">IF($AD$401="","",AB406*AC406)</f>
        <v/>
      </c>
      <c r="AE406" s="56"/>
      <c r="AF406" s="55"/>
      <c r="AG406" s="55"/>
    </row>
    <row collapsed="false" customFormat="false" customHeight="true" hidden="false" ht="22.5" outlineLevel="0" r="407">
      <c r="Y407" s="55"/>
      <c r="Z407" s="55"/>
      <c r="AA407" s="56"/>
      <c r="AB407" s="62" t="n">
        <v>0.1</v>
      </c>
      <c r="AC407" s="63" t="str">
        <f aca="true">IF($AD$401="","",IF(ISNA(MATCH($AD$401,$B:$B)),0,INDIRECT(ADDRESS(MATCH($AD$401,$B:$B),ROW()-401))))</f>
        <v/>
      </c>
      <c r="AD407" s="62" t="str">
        <f aca="false">IF($AD$401="","",AB407*AC407)</f>
        <v/>
      </c>
      <c r="AE407" s="56"/>
      <c r="AF407" s="55"/>
      <c r="AG407" s="55"/>
    </row>
    <row collapsed="false" customFormat="false" customHeight="true" hidden="false" ht="22.5" outlineLevel="0" r="408">
      <c r="Y408" s="55"/>
      <c r="Z408" s="55"/>
      <c r="AA408" s="56"/>
      <c r="AB408" s="62" t="n">
        <v>0.2</v>
      </c>
      <c r="AC408" s="63" t="str">
        <f aca="true">IF($AD$401="","",IF(ISNA(MATCH($AD$401,$B:$B)),0,INDIRECT(ADDRESS(MATCH($AD$401,$B:$B),ROW()-401))))</f>
        <v/>
      </c>
      <c r="AD408" s="62" t="str">
        <f aca="false">IF($AD$401="","",AB408*AC408)</f>
        <v/>
      </c>
      <c r="AE408" s="56"/>
      <c r="AF408" s="55"/>
      <c r="AG408" s="55"/>
    </row>
    <row collapsed="false" customFormat="false" customHeight="true" hidden="false" ht="22.5" outlineLevel="0" r="409">
      <c r="Y409" s="55"/>
      <c r="Z409" s="55"/>
      <c r="AA409" s="56"/>
      <c r="AB409" s="62" t="n">
        <v>0.5</v>
      </c>
      <c r="AC409" s="63" t="str">
        <f aca="true">IF($AD$401="","",IF(ISNA(MATCH($AD$401,$B:$B)),0,INDIRECT(ADDRESS(MATCH($AD$401,$B:$B),ROW()-401))))</f>
        <v/>
      </c>
      <c r="AD409" s="62" t="str">
        <f aca="false">IF($AD$401="","",AB409*AC409)</f>
        <v/>
      </c>
      <c r="AE409" s="56"/>
      <c r="AF409" s="55"/>
      <c r="AG409" s="55"/>
    </row>
    <row collapsed="false" customFormat="false" customHeight="true" hidden="false" ht="22.5" outlineLevel="0" r="410">
      <c r="Y410" s="55"/>
      <c r="Z410" s="55"/>
      <c r="AA410" s="56"/>
      <c r="AB410" s="64" t="n">
        <v>1</v>
      </c>
      <c r="AC410" s="63" t="str">
        <f aca="true">IF($AD$401="","",IF(ISNA(MATCH($AD$401,$B:$B)),0,INDIRECT(ADDRESS(MATCH($AD$401,$B:$B),ROW()-401))))</f>
        <v/>
      </c>
      <c r="AD410" s="62" t="str">
        <f aca="false">IF($AD$401="","",AB410*AC410)</f>
        <v/>
      </c>
      <c r="AE410" s="56"/>
      <c r="AF410" s="55"/>
      <c r="AG410" s="55"/>
    </row>
    <row collapsed="false" customFormat="false" customHeight="true" hidden="false" ht="22.5" outlineLevel="0" r="411">
      <c r="Y411" s="55"/>
      <c r="Z411" s="55"/>
      <c r="AA411" s="56"/>
      <c r="AB411" s="64" t="n">
        <v>2</v>
      </c>
      <c r="AC411" s="63" t="str">
        <f aca="true">IF($AD$401="","",IF(ISNA(MATCH($AD$401,$B:$B)),0,INDIRECT(ADDRESS(MATCH($AD$401,$B:$B),ROW()-401))))</f>
        <v/>
      </c>
      <c r="AD411" s="62" t="str">
        <f aca="false">IF($AD$401="","",AB411*AC411)</f>
        <v/>
      </c>
      <c r="AE411" s="56"/>
      <c r="AF411" s="55"/>
      <c r="AG411" s="55"/>
    </row>
    <row collapsed="false" customFormat="false" customHeight="true" hidden="false" ht="22.5" outlineLevel="0" r="412">
      <c r="Y412" s="55"/>
      <c r="Z412" s="55"/>
      <c r="AA412" s="56"/>
      <c r="AB412" s="64" t="n">
        <v>5</v>
      </c>
      <c r="AC412" s="63" t="str">
        <f aca="true">IF($AD$401="","",IF(ISNA(MATCH($AD$401,$B:$B)),0,INDIRECT(ADDRESS(MATCH($AD$401,$B:$B),ROW()-401))))</f>
        <v/>
      </c>
      <c r="AD412" s="62" t="str">
        <f aca="false">IF($AD$401="","",AB412*AC412)</f>
        <v/>
      </c>
      <c r="AE412" s="56"/>
      <c r="AF412" s="55"/>
      <c r="AG412" s="55"/>
    </row>
    <row collapsed="false" customFormat="false" customHeight="true" hidden="false" ht="22.5" outlineLevel="0" r="413">
      <c r="Y413" s="55"/>
      <c r="Z413" s="55"/>
      <c r="AA413" s="56"/>
      <c r="AB413" s="64" t="n">
        <v>10</v>
      </c>
      <c r="AC413" s="63" t="str">
        <f aca="true">IF($AD$401="","",IF(ISNA(MATCH($AD$401,$B:$B)),0,INDIRECT(ADDRESS(MATCH($AD$401,$B:$B),ROW()-401))))</f>
        <v/>
      </c>
      <c r="AD413" s="62" t="str">
        <f aca="false">IF($AD$401="","",AB413*AC413)</f>
        <v/>
      </c>
      <c r="AE413" s="56"/>
      <c r="AF413" s="55"/>
      <c r="AG413" s="55"/>
    </row>
    <row collapsed="false" customFormat="false" customHeight="true" hidden="false" ht="22.5" outlineLevel="0" r="414">
      <c r="Y414" s="55"/>
      <c r="Z414" s="55"/>
      <c r="AA414" s="56"/>
      <c r="AB414" s="64" t="n">
        <v>20</v>
      </c>
      <c r="AC414" s="63" t="str">
        <f aca="true">IF($AD$401="","",IF(ISNA(MATCH($AD$401,$B:$B)),0,INDIRECT(ADDRESS(MATCH($AD$401,$B:$B),ROW()-401))))</f>
        <v/>
      </c>
      <c r="AD414" s="62" t="str">
        <f aca="false">IF($AD$401="","",AB414*AC414)</f>
        <v/>
      </c>
      <c r="AE414" s="56"/>
      <c r="AF414" s="55"/>
      <c r="AG414" s="55"/>
    </row>
    <row collapsed="false" customFormat="false" customHeight="true" hidden="false" ht="22.5" outlineLevel="0" r="415">
      <c r="Y415" s="55"/>
      <c r="Z415" s="55"/>
      <c r="AA415" s="56"/>
      <c r="AB415" s="64" t="n">
        <v>50</v>
      </c>
      <c r="AC415" s="63" t="str">
        <f aca="true">IF($AD$401="","",IF(ISNA(MATCH($AD$401,$B:$B)),0,INDIRECT(ADDRESS(MATCH($AD$401,$B:$B),ROW()-401))))</f>
        <v/>
      </c>
      <c r="AD415" s="62" t="str">
        <f aca="false">IF($AD$401="","",AB415*AC415)</f>
        <v/>
      </c>
      <c r="AE415" s="56"/>
      <c r="AF415" s="55"/>
      <c r="AG415" s="55"/>
    </row>
    <row collapsed="false" customFormat="false" customHeight="true" hidden="false" ht="22.5" outlineLevel="0" r="416">
      <c r="Y416" s="55"/>
      <c r="Z416" s="55"/>
      <c r="AA416" s="56"/>
      <c r="AB416" s="64" t="n">
        <v>100</v>
      </c>
      <c r="AC416" s="63" t="str">
        <f aca="true">IF($AD$401="","",IF(ISNA(MATCH($AD$401,$B:$B)),0,INDIRECT(ADDRESS(MATCH($AD$401,$B:$B),ROW()-401))))</f>
        <v/>
      </c>
      <c r="AD416" s="62" t="str">
        <f aca="false">IF($AD$401="","",AB416*AC416)</f>
        <v/>
      </c>
      <c r="AE416" s="56"/>
      <c r="AF416" s="55"/>
      <c r="AG416" s="55"/>
    </row>
    <row collapsed="false" customFormat="false" customHeight="true" hidden="false" ht="22.5" outlineLevel="0" r="417">
      <c r="Y417" s="55"/>
      <c r="Z417" s="55"/>
      <c r="AA417" s="56"/>
      <c r="AB417" s="64" t="n">
        <v>200</v>
      </c>
      <c r="AC417" s="63" t="str">
        <f aca="true">IF($AD$401="","",IF(ISNA(MATCH($AD$401,$B:$B)),0,INDIRECT(ADDRESS(MATCH($AD$401,$B:$B),ROW()-401))))</f>
        <v/>
      </c>
      <c r="AD417" s="62" t="str">
        <f aca="false">IF($AD$401="","",AB417*AC417)</f>
        <v/>
      </c>
      <c r="AE417" s="56"/>
      <c r="AF417" s="55"/>
      <c r="AG417" s="55"/>
    </row>
    <row collapsed="false" customFormat="false" customHeight="true" hidden="false" ht="22.5" outlineLevel="0" r="418">
      <c r="Y418" s="55"/>
      <c r="Z418" s="55"/>
      <c r="AA418" s="56"/>
      <c r="AB418" s="64" t="n">
        <v>500</v>
      </c>
      <c r="AC418" s="63" t="str">
        <f aca="true">IF($AD$401="","",IF(ISNA(MATCH($AD$401,$B:$B)),0,INDIRECT(ADDRESS(MATCH($AD$401,$B:$B),ROW()-401))))</f>
        <v/>
      </c>
      <c r="AD418" s="62" t="str">
        <f aca="false">IF($AD$401="","",AB418*AC418)</f>
        <v/>
      </c>
      <c r="AE418" s="56"/>
      <c r="AF418" s="55"/>
      <c r="AG418" s="55"/>
    </row>
    <row collapsed="false" customFormat="false" customHeight="true" hidden="false" ht="22.5" outlineLevel="0" r="419">
      <c r="Y419" s="55"/>
      <c r="Z419" s="55"/>
      <c r="AA419" s="56"/>
      <c r="AB419" s="65"/>
      <c r="AC419" s="66" t="s">
        <v>35</v>
      </c>
      <c r="AD419" s="62" t="str">
        <f aca="false">IF($AD$401="","",SUM(AD404:AD418))</f>
        <v/>
      </c>
      <c r="AE419" s="56"/>
      <c r="AF419" s="55"/>
      <c r="AG419" s="55"/>
    </row>
    <row collapsed="false" customFormat="false" customHeight="false" hidden="false" ht="14.1" outlineLevel="0" r="420">
      <c r="Y420" s="55"/>
      <c r="Z420" s="55"/>
      <c r="AA420" s="56"/>
      <c r="AB420" s="56"/>
      <c r="AC420" s="56"/>
      <c r="AD420" s="56"/>
      <c r="AE420" s="56"/>
      <c r="AF420" s="55"/>
      <c r="AG420" s="55"/>
    </row>
    <row collapsed="false" customFormat="false" customHeight="true" hidden="false" ht="22.5" outlineLevel="0" r="421">
      <c r="Y421" s="55"/>
      <c r="Z421" s="55"/>
      <c r="AA421" s="56"/>
      <c r="AB421" s="67" t="str">
        <f aca="true">IF(ISNA(MATCH($AD$401,$B:$B)),"",INDIRECT(ADDRESS(MATCH($AD$401,$B:$B),ROW()-402)))</f>
        <v/>
      </c>
      <c r="AC421" s="68"/>
      <c r="AD421" s="68"/>
      <c r="AE421" s="56"/>
      <c r="AF421" s="55"/>
      <c r="AG421" s="55"/>
    </row>
    <row collapsed="false" customFormat="false" customHeight="true" hidden="false" ht="11.25" outlineLevel="0" r="422">
      <c r="Y422" s="55"/>
      <c r="Z422" s="55"/>
      <c r="AA422" s="56"/>
      <c r="AB422" s="69" t="s">
        <v>36</v>
      </c>
      <c r="AC422" s="70"/>
      <c r="AD422" s="70"/>
      <c r="AE422" s="56"/>
      <c r="AF422" s="55"/>
      <c r="AG422" s="55"/>
    </row>
    <row collapsed="false" customFormat="false" customHeight="false" hidden="false" ht="14.1" outlineLevel="0" r="423">
      <c r="Y423" s="55"/>
      <c r="Z423" s="55"/>
      <c r="AA423" s="56"/>
      <c r="AB423" s="56"/>
      <c r="AC423" s="56"/>
      <c r="AD423" s="56"/>
      <c r="AE423" s="56"/>
      <c r="AF423" s="55"/>
      <c r="AG423" s="55"/>
    </row>
    <row collapsed="false" customFormat="false" customHeight="true" hidden="false" ht="22.5" outlineLevel="0" r="424">
      <c r="Y424" s="55"/>
      <c r="Z424" s="55"/>
      <c r="AA424" s="56"/>
      <c r="AB424" s="71"/>
      <c r="AC424" s="68"/>
      <c r="AD424" s="68"/>
      <c r="AE424" s="56"/>
      <c r="AF424" s="55"/>
      <c r="AG424" s="55"/>
    </row>
    <row collapsed="false" customFormat="false" customHeight="false" hidden="false" ht="14.1" outlineLevel="0" r="425">
      <c r="Y425" s="55"/>
      <c r="Z425" s="55"/>
      <c r="AA425" s="56"/>
      <c r="AB425" s="69" t="s">
        <v>29</v>
      </c>
      <c r="AC425" s="69" t="s">
        <v>37</v>
      </c>
      <c r="AD425" s="70"/>
      <c r="AE425" s="56"/>
      <c r="AF425" s="55"/>
      <c r="AG425" s="55"/>
    </row>
    <row collapsed="false" customFormat="false" customHeight="true" hidden="false" ht="4.5" outlineLevel="0" r="426">
      <c r="Y426" s="55"/>
      <c r="Z426" s="55"/>
      <c r="AA426" s="56"/>
      <c r="AB426" s="56"/>
      <c r="AC426" s="56"/>
      <c r="AD426" s="56"/>
      <c r="AE426" s="56"/>
      <c r="AF426" s="55"/>
      <c r="AG426" s="55"/>
    </row>
  </sheetData>
  <printOptions headings="false" gridLines="false" gridLinesSet="true" horizontalCentered="true" verticalCentered="false"/>
  <pageMargins left="0.7875" right="0.7875" top="0.984027777777778" bottom="0.984027777777778"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&amp;L&amp;"Verdana,Regular"&amp;8 [ToolHeader]&amp;C&amp;"Verdana,Regular" [MName]&amp;R&amp;"Verdana,Regular"&amp;8 [BNR]/[MNR]
?[MonatJahr]</oddHeader>
    <oddFooter>&amp;L&amp;"Verdana,Regular"&amp;8 © DATEV eG, gedruckt am &amp;D &amp;T&amp;R&amp;"Verdana,Regular"&amp;8 Seite &amp;P von &amp;N</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false"/>
  </sheetPr>
  <dimension ref="A1:D21"/>
  <sheetViews>
    <sheetView colorId="64" defaultGridColor="true" rightToLeft="false" showFormulas="false" showGridLines="true" showOutlineSymbols="true" showRowColHeaders="false" showZeros="true" tabSelected="false" topLeftCell="A1" view="normal" windowProtection="true" workbookViewId="0" zoomScale="100" zoomScaleNormal="100" zoomScalePageLayoutView="100">
      <pane activePane="bottomLeft" topLeftCell="A4" xSplit="0" ySplit="3"/>
      <selection activeCell="A1" activeCellId="0" pane="topLeft" sqref="A1"/>
      <selection activeCell="C21" activeCellId="0" pane="bottomLeft" sqref="C21"/>
    </sheetView>
  </sheetViews>
  <cols>
    <col collapsed="false" hidden="false" max="1" min="1" style="1" width="0.858823529411765"/>
    <col collapsed="false" hidden="false" max="2" min="2" style="1" width="22.0862745098039"/>
    <col collapsed="false" hidden="false" max="3" min="3" style="1" width="71.7019607843137"/>
    <col collapsed="false" hidden="false" max="4" min="4" style="1" width="0.568627450980392"/>
    <col collapsed="false" hidden="false" max="257" min="5" style="1" width="11.4666666666667"/>
    <col collapsed="false" hidden="false" max="1025" min="258" style="0" width="11.4666666666667"/>
  </cols>
  <sheetData>
    <row collapsed="false" customFormat="false" customHeight="true" hidden="false" ht="18" outlineLevel="0" r="1">
      <c r="A1" s="4"/>
      <c r="B1" s="36" t="str">
        <f aca="false">ToolTitel</f>
        <v>Kassenerfassung für Office V.2.32</v>
      </c>
      <c r="C1" s="4"/>
      <c r="D1" s="4"/>
    </row>
    <row collapsed="false" customFormat="false" customHeight="true" hidden="false" ht="6" outlineLevel="0" r="3"/>
    <row collapsed="false" customFormat="false" customHeight="true" hidden="false" ht="7.5" outlineLevel="0" r="4">
      <c r="B4" s="72"/>
      <c r="C4" s="72"/>
    </row>
    <row collapsed="false" customFormat="false" customHeight="true" hidden="false" ht="16.5" outlineLevel="0" r="5">
      <c r="B5" s="73" t="s">
        <v>38</v>
      </c>
      <c r="C5" s="73"/>
    </row>
    <row collapsed="false" customFormat="false" customHeight="true" hidden="false" ht="16.5" outlineLevel="0" r="6">
      <c r="B6" s="74" t="s">
        <v>39</v>
      </c>
      <c r="C6" s="74" t="s">
        <v>40</v>
      </c>
    </row>
    <row collapsed="false" customFormat="false" customHeight="true" hidden="false" ht="16.5" outlineLevel="0" r="7">
      <c r="B7" s="75" t="s">
        <v>41</v>
      </c>
      <c r="C7" s="76" t="s">
        <v>42</v>
      </c>
    </row>
    <row collapsed="false" customFormat="false" customHeight="true" hidden="false" ht="16.5" outlineLevel="0" r="8">
      <c r="B8" s="75" t="s">
        <v>43</v>
      </c>
      <c r="C8" s="76" t="s">
        <v>44</v>
      </c>
    </row>
    <row collapsed="false" customFormat="false" customHeight="true" hidden="false" ht="27" outlineLevel="0" r="9">
      <c r="B9" s="75" t="s">
        <v>45</v>
      </c>
      <c r="C9" s="76" t="s">
        <v>46</v>
      </c>
    </row>
    <row collapsed="false" customFormat="false" customHeight="true" hidden="false" ht="16.5" outlineLevel="0" r="10">
      <c r="B10" s="75" t="s">
        <v>47</v>
      </c>
      <c r="C10" s="77" t="s">
        <v>48</v>
      </c>
    </row>
    <row collapsed="false" customFormat="false" customHeight="true" hidden="false" ht="16.5" outlineLevel="0" r="11">
      <c r="B11" s="75" t="s">
        <v>49</v>
      </c>
      <c r="C11" s="76"/>
    </row>
    <row collapsed="false" customFormat="false" customHeight="true" hidden="false" ht="16.5" outlineLevel="0" r="12">
      <c r="B12" s="75" t="s">
        <v>50</v>
      </c>
      <c r="C12" s="76" t="s">
        <v>51</v>
      </c>
    </row>
    <row collapsed="false" customFormat="false" customHeight="true" hidden="false" ht="7.5" outlineLevel="0" r="13"/>
    <row collapsed="false" customFormat="false" customHeight="true" hidden="false" ht="16.5" outlineLevel="0" r="14">
      <c r="B14" s="73" t="s">
        <v>52</v>
      </c>
      <c r="C14" s="73"/>
    </row>
    <row collapsed="false" customFormat="false" customHeight="true" hidden="false" ht="16.5" outlineLevel="0" r="15">
      <c r="B15" s="74" t="s">
        <v>39</v>
      </c>
      <c r="C15" s="74" t="s">
        <v>40</v>
      </c>
    </row>
    <row collapsed="false" customFormat="false" customHeight="true" hidden="false" ht="16.5" outlineLevel="0" r="16">
      <c r="B16" s="75" t="s">
        <v>41</v>
      </c>
      <c r="C16" s="76" t="s">
        <v>42</v>
      </c>
    </row>
    <row collapsed="false" customFormat="false" customHeight="true" hidden="false" ht="16.5" outlineLevel="0" r="17">
      <c r="B17" s="75" t="s">
        <v>43</v>
      </c>
      <c r="C17" s="76" t="s">
        <v>44</v>
      </c>
    </row>
    <row collapsed="false" customFormat="false" customHeight="true" hidden="false" ht="27" outlineLevel="0" r="18">
      <c r="B18" s="75" t="s">
        <v>45</v>
      </c>
      <c r="C18" s="76" t="s">
        <v>53</v>
      </c>
    </row>
    <row collapsed="false" customFormat="false" customHeight="true" hidden="false" ht="16.5" outlineLevel="0" r="19">
      <c r="B19" s="75" t="s">
        <v>47</v>
      </c>
      <c r="C19" s="77" t="s">
        <v>48</v>
      </c>
    </row>
    <row collapsed="false" customFormat="false" customHeight="true" hidden="false" ht="16.5" outlineLevel="0" r="20">
      <c r="B20" s="75" t="s">
        <v>49</v>
      </c>
      <c r="C20" s="76"/>
    </row>
    <row collapsed="false" customFormat="false" customHeight="true" hidden="false" ht="16.5" outlineLevel="0" r="21">
      <c r="B21" s="75" t="s">
        <v>50</v>
      </c>
      <c r="C21" s="76" t="s">
        <v>51</v>
      </c>
    </row>
  </sheetData>
  <mergeCells count="2">
    <mergeCell ref="B5:C5"/>
    <mergeCell ref="B14:C14"/>
  </mergeCells>
  <printOptions headings="false" gridLines="false" gridLinesSet="true" horizontalCentered="false" verticalCentered="false"/>
  <pageMargins left="0.747916666666667" right="0.747916666666667" top="0.984027777777778" bottom="0.984027777777778"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false"/>
  </sheetPr>
  <dimension ref="A1"/>
  <sheetViews>
    <sheetView colorId="64" defaultGridColor="true" rightToLeft="false" showFormulas="false" showGridLines="true" showOutlineSymbols="true" showRowColHeaders="false" showZeros="true" tabSelected="false" topLeftCell="A1" view="normal" windowProtection="false" workbookViewId="0" zoomScale="100" zoomScaleNormal="100" zoomScalePageLayoutView="100">
      <selection activeCell="A1" activeCellId="0" pane="topLeft" sqref="A1"/>
    </sheetView>
  </sheetViews>
  <sheetData/>
  <printOptions headings="false" gridLines="false" gridLinesSet="true" horizontalCentered="false" verticalCentered="false"/>
  <pageMargins left="0.747916666666667" right="0.747916666666667" top="0.984027777777778" bottom="0.984027777777778"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B2:AW7"/>
  <sheetViews>
    <sheetView colorId="64" defaultGridColor="true" rightToLeft="false" showFormulas="false" showGridLines="true" showOutlineSymbols="true" showRowColHeaders="false" showZeros="true" tabSelected="false" topLeftCell="A1" view="normal" windowProtection="false" workbookViewId="0" zoomScale="100" zoomScaleNormal="100" zoomScalePageLayoutView="100">
      <selection activeCell="A1" activeCellId="0" pane="topLeft" sqref="A1"/>
    </sheetView>
  </sheetViews>
  <cols>
    <col collapsed="false" hidden="false" max="1" min="1" style="1" width="1.71764705882353"/>
    <col collapsed="false" hidden="false" max="48" min="2" style="1" width="2.86666666666667"/>
    <col collapsed="false" hidden="false" max="49" min="49" style="1" width="23.2352941176471"/>
    <col collapsed="false" hidden="false" max="257" min="50" style="1" width="11.4666666666667"/>
    <col collapsed="false" hidden="false" max="1025" min="258" style="0" width="11.4666666666667"/>
  </cols>
  <sheetData>
    <row collapsed="false" customFormat="false" customHeight="false" hidden="false" ht="14.1" outlineLevel="0" r="2">
      <c r="B2" s="78" t="s">
        <v>54</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80"/>
    </row>
    <row collapsed="false" customFormat="false" customHeight="false" hidden="false" ht="14.1" outlineLevel="0" r="3">
      <c r="B3" s="81" t="n">
        <v>1</v>
      </c>
      <c r="C3" s="81" t="n">
        <v>2</v>
      </c>
      <c r="D3" s="81" t="n">
        <v>3</v>
      </c>
      <c r="E3" s="81" t="n">
        <v>4</v>
      </c>
      <c r="F3" s="81" t="n">
        <v>5</v>
      </c>
      <c r="G3" s="81" t="n">
        <v>6</v>
      </c>
      <c r="H3" s="81" t="n">
        <v>7</v>
      </c>
      <c r="I3" s="81" t="n">
        <v>8</v>
      </c>
      <c r="J3" s="81" t="n">
        <v>9</v>
      </c>
      <c r="K3" s="81" t="n">
        <v>10</v>
      </c>
      <c r="L3" s="81" t="n">
        <v>11</v>
      </c>
      <c r="M3" s="81" t="n">
        <v>12</v>
      </c>
      <c r="N3" s="81" t="n">
        <v>13</v>
      </c>
      <c r="O3" s="81" t="n">
        <v>14</v>
      </c>
      <c r="P3" s="81" t="n">
        <v>15</v>
      </c>
      <c r="Q3" s="81" t="n">
        <v>16</v>
      </c>
      <c r="R3" s="81" t="n">
        <v>17</v>
      </c>
      <c r="S3" s="81" t="n">
        <v>18</v>
      </c>
      <c r="T3" s="81" t="n">
        <v>19</v>
      </c>
      <c r="U3" s="81" t="n">
        <v>20</v>
      </c>
      <c r="V3" s="81" t="n">
        <v>21</v>
      </c>
      <c r="W3" s="81" t="n">
        <v>22</v>
      </c>
      <c r="X3" s="81" t="n">
        <v>23</v>
      </c>
      <c r="Y3" s="81" t="n">
        <v>24</v>
      </c>
      <c r="Z3" s="81" t="n">
        <v>25</v>
      </c>
      <c r="AA3" s="81" t="n">
        <v>26</v>
      </c>
      <c r="AB3" s="81" t="n">
        <v>27</v>
      </c>
      <c r="AC3" s="81" t="n">
        <v>28</v>
      </c>
      <c r="AD3" s="81" t="n">
        <v>29</v>
      </c>
      <c r="AE3" s="81" t="n">
        <v>30</v>
      </c>
      <c r="AF3" s="81" t="n">
        <v>31</v>
      </c>
      <c r="AG3" s="81" t="n">
        <v>32</v>
      </c>
      <c r="AH3" s="81" t="n">
        <v>33</v>
      </c>
      <c r="AI3" s="81" t="n">
        <v>34</v>
      </c>
      <c r="AJ3" s="81" t="n">
        <v>35</v>
      </c>
      <c r="AK3" s="81" t="n">
        <v>36</v>
      </c>
      <c r="AL3" s="81" t="n">
        <v>37</v>
      </c>
      <c r="AM3" s="81" t="n">
        <v>38</v>
      </c>
      <c r="AN3" s="81" t="n">
        <v>39</v>
      </c>
      <c r="AO3" s="81" t="n">
        <v>40</v>
      </c>
      <c r="AP3" s="81" t="n">
        <v>41</v>
      </c>
      <c r="AQ3" s="81" t="n">
        <v>42</v>
      </c>
      <c r="AR3" s="81" t="n">
        <v>43</v>
      </c>
      <c r="AS3" s="81" t="n">
        <v>44</v>
      </c>
      <c r="AT3" s="81" t="n">
        <v>45</v>
      </c>
      <c r="AU3" s="81" t="n">
        <v>46</v>
      </c>
      <c r="AV3" s="81" t="n">
        <v>47</v>
      </c>
      <c r="AW3" s="82" t="s">
        <v>55</v>
      </c>
    </row>
    <row collapsed="false" customFormat="false" customHeight="false" hidden="false" ht="14.1" outlineLevel="0" r="4">
      <c r="B4" s="81" t="n">
        <v>0</v>
      </c>
      <c r="C4" s="81" t="n">
        <v>2</v>
      </c>
      <c r="D4" s="81" t="n">
        <v>0</v>
      </c>
      <c r="E4" s="81" t="n">
        <v>4</v>
      </c>
      <c r="F4" s="81" t="n">
        <v>5</v>
      </c>
      <c r="G4" s="81" t="n">
        <v>0</v>
      </c>
      <c r="H4" s="81" t="n">
        <v>7</v>
      </c>
      <c r="I4" s="81" t="n">
        <v>8</v>
      </c>
      <c r="J4" s="81" t="n">
        <v>9</v>
      </c>
      <c r="K4" s="81" t="n">
        <v>10</v>
      </c>
      <c r="L4" s="81" t="n">
        <v>11</v>
      </c>
      <c r="M4" s="81" t="n">
        <v>12</v>
      </c>
      <c r="N4" s="81" t="n">
        <v>13</v>
      </c>
      <c r="O4" s="81" t="n">
        <v>14</v>
      </c>
      <c r="P4" s="81" t="n">
        <v>15</v>
      </c>
      <c r="Q4" s="81" t="n">
        <v>16</v>
      </c>
      <c r="R4" s="81" t="n">
        <v>17</v>
      </c>
      <c r="S4" s="81" t="n">
        <v>18</v>
      </c>
      <c r="T4" s="81" t="n">
        <v>0</v>
      </c>
      <c r="U4" s="81" t="n">
        <v>0</v>
      </c>
      <c r="V4" s="81" t="n">
        <v>0</v>
      </c>
      <c r="W4" s="81" t="n">
        <v>0</v>
      </c>
      <c r="X4" s="81" t="n">
        <v>0</v>
      </c>
      <c r="Y4" s="81" t="n">
        <v>0</v>
      </c>
      <c r="Z4" s="81" t="n">
        <v>0</v>
      </c>
      <c r="AA4" s="81" t="n">
        <v>0</v>
      </c>
      <c r="AB4" s="81" t="n">
        <v>27</v>
      </c>
      <c r="AC4" s="81" t="n">
        <v>28</v>
      </c>
      <c r="AD4" s="81" t="n">
        <v>29</v>
      </c>
      <c r="AE4" s="81" t="n">
        <v>30</v>
      </c>
      <c r="AF4" s="81" t="n">
        <v>31</v>
      </c>
      <c r="AG4" s="81" t="n">
        <v>32</v>
      </c>
      <c r="AH4" s="81" t="n">
        <v>33</v>
      </c>
      <c r="AI4" s="81" t="n">
        <v>34</v>
      </c>
      <c r="AJ4" s="81" t="n">
        <v>35</v>
      </c>
      <c r="AK4" s="81" t="n">
        <v>36</v>
      </c>
      <c r="AL4" s="81" t="n">
        <v>37</v>
      </c>
      <c r="AM4" s="81" t="n">
        <v>38</v>
      </c>
      <c r="AN4" s="81" t="n">
        <v>39</v>
      </c>
      <c r="AO4" s="81" t="n">
        <v>40</v>
      </c>
      <c r="AP4" s="81" t="n">
        <v>41</v>
      </c>
      <c r="AQ4" s="81" t="n">
        <v>42</v>
      </c>
      <c r="AR4" s="81" t="n">
        <v>43</v>
      </c>
      <c r="AS4" s="81" t="n">
        <v>0</v>
      </c>
      <c r="AT4" s="81" t="n">
        <v>0</v>
      </c>
      <c r="AU4" s="81" t="n">
        <v>0</v>
      </c>
      <c r="AV4" s="81" t="n">
        <v>0</v>
      </c>
      <c r="AW4" s="82" t="s">
        <v>56</v>
      </c>
    </row>
    <row collapsed="false" customFormat="false" customHeight="false" hidden="false" ht="14.1" outlineLevel="0" r="5">
      <c r="B5" s="81" t="n">
        <v>0</v>
      </c>
      <c r="C5" s="81" t="n">
        <v>0</v>
      </c>
      <c r="D5" s="81" t="n">
        <v>0</v>
      </c>
      <c r="E5" s="81" t="n">
        <v>1</v>
      </c>
      <c r="F5" s="81" t="n">
        <v>1</v>
      </c>
      <c r="G5" s="81" t="n">
        <v>0</v>
      </c>
      <c r="H5" s="81" t="n">
        <v>0</v>
      </c>
      <c r="I5" s="81" t="n">
        <v>0</v>
      </c>
      <c r="J5" s="81" t="n">
        <v>1</v>
      </c>
      <c r="K5" s="81" t="n">
        <v>0</v>
      </c>
      <c r="L5" s="81" t="n">
        <v>0</v>
      </c>
      <c r="M5" s="81" t="n">
        <v>1</v>
      </c>
      <c r="N5" s="81" t="n">
        <v>0</v>
      </c>
      <c r="O5" s="81" t="n">
        <v>0</v>
      </c>
      <c r="P5" s="81" t="n">
        <v>0</v>
      </c>
      <c r="Q5" s="81" t="n">
        <v>0</v>
      </c>
      <c r="R5" s="81" t="n">
        <v>0</v>
      </c>
      <c r="S5" s="81" t="n">
        <v>0</v>
      </c>
      <c r="T5" s="81" t="n">
        <v>0</v>
      </c>
      <c r="U5" s="81" t="n">
        <v>0</v>
      </c>
      <c r="V5" s="81" t="n">
        <v>0</v>
      </c>
      <c r="W5" s="81" t="n">
        <v>0</v>
      </c>
      <c r="X5" s="81" t="n">
        <v>0</v>
      </c>
      <c r="Y5" s="81" t="n">
        <v>0</v>
      </c>
      <c r="Z5" s="81" t="n">
        <v>0</v>
      </c>
      <c r="AA5" s="81" t="n">
        <v>0</v>
      </c>
      <c r="AB5" s="81" t="n">
        <v>0</v>
      </c>
      <c r="AC5" s="81" t="n">
        <v>0</v>
      </c>
      <c r="AD5" s="81" t="n">
        <v>0</v>
      </c>
      <c r="AE5" s="81" t="n">
        <v>0</v>
      </c>
      <c r="AF5" s="81" t="n">
        <v>0</v>
      </c>
      <c r="AG5" s="81" t="n">
        <v>0</v>
      </c>
      <c r="AH5" s="81" t="n">
        <v>0</v>
      </c>
      <c r="AI5" s="81" t="n">
        <v>0</v>
      </c>
      <c r="AJ5" s="81" t="n">
        <v>0</v>
      </c>
      <c r="AK5" s="81" t="n">
        <v>0</v>
      </c>
      <c r="AL5" s="81" t="n">
        <v>0</v>
      </c>
      <c r="AM5" s="81" t="n">
        <v>0</v>
      </c>
      <c r="AN5" s="81" t="n">
        <v>0</v>
      </c>
      <c r="AO5" s="81" t="n">
        <v>0</v>
      </c>
      <c r="AP5" s="81" t="n">
        <v>0</v>
      </c>
      <c r="AQ5" s="81" t="n">
        <v>0</v>
      </c>
      <c r="AR5" s="81" t="n">
        <v>0</v>
      </c>
      <c r="AS5" s="81" t="n">
        <v>0</v>
      </c>
      <c r="AT5" s="81" t="n">
        <v>0</v>
      </c>
      <c r="AU5" s="81" t="n">
        <v>0</v>
      </c>
      <c r="AV5" s="81" t="n">
        <v>0</v>
      </c>
      <c r="AW5" s="82" t="s">
        <v>57</v>
      </c>
    </row>
    <row collapsed="false" customFormat="false" customHeight="false" hidden="false" ht="14.1" outlineLevel="0" r="6">
      <c r="B6" s="83" t="s">
        <v>58</v>
      </c>
      <c r="C6" s="83" t="s">
        <v>59</v>
      </c>
      <c r="D6" s="83" t="s">
        <v>58</v>
      </c>
      <c r="E6" s="83" t="s">
        <v>59</v>
      </c>
      <c r="F6" s="83" t="s">
        <v>59</v>
      </c>
      <c r="G6" s="83" t="s">
        <v>58</v>
      </c>
      <c r="H6" s="83" t="s">
        <v>59</v>
      </c>
      <c r="I6" s="83" t="s">
        <v>59</v>
      </c>
      <c r="J6" s="83" t="s">
        <v>59</v>
      </c>
      <c r="K6" s="83" t="s">
        <v>60</v>
      </c>
      <c r="L6" s="83" t="s">
        <v>60</v>
      </c>
      <c r="M6" s="83" t="s">
        <v>61</v>
      </c>
      <c r="N6" s="83" t="s">
        <v>60</v>
      </c>
      <c r="O6" s="83" t="s">
        <v>60</v>
      </c>
      <c r="P6" s="83" t="s">
        <v>59</v>
      </c>
      <c r="Q6" s="83" t="s">
        <v>59</v>
      </c>
      <c r="R6" s="83" t="s">
        <v>60</v>
      </c>
      <c r="S6" s="83" t="s">
        <v>59</v>
      </c>
      <c r="T6" s="83" t="s">
        <v>58</v>
      </c>
      <c r="U6" s="83" t="s">
        <v>58</v>
      </c>
      <c r="V6" s="83" t="s">
        <v>58</v>
      </c>
      <c r="W6" s="83" t="s">
        <v>58</v>
      </c>
      <c r="X6" s="83" t="s">
        <v>58</v>
      </c>
      <c r="Y6" s="83" t="s">
        <v>58</v>
      </c>
      <c r="Z6" s="83" t="s">
        <v>58</v>
      </c>
      <c r="AA6" s="83" t="s">
        <v>58</v>
      </c>
      <c r="AB6" s="83" t="s">
        <v>58</v>
      </c>
      <c r="AC6" s="83" t="s">
        <v>58</v>
      </c>
      <c r="AD6" s="83" t="s">
        <v>58</v>
      </c>
      <c r="AE6" s="83" t="s">
        <v>58</v>
      </c>
      <c r="AF6" s="83" t="s">
        <v>58</v>
      </c>
      <c r="AG6" s="83" t="s">
        <v>58</v>
      </c>
      <c r="AH6" s="83" t="s">
        <v>58</v>
      </c>
      <c r="AI6" s="83" t="s">
        <v>58</v>
      </c>
      <c r="AJ6" s="83" t="s">
        <v>58</v>
      </c>
      <c r="AK6" s="83" t="s">
        <v>58</v>
      </c>
      <c r="AL6" s="83" t="s">
        <v>62</v>
      </c>
      <c r="AM6" s="83" t="s">
        <v>62</v>
      </c>
      <c r="AN6" s="83" t="s">
        <v>62</v>
      </c>
      <c r="AO6" s="83" t="s">
        <v>62</v>
      </c>
      <c r="AP6" s="83" t="s">
        <v>59</v>
      </c>
      <c r="AQ6" s="83" t="s">
        <v>59</v>
      </c>
      <c r="AR6" s="83" t="s">
        <v>59</v>
      </c>
      <c r="AS6" s="83" t="s">
        <v>58</v>
      </c>
      <c r="AT6" s="83" t="s">
        <v>58</v>
      </c>
      <c r="AU6" s="83" t="s">
        <v>58</v>
      </c>
      <c r="AV6" s="83" t="s">
        <v>58</v>
      </c>
      <c r="AW6" s="82" t="s">
        <v>63</v>
      </c>
    </row>
    <row collapsed="false" customFormat="false" customHeight="true" hidden="false" ht="150" outlineLevel="0" r="7">
      <c r="B7" s="84" t="s">
        <v>64</v>
      </c>
      <c r="C7" s="84" t="s">
        <v>65</v>
      </c>
      <c r="D7" s="84" t="s">
        <v>66</v>
      </c>
      <c r="E7" s="84" t="s">
        <v>67</v>
      </c>
      <c r="F7" s="84" t="s">
        <v>68</v>
      </c>
      <c r="G7" s="84" t="s">
        <v>69</v>
      </c>
      <c r="H7" s="84" t="s">
        <v>61</v>
      </c>
      <c r="I7" s="84" t="s">
        <v>70</v>
      </c>
      <c r="J7" s="84" t="s">
        <v>71</v>
      </c>
      <c r="K7" s="84" t="s">
        <v>72</v>
      </c>
      <c r="L7" s="84" t="s">
        <v>73</v>
      </c>
      <c r="M7" s="84" t="s">
        <v>74</v>
      </c>
      <c r="N7" s="84" t="s">
        <v>75</v>
      </c>
      <c r="O7" s="84" t="s">
        <v>76</v>
      </c>
      <c r="P7" s="84" t="s">
        <v>77</v>
      </c>
      <c r="Q7" s="84" t="s">
        <v>78</v>
      </c>
      <c r="R7" s="84" t="s">
        <v>22</v>
      </c>
      <c r="S7" s="84" t="s">
        <v>79</v>
      </c>
      <c r="T7" s="84" t="s">
        <v>64</v>
      </c>
      <c r="U7" s="84" t="s">
        <v>64</v>
      </c>
      <c r="V7" s="84" t="s">
        <v>64</v>
      </c>
      <c r="W7" s="84" t="s">
        <v>64</v>
      </c>
      <c r="X7" s="84" t="s">
        <v>64</v>
      </c>
      <c r="Y7" s="84" t="s">
        <v>64</v>
      </c>
      <c r="Z7" s="84" t="s">
        <v>64</v>
      </c>
      <c r="AA7" s="84" t="s">
        <v>64</v>
      </c>
      <c r="AB7" s="84" t="s">
        <v>80</v>
      </c>
      <c r="AC7" s="84" t="s">
        <v>81</v>
      </c>
      <c r="AD7" s="84" t="s">
        <v>82</v>
      </c>
      <c r="AE7" s="84" t="s">
        <v>69</v>
      </c>
      <c r="AF7" s="84" t="s">
        <v>83</v>
      </c>
      <c r="AG7" s="84" t="s">
        <v>84</v>
      </c>
      <c r="AH7" s="84" t="s">
        <v>85</v>
      </c>
      <c r="AI7" s="84" t="s">
        <v>86</v>
      </c>
      <c r="AJ7" s="84" t="s">
        <v>87</v>
      </c>
      <c r="AK7" s="84" t="s">
        <v>88</v>
      </c>
      <c r="AL7" s="84" t="s">
        <v>89</v>
      </c>
      <c r="AM7" s="84" t="s">
        <v>90</v>
      </c>
      <c r="AN7" s="84" t="s">
        <v>91</v>
      </c>
      <c r="AO7" s="84" t="s">
        <v>92</v>
      </c>
      <c r="AP7" s="84" t="s">
        <v>93</v>
      </c>
      <c r="AQ7" s="84" t="s">
        <v>94</v>
      </c>
      <c r="AR7" s="84" t="s">
        <v>95</v>
      </c>
      <c r="AS7" s="84" t="s">
        <v>64</v>
      </c>
      <c r="AT7" s="84" t="s">
        <v>64</v>
      </c>
      <c r="AU7" s="84" t="s">
        <v>64</v>
      </c>
      <c r="AV7" s="84" t="s">
        <v>64</v>
      </c>
      <c r="AW7" s="85" t="s">
        <v>96</v>
      </c>
    </row>
  </sheetData>
  <printOptions headings="false" gridLines="false" gridLinesSet="true" horizontalCentered="false" verticalCentered="false"/>
  <pageMargins left="0.747916666666667" right="0.747916666666667" top="0.984027777777778" bottom="0.984027777777778"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B1:Q166"/>
  <sheetViews>
    <sheetView colorId="64" defaultGridColor="true" rightToLeft="false" showFormulas="false" showGridLines="true" showOutlineSymbols="true" showRowColHeaders="false" showZeros="true" tabSelected="false" topLeftCell="A1" view="normal" windowProtection="false" workbookViewId="0" zoomScale="100" zoomScaleNormal="100" zoomScalePageLayoutView="100">
      <selection activeCell="A1" activeCellId="0" pane="topLeft" sqref="A1"/>
    </sheetView>
  </sheetViews>
  <cols>
    <col collapsed="false" hidden="false" max="1" min="1" style="86" width="1.71764705882353"/>
    <col collapsed="false" hidden="false" max="2" min="2" style="86" width="19.7882352941176"/>
    <col collapsed="false" hidden="false" max="3" min="3" style="86" width="32.2705882352941"/>
    <col collapsed="false" hidden="false" max="4" min="4" style="86" width="16.7764705882353"/>
    <col collapsed="false" hidden="false" max="5" min="5" style="86" width="11.4666666666667"/>
    <col collapsed="false" hidden="false" max="52" min="6" style="86" width="2.86666666666667"/>
    <col collapsed="false" hidden="false" max="257" min="53" style="86" width="11.4666666666667"/>
    <col collapsed="false" hidden="false" max="1025" min="258" style="0" width="11.4666666666667"/>
  </cols>
  <sheetData>
    <row collapsed="false" customFormat="false" customHeight="true" hidden="false" ht="10.5" outlineLevel="0" r="1"/>
    <row collapsed="false" customFormat="false" customHeight="true" hidden="false" ht="11.25" outlineLevel="0" r="2">
      <c r="B2" s="87" t="s">
        <v>97</v>
      </c>
      <c r="C2" s="87"/>
      <c r="D2" s="87"/>
    </row>
    <row collapsed="false" customFormat="false" customHeight="true" hidden="false" ht="11.25" outlineLevel="0" r="3">
      <c r="B3" s="88" t="s">
        <v>98</v>
      </c>
      <c r="C3" s="88" t="s">
        <v>33</v>
      </c>
      <c r="D3" s="88" t="s">
        <v>99</v>
      </c>
    </row>
    <row collapsed="false" customFormat="false" customHeight="true" hidden="false" ht="11.25" outlineLevel="0" r="4">
      <c r="B4" s="89" t="s">
        <v>100</v>
      </c>
      <c r="C4" s="90" t="s">
        <v>101</v>
      </c>
      <c r="D4" s="81" t="b">
        <f aca="false">FALSE()</f>
        <v>0</v>
      </c>
    </row>
    <row collapsed="false" customFormat="false" customHeight="true" hidden="false" ht="11.25" outlineLevel="0" r="5">
      <c r="B5" s="89" t="s">
        <v>102</v>
      </c>
      <c r="C5" s="90" t="s">
        <v>103</v>
      </c>
      <c r="D5" s="81" t="b">
        <f aca="false">FALSE()</f>
        <v>0</v>
      </c>
    </row>
    <row collapsed="false" customFormat="false" customHeight="true" hidden="false" ht="11.25" outlineLevel="0" r="6">
      <c r="B6" s="89" t="s">
        <v>104</v>
      </c>
      <c r="C6" s="90" t="s">
        <v>105</v>
      </c>
      <c r="D6" s="81" t="b">
        <f aca="false">FALSE()</f>
        <v>0</v>
      </c>
    </row>
    <row collapsed="false" customFormat="false" customHeight="true" hidden="false" ht="11.25" outlineLevel="0" r="7">
      <c r="B7" s="89" t="s">
        <v>106</v>
      </c>
      <c r="C7" s="91" t="n">
        <v>2010</v>
      </c>
      <c r="D7" s="81" t="b">
        <f aca="false">FALSE()</f>
        <v>0</v>
      </c>
    </row>
    <row collapsed="false" customFormat="false" customHeight="true" hidden="false" ht="11.25" outlineLevel="0" r="8">
      <c r="B8" s="89" t="s">
        <v>107</v>
      </c>
      <c r="C8" s="91" t="s">
        <v>108</v>
      </c>
      <c r="D8" s="81" t="b">
        <f aca="false">FALSE()</f>
        <v>0</v>
      </c>
    </row>
    <row collapsed="false" customFormat="false" customHeight="true" hidden="false" ht="11.25" outlineLevel="0" r="9">
      <c r="B9" s="89" t="s">
        <v>109</v>
      </c>
      <c r="C9" s="81" t="str">
        <f aca="false">ToolHeader&amp;" V."&amp;ToolVersion&amp;IF(ISERROR(VALUE(RIGHT(ToolVersion,1)))," (Build "&amp;ToolStand&amp;")","")</f>
        <v>Kassenerfassung für Office V.2.32</v>
      </c>
      <c r="D9" s="81" t="b">
        <f aca="false">FALSE()</f>
        <v>0</v>
      </c>
    </row>
    <row collapsed="false" customFormat="false" customHeight="true" hidden="false" ht="11.25" outlineLevel="0" r="10">
      <c r="B10" s="89" t="s">
        <v>110</v>
      </c>
      <c r="C10" s="92" t="str">
        <f aca="false">"Copyright © DATEV eG, 2001 - "&amp;RIGHT(ToolDatum,4)&amp;"
Stand "&amp;ToolDatum</f>
        <v>Copyright © DATEV eG, 2001 - 2011
Stand 04.03.2011</v>
      </c>
      <c r="D10" s="81" t="b">
        <f aca="false">FALSE()</f>
        <v>0</v>
      </c>
    </row>
    <row collapsed="false" customFormat="false" customHeight="true" hidden="false" ht="11.25" outlineLevel="0" r="11">
      <c r="B11" s="89" t="s">
        <v>111</v>
      </c>
      <c r="C11" s="81" t="b">
        <f aca="false">FALSE()</f>
        <v>0</v>
      </c>
      <c r="D11" s="81" t="b">
        <f aca="false">FALSE()</f>
        <v>0</v>
      </c>
    </row>
    <row collapsed="false" customFormat="false" customHeight="true" hidden="false" ht="11.25" outlineLevel="0" r="12">
      <c r="B12" s="89" t="s">
        <v>112</v>
      </c>
      <c r="C12" s="81" t="b">
        <f aca="false">TRUE()</f>
        <v>1</v>
      </c>
      <c r="D12" s="81" t="b">
        <f aca="false">FALSE()</f>
        <v>0</v>
      </c>
    </row>
    <row collapsed="false" customFormat="false" customHeight="true" hidden="false" ht="11.25" outlineLevel="0" r="13">
      <c r="B13" s="93" t="s">
        <v>113</v>
      </c>
      <c r="C13" s="91" t="s">
        <v>114</v>
      </c>
      <c r="D13" s="81" t="b">
        <f aca="false">TRUE()</f>
        <v>1</v>
      </c>
    </row>
    <row collapsed="false" customFormat="false" customHeight="true" hidden="false" ht="11.25" outlineLevel="0" r="14">
      <c r="B14" s="93" t="s">
        <v>115</v>
      </c>
      <c r="C14" s="81" t="b">
        <f aca="false">TRUE()</f>
        <v>1</v>
      </c>
      <c r="D14" s="81" t="b">
        <f aca="false">TRUE()</f>
        <v>1</v>
      </c>
    </row>
    <row collapsed="false" customFormat="false" customHeight="true" hidden="false" ht="11.25" outlineLevel="0" r="15">
      <c r="B15" s="93" t="s">
        <v>116</v>
      </c>
      <c r="C15" s="81" t="b">
        <f aca="false">TRUE()</f>
        <v>1</v>
      </c>
      <c r="D15" s="81" t="b">
        <f aca="false">TRUE()</f>
        <v>1</v>
      </c>
    </row>
    <row collapsed="false" customFormat="false" customHeight="true" hidden="false" ht="11.25" outlineLevel="0" r="16">
      <c r="B16" s="93" t="s">
        <v>117</v>
      </c>
      <c r="C16" s="81" t="b">
        <f aca="false">FALSE()</f>
        <v>0</v>
      </c>
      <c r="D16" s="81" t="b">
        <f aca="false">TRUE()</f>
        <v>1</v>
      </c>
    </row>
    <row collapsed="false" customFormat="false" customHeight="true" hidden="false" ht="11.25" outlineLevel="0" r="17">
      <c r="B17" s="87" t="s">
        <v>118</v>
      </c>
      <c r="C17" s="87"/>
      <c r="D17" s="87"/>
    </row>
    <row collapsed="false" customFormat="false" customHeight="true" hidden="false" ht="11.25" outlineLevel="0" r="18">
      <c r="B18" s="93" t="s">
        <v>119</v>
      </c>
      <c r="C18" s="94"/>
      <c r="D18" s="81" t="b">
        <f aca="false">FALSE()</f>
        <v>0</v>
      </c>
    </row>
    <row collapsed="false" customFormat="false" customHeight="true" hidden="false" ht="11.25" outlineLevel="0" r="19">
      <c r="B19" s="93" t="s">
        <v>120</v>
      </c>
      <c r="C19" s="91" t="n">
        <v>32</v>
      </c>
      <c r="D19" s="81" t="b">
        <f aca="false">TRUE()</f>
        <v>1</v>
      </c>
    </row>
    <row collapsed="false" customFormat="false" customHeight="true" hidden="false" ht="11.25" outlineLevel="0" r="20">
      <c r="B20" s="93" t="s">
        <v>121</v>
      </c>
      <c r="C20" s="95" t="s">
        <v>122</v>
      </c>
      <c r="D20" s="81" t="b">
        <f aca="false">TRUE()</f>
        <v>1</v>
      </c>
    </row>
    <row collapsed="false" customFormat="false" customHeight="true" hidden="false" ht="11.25" outlineLevel="0" r="21">
      <c r="B21" s="93" t="s">
        <v>123</v>
      </c>
      <c r="C21" s="95" t="s">
        <v>124</v>
      </c>
      <c r="D21" s="81" t="b">
        <f aca="false">TRUE()</f>
        <v>1</v>
      </c>
    </row>
    <row collapsed="false" customFormat="false" customHeight="true" hidden="false" ht="11.25" outlineLevel="0" r="22">
      <c r="B22" s="93" t="s">
        <v>125</v>
      </c>
      <c r="C22" s="94" t="s">
        <v>126</v>
      </c>
      <c r="D22" s="81" t="b">
        <f aca="false">TRUE()</f>
        <v>1</v>
      </c>
    </row>
    <row collapsed="false" customFormat="false" customHeight="true" hidden="false" ht="11.25" outlineLevel="0" r="23">
      <c r="B23" s="87" t="s">
        <v>127</v>
      </c>
      <c r="C23" s="87"/>
      <c r="D23" s="87"/>
    </row>
    <row collapsed="false" customFormat="false" customHeight="true" hidden="false" ht="11.25" outlineLevel="0" r="24">
      <c r="B24" s="88" t="s">
        <v>98</v>
      </c>
      <c r="C24" s="88" t="s">
        <v>33</v>
      </c>
      <c r="D24" s="88" t="s">
        <v>99</v>
      </c>
    </row>
    <row collapsed="false" customFormat="false" customHeight="true" hidden="false" ht="11.25" outlineLevel="0" r="25">
      <c r="B25" s="89" t="s">
        <v>128</v>
      </c>
      <c r="C25" s="89" t="s">
        <v>129</v>
      </c>
      <c r="D25" s="81" t="b">
        <f aca="false">TRUE()</f>
        <v>1</v>
      </c>
    </row>
    <row collapsed="false" customFormat="false" customHeight="true" hidden="false" ht="11.25" outlineLevel="0" r="26">
      <c r="B26" s="89" t="s">
        <v>130</v>
      </c>
      <c r="C26" s="89"/>
      <c r="D26" s="81" t="b">
        <f aca="false">TRUE()</f>
        <v>1</v>
      </c>
    </row>
    <row collapsed="false" customFormat="false" customHeight="true" hidden="false" ht="11.25" outlineLevel="0" r="27">
      <c r="B27" s="89" t="s">
        <v>131</v>
      </c>
      <c r="C27" s="89" t="n">
        <v>31337</v>
      </c>
      <c r="D27" s="81" t="b">
        <f aca="false">TRUE()</f>
        <v>1</v>
      </c>
    </row>
    <row collapsed="false" customFormat="false" customHeight="true" hidden="false" ht="11.25" outlineLevel="0" r="28">
      <c r="B28" s="89" t="s">
        <v>132</v>
      </c>
      <c r="C28" s="96" t="s">
        <v>133</v>
      </c>
      <c r="D28" s="81" t="b">
        <f aca="false">TRUE()</f>
        <v>1</v>
      </c>
    </row>
    <row collapsed="false" customFormat="false" customHeight="true" hidden="false" ht="11.25" outlineLevel="0" r="29">
      <c r="B29" s="89" t="s">
        <v>134</v>
      </c>
      <c r="C29" s="97" t="n">
        <v>1337</v>
      </c>
      <c r="D29" s="81" t="b">
        <f aca="false">TRUE()</f>
        <v>1</v>
      </c>
    </row>
    <row collapsed="false" customFormat="false" customHeight="true" hidden="false" ht="11.25" outlineLevel="0" r="30">
      <c r="B30" s="89" t="s">
        <v>135</v>
      </c>
      <c r="C30" s="98" t="n">
        <f aca="false">IF(WJBeginn="","",DAY(WJBeginn))</f>
        <v>1</v>
      </c>
      <c r="D30" s="81" t="b">
        <f aca="false">TRUE()</f>
        <v>1</v>
      </c>
    </row>
    <row collapsed="false" customFormat="false" customHeight="true" hidden="false" ht="11.25" outlineLevel="0" r="31">
      <c r="B31" s="89" t="s">
        <v>136</v>
      </c>
      <c r="C31" s="98" t="n">
        <f aca="false">IF(WJBeginn="","",MONTH(WJBeginn))</f>
        <v>1</v>
      </c>
      <c r="D31" s="81" t="b">
        <f aca="false">TRUE()</f>
        <v>1</v>
      </c>
    </row>
    <row collapsed="false" customFormat="false" customHeight="true" hidden="false" ht="11.25" outlineLevel="0" r="32">
      <c r="B32" s="89" t="s">
        <v>137</v>
      </c>
      <c r="C32" s="98" t="n">
        <f aca="false">IF(WJBeginn="","",YEAR(WJBeginn))</f>
        <v>2012</v>
      </c>
      <c r="D32" s="81" t="b">
        <f aca="false">TRUE()</f>
        <v>1</v>
      </c>
      <c r="F32" s="99"/>
      <c r="G32" s="100"/>
      <c r="H32" s="100"/>
    </row>
    <row collapsed="false" customFormat="false" customHeight="true" hidden="false" ht="11.25" outlineLevel="0" r="33">
      <c r="B33" s="94" t="s">
        <v>138</v>
      </c>
      <c r="C33" s="101" t="n">
        <v>40909</v>
      </c>
      <c r="D33" s="102" t="b">
        <f aca="false">FALSE()</f>
        <v>0</v>
      </c>
    </row>
    <row collapsed="false" customFormat="false" customHeight="true" hidden="false" ht="11.25" outlineLevel="0" r="34">
      <c r="B34" s="94" t="s">
        <v>139</v>
      </c>
      <c r="C34" s="103" t="n">
        <v>41274</v>
      </c>
      <c r="D34" s="102" t="b">
        <f aca="false">FALSE()</f>
        <v>0</v>
      </c>
    </row>
    <row collapsed="false" customFormat="false" customHeight="true" hidden="false" ht="11.25" outlineLevel="0" r="35">
      <c r="B35" s="89" t="s">
        <v>140</v>
      </c>
      <c r="C35" s="89" t="n">
        <v>1000</v>
      </c>
      <c r="D35" s="81" t="b">
        <f aca="false">TRUE()</f>
        <v>1</v>
      </c>
    </row>
    <row collapsed="false" customFormat="false" customHeight="true" hidden="false" ht="11.25" outlineLevel="0" r="36">
      <c r="B36" s="89" t="s">
        <v>141</v>
      </c>
      <c r="C36" s="97" t="n">
        <v>4</v>
      </c>
      <c r="D36" s="102" t="b">
        <f aca="false">TRUE()</f>
        <v>1</v>
      </c>
    </row>
    <row collapsed="false" customFormat="false" customHeight="true" hidden="false" ht="11.25" outlineLevel="0" r="37">
      <c r="B37" s="89" t="s">
        <v>142</v>
      </c>
      <c r="C37" s="97" t="n">
        <v>0</v>
      </c>
      <c r="D37" s="102" t="b">
        <f aca="false">TRUE()</f>
        <v>1</v>
      </c>
    </row>
    <row collapsed="false" customFormat="false" customHeight="true" hidden="false" ht="11.25" outlineLevel="0" r="38">
      <c r="B38" s="89" t="s">
        <v>143</v>
      </c>
      <c r="C38" s="81" t="b">
        <f aca="false">FALSE()</f>
        <v>0</v>
      </c>
      <c r="D38" s="81" t="b">
        <f aca="false">TRUE()</f>
        <v>1</v>
      </c>
    </row>
    <row collapsed="false" customFormat="false" customHeight="true" hidden="false" ht="11.25" outlineLevel="0" r="39">
      <c r="B39" s="89" t="s">
        <v>144</v>
      </c>
      <c r="C39" s="104" t="n">
        <v>1667.69</v>
      </c>
      <c r="D39" s="81" t="b">
        <f aca="false">TRUE()</f>
        <v>1</v>
      </c>
    </row>
    <row collapsed="false" customFormat="false" customHeight="true" hidden="false" ht="11.25" outlineLevel="0" r="40">
      <c r="B40" s="89" t="s">
        <v>145</v>
      </c>
      <c r="C40" s="91" t="s">
        <v>146</v>
      </c>
      <c r="D40" s="81" t="b">
        <f aca="false">TRUE()</f>
        <v>1</v>
      </c>
    </row>
    <row collapsed="false" customFormat="false" customHeight="true" hidden="false" ht="11.25" outlineLevel="0" r="41">
      <c r="B41" s="89" t="s">
        <v>147</v>
      </c>
      <c r="C41" s="91"/>
      <c r="D41" s="81" t="b">
        <f aca="false">TRUE()</f>
        <v>1</v>
      </c>
    </row>
    <row collapsed="false" customFormat="false" customHeight="true" hidden="false" ht="11.25" outlineLevel="0" r="42">
      <c r="B42" s="89" t="s">
        <v>148</v>
      </c>
      <c r="C42" s="81" t="b">
        <f aca="false">FALSE()</f>
        <v>0</v>
      </c>
      <c r="D42" s="81" t="b">
        <f aca="false">FALSE()</f>
        <v>0</v>
      </c>
    </row>
    <row collapsed="false" customFormat="false" customHeight="true" hidden="false" ht="11.25" outlineLevel="0" r="43">
      <c r="B43" s="89" t="s">
        <v>149</v>
      </c>
      <c r="C43" s="81" t="b">
        <f aca="false">FALSE()</f>
        <v>0</v>
      </c>
      <c r="D43" s="81" t="b">
        <f aca="false">TRUE()</f>
        <v>1</v>
      </c>
    </row>
    <row collapsed="false" customFormat="false" customHeight="true" hidden="false" ht="11.25" outlineLevel="0" r="44">
      <c r="B44" s="89" t="s">
        <v>150</v>
      </c>
      <c r="C44" s="81" t="b">
        <f aca="false">FALSE()</f>
        <v>0</v>
      </c>
      <c r="D44" s="81" t="b">
        <f aca="false">TRUE()</f>
        <v>1</v>
      </c>
    </row>
    <row collapsed="false" customFormat="false" customHeight="true" hidden="false" ht="11.25" outlineLevel="0" r="45">
      <c r="B45" s="89" t="s">
        <v>151</v>
      </c>
      <c r="C45" s="81" t="b">
        <f aca="false">FALSE()</f>
        <v>0</v>
      </c>
      <c r="D45" s="81" t="b">
        <f aca="false">TRUE()</f>
        <v>1</v>
      </c>
    </row>
    <row collapsed="false" customFormat="false" customHeight="true" hidden="false" ht="11.25" outlineLevel="0" r="46">
      <c r="B46" s="89" t="s">
        <v>152</v>
      </c>
      <c r="C46" s="81" t="b">
        <f aca="false">TRUE()</f>
        <v>1</v>
      </c>
      <c r="D46" s="81" t="b">
        <f aca="false">TRUE()</f>
        <v>1</v>
      </c>
    </row>
    <row collapsed="false" customFormat="false" customHeight="true" hidden="false" ht="11.25" outlineLevel="0" r="47">
      <c r="B47" s="89" t="s">
        <v>153</v>
      </c>
      <c r="C47" s="81" t="b">
        <f aca="false">TRUE()</f>
        <v>1</v>
      </c>
      <c r="D47" s="81" t="b">
        <f aca="false">TRUE()</f>
        <v>1</v>
      </c>
    </row>
    <row collapsed="false" customFormat="false" customHeight="true" hidden="false" ht="11.25" outlineLevel="0" r="48">
      <c r="B48" s="89" t="s">
        <v>154</v>
      </c>
      <c r="C48" s="81" t="b">
        <f aca="false">TRUE()</f>
        <v>1</v>
      </c>
      <c r="D48" s="81" t="b">
        <f aca="false">TRUE()</f>
        <v>1</v>
      </c>
    </row>
    <row collapsed="false" customFormat="false" customHeight="true" hidden="false" ht="11.25" outlineLevel="0" r="49">
      <c r="B49" s="89" t="s">
        <v>155</v>
      </c>
      <c r="C49" s="91" t="n">
        <v>18</v>
      </c>
      <c r="D49" s="81" t="b">
        <f aca="false">TRUE()</f>
        <v>1</v>
      </c>
    </row>
    <row collapsed="false" customFormat="false" customHeight="true" hidden="false" ht="11.25" outlineLevel="0" r="50">
      <c r="B50" s="89" t="s">
        <v>156</v>
      </c>
      <c r="C50" s="81" t="b">
        <f aca="false">TRUE()</f>
        <v>1</v>
      </c>
      <c r="D50" s="81" t="b">
        <f aca="false">TRUE()</f>
        <v>1</v>
      </c>
    </row>
    <row collapsed="false" customFormat="false" customHeight="true" hidden="false" ht="11.25" outlineLevel="0" r="51">
      <c r="B51" s="89" t="s">
        <v>157</v>
      </c>
      <c r="C51" s="81" t="b">
        <f aca="false">TRUE()</f>
        <v>1</v>
      </c>
      <c r="D51" s="81" t="b">
        <f aca="false">TRUE()</f>
        <v>1</v>
      </c>
    </row>
    <row collapsed="false" customFormat="false" customHeight="true" hidden="false" ht="11.25" outlineLevel="0" r="52">
      <c r="B52" s="89" t="s">
        <v>158</v>
      </c>
      <c r="C52" s="81" t="b">
        <f aca="false">TRUE()</f>
        <v>1</v>
      </c>
      <c r="D52" s="81" t="b">
        <f aca="false">TRUE()</f>
        <v>1</v>
      </c>
    </row>
    <row collapsed="false" customFormat="false" customHeight="true" hidden="false" ht="11.25" outlineLevel="0" r="53">
      <c r="B53" s="89" t="s">
        <v>159</v>
      </c>
      <c r="C53" s="81" t="b">
        <f aca="false">FALSE()</f>
        <v>0</v>
      </c>
      <c r="D53" s="81" t="b">
        <f aca="false">TRUE()</f>
        <v>1</v>
      </c>
    </row>
    <row collapsed="false" customFormat="false" customHeight="true" hidden="false" ht="11.25" outlineLevel="0" r="54">
      <c r="B54" s="89" t="s">
        <v>160</v>
      </c>
      <c r="C54" s="81" t="b">
        <f aca="false">FALSE()</f>
        <v>0</v>
      </c>
      <c r="D54" s="81" t="b">
        <f aca="false">TRUE()</f>
        <v>1</v>
      </c>
    </row>
    <row collapsed="false" customFormat="false" customHeight="true" hidden="false" ht="11.25" outlineLevel="0" r="55">
      <c r="B55" s="89" t="s">
        <v>161</v>
      </c>
      <c r="C55" s="81" t="b">
        <f aca="false">FALSE()</f>
        <v>0</v>
      </c>
      <c r="D55" s="81" t="b">
        <f aca="false">TRUE()</f>
        <v>1</v>
      </c>
    </row>
    <row collapsed="false" customFormat="false" customHeight="true" hidden="false" ht="11.25" outlineLevel="0" r="56">
      <c r="B56" s="89" t="s">
        <v>162</v>
      </c>
      <c r="C56" s="81" t="b">
        <f aca="false">TRUE()</f>
        <v>1</v>
      </c>
      <c r="D56" s="81" t="b">
        <f aca="false">TRUE()</f>
        <v>1</v>
      </c>
    </row>
    <row collapsed="false" customFormat="false" customHeight="true" hidden="false" ht="11.25" outlineLevel="0" r="57">
      <c r="B57" s="89" t="s">
        <v>163</v>
      </c>
      <c r="C57" s="81" t="b">
        <f aca="false">TRUE()</f>
        <v>1</v>
      </c>
      <c r="D57" s="81" t="b">
        <f aca="false">TRUE()</f>
        <v>1</v>
      </c>
    </row>
    <row collapsed="false" customFormat="false" customHeight="true" hidden="false" ht="11.25" outlineLevel="0" r="58">
      <c r="B58" s="89" t="s">
        <v>164</v>
      </c>
      <c r="C58" s="81" t="b">
        <f aca="false">TRUE()</f>
        <v>1</v>
      </c>
      <c r="D58" s="81" t="b">
        <f aca="false">TRUE()</f>
        <v>1</v>
      </c>
    </row>
    <row collapsed="false" customFormat="false" customHeight="true" hidden="false" ht="11.25" outlineLevel="0" r="59">
      <c r="B59" s="89" t="s">
        <v>165</v>
      </c>
      <c r="C59" s="81" t="b">
        <f aca="false">TRUE()</f>
        <v>1</v>
      </c>
      <c r="D59" s="81" t="b">
        <f aca="false">TRUE()</f>
        <v>1</v>
      </c>
    </row>
    <row collapsed="false" customFormat="false" customHeight="true" hidden="false" ht="11.25" outlineLevel="0" r="60">
      <c r="B60" s="89" t="s">
        <v>166</v>
      </c>
      <c r="C60" s="81" t="b">
        <f aca="false">FALSE()</f>
        <v>0</v>
      </c>
      <c r="D60" s="81" t="b">
        <f aca="false">TRUE()</f>
        <v>1</v>
      </c>
    </row>
    <row collapsed="false" customFormat="false" customHeight="true" hidden="false" ht="11.25" outlineLevel="0" r="61">
      <c r="B61" s="89" t="s">
        <v>167</v>
      </c>
      <c r="C61" s="81" t="b">
        <f aca="false">FALSE()</f>
        <v>0</v>
      </c>
      <c r="D61" s="81" t="b">
        <f aca="false">TRUE()</f>
        <v>1</v>
      </c>
    </row>
    <row collapsed="false" customFormat="false" customHeight="true" hidden="false" ht="11.25" outlineLevel="0" r="62">
      <c r="B62" s="89" t="s">
        <v>168</v>
      </c>
      <c r="C62" s="81" t="b">
        <f aca="false">FALSE()</f>
        <v>0</v>
      </c>
      <c r="D62" s="81" t="b">
        <f aca="false">TRUE()</f>
        <v>1</v>
      </c>
      <c r="E62" s="86" t="s">
        <v>169</v>
      </c>
    </row>
    <row collapsed="false" customFormat="false" customHeight="true" hidden="false" ht="11.25" outlineLevel="0" r="63">
      <c r="B63" s="89" t="s">
        <v>170</v>
      </c>
      <c r="C63" s="81" t="b">
        <f aca="false">FALSE()</f>
        <v>0</v>
      </c>
      <c r="D63" s="81" t="b">
        <f aca="false">TRUE()</f>
        <v>1</v>
      </c>
    </row>
    <row collapsed="false" customFormat="false" customHeight="true" hidden="false" ht="11.25" outlineLevel="0" r="64">
      <c r="B64" s="89" t="s">
        <v>171</v>
      </c>
      <c r="C64" s="81" t="b">
        <f aca="false">FALSE()</f>
        <v>0</v>
      </c>
      <c r="D64" s="81" t="b">
        <f aca="false">TRUE()</f>
        <v>1</v>
      </c>
    </row>
    <row collapsed="false" customFormat="false" customHeight="true" hidden="false" ht="11.25" outlineLevel="0" r="65">
      <c r="B65" s="89" t="s">
        <v>172</v>
      </c>
      <c r="C65" s="81" t="b">
        <f aca="false">TRUE()</f>
        <v>1</v>
      </c>
      <c r="D65" s="81" t="b">
        <f aca="false">TRUE()</f>
        <v>1</v>
      </c>
    </row>
    <row collapsed="false" customFormat="false" customHeight="true" hidden="false" ht="11.25" outlineLevel="0" r="66">
      <c r="B66" s="89" t="s">
        <v>173</v>
      </c>
      <c r="C66" s="81" t="b">
        <f aca="false">FALSE()</f>
        <v>0</v>
      </c>
      <c r="D66" s="81" t="b">
        <f aca="false">TRUE()</f>
        <v>1</v>
      </c>
      <c r="E66" s="86" t="s">
        <v>174</v>
      </c>
    </row>
    <row collapsed="false" customFormat="false" customHeight="true" hidden="false" ht="11.25" outlineLevel="0" r="67">
      <c r="B67" s="89" t="s">
        <v>175</v>
      </c>
      <c r="C67" s="81" t="b">
        <f aca="false">FALSE()</f>
        <v>0</v>
      </c>
      <c r="D67" s="81" t="b">
        <f aca="false">TRUE()</f>
        <v>1</v>
      </c>
    </row>
    <row collapsed="false" customFormat="false" customHeight="true" hidden="false" ht="11.25" outlineLevel="0" r="68">
      <c r="B68" s="89" t="s">
        <v>176</v>
      </c>
      <c r="C68" s="81" t="b">
        <f aca="false">FALSE()</f>
        <v>0</v>
      </c>
      <c r="D68" s="81" t="b">
        <f aca="false">TRUE()</f>
        <v>1</v>
      </c>
    </row>
    <row collapsed="false" customFormat="false" customHeight="true" hidden="false" ht="11.25" outlineLevel="0" r="69">
      <c r="B69" s="89" t="s">
        <v>177</v>
      </c>
      <c r="C69" s="81" t="b">
        <f aca="false">FALSE()</f>
        <v>0</v>
      </c>
      <c r="D69" s="81" t="b">
        <f aca="false">TRUE()</f>
        <v>1</v>
      </c>
      <c r="E69" s="83" t="str">
        <f aca="false">IF(IgnoreDMS,"Yes","No")</f>
        <v>No</v>
      </c>
    </row>
    <row collapsed="false" customFormat="false" customHeight="true" hidden="false" ht="11.25" outlineLevel="0" r="70">
      <c r="B70" s="89" t="s">
        <v>178</v>
      </c>
      <c r="C70" s="81" t="b">
        <f aca="false">FALSE()</f>
        <v>0</v>
      </c>
      <c r="D70" s="81" t="b">
        <f aca="false">TRUE()</f>
        <v>1</v>
      </c>
      <c r="E70" s="105"/>
    </row>
    <row collapsed="false" customFormat="false" customHeight="true" hidden="false" ht="11.25" outlineLevel="0" r="71">
      <c r="B71" s="89" t="s">
        <v>179</v>
      </c>
      <c r="C71" s="81" t="b">
        <f aca="false">TRUE()</f>
        <v>1</v>
      </c>
      <c r="D71" s="81" t="b">
        <f aca="false">FALSE()</f>
        <v>0</v>
      </c>
    </row>
    <row collapsed="false" customFormat="false" customHeight="true" hidden="false" ht="11.25" outlineLevel="0" r="72">
      <c r="B72" s="106" t="s">
        <v>180</v>
      </c>
      <c r="C72" s="106"/>
      <c r="D72" s="106"/>
    </row>
    <row collapsed="false" customFormat="false" customHeight="true" hidden="false" ht="11.25" outlineLevel="0" r="73">
      <c r="B73" s="88" t="s">
        <v>98</v>
      </c>
      <c r="C73" s="88" t="s">
        <v>33</v>
      </c>
      <c r="D73" s="88" t="s">
        <v>99</v>
      </c>
    </row>
    <row collapsed="false" customFormat="false" customHeight="true" hidden="false" ht="11.25" outlineLevel="0" r="74">
      <c r="B74" s="89" t="s">
        <v>181</v>
      </c>
      <c r="C74" s="81" t="b">
        <f aca="false">TRUE()</f>
        <v>1</v>
      </c>
      <c r="D74" s="81" t="b">
        <f aca="false">TRUE()</f>
        <v>1</v>
      </c>
    </row>
    <row collapsed="false" customFormat="false" customHeight="true" hidden="false" ht="11.25" outlineLevel="0" r="75">
      <c r="B75" s="89" t="s">
        <v>182</v>
      </c>
      <c r="C75" s="81" t="b">
        <f aca="false">TRUE()</f>
        <v>1</v>
      </c>
      <c r="D75" s="81" t="b">
        <f aca="false">TRUE()</f>
        <v>1</v>
      </c>
    </row>
    <row collapsed="false" customFormat="false" customHeight="true" hidden="false" ht="11.25" outlineLevel="0" r="76">
      <c r="B76" s="89" t="s">
        <v>183</v>
      </c>
      <c r="C76" s="81" t="b">
        <f aca="false">FALSE()</f>
        <v>0</v>
      </c>
      <c r="D76" s="81" t="b">
        <f aca="false">TRUE()</f>
        <v>1</v>
      </c>
    </row>
    <row collapsed="false" customFormat="false" customHeight="true" hidden="false" ht="11.25" outlineLevel="0" r="77">
      <c r="B77" s="89" t="s">
        <v>184</v>
      </c>
      <c r="C77" s="81" t="b">
        <f aca="false">TRUE()</f>
        <v>1</v>
      </c>
      <c r="D77" s="81" t="b">
        <f aca="false">TRUE()</f>
        <v>1</v>
      </c>
    </row>
    <row collapsed="false" customFormat="false" customHeight="true" hidden="false" ht="11.25" outlineLevel="0" r="78">
      <c r="B78" s="89" t="s">
        <v>185</v>
      </c>
      <c r="C78" s="81" t="b">
        <f aca="false">FALSE()</f>
        <v>0</v>
      </c>
      <c r="D78" s="81" t="b">
        <f aca="false">TRUE()</f>
        <v>1</v>
      </c>
    </row>
    <row collapsed="false" customFormat="false" customHeight="true" hidden="false" ht="11.25" outlineLevel="0" r="79">
      <c r="B79" s="89" t="s">
        <v>186</v>
      </c>
      <c r="C79" s="81" t="b">
        <f aca="false">TRUE()</f>
        <v>1</v>
      </c>
      <c r="D79" s="81" t="b">
        <f aca="false">TRUE()</f>
        <v>1</v>
      </c>
    </row>
    <row collapsed="false" customFormat="false" customHeight="true" hidden="false" ht="11.25" outlineLevel="0" r="80">
      <c r="B80" s="89" t="s">
        <v>187</v>
      </c>
      <c r="C80" s="81" t="b">
        <f aca="false">TRUE()</f>
        <v>1</v>
      </c>
      <c r="D80" s="81" t="b">
        <f aca="false">TRUE()</f>
        <v>1</v>
      </c>
    </row>
    <row collapsed="false" customFormat="false" customHeight="true" hidden="false" ht="11.25" outlineLevel="0" r="81">
      <c r="B81" s="89" t="s">
        <v>188</v>
      </c>
      <c r="C81" s="81" t="b">
        <f aca="false">FALSE()</f>
        <v>0</v>
      </c>
      <c r="D81" s="81" t="b">
        <f aca="false">TRUE()</f>
        <v>1</v>
      </c>
    </row>
    <row collapsed="false" customFormat="false" customHeight="true" hidden="false" ht="11.25" outlineLevel="0" r="82">
      <c r="B82" s="89" t="s">
        <v>189</v>
      </c>
      <c r="C82" s="81" t="b">
        <f aca="false">FALSE()</f>
        <v>0</v>
      </c>
      <c r="D82" s="81" t="b">
        <f aca="false">TRUE()</f>
        <v>1</v>
      </c>
    </row>
    <row collapsed="false" customFormat="false" customHeight="true" hidden="false" ht="11.25" outlineLevel="0" r="83">
      <c r="B83" s="89" t="s">
        <v>190</v>
      </c>
      <c r="C83" s="81" t="b">
        <f aca="false">TRUE()</f>
        <v>1</v>
      </c>
      <c r="D83" s="81" t="b">
        <f aca="false">TRUE()</f>
        <v>1</v>
      </c>
    </row>
    <row collapsed="false" customFormat="false" customHeight="true" hidden="false" ht="11.25" outlineLevel="0" r="84">
      <c r="B84" s="89" t="s">
        <v>191</v>
      </c>
      <c r="C84" s="81" t="b">
        <f aca="false">FALSE()</f>
        <v>0</v>
      </c>
      <c r="D84" s="81" t="b">
        <f aca="false">TRUE()</f>
        <v>1</v>
      </c>
    </row>
    <row collapsed="false" customFormat="false" customHeight="true" hidden="false" ht="11.25" outlineLevel="0" r="85">
      <c r="B85" s="89" t="s">
        <v>192</v>
      </c>
      <c r="C85" s="81" t="b">
        <f aca="false">FALSE()</f>
        <v>0</v>
      </c>
      <c r="D85" s="81" t="b">
        <f aca="false">TRUE()</f>
        <v>1</v>
      </c>
    </row>
    <row collapsed="false" customFormat="false" customHeight="true" hidden="false" ht="11.25" outlineLevel="0" r="86">
      <c r="B86" s="89" t="s">
        <v>193</v>
      </c>
      <c r="C86" s="81" t="b">
        <f aca="false">FALSE()</f>
        <v>0</v>
      </c>
      <c r="D86" s="81" t="b">
        <f aca="false">TRUE()</f>
        <v>1</v>
      </c>
    </row>
    <row collapsed="false" customFormat="false" customHeight="true" hidden="false" ht="11.25" outlineLevel="0" r="87">
      <c r="B87" s="89" t="s">
        <v>194</v>
      </c>
      <c r="C87" s="81" t="b">
        <f aca="false">TRUE()</f>
        <v>1</v>
      </c>
      <c r="D87" s="81" t="b">
        <f aca="false">TRUE()</f>
        <v>1</v>
      </c>
    </row>
    <row collapsed="false" customFormat="false" customHeight="true" hidden="false" ht="11.25" outlineLevel="0" r="88">
      <c r="B88" s="89" t="s">
        <v>195</v>
      </c>
      <c r="C88" s="81" t="b">
        <f aca="false">TRUE()</f>
        <v>1</v>
      </c>
      <c r="D88" s="81" t="b">
        <f aca="false">TRUE()</f>
        <v>1</v>
      </c>
    </row>
    <row collapsed="false" customFormat="false" customHeight="true" hidden="false" ht="11.25" outlineLevel="0" r="89">
      <c r="B89" s="89" t="s">
        <v>196</v>
      </c>
      <c r="C89" s="81" t="b">
        <f aca="false">TRUE()</f>
        <v>1</v>
      </c>
      <c r="D89" s="81" t="b">
        <f aca="false">TRUE()</f>
        <v>1</v>
      </c>
    </row>
    <row collapsed="false" customFormat="false" customHeight="true" hidden="false" ht="11.25" outlineLevel="0" r="90">
      <c r="B90" s="89" t="s">
        <v>197</v>
      </c>
      <c r="C90" s="81" t="b">
        <f aca="false">FALSE()</f>
        <v>0</v>
      </c>
      <c r="D90" s="81" t="b">
        <f aca="false">TRUE()</f>
        <v>1</v>
      </c>
      <c r="E90" s="86" t="s">
        <v>198</v>
      </c>
    </row>
    <row collapsed="false" customFormat="false" customHeight="true" hidden="false" ht="11.25" outlineLevel="0" r="91">
      <c r="B91" s="89" t="s">
        <v>199</v>
      </c>
      <c r="C91" s="81" t="b">
        <f aca="false">TRUE()</f>
        <v>1</v>
      </c>
      <c r="D91" s="81" t="b">
        <f aca="false">TRUE()</f>
        <v>1</v>
      </c>
      <c r="E91" s="86" t="s">
        <v>198</v>
      </c>
    </row>
    <row collapsed="false" customFormat="false" customHeight="true" hidden="false" ht="11.25" outlineLevel="0" r="92">
      <c r="B92" s="89" t="s">
        <v>200</v>
      </c>
      <c r="C92" s="81" t="b">
        <f aca="false">FALSE()</f>
        <v>0</v>
      </c>
      <c r="D92" s="81" t="b">
        <f aca="false">TRUE()</f>
        <v>1</v>
      </c>
      <c r="E92" s="86" t="s">
        <v>198</v>
      </c>
    </row>
    <row collapsed="false" customFormat="false" customHeight="true" hidden="false" ht="11.25" outlineLevel="0" r="93">
      <c r="B93" s="89" t="s">
        <v>201</v>
      </c>
      <c r="C93" s="81" t="b">
        <f aca="false">FALSE()</f>
        <v>0</v>
      </c>
      <c r="D93" s="81" t="b">
        <f aca="false">TRUE()</f>
        <v>1</v>
      </c>
      <c r="E93" s="86" t="s">
        <v>198</v>
      </c>
    </row>
    <row collapsed="false" customFormat="false" customHeight="true" hidden="false" ht="11.25" outlineLevel="0" r="94">
      <c r="B94" s="107" t="s">
        <v>202</v>
      </c>
      <c r="C94" s="81" t="n">
        <v>32</v>
      </c>
      <c r="D94" s="81" t="b">
        <f aca="false">FALSE()</f>
        <v>0</v>
      </c>
    </row>
    <row collapsed="false" customFormat="false" customHeight="true" hidden="false" ht="11.25" outlineLevel="0" r="95">
      <c r="B95" s="106" t="s">
        <v>203</v>
      </c>
      <c r="C95" s="106"/>
      <c r="D95" s="106"/>
    </row>
    <row collapsed="false" customFormat="false" customHeight="true" hidden="false" ht="11.25" outlineLevel="0" r="96">
      <c r="B96" s="88" t="s">
        <v>98</v>
      </c>
      <c r="C96" s="88" t="s">
        <v>33</v>
      </c>
      <c r="D96" s="88" t="s">
        <v>99</v>
      </c>
    </row>
    <row collapsed="false" customFormat="false" customHeight="true" hidden="false" ht="11.25" outlineLevel="0" r="97">
      <c r="B97" s="89" t="s">
        <v>204</v>
      </c>
      <c r="C97" s="81" t="b">
        <f aca="false">FALSE()</f>
        <v>0</v>
      </c>
      <c r="D97" s="81" t="b">
        <f aca="false">TRUE()</f>
        <v>1</v>
      </c>
    </row>
    <row collapsed="false" customFormat="false" customHeight="true" hidden="false" ht="11.25" outlineLevel="0" r="98">
      <c r="B98" s="89" t="s">
        <v>205</v>
      </c>
      <c r="C98" s="81" t="b">
        <f aca="false">FALSE()</f>
        <v>0</v>
      </c>
      <c r="D98" s="81" t="b">
        <f aca="false">TRUE()</f>
        <v>1</v>
      </c>
    </row>
    <row collapsed="false" customFormat="false" customHeight="true" hidden="false" ht="11.25" outlineLevel="0" r="99">
      <c r="B99" s="89" t="s">
        <v>206</v>
      </c>
      <c r="C99" s="89"/>
      <c r="D99" s="81" t="b">
        <f aca="false">TRUE()</f>
        <v>1</v>
      </c>
    </row>
    <row collapsed="false" customFormat="false" customHeight="true" hidden="false" ht="11.25" outlineLevel="0" r="100">
      <c r="B100" s="89" t="s">
        <v>207</v>
      </c>
      <c r="C100" s="89"/>
      <c r="D100" s="81" t="b">
        <f aca="false">TRUE()</f>
        <v>1</v>
      </c>
    </row>
    <row collapsed="false" customFormat="false" customHeight="true" hidden="false" ht="11.25" outlineLevel="0" r="101">
      <c r="B101" s="89" t="s">
        <v>208</v>
      </c>
      <c r="C101" s="89"/>
      <c r="D101" s="81" t="b">
        <f aca="false">TRUE()</f>
        <v>1</v>
      </c>
    </row>
    <row collapsed="false" customFormat="false" customHeight="true" hidden="false" ht="11.25" outlineLevel="0" r="102">
      <c r="B102" s="89" t="s">
        <v>209</v>
      </c>
      <c r="C102" s="108"/>
      <c r="D102" s="81" t="b">
        <f aca="false">FALSE()</f>
        <v>0</v>
      </c>
    </row>
    <row collapsed="false" customFormat="false" customHeight="true" hidden="false" ht="11.25" outlineLevel="0" r="103">
      <c r="B103" s="89" t="s">
        <v>210</v>
      </c>
      <c r="C103" s="81" t="str">
        <f aca="false">RIGHT(WJBeginnJahr,2)</f>
        <v>12</v>
      </c>
      <c r="D103" s="81" t="b">
        <f aca="false">FALSE()</f>
        <v>0</v>
      </c>
    </row>
    <row collapsed="false" customFormat="false" customHeight="true" hidden="false" ht="11.25" outlineLevel="0" r="104">
      <c r="B104" s="89" t="s">
        <v>211</v>
      </c>
      <c r="C104" s="90"/>
      <c r="D104" s="81" t="b">
        <f aca="false">TRUE()</f>
        <v>1</v>
      </c>
    </row>
    <row collapsed="false" customFormat="false" customHeight="true" hidden="false" ht="11.25" outlineLevel="0" r="105">
      <c r="B105" s="89" t="s">
        <v>212</v>
      </c>
      <c r="C105" s="90"/>
      <c r="D105" s="81" t="b">
        <f aca="false">FALSE()</f>
        <v>0</v>
      </c>
    </row>
    <row collapsed="false" customFormat="false" customHeight="true" hidden="false" ht="11.25" outlineLevel="0" r="106">
      <c r="B106" s="89" t="s">
        <v>213</v>
      </c>
      <c r="C106" s="107" t="b">
        <f aca="false">TRUE()</f>
        <v>1</v>
      </c>
      <c r="D106" s="81" t="b">
        <f aca="false">TRUE()</f>
        <v>1</v>
      </c>
      <c r="E106" s="86" t="s">
        <v>214</v>
      </c>
    </row>
    <row collapsed="false" customFormat="false" customHeight="true" hidden="false" ht="11.25" outlineLevel="0" r="107">
      <c r="B107" s="89" t="s">
        <v>215</v>
      </c>
      <c r="C107" s="81" t="b">
        <f aca="false">TRUE()</f>
        <v>1</v>
      </c>
      <c r="D107" s="81" t="b">
        <f aca="false">TRUE()</f>
        <v>1</v>
      </c>
      <c r="E107" s="86" t="s">
        <v>216</v>
      </c>
    </row>
    <row collapsed="false" customFormat="false" customHeight="true" hidden="false" ht="11.25" outlineLevel="0" r="108">
      <c r="B108" s="106" t="s">
        <v>217</v>
      </c>
      <c r="C108" s="106"/>
      <c r="D108" s="106"/>
    </row>
    <row collapsed="false" customFormat="false" customHeight="true" hidden="false" ht="11.25" outlineLevel="0" r="109">
      <c r="B109" s="88" t="s">
        <v>98</v>
      </c>
      <c r="C109" s="88" t="s">
        <v>33</v>
      </c>
      <c r="D109" s="88" t="s">
        <v>99</v>
      </c>
    </row>
    <row collapsed="false" customFormat="false" customHeight="true" hidden="false" ht="11.25" outlineLevel="0" r="110">
      <c r="B110" s="89" t="s">
        <v>218</v>
      </c>
      <c r="C110" s="81" t="b">
        <f aca="false">FALSE()</f>
        <v>0</v>
      </c>
      <c r="D110" s="81" t="b">
        <f aca="false">TRUE()</f>
        <v>1</v>
      </c>
    </row>
    <row collapsed="false" customFormat="false" customHeight="true" hidden="false" ht="11.25" outlineLevel="0" r="111">
      <c r="B111" s="89" t="s">
        <v>219</v>
      </c>
      <c r="C111" s="81" t="b">
        <f aca="false">FALSE()</f>
        <v>0</v>
      </c>
      <c r="D111" s="81" t="b">
        <f aca="false">TRUE()</f>
        <v>1</v>
      </c>
    </row>
    <row collapsed="false" customFormat="false" customHeight="true" hidden="false" ht="11.25" outlineLevel="0" r="112">
      <c r="B112" s="89" t="s">
        <v>220</v>
      </c>
      <c r="C112" s="81" t="b">
        <f aca="false">FALSE()</f>
        <v>0</v>
      </c>
      <c r="D112" s="81" t="b">
        <f aca="false">TRUE()</f>
        <v>1</v>
      </c>
    </row>
    <row collapsed="false" customFormat="false" customHeight="true" hidden="false" ht="11.25" outlineLevel="0" r="113">
      <c r="B113" s="89" t="s">
        <v>221</v>
      </c>
      <c r="C113" s="81" t="b">
        <f aca="false">FALSE()</f>
        <v>0</v>
      </c>
      <c r="D113" s="81" t="b">
        <f aca="false">TRUE()</f>
        <v>1</v>
      </c>
    </row>
    <row collapsed="false" customFormat="false" customHeight="true" hidden="false" ht="11.25" outlineLevel="0" r="114">
      <c r="B114" s="89" t="s">
        <v>222</v>
      </c>
      <c r="C114" s="81" t="b">
        <f aca="false">FALSE()</f>
        <v>0</v>
      </c>
      <c r="D114" s="81" t="b">
        <f aca="false">TRUE()</f>
        <v>1</v>
      </c>
    </row>
    <row collapsed="false" customFormat="false" customHeight="true" hidden="false" ht="11.25" outlineLevel="0" r="115">
      <c r="B115" s="89" t="s">
        <v>223</v>
      </c>
      <c r="C115" s="81" t="b">
        <f aca="false">FALSE()</f>
        <v>0</v>
      </c>
      <c r="D115" s="81" t="b">
        <f aca="false">TRUE()</f>
        <v>1</v>
      </c>
    </row>
    <row collapsed="false" customFormat="false" customHeight="true" hidden="false" ht="11.25" outlineLevel="0" r="116">
      <c r="B116" s="89" t="s">
        <v>224</v>
      </c>
      <c r="C116" s="81" t="b">
        <f aca="false">FALSE()</f>
        <v>0</v>
      </c>
      <c r="D116" s="81" t="b">
        <f aca="false">TRUE()</f>
        <v>1</v>
      </c>
    </row>
    <row collapsed="false" customFormat="false" customHeight="true" hidden="false" ht="11.25" outlineLevel="0" r="117">
      <c r="B117" s="89" t="s">
        <v>225</v>
      </c>
      <c r="C117" s="81" t="b">
        <f aca="false">FALSE()</f>
        <v>0</v>
      </c>
      <c r="D117" s="81" t="b">
        <f aca="false">TRUE()</f>
        <v>1</v>
      </c>
    </row>
    <row collapsed="false" customFormat="false" customHeight="true" hidden="false" ht="11.25" outlineLevel="0" r="118">
      <c r="B118" s="89" t="s">
        <v>226</v>
      </c>
      <c r="C118" s="81" t="b">
        <f aca="false">TRUE()</f>
        <v>1</v>
      </c>
      <c r="D118" s="81" t="b">
        <f aca="false">TRUE()</f>
        <v>1</v>
      </c>
    </row>
    <row collapsed="false" customFormat="false" customHeight="true" hidden="false" ht="11.25" outlineLevel="0" r="119">
      <c r="B119" s="89" t="s">
        <v>227</v>
      </c>
      <c r="C119" s="81" t="b">
        <f aca="false">FALSE()</f>
        <v>0</v>
      </c>
      <c r="D119" s="81" t="b">
        <f aca="false">TRUE()</f>
        <v>1</v>
      </c>
    </row>
    <row collapsed="false" customFormat="false" customHeight="true" hidden="false" ht="11.25" outlineLevel="0" r="120">
      <c r="B120" s="89" t="s">
        <v>228</v>
      </c>
      <c r="C120" s="81" t="b">
        <f aca="false">TRUE()</f>
        <v>1</v>
      </c>
      <c r="D120" s="81" t="b">
        <f aca="false">TRUE()</f>
        <v>1</v>
      </c>
    </row>
    <row collapsed="false" customFormat="false" customHeight="true" hidden="false" ht="11.25" outlineLevel="0" r="121">
      <c r="B121" s="89" t="s">
        <v>229</v>
      </c>
      <c r="C121" s="81" t="b">
        <f aca="false">TRUE()</f>
        <v>1</v>
      </c>
      <c r="D121" s="81" t="b">
        <f aca="false">TRUE()</f>
        <v>1</v>
      </c>
    </row>
    <row collapsed="false" customFormat="false" customHeight="true" hidden="false" ht="11.25" outlineLevel="0" r="122">
      <c r="B122" s="89" t="s">
        <v>230</v>
      </c>
      <c r="C122" s="81" t="b">
        <f aca="false">TRUE()</f>
        <v>1</v>
      </c>
      <c r="D122" s="81" t="b">
        <f aca="false">TRUE()</f>
        <v>1</v>
      </c>
    </row>
    <row collapsed="false" customFormat="false" customHeight="true" hidden="false" ht="11.25" outlineLevel="0" r="123">
      <c r="B123" s="89" t="s">
        <v>231</v>
      </c>
      <c r="C123" s="81" t="b">
        <f aca="false">FALSE()</f>
        <v>0</v>
      </c>
      <c r="D123" s="81" t="b">
        <f aca="false">TRUE()</f>
        <v>1</v>
      </c>
    </row>
    <row collapsed="false" customFormat="false" customHeight="true" hidden="false" ht="11.25" outlineLevel="0" r="124">
      <c r="B124" s="89" t="s">
        <v>232</v>
      </c>
      <c r="C124" s="81" t="b">
        <f aca="false">FALSE()</f>
        <v>0</v>
      </c>
      <c r="D124" s="81" t="b">
        <f aca="false">TRUE()</f>
        <v>1</v>
      </c>
    </row>
    <row collapsed="false" customFormat="false" customHeight="true" hidden="false" ht="11.25" outlineLevel="0" r="125">
      <c r="B125" s="89" t="s">
        <v>233</v>
      </c>
      <c r="C125" s="81" t="b">
        <f aca="false">FALSE()</f>
        <v>0</v>
      </c>
      <c r="D125" s="81" t="b">
        <f aca="false">TRUE()</f>
        <v>1</v>
      </c>
    </row>
    <row collapsed="false" customFormat="false" customHeight="true" hidden="false" ht="11.25" outlineLevel="0" r="126">
      <c r="B126" s="89" t="s">
        <v>234</v>
      </c>
      <c r="C126" s="81" t="b">
        <f aca="false">FALSE()</f>
        <v>0</v>
      </c>
      <c r="D126" s="81" t="b">
        <f aca="false">TRUE()</f>
        <v>1</v>
      </c>
    </row>
    <row collapsed="false" customFormat="false" customHeight="true" hidden="false" ht="11.25" outlineLevel="0" r="127">
      <c r="B127" s="89" t="s">
        <v>235</v>
      </c>
      <c r="C127" s="81" t="b">
        <f aca="false">FALSE()</f>
        <v>0</v>
      </c>
      <c r="D127" s="81" t="b">
        <f aca="false">TRUE()</f>
        <v>1</v>
      </c>
    </row>
    <row collapsed="false" customFormat="false" customHeight="true" hidden="false" ht="11.25" outlineLevel="0" r="128">
      <c r="B128" s="89" t="s">
        <v>236</v>
      </c>
      <c r="C128" s="81" t="s">
        <v>237</v>
      </c>
      <c r="D128" s="81" t="b">
        <f aca="false">TRUE()</f>
        <v>1</v>
      </c>
    </row>
    <row collapsed="false" customFormat="false" customHeight="true" hidden="false" ht="11.25" outlineLevel="0" r="129">
      <c r="B129" s="89" t="s">
        <v>238</v>
      </c>
      <c r="C129" s="81" t="b">
        <f aca="false">FALSE()</f>
        <v>0</v>
      </c>
      <c r="D129" s="81" t="b">
        <f aca="false">TRUE()</f>
        <v>1</v>
      </c>
    </row>
    <row collapsed="false" customFormat="false" customHeight="true" hidden="false" ht="11.25" outlineLevel="0" r="130">
      <c r="B130" s="106" t="s">
        <v>239</v>
      </c>
      <c r="C130" s="106"/>
      <c r="D130" s="106"/>
    </row>
    <row collapsed="false" customFormat="false" customHeight="true" hidden="false" ht="11.25" outlineLevel="0" r="131">
      <c r="B131" s="88" t="s">
        <v>98</v>
      </c>
      <c r="C131" s="88" t="s">
        <v>33</v>
      </c>
      <c r="D131" s="88" t="s">
        <v>99</v>
      </c>
    </row>
    <row collapsed="false" customFormat="false" customHeight="true" hidden="false" ht="11.25" outlineLevel="0" r="132">
      <c r="B132" s="89" t="s">
        <v>240</v>
      </c>
      <c r="C132" s="89"/>
      <c r="D132" s="81" t="b">
        <f aca="false">TRUE()</f>
        <v>1</v>
      </c>
    </row>
    <row collapsed="false" customFormat="false" customHeight="true" hidden="false" ht="11.25" outlineLevel="0" r="133">
      <c r="B133" s="89" t="s">
        <v>241</v>
      </c>
      <c r="C133" s="89"/>
      <c r="D133" s="81" t="b">
        <f aca="false">TRUE()</f>
        <v>1</v>
      </c>
    </row>
    <row collapsed="false" customFormat="false" customHeight="true" hidden="false" ht="11.25" outlineLevel="0" r="134">
      <c r="B134" s="89" t="s">
        <v>242</v>
      </c>
      <c r="C134" s="89"/>
      <c r="D134" s="81" t="b">
        <f aca="false">TRUE()</f>
        <v>1</v>
      </c>
    </row>
    <row collapsed="false" customFormat="false" customHeight="true" hidden="false" ht="11.25" outlineLevel="0" r="135">
      <c r="B135" s="89" t="s">
        <v>243</v>
      </c>
      <c r="C135" s="109"/>
      <c r="D135" s="81" t="b">
        <f aca="false">TRUE()</f>
        <v>1</v>
      </c>
    </row>
    <row collapsed="false" customFormat="false" customHeight="true" hidden="false" ht="11.25" outlineLevel="0" r="136">
      <c r="B136" s="89" t="s">
        <v>244</v>
      </c>
      <c r="C136" s="109"/>
      <c r="D136" s="81" t="b">
        <f aca="false">TRUE()</f>
        <v>1</v>
      </c>
    </row>
    <row collapsed="false" customFormat="false" customHeight="true" hidden="false" ht="11.25" outlineLevel="0" r="137">
      <c r="B137" s="89" t="s">
        <v>245</v>
      </c>
      <c r="C137" s="89"/>
      <c r="D137" s="81" t="b">
        <f aca="false">TRUE()</f>
        <v>1</v>
      </c>
    </row>
    <row collapsed="false" customFormat="false" customHeight="true" hidden="false" ht="11.25" outlineLevel="0" r="138">
      <c r="B138" s="89" t="s">
        <v>246</v>
      </c>
      <c r="C138" s="89"/>
      <c r="D138" s="81" t="b">
        <f aca="false">TRUE()</f>
        <v>1</v>
      </c>
    </row>
    <row collapsed="false" customFormat="false" customHeight="true" hidden="false" ht="11.25" outlineLevel="0" r="139">
      <c r="B139" s="89" t="s">
        <v>247</v>
      </c>
      <c r="C139" s="89"/>
      <c r="D139" s="81" t="b">
        <f aca="false">TRUE()</f>
        <v>1</v>
      </c>
      <c r="E139" s="86" t="s">
        <v>248</v>
      </c>
    </row>
    <row collapsed="false" customFormat="false" customHeight="true" hidden="false" ht="11.25" outlineLevel="0" r="140">
      <c r="B140" s="106" t="s">
        <v>249</v>
      </c>
      <c r="C140" s="106"/>
      <c r="D140" s="106"/>
    </row>
    <row collapsed="false" customFormat="false" customHeight="true" hidden="false" ht="11.25" outlineLevel="0" r="141">
      <c r="B141" s="88" t="s">
        <v>98</v>
      </c>
      <c r="C141" s="88" t="s">
        <v>33</v>
      </c>
      <c r="D141" s="88" t="s">
        <v>99</v>
      </c>
    </row>
    <row collapsed="false" customFormat="false" customHeight="true" hidden="false" ht="11.25" outlineLevel="0" r="142">
      <c r="B142" s="89" t="s">
        <v>250</v>
      </c>
      <c r="C142" s="110" t="s">
        <v>42</v>
      </c>
      <c r="D142" s="81" t="b">
        <f aca="false">TRUE()</f>
        <v>1</v>
      </c>
    </row>
    <row collapsed="false" customFormat="false" customHeight="true" hidden="false" ht="11.25" outlineLevel="0" r="143">
      <c r="B143" s="89" t="s">
        <v>251</v>
      </c>
      <c r="C143" s="110" t="s">
        <v>44</v>
      </c>
      <c r="D143" s="81" t="b">
        <f aca="false">TRUE()</f>
        <v>1</v>
      </c>
    </row>
    <row collapsed="false" customFormat="false" customHeight="false" hidden="false" ht="20.85" outlineLevel="0" r="144">
      <c r="B144" s="89" t="s">
        <v>252</v>
      </c>
      <c r="C144" s="110" t="s">
        <v>46</v>
      </c>
      <c r="D144" s="81" t="b">
        <f aca="false">TRUE()</f>
        <v>1</v>
      </c>
    </row>
    <row collapsed="false" customFormat="false" customHeight="false" hidden="false" ht="20.85" outlineLevel="0" r="145">
      <c r="B145" s="89" t="s">
        <v>253</v>
      </c>
      <c r="C145" s="110" t="s">
        <v>48</v>
      </c>
      <c r="D145" s="81" t="b">
        <f aca="false">TRUE()</f>
        <v>1</v>
      </c>
    </row>
    <row collapsed="false" customFormat="false" customHeight="true" hidden="false" ht="11.25" outlineLevel="0" r="146">
      <c r="B146" s="89" t="s">
        <v>254</v>
      </c>
      <c r="C146" s="110"/>
      <c r="D146" s="81" t="b">
        <f aca="false">TRUE()</f>
        <v>1</v>
      </c>
    </row>
    <row collapsed="false" customFormat="false" customHeight="true" hidden="false" ht="11.25" outlineLevel="0" r="147">
      <c r="B147" s="89" t="s">
        <v>255</v>
      </c>
      <c r="C147" s="110" t="s">
        <v>51</v>
      </c>
      <c r="D147" s="81" t="b">
        <f aca="false">TRUE()</f>
        <v>1</v>
      </c>
    </row>
    <row collapsed="false" customFormat="false" customHeight="true" hidden="false" ht="11.25" outlineLevel="0" r="148">
      <c r="B148" s="89" t="s">
        <v>256</v>
      </c>
      <c r="C148" s="110" t="s">
        <v>42</v>
      </c>
      <c r="D148" s="81" t="b">
        <f aca="false">TRUE()</f>
        <v>1</v>
      </c>
    </row>
    <row collapsed="false" customFormat="false" customHeight="true" hidden="false" ht="11.25" outlineLevel="0" r="149">
      <c r="B149" s="89" t="s">
        <v>257</v>
      </c>
      <c r="C149" s="110" t="s">
        <v>44</v>
      </c>
      <c r="D149" s="81" t="b">
        <f aca="false">TRUE()</f>
        <v>1</v>
      </c>
    </row>
    <row collapsed="false" customFormat="false" customHeight="false" hidden="false" ht="20.85" outlineLevel="0" r="150">
      <c r="B150" s="89" t="s">
        <v>258</v>
      </c>
      <c r="C150" s="110" t="s">
        <v>53</v>
      </c>
      <c r="D150" s="81" t="b">
        <f aca="false">TRUE()</f>
        <v>1</v>
      </c>
    </row>
    <row collapsed="false" customFormat="false" customHeight="false" hidden="false" ht="20.85" outlineLevel="0" r="151">
      <c r="B151" s="89" t="s">
        <v>259</v>
      </c>
      <c r="C151" s="110" t="s">
        <v>48</v>
      </c>
      <c r="D151" s="81" t="b">
        <f aca="false">TRUE()</f>
        <v>1</v>
      </c>
    </row>
    <row collapsed="false" customFormat="false" customHeight="true" hidden="false" ht="11.25" outlineLevel="0" r="152">
      <c r="B152" s="89" t="s">
        <v>260</v>
      </c>
      <c r="C152" s="110"/>
      <c r="D152" s="81" t="b">
        <f aca="false">TRUE()</f>
        <v>1</v>
      </c>
    </row>
    <row collapsed="false" customFormat="false" customHeight="true" hidden="false" ht="11.25" outlineLevel="0" r="153">
      <c r="B153" s="89" t="s">
        <v>261</v>
      </c>
      <c r="C153" s="110" t="s">
        <v>51</v>
      </c>
      <c r="D153" s="81" t="b">
        <f aca="false">TRUE()</f>
        <v>1</v>
      </c>
    </row>
    <row collapsed="false" customFormat="false" customHeight="true" hidden="false" ht="11.25" outlineLevel="0" r="155">
      <c r="B155" s="111" t="s">
        <v>262</v>
      </c>
      <c r="C155" s="112"/>
      <c r="D155" s="112"/>
      <c r="E155" s="113"/>
    </row>
    <row collapsed="false" customFormat="false" customHeight="true" hidden="false" ht="11.25" outlineLevel="0" r="156">
      <c r="B156" s="88" t="s">
        <v>27</v>
      </c>
      <c r="C156" s="88" t="s">
        <v>263</v>
      </c>
      <c r="D156" s="88" t="s">
        <v>264</v>
      </c>
      <c r="E156" s="88" t="s">
        <v>265</v>
      </c>
    </row>
    <row collapsed="false" customFormat="false" customHeight="true" hidden="false" ht="11.25" outlineLevel="0" r="157">
      <c r="B157" s="107" t="s">
        <v>266</v>
      </c>
      <c r="C157" s="107" t="n">
        <v>32</v>
      </c>
      <c r="D157" s="107" t="s">
        <v>267</v>
      </c>
      <c r="E157" s="107" t="n">
        <v>0</v>
      </c>
      <c r="F157" s="114" t="s">
        <v>268</v>
      </c>
      <c r="G157" s="115"/>
      <c r="H157" s="115"/>
      <c r="I157" s="115"/>
      <c r="J157" s="115"/>
      <c r="K157" s="115"/>
      <c r="L157" s="115"/>
      <c r="M157" s="115"/>
      <c r="N157" s="115"/>
      <c r="O157" s="115"/>
      <c r="P157" s="115"/>
      <c r="Q157" s="116"/>
    </row>
    <row collapsed="false" customFormat="false" customHeight="true" hidden="false" ht="11.25" outlineLevel="0" r="158">
      <c r="B158" s="107" t="s">
        <v>269</v>
      </c>
      <c r="C158" s="107" t="n">
        <v>10</v>
      </c>
      <c r="D158" s="107" t="s">
        <v>267</v>
      </c>
      <c r="E158" s="107" t="n">
        <v>0</v>
      </c>
      <c r="F158" s="117" t="s">
        <v>270</v>
      </c>
      <c r="Q158" s="118"/>
    </row>
    <row collapsed="false" customFormat="false" customHeight="true" hidden="false" ht="11.25" outlineLevel="0" r="159">
      <c r="B159" s="107" t="s">
        <v>271</v>
      </c>
      <c r="C159" s="107" t="n">
        <v>11</v>
      </c>
      <c r="D159" s="107" t="s">
        <v>162</v>
      </c>
      <c r="E159" s="107" t="n">
        <v>0</v>
      </c>
      <c r="F159" s="117" t="s">
        <v>272</v>
      </c>
      <c r="Q159" s="118"/>
    </row>
    <row collapsed="false" customFormat="false" customHeight="true" hidden="false" ht="11.25" outlineLevel="0" r="160">
      <c r="B160" s="107" t="s">
        <v>65</v>
      </c>
      <c r="C160" s="107" t="n">
        <v>2</v>
      </c>
      <c r="D160" s="107" t="s">
        <v>157</v>
      </c>
      <c r="E160" s="107" t="n">
        <v>0</v>
      </c>
      <c r="F160" s="119" t="s">
        <v>273</v>
      </c>
      <c r="G160" s="120"/>
      <c r="H160" s="120"/>
      <c r="I160" s="120"/>
      <c r="J160" s="120"/>
      <c r="K160" s="120"/>
      <c r="L160" s="120"/>
      <c r="M160" s="120"/>
      <c r="N160" s="120"/>
      <c r="O160" s="120"/>
      <c r="P160" s="120"/>
      <c r="Q160" s="121"/>
    </row>
    <row collapsed="false" customFormat="false" customHeight="true" hidden="false" ht="11.25" outlineLevel="0" r="161">
      <c r="B161" s="107" t="s">
        <v>274</v>
      </c>
      <c r="C161" s="107" t="n">
        <v>9</v>
      </c>
      <c r="D161" s="107" t="s">
        <v>164</v>
      </c>
      <c r="E161" s="107" t="n">
        <v>0</v>
      </c>
    </row>
    <row collapsed="false" customFormat="false" customHeight="true" hidden="false" ht="11.25" outlineLevel="0" r="162">
      <c r="B162" s="107" t="s">
        <v>26</v>
      </c>
      <c r="C162" s="107" t="n">
        <v>13</v>
      </c>
      <c r="D162" s="107" t="s">
        <v>159</v>
      </c>
      <c r="E162" s="107" t="n">
        <v>0</v>
      </c>
    </row>
    <row collapsed="false" customFormat="false" customHeight="true" hidden="false" ht="11.25" outlineLevel="0" r="163">
      <c r="B163" s="107" t="s">
        <v>275</v>
      </c>
      <c r="C163" s="107" t="n">
        <v>14</v>
      </c>
      <c r="D163" s="107" t="s">
        <v>160</v>
      </c>
      <c r="E163" s="107" t="n">
        <v>0</v>
      </c>
    </row>
    <row collapsed="false" customFormat="false" customHeight="true" hidden="false" ht="11.25" outlineLevel="0" r="164">
      <c r="B164" s="107" t="s">
        <v>276</v>
      </c>
      <c r="C164" s="107" t="n">
        <v>15</v>
      </c>
      <c r="D164" s="107" t="s">
        <v>161</v>
      </c>
      <c r="E164" s="107" t="n">
        <v>0</v>
      </c>
    </row>
    <row collapsed="false" customFormat="false" customHeight="true" hidden="false" ht="11.25" outlineLevel="0" r="165">
      <c r="B165" s="107" t="s">
        <v>277</v>
      </c>
      <c r="C165" s="107" t="n">
        <v>17</v>
      </c>
      <c r="D165" s="107" t="s">
        <v>267</v>
      </c>
      <c r="E165" s="107" t="n">
        <v>0</v>
      </c>
    </row>
    <row collapsed="false" customFormat="false" customHeight="true" hidden="false" ht="11.25" outlineLevel="0" r="166">
      <c r="B166" s="107" t="s">
        <v>66</v>
      </c>
      <c r="C166" s="107" t="n">
        <v>3</v>
      </c>
      <c r="D166" s="107" t="s">
        <v>158</v>
      </c>
      <c r="E166" s="107" t="n">
        <v>0</v>
      </c>
    </row>
  </sheetData>
  <mergeCells count="12">
    <mergeCell ref="B2:D2"/>
    <mergeCell ref="B17:D17"/>
    <mergeCell ref="B23:D23"/>
    <mergeCell ref="G32:H32"/>
    <mergeCell ref="G33:H33"/>
    <mergeCell ref="G35:H35"/>
    <mergeCell ref="G36:H36"/>
    <mergeCell ref="B72:D72"/>
    <mergeCell ref="B95:D95"/>
    <mergeCell ref="B108:D108"/>
    <mergeCell ref="B130:D130"/>
    <mergeCell ref="B140:D140"/>
  </mergeCells>
  <printOptions headings="false" gridLines="false" gridLinesSet="true" horizontalCentered="false" verticalCentered="false"/>
  <pageMargins left="0.747916666666667" right="0.747916666666667" top="0.984027777777778" bottom="0.984027777777778"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E20"/>
  <sheetViews>
    <sheetView colorId="64" defaultGridColor="true" rightToLeft="false" showFormulas="false" showGridLines="true" showOutlineSymbols="true" showRowColHeaders="false" showZeros="true" tabSelected="false" topLeftCell="A1" view="normal" windowProtection="false" workbookViewId="0" zoomScale="100" zoomScaleNormal="100" zoomScalePageLayoutView="100">
      <selection activeCell="A1" activeCellId="0" pane="topLeft" sqref="A1"/>
    </sheetView>
  </sheetViews>
  <cols>
    <col collapsed="false" hidden="false" max="1" min="1" style="1" width="9.32549019607843"/>
    <col collapsed="false" hidden="false" max="3" min="2" style="1" width="51.6235294117647"/>
    <col collapsed="false" hidden="false" max="4" min="4" style="1" width="6.44705882352941"/>
    <col collapsed="false" hidden="false" max="5" min="5" style="1" width="5.73333333333333"/>
    <col collapsed="false" hidden="false" max="257" min="6" style="1" width="11.4666666666667"/>
    <col collapsed="false" hidden="false" max="1025" min="258" style="0" width="11.4666666666667"/>
  </cols>
  <sheetData>
    <row collapsed="false" customFormat="false" customHeight="true" hidden="false" ht="24.75" outlineLevel="0" r="1">
      <c r="A1" s="122" t="str">
        <f aca="false">"Kommentare "&amp;ToolTitel</f>
        <v>Kommentare Kassenerfassung für Office V.2.32</v>
      </c>
      <c r="B1" s="122"/>
      <c r="C1" s="122"/>
    </row>
    <row collapsed="false" customFormat="false" customHeight="false" hidden="false" ht="14.15" outlineLevel="0" r="2">
      <c r="A2" s="123" t="s">
        <v>278</v>
      </c>
      <c r="B2" s="124" t="s">
        <v>279</v>
      </c>
      <c r="C2" s="124" t="s">
        <v>280</v>
      </c>
      <c r="D2" s="125" t="s">
        <v>281</v>
      </c>
      <c r="E2" s="125" t="s">
        <v>282</v>
      </c>
    </row>
    <row collapsed="false" customFormat="false" customHeight="true" hidden="false" ht="72" outlineLevel="0" r="3">
      <c r="A3" s="126" t="n">
        <v>2</v>
      </c>
      <c r="B3" s="127" t="s">
        <v>283</v>
      </c>
      <c r="C3" s="127" t="s">
        <v>283</v>
      </c>
      <c r="D3" s="126" t="n">
        <v>250</v>
      </c>
      <c r="E3" s="126" t="n">
        <v>66</v>
      </c>
    </row>
    <row collapsed="false" customFormat="false" customHeight="true" hidden="false" ht="250.5" outlineLevel="0" r="4">
      <c r="A4" s="126" t="n">
        <f aca="false">A3+1</f>
        <v>3</v>
      </c>
      <c r="B4" s="127" t="s">
        <v>284</v>
      </c>
      <c r="C4" s="127" t="s">
        <v>284</v>
      </c>
      <c r="D4" s="126" t="n">
        <v>350</v>
      </c>
      <c r="E4" s="126" t="n">
        <v>156</v>
      </c>
    </row>
    <row collapsed="false" customFormat="false" customHeight="true" hidden="false" ht="110.25" outlineLevel="0" r="5">
      <c r="A5" s="126" t="n">
        <f aca="false">A4+1</f>
        <v>4</v>
      </c>
      <c r="B5" s="127" t="s">
        <v>285</v>
      </c>
      <c r="C5" s="127" t="s">
        <v>286</v>
      </c>
      <c r="D5" s="126" t="n">
        <v>250</v>
      </c>
      <c r="E5" s="126" t="n">
        <v>99</v>
      </c>
    </row>
    <row collapsed="false" customFormat="false" customHeight="true" hidden="false" ht="112.5" outlineLevel="0" r="6">
      <c r="A6" s="126" t="n">
        <f aca="false">A5+1</f>
        <v>5</v>
      </c>
      <c r="B6" s="127" t="s">
        <v>287</v>
      </c>
      <c r="C6" s="127" t="s">
        <v>288</v>
      </c>
      <c r="D6" s="126" t="n">
        <v>250</v>
      </c>
      <c r="E6" s="126" t="n">
        <v>99</v>
      </c>
    </row>
    <row collapsed="false" customFormat="false" customHeight="true" hidden="false" ht="84.75" outlineLevel="0" r="7">
      <c r="A7" s="126" t="n">
        <f aca="false">A6+1</f>
        <v>6</v>
      </c>
      <c r="B7" s="127" t="s">
        <v>289</v>
      </c>
      <c r="C7" s="127" t="s">
        <v>289</v>
      </c>
      <c r="D7" s="126" t="n">
        <v>250</v>
      </c>
      <c r="E7" s="126" t="n">
        <v>77</v>
      </c>
    </row>
    <row collapsed="false" customFormat="false" customHeight="false" hidden="false" ht="114.9" outlineLevel="0" r="8">
      <c r="A8" s="126" t="n">
        <f aca="false">A7+1</f>
        <v>7</v>
      </c>
      <c r="B8" s="127" t="s">
        <v>290</v>
      </c>
      <c r="C8" s="127" t="s">
        <v>290</v>
      </c>
      <c r="D8" s="126" t="n">
        <v>250</v>
      </c>
      <c r="E8" s="126" t="n">
        <v>121</v>
      </c>
    </row>
    <row collapsed="false" customFormat="false" customHeight="true" hidden="false" ht="137.25" outlineLevel="0" r="9">
      <c r="A9" s="126" t="n">
        <f aca="false">A8+1</f>
        <v>8</v>
      </c>
      <c r="B9" s="127" t="s">
        <v>291</v>
      </c>
      <c r="C9" s="127" t="s">
        <v>292</v>
      </c>
      <c r="D9" s="126" t="n">
        <v>250</v>
      </c>
      <c r="E9" s="126" t="n">
        <v>121</v>
      </c>
    </row>
    <row collapsed="false" customFormat="false" customHeight="true" hidden="false" ht="220.5" outlineLevel="0" r="10">
      <c r="A10" s="126" t="n">
        <f aca="false">A9+1</f>
        <v>9</v>
      </c>
      <c r="B10" s="127" t="s">
        <v>293</v>
      </c>
      <c r="C10" s="127" t="s">
        <v>293</v>
      </c>
      <c r="D10" s="126" t="n">
        <v>250</v>
      </c>
      <c r="E10" s="126" t="n">
        <v>187</v>
      </c>
    </row>
    <row collapsed="false" customFormat="false" customHeight="true" hidden="false" ht="138.75" outlineLevel="0" r="11">
      <c r="A11" s="126" t="n">
        <f aca="false">A10+1</f>
        <v>10</v>
      </c>
      <c r="B11" s="127" t="s">
        <v>294</v>
      </c>
      <c r="C11" s="127" t="s">
        <v>294</v>
      </c>
      <c r="D11" s="126" t="n">
        <v>250</v>
      </c>
      <c r="E11" s="126" t="n">
        <v>121</v>
      </c>
    </row>
    <row collapsed="false" customFormat="false" customHeight="true" hidden="false" ht="136.5" outlineLevel="0" r="12">
      <c r="A12" s="126" t="n">
        <f aca="false">A11+1</f>
        <v>11</v>
      </c>
      <c r="B12" s="127" t="s">
        <v>295</v>
      </c>
      <c r="C12" s="127" t="s">
        <v>295</v>
      </c>
      <c r="D12" s="126" t="n">
        <v>250</v>
      </c>
      <c r="E12" s="126" t="n">
        <v>121</v>
      </c>
    </row>
    <row collapsed="false" customFormat="false" customHeight="true" hidden="false" ht="123.75" outlineLevel="0" r="13">
      <c r="A13" s="126" t="n">
        <f aca="false">A12+1</f>
        <v>12</v>
      </c>
      <c r="B13" s="127" t="s">
        <v>296</v>
      </c>
      <c r="C13" s="127" t="s">
        <v>296</v>
      </c>
      <c r="D13" s="126" t="n">
        <v>250</v>
      </c>
      <c r="E13" s="126" t="n">
        <v>110</v>
      </c>
    </row>
    <row collapsed="false" customFormat="false" customHeight="true" hidden="false" ht="72" outlineLevel="0" r="14">
      <c r="A14" s="126" t="n">
        <f aca="false">A13+1</f>
        <v>13</v>
      </c>
      <c r="B14" s="127" t="s">
        <v>297</v>
      </c>
      <c r="C14" s="127" t="s">
        <v>297</v>
      </c>
      <c r="D14" s="126" t="n">
        <v>250</v>
      </c>
      <c r="E14" s="126" t="n">
        <v>66</v>
      </c>
    </row>
    <row collapsed="false" customFormat="false" customHeight="true" hidden="false" ht="72.75" outlineLevel="0" r="15">
      <c r="A15" s="126" t="n">
        <f aca="false">A14+1</f>
        <v>14</v>
      </c>
      <c r="B15" s="127" t="s">
        <v>298</v>
      </c>
      <c r="C15" s="127" t="s">
        <v>298</v>
      </c>
      <c r="D15" s="126" t="n">
        <v>250</v>
      </c>
      <c r="E15" s="126" t="n">
        <v>66</v>
      </c>
    </row>
    <row collapsed="false" customFormat="false" customHeight="true" hidden="false" ht="72" outlineLevel="0" r="16">
      <c r="A16" s="126" t="n">
        <f aca="false">A15+1</f>
        <v>15</v>
      </c>
      <c r="B16" s="127" t="s">
        <v>299</v>
      </c>
      <c r="C16" s="127" t="s">
        <v>299</v>
      </c>
      <c r="D16" s="126" t="n">
        <v>250</v>
      </c>
      <c r="E16" s="126" t="n">
        <v>66</v>
      </c>
    </row>
    <row collapsed="false" customFormat="false" customHeight="true" hidden="false" ht="72" outlineLevel="0" r="17">
      <c r="A17" s="126" t="n">
        <f aca="false">A16+1</f>
        <v>16</v>
      </c>
      <c r="B17" s="127" t="s">
        <v>300</v>
      </c>
      <c r="C17" s="127" t="s">
        <v>300</v>
      </c>
      <c r="D17" s="126" t="n">
        <v>250</v>
      </c>
      <c r="E17" s="126" t="n">
        <v>66</v>
      </c>
    </row>
    <row collapsed="false" customFormat="false" customHeight="true" hidden="false" ht="73.5" outlineLevel="0" r="18">
      <c r="A18" s="126" t="n">
        <f aca="false">A17+1</f>
        <v>17</v>
      </c>
      <c r="B18" s="127" t="s">
        <v>301</v>
      </c>
      <c r="C18" s="127" t="s">
        <v>301</v>
      </c>
      <c r="D18" s="126" t="n">
        <v>250</v>
      </c>
      <c r="E18" s="126" t="n">
        <v>66</v>
      </c>
    </row>
    <row collapsed="false" customFormat="false" customHeight="true" hidden="false" ht="110.25" outlineLevel="0" r="19">
      <c r="A19" s="126" t="n">
        <f aca="false">A18+1</f>
        <v>18</v>
      </c>
      <c r="B19" s="127" t="s">
        <v>302</v>
      </c>
      <c r="C19" s="127" t="s">
        <v>302</v>
      </c>
      <c r="D19" s="126" t="n">
        <v>250</v>
      </c>
      <c r="E19" s="126" t="n">
        <v>99</v>
      </c>
    </row>
    <row collapsed="false" customFormat="false" customHeight="false" hidden="false" ht="14.1" outlineLevel="0" r="20">
      <c r="A20" s="128"/>
      <c r="B20" s="129" t="s">
        <v>303</v>
      </c>
      <c r="C20" s="128"/>
    </row>
  </sheetData>
  <mergeCells count="1">
    <mergeCell ref="A1:C1"/>
  </mergeCells>
  <printOptions headings="false" gridLines="false" gridLinesSet="true" horizontalCentered="false" verticalCentered="false"/>
  <pageMargins left="0.747916666666667" right="0.747916666666667" top="0.984027777777778" bottom="0.984027777777778"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33488</TotalTime>
  <Application>LibreOffice/3.6$Linux_X86_64 LibreOffice_project/e29a214-2bbed72-0621de6-a97528c-8f066d</Applicat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2001-01-19T13:29:45.00Z</dcterms:created>
  <dc:creator>DATEV eG</dc:creator>
  <cp:lastPrinted>2010-10-29T15:08:37.00Z</cp:lastPrinted>
  <dcterms:modified xsi:type="dcterms:W3CDTF">2012-06-11T15:06:36.00Z</dcterms:modified>
  <cp:revision>26</cp:revision>
  <dc:title>Kassenerfassung</dc:title>
</cp:coreProperties>
</file>