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30" yWindow="120" windowWidth="19035" windowHeight="11760"/>
  </bookViews>
  <sheets>
    <sheet name="Лист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Irtysh">[1]иртышская!$A$5:$G$42</definedName>
    <definedName name="KTP">'[2]5'!#REF!</definedName>
    <definedName name="kW_а_ген1">#REF!</definedName>
    <definedName name="kW_а_ген3">#REF!</definedName>
    <definedName name="line">'[2]5'!#REF!</definedName>
    <definedName name="qr110to10">'[3]баланс квадраты ПЭС'!#REF!</definedName>
    <definedName name="qr110to35">'[3]баланс квадраты ПЭС'!#REF!</definedName>
    <definedName name="qr220to10_2">'[3]баланс квадраты ПЭС'!#REF!</definedName>
    <definedName name="qr220to110">'[3]баланс квадраты ПЭС'!#REF!</definedName>
    <definedName name="qr220to35">'[3]баланс квадраты ПЭС'!#REF!</definedName>
    <definedName name="qr35to10">'[3]баланс квадраты ПЭС'!#REF!</definedName>
    <definedName name="Razd1End">#REF!</definedName>
    <definedName name="Razd1Start">#REF!</definedName>
    <definedName name="Razd2End">#REF!</definedName>
    <definedName name="Razd2Start">#REF!</definedName>
    <definedName name="Razd3Start">#REF!</definedName>
    <definedName name="Razd4End">#REF!</definedName>
    <definedName name="Razd4Start">#REF!</definedName>
    <definedName name="Razd5End">#REF!</definedName>
    <definedName name="Razd5Start">#REF!</definedName>
    <definedName name="Razd6End">#REF!</definedName>
    <definedName name="Razd6Start">#REF!</definedName>
    <definedName name="Razd7End">#REF!</definedName>
    <definedName name="Razd7Start">#REF!</definedName>
    <definedName name="tavrich">[1]таврическая!$A$4:$G$31</definedName>
    <definedName name="ВЫР">'[4]Баланс по ТЭЦ-1'!$J$6</definedName>
    <definedName name="ДатаТекст">'[5]Титульный лист С-П'!#REF!</definedName>
    <definedName name="ктр">'[2]5'!#REF!</definedName>
    <definedName name="мДата">[4]Настройки!$B$8</definedName>
    <definedName name="НБд">'[4]Баланс по ТЭЦ-1'!$N$381</definedName>
    <definedName name="о_165">#REF!</definedName>
    <definedName name="о_166">#REF!</definedName>
    <definedName name="о_167">#REF!</definedName>
    <definedName name="о_168">#REF!</definedName>
    <definedName name="о_170">#REF!</definedName>
    <definedName name="о_171">#REF!</definedName>
    <definedName name="о_224">#REF!</definedName>
    <definedName name="о_225">#REF!</definedName>
    <definedName name="о_235">#REF!</definedName>
    <definedName name="о_236">#REF!</definedName>
    <definedName name="о_249">#REF!</definedName>
    <definedName name="о_250">#REF!</definedName>
    <definedName name="о_251">#REF!</definedName>
    <definedName name="о_252">#REF!</definedName>
    <definedName name="о_531">#REF!</definedName>
    <definedName name="о_532">#REF!</definedName>
    <definedName name="о_533">#REF!</definedName>
    <definedName name="о_553">#REF!</definedName>
    <definedName name="о_555i">#REF!</definedName>
    <definedName name="о_556">[1]таврическая!$G$7</definedName>
    <definedName name="о_557">[1]таврическая!$G$9</definedName>
    <definedName name="о_мв10ат1i">#REF!</definedName>
    <definedName name="о_мв10ат2i">#REF!</definedName>
    <definedName name="о_шсов220">[1]иртышская!$G$18</definedName>
    <definedName name="ОТДАЧА">'[4]Баланс по ТЭЦ-1'!$J$99</definedName>
    <definedName name="Отдача_ГРУ">'[4]Баланс по ТЭЦ-1'!$J$120</definedName>
    <definedName name="Отдача110">'[4]Баланс по ТЭЦ-1'!$J$100</definedName>
    <definedName name="ОтпВСеть">#REF!</definedName>
    <definedName name="п_165">#REF!</definedName>
    <definedName name="п_166">#REF!</definedName>
    <definedName name="п_167">#REF!</definedName>
    <definedName name="п_168">#REF!</definedName>
    <definedName name="п_170">#REF!</definedName>
    <definedName name="п_171">#REF!</definedName>
    <definedName name="п_224">#REF!</definedName>
    <definedName name="п_225">#REF!</definedName>
    <definedName name="п_235">#REF!</definedName>
    <definedName name="п_236">#REF!</definedName>
    <definedName name="п_249">#REF!</definedName>
    <definedName name="п_250">#REF!</definedName>
    <definedName name="п_251">#REF!</definedName>
    <definedName name="п_252">#REF!</definedName>
    <definedName name="п_531">#REF!</definedName>
    <definedName name="п_532">#REF!</definedName>
    <definedName name="п_533">#REF!</definedName>
    <definedName name="п_553">#REF!</definedName>
    <definedName name="п_555i">#REF!</definedName>
    <definedName name="п_556">[1]таврическая!$G$6</definedName>
    <definedName name="п_557">[1]таврическая!$G$8</definedName>
    <definedName name="п_в15ат1">#REF!</definedName>
    <definedName name="п_в15ат2">#REF!</definedName>
    <definedName name="п_мв10ат1i">#REF!</definedName>
    <definedName name="п_мв10ат2i">#REF!</definedName>
    <definedName name="п_ф6">#REF!</definedName>
    <definedName name="п_ф9">#REF!</definedName>
    <definedName name="п_шсов220">[1]иртышская!$G$17</definedName>
    <definedName name="пер11">'[6]2011'!$A$7:$A$95</definedName>
    <definedName name="ПО11нар">'[6]2011'!$FH$7:$FH$95</definedName>
    <definedName name="Потери">#REF!</definedName>
    <definedName name="Потери110">#REF!</definedName>
    <definedName name="Потери6">#REF!</definedName>
    <definedName name="ПотериРУ">#REF!</definedName>
    <definedName name="ПотериТР">#REF!</definedName>
    <definedName name="ПотериТРСН">#REF!</definedName>
    <definedName name="ППЖТ">'[4]Баланс по ТЭЦ-1'!$J$194</definedName>
    <definedName name="ПРИЕМ">'[4]Баланс по ТЭЦ-1'!$J$86</definedName>
    <definedName name="Прием110">'[4]Баланс по ТЭЦ-1'!$J$87</definedName>
    <definedName name="признак">'[7]Расчеты с потребителями'!$AM$10:$AM$13</definedName>
    <definedName name="ПРИХОД">'[4]Баланс по ТЭЦ-1'!$J$186</definedName>
    <definedName name="ПрНуж">'[4]Баланс по ТЭЦ-1'!$J$198</definedName>
    <definedName name="скл">#REF!</definedName>
    <definedName name="СН">'[4]Баланс по ТЭЦ-1'!$J$24</definedName>
    <definedName name="СН_Б">[1]сибирь!$H$16</definedName>
    <definedName name="СН_З">#REF!</definedName>
    <definedName name="СН_И">#REF!</definedName>
    <definedName name="СН_С">#REF!</definedName>
    <definedName name="СН_Т">'[8]табл 1'!#REF!</definedName>
    <definedName name="ФСН">'[4]Баланс по ТЭЦ-1'!$J$58</definedName>
    <definedName name="ФЦН1">'[4]Баланс по ТЭЦ-1'!$J$152</definedName>
    <definedName name="ФЦН2">'[4]Баланс по ТЭЦ-1'!$J$153</definedName>
    <definedName name="ХН">'[4]Баланс по ТЭЦ-1'!$J$68</definedName>
    <definedName name="ы11">'[8]табл 1'!#REF!</definedName>
  </definedNames>
  <calcPr calcId="125725"/>
</workbook>
</file>

<file path=xl/calcChain.xml><?xml version="1.0" encoding="utf-8"?>
<calcChain xmlns="http://schemas.openxmlformats.org/spreadsheetml/2006/main">
  <c r="Q38" i="1"/>
  <c r="P38"/>
  <c r="M48"/>
  <c r="M49"/>
  <c r="S56" l="1"/>
  <c r="C41" l="1"/>
  <c r="F41"/>
  <c r="A37"/>
  <c r="I49" l="1"/>
  <c r="E41"/>
  <c r="D41"/>
  <c r="B41"/>
  <c r="C11"/>
  <c r="E11"/>
  <c r="G12"/>
  <c r="B11" s="1"/>
  <c r="F11"/>
  <c r="D11" l="1"/>
  <c r="R56"/>
  <c r="M61" s="1"/>
  <c r="Q56"/>
  <c r="L61" s="1"/>
  <c r="P56"/>
  <c r="K61" s="1"/>
  <c r="N56"/>
  <c r="M59"/>
  <c r="J84" l="1"/>
  <c r="H84"/>
  <c r="K84" s="1"/>
  <c r="G84"/>
  <c r="L78"/>
  <c r="K78"/>
  <c r="J78"/>
  <c r="M78" s="1"/>
  <c r="F78"/>
  <c r="L69"/>
  <c r="K69"/>
  <c r="J69"/>
  <c r="F64"/>
  <c r="F65" s="1"/>
  <c r="E64"/>
  <c r="D64"/>
  <c r="C64"/>
  <c r="H63"/>
  <c r="K62"/>
  <c r="F62"/>
  <c r="E62"/>
  <c r="D62"/>
  <c r="C62"/>
  <c r="Q61"/>
  <c r="M62"/>
  <c r="L62"/>
  <c r="B61"/>
  <c r="M8"/>
  <c r="K8"/>
  <c r="J8"/>
  <c r="Q8" s="1"/>
  <c r="H8"/>
  <c r="F8"/>
  <c r="D8"/>
  <c r="B64" l="1"/>
  <c r="J61"/>
  <c r="J62" s="1"/>
  <c r="L8"/>
  <c r="B62"/>
</calcChain>
</file>

<file path=xl/sharedStrings.xml><?xml version="1.0" encoding="utf-8"?>
<sst xmlns="http://schemas.openxmlformats.org/spreadsheetml/2006/main" count="120" uniqueCount="76">
  <si>
    <t>Наименование филиала/МРСК</t>
  </si>
  <si>
    <t>Бизнес-план на 2011 год</t>
  </si>
  <si>
    <t>Факт за 2011 год</t>
  </si>
  <si>
    <t>Отклонение, %</t>
  </si>
  <si>
    <t>Отпуск э/э  в сеть</t>
  </si>
  <si>
    <t>Отпуск э/э из сети в границах МРСК/РСК</t>
  </si>
  <si>
    <t>Потери</t>
  </si>
  <si>
    <t>Объем</t>
  </si>
  <si>
    <t>% к отпуску в сеть</t>
  </si>
  <si>
    <t>5=4/2</t>
  </si>
  <si>
    <t>9=8/6*100</t>
  </si>
  <si>
    <t>10=</t>
  </si>
  <si>
    <t>11=</t>
  </si>
  <si>
    <t>12=</t>
  </si>
  <si>
    <t>13=</t>
  </si>
  <si>
    <t>*100</t>
  </si>
  <si>
    <t>(6-2) /2</t>
  </si>
  <si>
    <t>(7-3)/3</t>
  </si>
  <si>
    <t>(8-4) /4</t>
  </si>
  <si>
    <t>Свердловэнерго</t>
  </si>
  <si>
    <t>пром</t>
  </si>
  <si>
    <t>сх</t>
  </si>
  <si>
    <t>муниципал</t>
  </si>
  <si>
    <t>население</t>
  </si>
  <si>
    <t>тсо</t>
  </si>
  <si>
    <t>ООО «Русэнергоресурс»</t>
  </si>
  <si>
    <t>ООО «Русэнергосбыт»</t>
  </si>
  <si>
    <t>ООО «Атомэнергосбыт»</t>
  </si>
  <si>
    <t>-76,255*</t>
  </si>
  <si>
    <t>ООО «Металлэнергофинанс»</t>
  </si>
  <si>
    <t>ИТОГО</t>
  </si>
  <si>
    <t>Отпуск в сеть</t>
  </si>
  <si>
    <t>Общие потери электроэнергии</t>
  </si>
  <si>
    <t>Динамика потерь</t>
  </si>
  <si>
    <t>2010 г.</t>
  </si>
  <si>
    <t>2011 г.</t>
  </si>
  <si>
    <t>2011/2010</t>
  </si>
  <si>
    <t>млн. кВтч</t>
  </si>
  <si>
    <t>%, отчетный</t>
  </si>
  <si>
    <t>%, в сопост. усл.</t>
  </si>
  <si>
    <t>%</t>
  </si>
  <si>
    <t>потери</t>
  </si>
  <si>
    <t>Плановые показатели</t>
  </si>
  <si>
    <t>Фактические показатели</t>
  </si>
  <si>
    <t>Отклонение,%</t>
  </si>
  <si>
    <t xml:space="preserve"> Объем потерь, млн. кВтч</t>
  </si>
  <si>
    <t>Объем затрат, млн. руб. без учета НДС</t>
  </si>
  <si>
    <t>Средний тариф, руб./ тыс. кВтч</t>
  </si>
  <si>
    <t xml:space="preserve"> Средний тариф, руб./ тыс. кВтч</t>
  </si>
  <si>
    <t xml:space="preserve"> Объем потерь</t>
  </si>
  <si>
    <t>Объем затрат</t>
  </si>
  <si>
    <t>Средний тариф</t>
  </si>
  <si>
    <t>Всего</t>
  </si>
  <si>
    <t>Ст-ть</t>
  </si>
  <si>
    <t>НП ОРЭ (справочно)</t>
  </si>
  <si>
    <t>филиал 1</t>
  </si>
  <si>
    <t>Наименование филиала /МРСК</t>
  </si>
  <si>
    <t>Учтено в ТБР</t>
  </si>
  <si>
    <t>Объем затрат, млн. руб., без учета НДС</t>
  </si>
  <si>
    <t>в т.ч. по ставке на мощность</t>
  </si>
  <si>
    <t>Объем затрат, млн.руб, без учета НДС</t>
  </si>
  <si>
    <t>Суммарный полезный отпуск филиала "Свердловэнерго" в 2011 году составил 33,7 млрд.</t>
  </si>
  <si>
    <t>Распределение полезного отпуска филиала "Св по видам напряжений в 2011г.</t>
  </si>
  <si>
    <t>Проблемные потребители ПМ: 1. Русэнергоресурс, Русэнергосбыт, УАЗ</t>
  </si>
  <si>
    <t>В 2011г. На прямой договор с ОАО "ФСК ЕЭС" выходили четыре потребителя "последней мили":</t>
  </si>
  <si>
    <t>ООО "Русэнергоресурс", ООО "Русэнергосбыт", ООО "Атомэнергосбыт", ООО "Металлэнергофинанс".</t>
  </si>
  <si>
    <t xml:space="preserve">Полезный отпуск в границах филиала "Свердловэнерго" по данным потребителям суммарно за 2011г. </t>
  </si>
  <si>
    <t>составил 2,45 млрд. кВтч или 7,26% от всего полезного отпуска филиала</t>
  </si>
  <si>
    <t>ожидание 2012г.</t>
  </si>
  <si>
    <t>ПО</t>
  </si>
  <si>
    <t>потребители ПМ</t>
  </si>
  <si>
    <t>6-10</t>
  </si>
  <si>
    <t>Полезный отпуск филиала</t>
  </si>
  <si>
    <t>итого</t>
  </si>
  <si>
    <t>в т.ч. Потребители "ПМ"</t>
  </si>
  <si>
    <t>Полезный отпуск филиала ожидание 2012г.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</si>
</sst>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General_)"/>
    <numFmt numFmtId="169" formatCode="0.0"/>
  </numFmts>
  <fonts count="3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B0F0"/>
      <name val="Times New Roman"/>
      <family val="1"/>
      <charset val="204"/>
    </font>
    <font>
      <sz val="10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8"/>
      <name val="Optima"/>
    </font>
    <font>
      <sz val="8"/>
      <name val="Helv"/>
      <charset val="204"/>
    </font>
    <font>
      <sz val="10"/>
      <name val="Helv"/>
    </font>
    <font>
      <sz val="8"/>
      <name val="Helv"/>
    </font>
    <font>
      <sz val="10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2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rgb="FFA7FB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93">
    <xf numFmtId="0" fontId="0" fillId="0" borderId="0"/>
    <xf numFmtId="0" fontId="10" fillId="0" borderId="12">
      <protection locked="0"/>
    </xf>
    <xf numFmtId="44" fontId="10" fillId="0" borderId="0">
      <protection locked="0"/>
    </xf>
    <xf numFmtId="44" fontId="10" fillId="0" borderId="0">
      <protection locked="0"/>
    </xf>
    <xf numFmtId="44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4" fillId="0" borderId="0"/>
    <xf numFmtId="0" fontId="15" fillId="0" borderId="0"/>
    <xf numFmtId="0" fontId="16" fillId="0" borderId="0"/>
    <xf numFmtId="0" fontId="17" fillId="0" borderId="0" applyNumberFormat="0">
      <alignment horizontal="left"/>
    </xf>
    <xf numFmtId="0" fontId="18" fillId="4" borderId="0">
      <alignment horizontal="left" vertical="top"/>
    </xf>
    <xf numFmtId="0" fontId="19" fillId="5" borderId="0">
      <alignment horizontal="center" vertical="center"/>
    </xf>
    <xf numFmtId="4" fontId="20" fillId="6" borderId="13" applyNumberFormat="0" applyProtection="0">
      <alignment vertical="center"/>
    </xf>
    <xf numFmtId="4" fontId="21" fillId="6" borderId="13" applyNumberFormat="0" applyProtection="0">
      <alignment vertical="center"/>
    </xf>
    <xf numFmtId="4" fontId="20" fillId="6" borderId="13" applyNumberFormat="0" applyProtection="0">
      <alignment horizontal="left" vertical="center" indent="1"/>
    </xf>
    <xf numFmtId="4" fontId="20" fillId="6" borderId="13" applyNumberFormat="0" applyProtection="0">
      <alignment horizontal="left" vertical="center" indent="1"/>
    </xf>
    <xf numFmtId="0" fontId="12" fillId="7" borderId="13" applyNumberFormat="0" applyProtection="0">
      <alignment horizontal="left" vertical="center" indent="1"/>
    </xf>
    <xf numFmtId="4" fontId="20" fillId="8" borderId="13" applyNumberFormat="0" applyProtection="0">
      <alignment horizontal="right" vertical="center"/>
    </xf>
    <xf numFmtId="4" fontId="20" fillId="9" borderId="13" applyNumberFormat="0" applyProtection="0">
      <alignment horizontal="right" vertical="center"/>
    </xf>
    <xf numFmtId="4" fontId="20" fillId="10" borderId="13" applyNumberFormat="0" applyProtection="0">
      <alignment horizontal="right" vertical="center"/>
    </xf>
    <xf numFmtId="4" fontId="20" fillId="11" borderId="13" applyNumberFormat="0" applyProtection="0">
      <alignment horizontal="right" vertical="center"/>
    </xf>
    <xf numFmtId="4" fontId="20" fillId="12" borderId="13" applyNumberFormat="0" applyProtection="0">
      <alignment horizontal="right" vertical="center"/>
    </xf>
    <xf numFmtId="4" fontId="20" fillId="13" borderId="13" applyNumberFormat="0" applyProtection="0">
      <alignment horizontal="right" vertical="center"/>
    </xf>
    <xf numFmtId="4" fontId="20" fillId="14" borderId="13" applyNumberFormat="0" applyProtection="0">
      <alignment horizontal="right" vertical="center"/>
    </xf>
    <xf numFmtId="4" fontId="20" fillId="15" borderId="13" applyNumberFormat="0" applyProtection="0">
      <alignment horizontal="right" vertical="center"/>
    </xf>
    <xf numFmtId="4" fontId="20" fillId="16" borderId="13" applyNumberFormat="0" applyProtection="0">
      <alignment horizontal="right" vertical="center"/>
    </xf>
    <xf numFmtId="4" fontId="22" fillId="17" borderId="13" applyNumberFormat="0" applyProtection="0">
      <alignment horizontal="left" vertical="center" indent="1"/>
    </xf>
    <xf numFmtId="4" fontId="20" fillId="18" borderId="14" applyNumberFormat="0" applyProtection="0">
      <alignment horizontal="left" vertical="center" indent="1"/>
    </xf>
    <xf numFmtId="4" fontId="23" fillId="19" borderId="0" applyNumberFormat="0" applyProtection="0">
      <alignment horizontal="left" vertical="center" indent="1"/>
    </xf>
    <xf numFmtId="0" fontId="12" fillId="7" borderId="13" applyNumberFormat="0" applyProtection="0">
      <alignment horizontal="left" vertical="center" indent="1"/>
    </xf>
    <xf numFmtId="4" fontId="18" fillId="18" borderId="13" applyNumberFormat="0" applyProtection="0">
      <alignment horizontal="left" vertical="center" indent="1"/>
    </xf>
    <xf numFmtId="4" fontId="18" fillId="20" borderId="13" applyNumberFormat="0" applyProtection="0">
      <alignment horizontal="left" vertical="center" indent="1"/>
    </xf>
    <xf numFmtId="0" fontId="12" fillId="20" borderId="13" applyNumberFormat="0" applyProtection="0">
      <alignment horizontal="left" vertical="center" indent="1"/>
    </xf>
    <xf numFmtId="0" fontId="12" fillId="20" borderId="13" applyNumberFormat="0" applyProtection="0">
      <alignment horizontal="left" vertical="center" indent="1"/>
    </xf>
    <xf numFmtId="0" fontId="12" fillId="21" borderId="13" applyNumberFormat="0" applyProtection="0">
      <alignment horizontal="left" vertical="center" indent="1"/>
    </xf>
    <xf numFmtId="0" fontId="12" fillId="21" borderId="13" applyNumberFormat="0" applyProtection="0">
      <alignment horizontal="left" vertical="center" indent="1"/>
    </xf>
    <xf numFmtId="0" fontId="12" fillId="22" borderId="13" applyNumberFormat="0" applyProtection="0">
      <alignment horizontal="left" vertical="center" indent="1"/>
    </xf>
    <xf numFmtId="0" fontId="12" fillId="22" borderId="13" applyNumberFormat="0" applyProtection="0">
      <alignment horizontal="left" vertical="center" indent="1"/>
    </xf>
    <xf numFmtId="0" fontId="12" fillId="7" borderId="13" applyNumberFormat="0" applyProtection="0">
      <alignment horizontal="left" vertical="center" indent="1"/>
    </xf>
    <xf numFmtId="0" fontId="12" fillId="7" borderId="13" applyNumberFormat="0" applyProtection="0">
      <alignment horizontal="left" vertical="center" indent="1"/>
    </xf>
    <xf numFmtId="4" fontId="20" fillId="23" borderId="13" applyNumberFormat="0" applyProtection="0">
      <alignment vertical="center"/>
    </xf>
    <xf numFmtId="4" fontId="21" fillId="23" borderId="13" applyNumberFormat="0" applyProtection="0">
      <alignment vertical="center"/>
    </xf>
    <xf numFmtId="4" fontId="20" fillId="23" borderId="13" applyNumberFormat="0" applyProtection="0">
      <alignment horizontal="left" vertical="center" indent="1"/>
    </xf>
    <xf numFmtId="4" fontId="20" fillId="23" borderId="13" applyNumberFormat="0" applyProtection="0">
      <alignment horizontal="left" vertical="center" indent="1"/>
    </xf>
    <xf numFmtId="4" fontId="20" fillId="18" borderId="13" applyNumberFormat="0" applyProtection="0">
      <alignment horizontal="right" vertical="center"/>
    </xf>
    <xf numFmtId="4" fontId="21" fillId="18" borderId="13" applyNumberFormat="0" applyProtection="0">
      <alignment horizontal="right" vertical="center"/>
    </xf>
    <xf numFmtId="0" fontId="12" fillId="7" borderId="13" applyNumberFormat="0" applyProtection="0">
      <alignment horizontal="left" vertical="center" indent="1"/>
    </xf>
    <xf numFmtId="0" fontId="12" fillId="7" borderId="13" applyNumberFormat="0" applyProtection="0">
      <alignment horizontal="left" vertical="center" indent="1"/>
    </xf>
    <xf numFmtId="0" fontId="24" fillId="0" borderId="0"/>
    <xf numFmtId="4" fontId="25" fillId="18" borderId="13" applyNumberFormat="0" applyProtection="0">
      <alignment horizontal="right" vertical="center"/>
    </xf>
    <xf numFmtId="168" fontId="26" fillId="0" borderId="15">
      <protection locked="0"/>
    </xf>
    <xf numFmtId="0" fontId="27" fillId="0" borderId="16" applyBorder="0">
      <alignment horizontal="center" vertical="center" wrapText="1"/>
    </xf>
    <xf numFmtId="168" fontId="28" fillId="24" borderId="15"/>
    <xf numFmtId="4" fontId="29" fillId="6" borderId="10" applyBorder="0">
      <alignment horizontal="right"/>
    </xf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30" fillId="0" borderId="0"/>
    <xf numFmtId="0" fontId="3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9" fontId="32" fillId="6" borderId="17" applyNumberFormat="0" applyBorder="0" applyAlignment="0">
      <alignment vertical="center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29" fillId="25" borderId="0" applyFont="0" applyBorder="0">
      <alignment horizontal="right"/>
    </xf>
    <xf numFmtId="44" fontId="10" fillId="0" borderId="0">
      <protection locked="0"/>
    </xf>
  </cellStyleXfs>
  <cellXfs count="74">
    <xf numFmtId="0" fontId="0" fillId="0" borderId="0" xfId="0"/>
    <xf numFmtId="0" fontId="3" fillId="2" borderId="7" xfId="0" applyFont="1" applyFill="1" applyBorder="1" applyAlignment="1">
      <alignment horizontal="center" textRotation="90" wrapText="1"/>
    </xf>
    <xf numFmtId="0" fontId="3" fillId="0" borderId="8" xfId="0" applyFont="1" applyBorder="1" applyAlignment="1">
      <alignment horizontal="center"/>
    </xf>
    <xf numFmtId="16" fontId="3" fillId="0" borderId="8" xfId="0" applyNumberFormat="1" applyFont="1" applyBorder="1" applyAlignment="1">
      <alignment horizontal="center"/>
    </xf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6" xfId="0" applyFont="1" applyBorder="1"/>
    <xf numFmtId="4" fontId="3" fillId="0" borderId="7" xfId="0" applyNumberFormat="1" applyFont="1" applyBorder="1"/>
    <xf numFmtId="10" fontId="3" fillId="0" borderId="7" xfId="0" applyNumberFormat="1" applyFont="1" applyBorder="1"/>
    <xf numFmtId="10" fontId="3" fillId="0" borderId="7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5" fillId="0" borderId="6" xfId="0" applyFont="1" applyBorder="1"/>
    <xf numFmtId="0" fontId="4" fillId="0" borderId="7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1" fontId="0" fillId="0" borderId="0" xfId="0" applyNumberFormat="1"/>
    <xf numFmtId="3" fontId="0" fillId="0" borderId="0" xfId="0" applyNumberFormat="1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6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3" fontId="0" fillId="0" borderId="10" xfId="0" applyNumberFormat="1" applyBorder="1"/>
    <xf numFmtId="3" fontId="0" fillId="0" borderId="11" xfId="0" applyNumberFormat="1" applyBorder="1"/>
    <xf numFmtId="4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wrapText="1"/>
    </xf>
    <xf numFmtId="0" fontId="9" fillId="2" borderId="8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9" fillId="3" borderId="6" xfId="0" applyFont="1" applyFill="1" applyBorder="1"/>
    <xf numFmtId="4" fontId="9" fillId="3" borderId="7" xfId="0" applyNumberFormat="1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10" fontId="9" fillId="3" borderId="7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wrapText="1"/>
    </xf>
    <xf numFmtId="0" fontId="9" fillId="3" borderId="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wrapText="1"/>
    </xf>
    <xf numFmtId="10" fontId="9" fillId="3" borderId="0" xfId="0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16" fontId="0" fillId="0" borderId="0" xfId="0" quotePrefix="1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textRotation="90" wrapText="1"/>
    </xf>
    <xf numFmtId="0" fontId="3" fillId="2" borderId="6" xfId="0" applyFont="1" applyFill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10" fontId="9" fillId="3" borderId="2" xfId="0" applyNumberFormat="1" applyFont="1" applyFill="1" applyBorder="1" applyAlignment="1">
      <alignment horizontal="center"/>
    </xf>
    <xf numFmtId="10" fontId="9" fillId="3" borderId="4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</cellXfs>
  <cellStyles count="193">
    <cellStyle name="’ћѓћ‚›‰" xfId="1"/>
    <cellStyle name="”ќђќ‘ћ‚›‰" xfId="2"/>
    <cellStyle name="”љ‘ђћ‚ђќќ›‰" xfId="3"/>
    <cellStyle name="„…ќ…†ќ›‰" xfId="4"/>
    <cellStyle name="‡ђѓћ‹ћ‚ћљ1" xfId="5"/>
    <cellStyle name="‡ђѓћ‹ћ‚ћљ2" xfId="6"/>
    <cellStyle name="Comma [0]_irl tel sep5" xfId="7"/>
    <cellStyle name="Comma_irl tel sep5" xfId="8"/>
    <cellStyle name="Currency [0]" xfId="9"/>
    <cellStyle name="Currency_irl tel sep5" xfId="10"/>
    <cellStyle name="Normal_ASUS" xfId="11"/>
    <cellStyle name="Normal1" xfId="12"/>
    <cellStyle name="normбlnм_laroux" xfId="13"/>
    <cellStyle name="Price_Body" xfId="14"/>
    <cellStyle name="S0" xfId="15"/>
    <cellStyle name="S3_Лист4 (2)" xfId="16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resData" xfId="45"/>
    <cellStyle name="SAPBEXresDataEmph" xfId="46"/>
    <cellStyle name="SAPBEXresItem" xfId="47"/>
    <cellStyle name="SAPBEXresItemX" xfId="48"/>
    <cellStyle name="SAPBEXstdData" xfId="49"/>
    <cellStyle name="SAPBEXstdDataEmph" xfId="50"/>
    <cellStyle name="SAPBEXstdItem" xfId="51"/>
    <cellStyle name="SAPBEXstdItemX" xfId="52"/>
    <cellStyle name="SAPBEXtitle" xfId="53"/>
    <cellStyle name="SAPBEXundefined" xfId="54"/>
    <cellStyle name="Беззащитный" xfId="55"/>
    <cellStyle name="ЗаголовокСтолбца" xfId="56"/>
    <cellStyle name="Защитный" xfId="57"/>
    <cellStyle name="Значение" xfId="58"/>
    <cellStyle name="Обычный" xfId="0" builtinId="0"/>
    <cellStyle name="Обычный 2" xfId="59"/>
    <cellStyle name="Обычный 2 2" xfId="60"/>
    <cellStyle name="Обычный 2 2 2" xfId="61"/>
    <cellStyle name="Обычный 2 3" xfId="62"/>
    <cellStyle name="Обычный 2 3 2" xfId="63"/>
    <cellStyle name="Обычный 2 4" xfId="64"/>
    <cellStyle name="Обычный 2 5" xfId="65"/>
    <cellStyle name="Обычный 2 5 2" xfId="66"/>
    <cellStyle name="Обычный 2 6" xfId="67"/>
    <cellStyle name="Обычный 2 7" xfId="68"/>
    <cellStyle name="Обычный 2 8" xfId="69"/>
    <cellStyle name="Обычный 2 9" xfId="70"/>
    <cellStyle name="Обычный 2_Выручка" xfId="71"/>
    <cellStyle name="Обычный 3" xfId="72"/>
    <cellStyle name="Обычный 3 2" xfId="73"/>
    <cellStyle name="Обычный 4" xfId="74"/>
    <cellStyle name="Обычный 4 2" xfId="75"/>
    <cellStyle name="Обычный 5" xfId="76"/>
    <cellStyle name="Обычный 5 2" xfId="77"/>
    <cellStyle name="Обычный 6" xfId="78"/>
    <cellStyle name="Обычный 7" xfId="79"/>
    <cellStyle name="Обычный 8" xfId="80"/>
    <cellStyle name="Обычный 9" xfId="81"/>
    <cellStyle name="Поле ввода" xfId="82"/>
    <cellStyle name="Процентный 10" xfId="83"/>
    <cellStyle name="Процентный 10 10" xfId="84"/>
    <cellStyle name="Процентный 10 10 2" xfId="85"/>
    <cellStyle name="Процентный 10 10 3" xfId="86"/>
    <cellStyle name="Процентный 10 2" xfId="87"/>
    <cellStyle name="Процентный 10 2 2" xfId="88"/>
    <cellStyle name="Процентный 11" xfId="89"/>
    <cellStyle name="Процентный 11 2" xfId="90"/>
    <cellStyle name="Процентный 12" xfId="91"/>
    <cellStyle name="Процентный 12 2" xfId="92"/>
    <cellStyle name="Процентный 14" xfId="93"/>
    <cellStyle name="Процентный 2" xfId="94"/>
    <cellStyle name="Процентный 2 10" xfId="95"/>
    <cellStyle name="Процентный 2 10 2" xfId="96"/>
    <cellStyle name="Процентный 2 11" xfId="97"/>
    <cellStyle name="Процентный 2 12" xfId="98"/>
    <cellStyle name="Процентный 2 13" xfId="99"/>
    <cellStyle name="Процентный 2 14" xfId="100"/>
    <cellStyle name="Процентный 2 15" xfId="101"/>
    <cellStyle name="Процентный 2 16" xfId="102"/>
    <cellStyle name="Процентный 2 17" xfId="103"/>
    <cellStyle name="Процентный 2 2" xfId="104"/>
    <cellStyle name="Процентный 2 2 2" xfId="105"/>
    <cellStyle name="Процентный 2 3" xfId="106"/>
    <cellStyle name="Процентный 2 3 2" xfId="107"/>
    <cellStyle name="Процентный 2 4" xfId="108"/>
    <cellStyle name="Процентный 2 4 2" xfId="109"/>
    <cellStyle name="Процентный 2 5" xfId="110"/>
    <cellStyle name="Процентный 2 5 2" xfId="111"/>
    <cellStyle name="Процентный 2 6" xfId="112"/>
    <cellStyle name="Процентный 2 6 2" xfId="113"/>
    <cellStyle name="Процентный 2 7" xfId="114"/>
    <cellStyle name="Процентный 2 7 2" xfId="115"/>
    <cellStyle name="Процентный 2 8" xfId="116"/>
    <cellStyle name="Процентный 2 8 2" xfId="117"/>
    <cellStyle name="Процентный 2 9" xfId="118"/>
    <cellStyle name="Процентный 2 9 2" xfId="119"/>
    <cellStyle name="Процентный 3" xfId="120"/>
    <cellStyle name="Процентный 3 2" xfId="121"/>
    <cellStyle name="Процентный 3 3" xfId="122"/>
    <cellStyle name="Процентный 4" xfId="123"/>
    <cellStyle name="Процентный 4 2" xfId="124"/>
    <cellStyle name="Процентный 5" xfId="125"/>
    <cellStyle name="Процентный 5 2" xfId="126"/>
    <cellStyle name="Процентный 6" xfId="127"/>
    <cellStyle name="Процентный 6 2" xfId="128"/>
    <cellStyle name="Процентный 7" xfId="129"/>
    <cellStyle name="Процентный 7 2" xfId="130"/>
    <cellStyle name="Процентный 8" xfId="131"/>
    <cellStyle name="Процентный 8 2" xfId="132"/>
    <cellStyle name="Процентный 9" xfId="133"/>
    <cellStyle name="Процентный 9 2" xfId="134"/>
    <cellStyle name="Стиль 1" xfId="135"/>
    <cellStyle name="Тысячи [0]_3Com" xfId="136"/>
    <cellStyle name="Тысячи_3Com" xfId="137"/>
    <cellStyle name="Финансовый 10" xfId="138"/>
    <cellStyle name="Финансовый 10 10" xfId="139"/>
    <cellStyle name="Финансовый 10 10 2" xfId="140"/>
    <cellStyle name="Финансовый 10 2" xfId="141"/>
    <cellStyle name="Финансовый 10 2 2" xfId="142"/>
    <cellStyle name="Финансовый 10 3" xfId="143"/>
    <cellStyle name="Финансовый 11" xfId="144"/>
    <cellStyle name="Финансовый 11 2" xfId="145"/>
    <cellStyle name="Финансовый 12" xfId="146"/>
    <cellStyle name="Финансовый 12 2" xfId="147"/>
    <cellStyle name="Финансовый 13" xfId="148"/>
    <cellStyle name="Финансовый 14" xfId="149"/>
    <cellStyle name="Финансовый 15" xfId="150"/>
    <cellStyle name="Финансовый 2" xfId="151"/>
    <cellStyle name="Финансовый 2 10" xfId="152"/>
    <cellStyle name="Финансовый 2 10 2" xfId="153"/>
    <cellStyle name="Финансовый 2 11" xfId="154"/>
    <cellStyle name="Финансовый 2 12" xfId="155"/>
    <cellStyle name="Финансовый 2 13" xfId="156"/>
    <cellStyle name="Финансовый 2 14" xfId="157"/>
    <cellStyle name="Финансовый 2 15" xfId="158"/>
    <cellStyle name="Финансовый 2 16" xfId="159"/>
    <cellStyle name="Финансовый 2 17" xfId="160"/>
    <cellStyle name="Финансовый 2 2" xfId="161"/>
    <cellStyle name="Финансовый 2 2 2" xfId="162"/>
    <cellStyle name="Финансовый 2 3" xfId="163"/>
    <cellStyle name="Финансовый 2 3 2" xfId="164"/>
    <cellStyle name="Финансовый 2 4" xfId="165"/>
    <cellStyle name="Финансовый 2 4 2" xfId="166"/>
    <cellStyle name="Финансовый 2 5" xfId="167"/>
    <cellStyle name="Финансовый 2 5 2" xfId="168"/>
    <cellStyle name="Финансовый 2 6" xfId="169"/>
    <cellStyle name="Финансовый 2 6 2" xfId="170"/>
    <cellStyle name="Финансовый 2 7" xfId="171"/>
    <cellStyle name="Финансовый 2 7 2" xfId="172"/>
    <cellStyle name="Финансовый 2 8" xfId="173"/>
    <cellStyle name="Финансовый 2 8 2" xfId="174"/>
    <cellStyle name="Финансовый 2 9" xfId="175"/>
    <cellStyle name="Финансовый 2 9 2" xfId="176"/>
    <cellStyle name="Финансовый 3" xfId="177"/>
    <cellStyle name="Финансовый 3 2" xfId="178"/>
    <cellStyle name="Финансовый 4" xfId="179"/>
    <cellStyle name="Финансовый 4 2" xfId="180"/>
    <cellStyle name="Финансовый 5" xfId="181"/>
    <cellStyle name="Финансовый 5 2" xfId="182"/>
    <cellStyle name="Финансовый 6" xfId="183"/>
    <cellStyle name="Финансовый 6 2" xfId="184"/>
    <cellStyle name="Финансовый 7" xfId="185"/>
    <cellStyle name="Финансовый 7 2" xfId="186"/>
    <cellStyle name="Финансовый 8" xfId="187"/>
    <cellStyle name="Финансовый 8 2" xfId="188"/>
    <cellStyle name="Финансовый 9" xfId="189"/>
    <cellStyle name="Финансовый 9 2" xfId="190"/>
    <cellStyle name="Формула" xfId="191"/>
    <cellStyle name="Џђћ–…ќ’ќ›‰" xfId="1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70"/>
      <c:perspective val="30"/>
    </c:view3D>
    <c:plotArea>
      <c:layout>
        <c:manualLayout>
          <c:layoutTarget val="inner"/>
          <c:xMode val="edge"/>
          <c:yMode val="edge"/>
          <c:x val="0"/>
          <c:y val="4.6873289774948382E-2"/>
          <c:w val="1"/>
          <c:h val="0.95312671022505169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0.2160452540308607"/>
                  <c:y val="-0.45389436905659608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Промышленные</a:t>
                    </a:r>
                    <a:r>
                      <a:rPr lang="ru-RU" baseline="0"/>
                      <a:t> потребители;  22,7млрд.кВтч;  67,3%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>
                <c:manualLayout>
                  <c:x val="8.5909400213862264E-4"/>
                  <c:y val="7.4524407853273772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Сельхоз.</a:t>
                    </a:r>
                    <a:r>
                      <a:rPr lang="ru-RU" baseline="0"/>
                      <a:t> потребители; 0,1 млрд.кВтч; 0,31%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0.18304325010985276"/>
                  <c:y val="0.1380752918437554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муниципалитеты,  бюджетные организации; 0,16 млрд</a:t>
                    </a:r>
                    <a:r>
                      <a:rPr lang="ru-RU" baseline="0"/>
                      <a:t> кВтч; 0,47%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9.2097462273960078E-3"/>
                  <c:y val="-3.4638836052798945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население; 0,71млрд.кВтч; 2,12%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ru-RU"/>
                      <a:t>ТСО; 10 млрд.кВтч; 29% </a:t>
                    </a:r>
                  </a:p>
                </c:rich>
              </c:tx>
              <c:showVal val="1"/>
            </c:dLbl>
            <c:showVal val="1"/>
            <c:showLeaderLines val="1"/>
          </c:dLbls>
          <c:cat>
            <c:strRef>
              <c:f>'[9] 2-структура потребителей'!$C$13</c:f>
              <c:strCache>
                <c:ptCount val="1"/>
                <c:pt idx="0">
                  <c:v>Промышленные потребители - юридические лица и индивидуальные предприниматели с присоединенной мощностью</c:v>
                </c:pt>
              </c:strCache>
            </c:strRef>
          </c:cat>
          <c:val>
            <c:numRef>
              <c:f>Лист1!$B$12:$F$12</c:f>
              <c:numCache>
                <c:formatCode>General</c:formatCode>
                <c:ptCount val="5"/>
                <c:pt idx="0">
                  <c:v>22669992.573127318</c:v>
                </c:pt>
                <c:pt idx="1">
                  <c:v>103994.52716761545</c:v>
                </c:pt>
                <c:pt idx="2">
                  <c:v>156646.72774544521</c:v>
                </c:pt>
                <c:pt idx="3">
                  <c:v>712287.63684882503</c:v>
                </c:pt>
                <c:pt idx="4">
                  <c:v>10024784.821338566</c:v>
                </c:pt>
              </c:numCache>
            </c:numRef>
          </c:val>
        </c:ser>
        <c:ser>
          <c:idx val="1"/>
          <c:order val="1"/>
          <c:tx>
            <c:strRef>
              <c:f>'[9] 2-структура потребителей'!$C$21</c:f>
              <c:strCache>
                <c:ptCount val="1"/>
                <c:pt idx="0">
                  <c:v>Сельское хозяйство и пищевая промышленность</c:v>
                </c:pt>
              </c:strCache>
            </c:strRef>
          </c:tx>
          <c:explosion val="25"/>
          <c:val>
            <c:numLit>
              <c:formatCode>General</c:formatCode>
              <c:ptCount val="1"/>
              <c:pt idx="0">
                <c:v>1</c:v>
              </c:pt>
            </c:numLit>
          </c:val>
        </c:ser>
      </c:pie3DChart>
    </c:plotArea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0"/>
          <c:y val="0.10185185185185186"/>
          <c:w val="0.86095975503062161"/>
          <c:h val="0.89814814814814814"/>
        </c:manualLayout>
      </c:layout>
      <c:pie3DChart>
        <c:varyColors val="1"/>
        <c:ser>
          <c:idx val="0"/>
          <c:order val="0"/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ru-RU"/>
                      <a:t>220кВ; 3,5млрд.кВтч; 10,28%</a:t>
                    </a:r>
                    <a:r>
                      <a:rPr lang="ru-RU" baseline="0"/>
                      <a:t> </a:t>
                    </a:r>
                    <a:endParaRPr lang="en-US"/>
                  </a:p>
                </c:rich>
              </c:tx>
              <c:showVal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ru-RU"/>
                      <a:t>110кВ; 26,7млрд.кВтч;</a:t>
                    </a:r>
                    <a:r>
                      <a:rPr lang="ru-RU" baseline="0"/>
                      <a:t> 79,2%</a:t>
                    </a:r>
                    <a:endParaRPr lang="en-US"/>
                  </a:p>
                </c:rich>
              </c:tx>
              <c:showVal val="1"/>
            </c:dLbl>
            <c:dLbl>
              <c:idx val="2"/>
              <c:layout>
                <c:manualLayout>
                  <c:x val="-1.6171007470220069E-2"/>
                  <c:y val="6.3108652366730023E-2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35кВ; 1,24млрд.</a:t>
                    </a:r>
                    <a:r>
                      <a:rPr lang="ru-RU" baseline="0"/>
                      <a:t>.кВтч; 3,69%</a:t>
                    </a:r>
                    <a:endParaRPr lang="en-US"/>
                  </a:p>
                </c:rich>
              </c:tx>
              <c:showVal val="1"/>
            </c:dLbl>
            <c:dLbl>
              <c:idx val="3"/>
              <c:layout>
                <c:manualLayout>
                  <c:x val="2.3238188976377968E-2"/>
                  <c:y val="2.1434066431351255E-3"/>
                </c:manualLayout>
              </c:layout>
              <c:tx>
                <c:rich>
                  <a:bodyPr/>
                  <a:lstStyle/>
                  <a:p>
                    <a:r>
                      <a:rPr lang="ru-RU"/>
                      <a:t>6-10кВ; 0,98</a:t>
                    </a:r>
                    <a:r>
                      <a:rPr lang="ru-RU" baseline="0"/>
                      <a:t>млрд.кВтч; 2,92%</a:t>
                    </a:r>
                    <a:endParaRPr lang="en-US"/>
                  </a:p>
                </c:rich>
              </c:tx>
              <c:showVal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ru-RU"/>
                      <a:t>0,4кВ; 1,3млрд.кВтч; 3,95%</a:t>
                    </a:r>
                    <a:endParaRPr lang="en-US"/>
                  </a:p>
                </c:rich>
              </c:tx>
              <c:showVal val="1"/>
            </c:dLbl>
            <c:showVal val="1"/>
            <c:showLeaderLines val="1"/>
          </c:dLbls>
          <c:val>
            <c:numRef>
              <c:f>Лист1!$B$37:$F$37</c:f>
              <c:numCache>
                <c:formatCode>General</c:formatCode>
                <c:ptCount val="5"/>
                <c:pt idx="0">
                  <c:v>3459814.9425720409</c:v>
                </c:pt>
                <c:pt idx="1">
                  <c:v>26655988.788002811</c:v>
                </c:pt>
                <c:pt idx="2">
                  <c:v>1241938.0463407882</c:v>
                </c:pt>
                <c:pt idx="3">
                  <c:v>981433.534098309</c:v>
                </c:pt>
                <c:pt idx="4">
                  <c:v>1328530.9759559601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v>ОС</c:v>
          </c:tx>
          <c:cat>
            <c:numLit>
              <c:formatCode>General</c:formatCode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Лист1!$B$61:$F$61</c:f>
              <c:numCache>
                <c:formatCode>General</c:formatCode>
                <c:ptCount val="5"/>
                <c:pt idx="0">
                  <c:v>40744</c:v>
                </c:pt>
                <c:pt idx="1">
                  <c:v>40148</c:v>
                </c:pt>
                <c:pt idx="2">
                  <c:v>34511</c:v>
                </c:pt>
                <c:pt idx="3" formatCode="0">
                  <c:v>36871.0038532486</c:v>
                </c:pt>
                <c:pt idx="4" formatCode="#,##0">
                  <c:v>35751.154514076901</c:v>
                </c:pt>
              </c:numCache>
            </c:numRef>
          </c:val>
        </c:ser>
        <c:ser>
          <c:idx val="1"/>
          <c:order val="1"/>
          <c:tx>
            <c:v>ПО</c:v>
          </c:tx>
          <c:cat>
            <c:numLit>
              <c:formatCode>General</c:formatCode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Лист1!$B$62:$F$62</c:f>
              <c:numCache>
                <c:formatCode>#,##0.00</c:formatCode>
                <c:ptCount val="5"/>
                <c:pt idx="0">
                  <c:v>38002.169170522997</c:v>
                </c:pt>
                <c:pt idx="1">
                  <c:v>37754.249019779643</c:v>
                </c:pt>
                <c:pt idx="2">
                  <c:v>32205.373940188019</c:v>
                </c:pt>
                <c:pt idx="3" formatCode="0.00">
                  <c:v>34673.672615334443</c:v>
                </c:pt>
                <c:pt idx="4">
                  <c:v>33667.706295751108</c:v>
                </c:pt>
              </c:numCache>
            </c:numRef>
          </c:val>
        </c:ser>
        <c:ser>
          <c:idx val="2"/>
          <c:order val="2"/>
          <c:tx>
            <c:v>потери</c:v>
          </c:tx>
          <c:cat>
            <c:numLit>
              <c:formatCode>General</c:formatCode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2010</c:v>
              </c:pt>
              <c:pt idx="4">
                <c:v>2011</c:v>
              </c:pt>
            </c:numLit>
          </c:cat>
          <c:val>
            <c:numRef>
              <c:f>Лист1!$B$63:$F$63</c:f>
              <c:numCache>
                <c:formatCode>#,##0.00</c:formatCode>
                <c:ptCount val="5"/>
                <c:pt idx="0">
                  <c:v>2741.830829477</c:v>
                </c:pt>
                <c:pt idx="1">
                  <c:v>2393.7509802203599</c:v>
                </c:pt>
                <c:pt idx="2">
                  <c:v>2305.6260598119802</c:v>
                </c:pt>
                <c:pt idx="3">
                  <c:v>2197.3312379141598</c:v>
                </c:pt>
                <c:pt idx="4">
                  <c:v>2083.4482183257901</c:v>
                </c:pt>
              </c:numCache>
            </c:numRef>
          </c:val>
        </c:ser>
        <c:axId val="78264576"/>
        <c:axId val="78274560"/>
      </c:barChart>
      <c:catAx>
        <c:axId val="78264576"/>
        <c:scaling>
          <c:orientation val="minMax"/>
        </c:scaling>
        <c:axPos val="b"/>
        <c:numFmt formatCode="General" sourceLinked="1"/>
        <c:tickLblPos val="nextTo"/>
        <c:crossAx val="78274560"/>
        <c:crosses val="autoZero"/>
        <c:auto val="1"/>
        <c:lblAlgn val="ctr"/>
        <c:lblOffset val="100"/>
      </c:catAx>
      <c:valAx>
        <c:axId val="78274560"/>
        <c:scaling>
          <c:orientation val="minMax"/>
        </c:scaling>
        <c:axPos val="l"/>
        <c:majorGridlines/>
        <c:numFmt formatCode="General" sourceLinked="1"/>
        <c:tickLblPos val="nextTo"/>
        <c:crossAx val="782645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/>
    <c:plotArea>
      <c:layout/>
      <c:barChart>
        <c:barDir val="col"/>
        <c:grouping val="clustered"/>
        <c:ser>
          <c:idx val="0"/>
          <c:order val="0"/>
          <c:tx>
            <c:v>потери, млн. кВтч</c:v>
          </c:tx>
          <c:cat>
            <c:numLit>
              <c:formatCode>General</c:formatCode>
              <c:ptCount val="5"/>
              <c:pt idx="0">
                <c:v>2007</c:v>
              </c:pt>
              <c:pt idx="1">
                <c:v>2008</c:v>
              </c:pt>
              <c:pt idx="2">
                <c:v>2009</c:v>
              </c:pt>
              <c:pt idx="3">
                <c:v>2020</c:v>
              </c:pt>
              <c:pt idx="4">
                <c:v>2011</c:v>
              </c:pt>
            </c:numLit>
          </c:cat>
          <c:val>
            <c:numRef>
              <c:f>Лист1!$B$63:$F$63</c:f>
              <c:numCache>
                <c:formatCode>#,##0.00</c:formatCode>
                <c:ptCount val="5"/>
                <c:pt idx="0">
                  <c:v>2741.830829477</c:v>
                </c:pt>
                <c:pt idx="1">
                  <c:v>2393.7509802203599</c:v>
                </c:pt>
                <c:pt idx="2">
                  <c:v>2305.6260598119802</c:v>
                </c:pt>
                <c:pt idx="3">
                  <c:v>2197.3312379141598</c:v>
                </c:pt>
                <c:pt idx="4">
                  <c:v>2083.4482183257901</c:v>
                </c:pt>
              </c:numCache>
            </c:numRef>
          </c:val>
        </c:ser>
        <c:axId val="78281728"/>
        <c:axId val="78291712"/>
      </c:barChart>
      <c:catAx>
        <c:axId val="78281728"/>
        <c:scaling>
          <c:orientation val="minMax"/>
        </c:scaling>
        <c:axPos val="b"/>
        <c:numFmt formatCode="General" sourceLinked="1"/>
        <c:tickLblPos val="nextTo"/>
        <c:crossAx val="78291712"/>
        <c:crosses val="autoZero"/>
        <c:auto val="1"/>
        <c:lblAlgn val="ctr"/>
        <c:lblOffset val="100"/>
      </c:catAx>
      <c:valAx>
        <c:axId val="78291712"/>
        <c:scaling>
          <c:orientation val="minMax"/>
        </c:scaling>
        <c:axPos val="l"/>
        <c:majorGridlines/>
        <c:numFmt formatCode="#,##0.00" sourceLinked="1"/>
        <c:tickLblPos val="nextTo"/>
        <c:crossAx val="782817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29897462817147891"/>
          <c:y val="2.8252405949256338E-2"/>
          <c:w val="0.69948359580052444"/>
          <c:h val="0.8326195683872849"/>
        </c:manualLayout>
      </c:layout>
      <c:lineChart>
        <c:grouping val="standard"/>
        <c:ser>
          <c:idx val="0"/>
          <c:order val="0"/>
          <c:marker>
            <c:symbol val="none"/>
          </c:marker>
          <c:val>
            <c:numRef>
              <c:f>Лист1!$B$64:$F$64</c:f>
              <c:numCache>
                <c:formatCode>0.00%</c:formatCode>
                <c:ptCount val="5"/>
                <c:pt idx="0">
                  <c:v>6.7294100468216184E-2</c:v>
                </c:pt>
                <c:pt idx="1">
                  <c:v>5.9623168781019226E-2</c:v>
                </c:pt>
                <c:pt idx="2">
                  <c:v>6.6808439622496607E-2</c:v>
                </c:pt>
                <c:pt idx="3">
                  <c:v>5.9595102066106596E-2</c:v>
                </c:pt>
                <c:pt idx="4">
                  <c:v>5.8276389857716042E-2</c:v>
                </c:pt>
              </c:numCache>
            </c:numRef>
          </c:val>
        </c:ser>
        <c:ser>
          <c:idx val="1"/>
          <c:order val="1"/>
          <c:marker>
            <c:symbol val="none"/>
          </c:marker>
          <c:val>
            <c:numRef>
              <c:f>Лист1!$B$65:$F$65</c:f>
              <c:numCache>
                <c:formatCode>0.00%</c:formatCode>
                <c:ptCount val="5"/>
                <c:pt idx="0">
                  <c:v>7.0734837108335211E-2</c:v>
                </c:pt>
                <c:pt idx="1">
                  <c:v>6.3027282546955735E-2</c:v>
                </c:pt>
                <c:pt idx="2">
                  <c:v>7.0881465118694989E-2</c:v>
                </c:pt>
                <c:pt idx="3">
                  <c:v>6.3264195076509308E-2</c:v>
                </c:pt>
                <c:pt idx="4">
                  <c:v>5.8276389857716042E-2</c:v>
                </c:pt>
              </c:numCache>
            </c:numRef>
          </c:val>
        </c:ser>
        <c:marker val="1"/>
        <c:axId val="78394496"/>
        <c:axId val="78396032"/>
      </c:lineChart>
      <c:catAx>
        <c:axId val="78394496"/>
        <c:scaling>
          <c:orientation val="minMax"/>
        </c:scaling>
        <c:axPos val="b"/>
        <c:tickLblPos val="nextTo"/>
        <c:crossAx val="78396032"/>
        <c:crosses val="autoZero"/>
        <c:auto val="1"/>
        <c:lblAlgn val="ctr"/>
        <c:lblOffset val="100"/>
      </c:catAx>
      <c:valAx>
        <c:axId val="78396032"/>
        <c:scaling>
          <c:orientation val="minMax"/>
        </c:scaling>
        <c:axPos val="l"/>
        <c:majorGridlines/>
        <c:numFmt formatCode="0.00%" sourceLinked="1"/>
        <c:tickLblPos val="nextTo"/>
        <c:crossAx val="78394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Лист1!$M$47:$S$47</c:f>
              <c:strCache>
                <c:ptCount val="7"/>
                <c:pt idx="0">
                  <c:v>итого</c:v>
                </c:pt>
                <c:pt idx="1">
                  <c:v>220</c:v>
                </c:pt>
                <c:pt idx="3">
                  <c:v>110</c:v>
                </c:pt>
                <c:pt idx="4">
                  <c:v>35</c:v>
                </c:pt>
                <c:pt idx="5">
                  <c:v>6-10</c:v>
                </c:pt>
                <c:pt idx="6">
                  <c:v>0,4</c:v>
                </c:pt>
              </c:strCache>
            </c:strRef>
          </c:cat>
          <c:val>
            <c:numRef>
              <c:f>Лист1!$M$48:$S$48</c:f>
              <c:numCache>
                <c:formatCode>General</c:formatCode>
                <c:ptCount val="7"/>
                <c:pt idx="0">
                  <c:v>32307.013526005099</c:v>
                </c:pt>
                <c:pt idx="1">
                  <c:v>1062.1935396291008</c:v>
                </c:pt>
                <c:pt idx="3">
                  <c:v>18648.054658152523</c:v>
                </c:pt>
                <c:pt idx="4">
                  <c:v>1387.374527247574</c:v>
                </c:pt>
                <c:pt idx="5">
                  <c:v>8245.4906778969907</c:v>
                </c:pt>
                <c:pt idx="6">
                  <c:v>1912.9001230789031</c:v>
                </c:pt>
              </c:numCache>
            </c:numRef>
          </c:val>
        </c:ser>
        <c:ser>
          <c:idx val="1"/>
          <c:order val="1"/>
          <c:cat>
            <c:strRef>
              <c:f>Лист1!$M$47:$S$47</c:f>
              <c:strCache>
                <c:ptCount val="7"/>
                <c:pt idx="0">
                  <c:v>итого</c:v>
                </c:pt>
                <c:pt idx="1">
                  <c:v>220</c:v>
                </c:pt>
                <c:pt idx="3">
                  <c:v>110</c:v>
                </c:pt>
                <c:pt idx="4">
                  <c:v>35</c:v>
                </c:pt>
                <c:pt idx="5">
                  <c:v>6-10</c:v>
                </c:pt>
                <c:pt idx="6">
                  <c:v>0,4</c:v>
                </c:pt>
              </c:strCache>
            </c:strRef>
          </c:cat>
          <c:val>
            <c:numRef>
              <c:f>Лист1!$M$49:$S$49</c:f>
              <c:numCache>
                <c:formatCode>General</c:formatCode>
                <c:ptCount val="7"/>
                <c:pt idx="0" formatCode="#,##0.00">
                  <c:v>3792.8979780913533</c:v>
                </c:pt>
                <c:pt idx="1">
                  <c:v>1040.1346658688001</c:v>
                </c:pt>
                <c:pt idx="3">
                  <c:v>818.56557770020004</c:v>
                </c:pt>
                <c:pt idx="4">
                  <c:v>9.4207214296000004</c:v>
                </c:pt>
                <c:pt idx="5">
                  <c:v>1924.7770130927531</c:v>
                </c:pt>
                <c:pt idx="6">
                  <c:v>0</c:v>
                </c:pt>
              </c:numCache>
            </c:numRef>
          </c:val>
        </c:ser>
        <c:axId val="78416512"/>
        <c:axId val="78422400"/>
      </c:barChart>
      <c:catAx>
        <c:axId val="78416512"/>
        <c:scaling>
          <c:orientation val="minMax"/>
        </c:scaling>
        <c:axPos val="b"/>
        <c:numFmt formatCode="General" sourceLinked="1"/>
        <c:tickLblPos val="nextTo"/>
        <c:crossAx val="78422400"/>
        <c:crosses val="autoZero"/>
        <c:lblAlgn val="ctr"/>
        <c:lblOffset val="100"/>
      </c:catAx>
      <c:valAx>
        <c:axId val="78422400"/>
        <c:scaling>
          <c:orientation val="minMax"/>
        </c:scaling>
        <c:axPos val="l"/>
        <c:majorGridlines/>
        <c:numFmt formatCode="General" sourceLinked="1"/>
        <c:tickLblPos val="nextTo"/>
        <c:crossAx val="7841651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Лист1!$P$37</c:f>
              <c:strCache>
                <c:ptCount val="1"/>
                <c:pt idx="0">
                  <c:v>Полезный отпуск филиала ожидание 2012г.</c:v>
                </c:pt>
              </c:strCache>
            </c:strRef>
          </c:tx>
          <c:cat>
            <c:strRef>
              <c:f>Лист1!$O$38:$O$43</c:f>
              <c:strCache>
                <c:ptCount val="6"/>
                <c:pt idx="0">
                  <c:v>итого</c:v>
                </c:pt>
                <c:pt idx="1">
                  <c:v>220</c:v>
                </c:pt>
                <c:pt idx="2">
                  <c:v>110</c:v>
                </c:pt>
                <c:pt idx="3">
                  <c:v>35</c:v>
                </c:pt>
                <c:pt idx="4">
                  <c:v>6-10</c:v>
                </c:pt>
                <c:pt idx="5">
                  <c:v>0,4</c:v>
                </c:pt>
              </c:strCache>
            </c:strRef>
          </c:cat>
          <c:val>
            <c:numRef>
              <c:f>Лист1!$P$38:$P$43</c:f>
              <c:numCache>
                <c:formatCode>General</c:formatCode>
                <c:ptCount val="6"/>
                <c:pt idx="0">
                  <c:v>32307.013526005099</c:v>
                </c:pt>
                <c:pt idx="1">
                  <c:v>1062.1935396291008</c:v>
                </c:pt>
                <c:pt idx="2">
                  <c:v>18648.054658152523</c:v>
                </c:pt>
                <c:pt idx="3">
                  <c:v>1387.374527247574</c:v>
                </c:pt>
                <c:pt idx="4">
                  <c:v>8245.4906778969907</c:v>
                </c:pt>
                <c:pt idx="5">
                  <c:v>1912.9001230789031</c:v>
                </c:pt>
              </c:numCache>
            </c:numRef>
          </c:val>
        </c:ser>
        <c:ser>
          <c:idx val="1"/>
          <c:order val="1"/>
          <c:tx>
            <c:strRef>
              <c:f>Лист1!$Q$37</c:f>
              <c:strCache>
                <c:ptCount val="1"/>
                <c:pt idx="0">
                  <c:v>в т.ч. Потребители "ПМ"</c:v>
                </c:pt>
              </c:strCache>
            </c:strRef>
          </c:tx>
          <c:cat>
            <c:strRef>
              <c:f>Лист1!$O$38:$O$43</c:f>
              <c:strCache>
                <c:ptCount val="6"/>
                <c:pt idx="0">
                  <c:v>итого</c:v>
                </c:pt>
                <c:pt idx="1">
                  <c:v>220</c:v>
                </c:pt>
                <c:pt idx="2">
                  <c:v>110</c:v>
                </c:pt>
                <c:pt idx="3">
                  <c:v>35</c:v>
                </c:pt>
                <c:pt idx="4">
                  <c:v>6-10</c:v>
                </c:pt>
                <c:pt idx="5">
                  <c:v>0,4</c:v>
                </c:pt>
              </c:strCache>
            </c:strRef>
          </c:cat>
          <c:val>
            <c:numRef>
              <c:f>Лист1!$Q$38:$Q$43</c:f>
              <c:numCache>
                <c:formatCode>General</c:formatCode>
                <c:ptCount val="6"/>
                <c:pt idx="0" formatCode="#,##0.00">
                  <c:v>3792.8979780913533</c:v>
                </c:pt>
                <c:pt idx="1">
                  <c:v>1040.1346658688001</c:v>
                </c:pt>
                <c:pt idx="2">
                  <c:v>818.56557770020004</c:v>
                </c:pt>
                <c:pt idx="3">
                  <c:v>9.4207214296000004</c:v>
                </c:pt>
                <c:pt idx="4">
                  <c:v>1924.7770130927531</c:v>
                </c:pt>
                <c:pt idx="5">
                  <c:v>0</c:v>
                </c:pt>
              </c:numCache>
            </c:numRef>
          </c:val>
        </c:ser>
        <c:axId val="78315904"/>
        <c:axId val="78317440"/>
      </c:barChart>
      <c:catAx>
        <c:axId val="78315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Уровень напряжения</a:t>
                </a:r>
              </a:p>
            </c:rich>
          </c:tx>
          <c:layout>
            <c:manualLayout>
              <c:xMode val="edge"/>
              <c:yMode val="edge"/>
              <c:x val="0.30794843147273487"/>
              <c:y val="0.88676009144537771"/>
            </c:manualLayout>
          </c:layout>
        </c:title>
        <c:tickLblPos val="nextTo"/>
        <c:crossAx val="78317440"/>
        <c:crosses val="autoZero"/>
        <c:auto val="1"/>
        <c:lblAlgn val="ctr"/>
        <c:lblOffset val="100"/>
      </c:catAx>
      <c:valAx>
        <c:axId val="783174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Млн.кВтч</a:t>
                </a:r>
              </a:p>
            </c:rich>
          </c:tx>
          <c:layout>
            <c:manualLayout>
              <c:xMode val="edge"/>
              <c:yMode val="edge"/>
              <c:x val="1.6147632591771318E-2"/>
              <c:y val="0.32547540618855048"/>
            </c:manualLayout>
          </c:layout>
        </c:title>
        <c:numFmt formatCode="General" sourceLinked="1"/>
        <c:tickLblPos val="nextTo"/>
        <c:crossAx val="783159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180977</xdr:colOff>
      <xdr:row>11</xdr:row>
      <xdr:rowOff>0</xdr:rowOff>
    </xdr:from>
    <xdr:to>
      <xdr:col>9</xdr:col>
      <xdr:colOff>114301</xdr:colOff>
      <xdr:row>34</xdr:row>
      <xdr:rowOff>85726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41</xdr:row>
      <xdr:rowOff>142875</xdr:rowOff>
    </xdr:from>
    <xdr:to>
      <xdr:col>7</xdr:col>
      <xdr:colOff>171450</xdr:colOff>
      <xdr:row>58</xdr:row>
      <xdr:rowOff>133350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209550</xdr:colOff>
      <xdr:row>66</xdr:row>
      <xdr:rowOff>85725</xdr:rowOff>
    </xdr:from>
    <xdr:to>
      <xdr:col>24</xdr:col>
      <xdr:colOff>514350</xdr:colOff>
      <xdr:row>76</xdr:row>
      <xdr:rowOff>466725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200025</xdr:colOff>
      <xdr:row>78</xdr:row>
      <xdr:rowOff>142875</xdr:rowOff>
    </xdr:from>
    <xdr:to>
      <xdr:col>23</xdr:col>
      <xdr:colOff>504825</xdr:colOff>
      <xdr:row>92</xdr:row>
      <xdr:rowOff>9525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161925</xdr:colOff>
      <xdr:row>53</xdr:row>
      <xdr:rowOff>0</xdr:rowOff>
    </xdr:from>
    <xdr:to>
      <xdr:col>26</xdr:col>
      <xdr:colOff>466725</xdr:colOff>
      <xdr:row>64</xdr:row>
      <xdr:rowOff>123825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114301</xdr:colOff>
      <xdr:row>50</xdr:row>
      <xdr:rowOff>95250</xdr:rowOff>
    </xdr:from>
    <xdr:to>
      <xdr:col>18</xdr:col>
      <xdr:colOff>9525</xdr:colOff>
      <xdr:row>59</xdr:row>
      <xdr:rowOff>161925</xdr:rowOff>
    </xdr:to>
    <xdr:graphicFrame macro="">
      <xdr:nvGraphicFramePr>
        <xdr:cNvPr id="11" name="Диаграмма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238124</xdr:colOff>
      <xdr:row>32</xdr:row>
      <xdr:rowOff>123825</xdr:rowOff>
    </xdr:from>
    <xdr:to>
      <xdr:col>15</xdr:col>
      <xdr:colOff>1066800</xdr:colOff>
      <xdr:row>47</xdr:row>
      <xdr:rowOff>1</xdr:rowOff>
    </xdr:to>
    <xdr:graphicFrame macro="">
      <xdr:nvGraphicFramePr>
        <xdr:cNvPr id="9" name="Диаграмма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a\C\Akt_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90;&#1080;&#1074;%20-%20&#1087;&#1088;&#1086;&#1077;&#1082;&#1090;&#1099;\&#1050;&#1048;&#1057;%20&#1041;&#1072;&#1083;&#1072;&#1085;&#1089;\&#1040;&#1083;&#1100;&#1073;&#1086;&#1084;%20&#1086;&#1090;&#1095;&#1077;&#1090;&#1085;&#1099;&#1093;%20&#1092;&#1086;&#1088;&#1084;%20&#1069;&#1085;&#1077;&#1088;&#1075;&#1086;&#1073;&#1072;&#1083;&#1072;&#1085;&#1089;-&#1057;&#1080;&#1073;&#1080;&#1088;&#110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bas/&#1052;&#1086;&#1080;%20&#1076;&#1086;&#1082;&#1091;&#1084;&#1077;&#1085;&#1090;&#1099;/&#1056;&#1072;&#1073;&#1086;&#1095;&#1080;&#1077;%20&#1076;&#1086;&#1082;&#1091;&#1084;&#1077;&#1085;&#1090;&#1099;%20&#1089;%20&#1053;&#1086;&#1091;&#1090;&#1073;&#1091;&#1082;&#1072;/&#1058;&#1077;&#1093;.&#1079;&#1072;&#1076;&#1072;&#1085;&#1080;&#1103;/&#1055;&#1088;&#1080;&#1083;&#1086;&#1078;&#1077;&#1085;&#1080;&#1103;%20&#1082;%20&#1090;&#1077;&#1093;&#1085;&#1080;&#1095;&#1077;&#1089;&#1082;&#1086;&#1084;&#1091;%20&#1079;&#1072;&#1076;&#1072;&#1085;&#1080;&#110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/Tec1/&#1055;&#1058;&#1054;/&#1040;&#1082;&#1090;%20&#1041;&#1072;&#1083;&#1072;&#1085;&#1089;&#1072;%20&#1069;&#1069;/&#1041;&#1072;&#1083;&#1072;&#1085;&#1089;%20&#1069;&#1069;%20&#1058;&#1069;&#1062;-1%20(v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ekipeloe/&#1052;&#1086;&#1080;%20&#1076;&#1086;&#1082;&#1091;&#1084;&#1077;&#1085;&#1090;&#1099;/&#1056;&#1072;&#1073;&#1086;&#1090;&#1072;/2005%20&#1075;&#1086;&#1076;/&#1076;&#1077;&#1082;&#1072;&#1073;&#1088;&#1100;%20&#1086;&#1090;%20&#1044;&#1086;&#1073;&#1088;&#1099;&#1085;&#1080;&#1085;&#1086;&#1081;/&#1057;&#1042;&#1054;&#1044;-%20%20&#1057;&#1058;&#1040;&#1053;&#1062;&#1048;&#104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41;&#1072;&#1083;&#1072;&#1085;&#1089;&#1099;/&#1057;&#1088;&#1072;&#1074;&#1085;&#1077;&#1085;&#1080;&#1077;%20&#1073;&#1072;&#1083;&#1072;&#1085;&#1089;&#1086;&#1074;%202006-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100;&#1079;&#1086;&#1074;&#1072;&#1090;&#1077;&#1083;&#1100;&#1089;&#1082;&#1080;&#1077;%20&#1087;&#1072;&#1087;&#1082;&#1080;$/&#1044;&#1080;&#1088;&#1077;&#1082;&#1094;&#1080;&#1103;%20&#1087;&#1086;%20&#1082;&#1086;&#1084;&#1084;&#1077;&#1088;&#1095;&#1077;&#1089;&#1082;&#1086;&#1084;&#1091;%20&#1091;&#1095;&#1077;&#1090;&#1091;/&#1041;&#1072;&#1088;&#1085;&#1072;&#1091;&#1083;&#1100;&#1089;&#1082;&#1080;&#1081;%20&#1092;&#1080;&#1083;&#1080;&#1072;&#1083;/&#1044;&#1086;&#1082;&#1091;&#1084;&#1077;&#1085;&#1090;&#1099;%20&#1076;&#1083;&#1103;%20&#1080;&#1085;&#1092;&#1086;&#1088;&#1084;%20&#1086;&#1073;&#1084;&#1077;&#1085;&#107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54;-2011/&#1055;&#1088;&#1080;&#1083;&#1086;&#1078;&#1077;&#1085;&#1080;&#1103;%201-13%20(&#1048;&#1053;&#1054;&#1047;&#1045;&#1052;&#1062;&#1045;&#104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врическая"/>
      <sheetName val="иртышская"/>
      <sheetName val="заря"/>
      <sheetName val="сибирь"/>
      <sheetName val="Межгосударственные"/>
      <sheetName val="СН"/>
      <sheetName val="Вспомогательный"/>
      <sheetName val="Баланс_по_ТЭЦ-1"/>
      <sheetName val="Настройки"/>
      <sheetName val="жилой фонд"/>
      <sheetName val="2002(v1)"/>
      <sheetName val="Расчеты с потребителями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ИТОГИ  по Н,Р,Э,Q"/>
    </sheetNames>
    <sheetDataSet>
      <sheetData sheetId="0" refreshError="1">
        <row r="4">
          <cell r="A4" t="str">
            <v>ВЛ-555_к_шинам</v>
          </cell>
          <cell r="B4">
            <v>1045351</v>
          </cell>
          <cell r="C4">
            <v>3498263.6</v>
          </cell>
          <cell r="D4">
            <v>3643306.8</v>
          </cell>
          <cell r="E4">
            <v>3644062.8</v>
          </cell>
          <cell r="F4">
            <v>1</v>
          </cell>
          <cell r="G4">
            <v>145043.19999999972</v>
          </cell>
        </row>
        <row r="5">
          <cell r="A5" t="str">
            <v>ВЛ-555_от_шин</v>
          </cell>
          <cell r="B5">
            <v>1045351</v>
          </cell>
          <cell r="C5">
            <v>92864</v>
          </cell>
          <cell r="D5">
            <v>96160.8</v>
          </cell>
          <cell r="E5">
            <v>96160.8</v>
          </cell>
          <cell r="F5">
            <v>1</v>
          </cell>
          <cell r="G5">
            <v>3296.8000000000029</v>
          </cell>
        </row>
        <row r="6">
          <cell r="A6" t="str">
            <v>ВЛ-556_к_шинам</v>
          </cell>
          <cell r="B6">
            <v>1045348</v>
          </cell>
          <cell r="C6">
            <v>484358</v>
          </cell>
          <cell r="D6">
            <v>491984</v>
          </cell>
          <cell r="E6">
            <v>491984</v>
          </cell>
          <cell r="F6">
            <v>1</v>
          </cell>
          <cell r="G6">
            <v>7626</v>
          </cell>
        </row>
        <row r="7">
          <cell r="A7" t="str">
            <v>ВЛ-556_от_шин</v>
          </cell>
          <cell r="B7">
            <v>1045348</v>
          </cell>
          <cell r="C7">
            <v>2351347.2000000002</v>
          </cell>
          <cell r="D7">
            <v>2488028</v>
          </cell>
          <cell r="E7">
            <v>2489116.7999999998</v>
          </cell>
          <cell r="F7">
            <v>1</v>
          </cell>
          <cell r="G7">
            <v>136680.79999999981</v>
          </cell>
        </row>
        <row r="8">
          <cell r="A8" t="str">
            <v>ВЛ-557_к_шинам</v>
          </cell>
          <cell r="B8">
            <v>1045355</v>
          </cell>
          <cell r="C8">
            <v>2705150.4</v>
          </cell>
          <cell r="D8">
            <v>2852926.8</v>
          </cell>
          <cell r="E8">
            <v>2853486</v>
          </cell>
          <cell r="F8">
            <v>1</v>
          </cell>
          <cell r="G8">
            <v>147776.39999999991</v>
          </cell>
        </row>
        <row r="9">
          <cell r="A9" t="str">
            <v>ВЛ-557_от_шин</v>
          </cell>
          <cell r="B9">
            <v>1045355</v>
          </cell>
          <cell r="C9">
            <v>10024</v>
          </cell>
          <cell r="D9">
            <v>10024</v>
          </cell>
          <cell r="E9">
            <v>10024</v>
          </cell>
          <cell r="F9">
            <v>1</v>
          </cell>
          <cell r="G9">
            <v>0</v>
          </cell>
        </row>
        <row r="10">
          <cell r="A10" t="str">
            <v>Д-11_к_шинам</v>
          </cell>
          <cell r="B10">
            <v>1045338</v>
          </cell>
          <cell r="C10">
            <v>1248.7</v>
          </cell>
          <cell r="D10">
            <v>1303.0999999999999</v>
          </cell>
          <cell r="E10">
            <v>1303.0999999999999</v>
          </cell>
          <cell r="F10">
            <v>1</v>
          </cell>
          <cell r="G10">
            <v>54.399999999999864</v>
          </cell>
        </row>
        <row r="11">
          <cell r="A11" t="str">
            <v>Д-11_от_шин</v>
          </cell>
          <cell r="B11">
            <v>1045338</v>
          </cell>
          <cell r="C11">
            <v>1010613.2</v>
          </cell>
          <cell r="D11">
            <v>1051197.8999999999</v>
          </cell>
          <cell r="E11">
            <v>1051265.8</v>
          </cell>
          <cell r="F11">
            <v>1</v>
          </cell>
          <cell r="G11">
            <v>40584.699999999953</v>
          </cell>
        </row>
        <row r="12">
          <cell r="A12" t="str">
            <v>Д-12_к_шинам</v>
          </cell>
          <cell r="B12">
            <v>1045341</v>
          </cell>
          <cell r="C12">
            <v>1327.8</v>
          </cell>
          <cell r="D12">
            <v>1386.2</v>
          </cell>
          <cell r="E12">
            <v>1386.2</v>
          </cell>
          <cell r="F12">
            <v>1</v>
          </cell>
          <cell r="G12">
            <v>58.400000000000091</v>
          </cell>
        </row>
        <row r="13">
          <cell r="A13" t="str">
            <v>Д-12_от_шин</v>
          </cell>
          <cell r="B13">
            <v>1045341</v>
          </cell>
          <cell r="C13">
            <v>1079770.5</v>
          </cell>
          <cell r="D13">
            <v>1120265.3</v>
          </cell>
          <cell r="E13">
            <v>1120332.5</v>
          </cell>
          <cell r="F13">
            <v>1</v>
          </cell>
          <cell r="G13">
            <v>40494.800000000047</v>
          </cell>
        </row>
        <row r="14">
          <cell r="A14" t="str">
            <v>Д-13_к_шинам</v>
          </cell>
          <cell r="B14">
            <v>1045339</v>
          </cell>
          <cell r="C14">
            <v>6246.4</v>
          </cell>
          <cell r="D14">
            <v>6419.8</v>
          </cell>
          <cell r="E14">
            <v>6420</v>
          </cell>
          <cell r="F14">
            <v>1</v>
          </cell>
          <cell r="G14">
            <v>173.40000000000055</v>
          </cell>
        </row>
        <row r="15">
          <cell r="A15" t="str">
            <v>Д-13_от_шин</v>
          </cell>
          <cell r="B15">
            <v>1045339</v>
          </cell>
          <cell r="C15">
            <v>633991.4</v>
          </cell>
          <cell r="D15">
            <v>659412.1</v>
          </cell>
          <cell r="E15">
            <v>659436</v>
          </cell>
          <cell r="F15">
            <v>1</v>
          </cell>
          <cell r="G15">
            <v>25420.699999999953</v>
          </cell>
        </row>
        <row r="16">
          <cell r="A16" t="str">
            <v>Д-14_к_шинам</v>
          </cell>
          <cell r="B16">
            <v>1045340</v>
          </cell>
          <cell r="C16">
            <v>6262.9</v>
          </cell>
          <cell r="D16">
            <v>6437.1</v>
          </cell>
          <cell r="E16">
            <v>6437.4</v>
          </cell>
          <cell r="F16">
            <v>1</v>
          </cell>
          <cell r="G16">
            <v>174.20000000000073</v>
          </cell>
        </row>
        <row r="17">
          <cell r="A17" t="str">
            <v>Д-14_от_шин</v>
          </cell>
          <cell r="B17">
            <v>1045340</v>
          </cell>
          <cell r="C17">
            <v>674349</v>
          </cell>
          <cell r="D17">
            <v>699658.9</v>
          </cell>
          <cell r="E17">
            <v>699682.5</v>
          </cell>
          <cell r="F17">
            <v>1</v>
          </cell>
          <cell r="G17">
            <v>25309.900000000023</v>
          </cell>
        </row>
        <row r="18">
          <cell r="A18" t="str">
            <v>Д-16_к_шинам</v>
          </cell>
          <cell r="B18">
            <v>1045337</v>
          </cell>
          <cell r="C18">
            <v>6278.8</v>
          </cell>
          <cell r="D18">
            <v>6455.4</v>
          </cell>
          <cell r="E18">
            <v>6455.7</v>
          </cell>
          <cell r="F18">
            <v>1</v>
          </cell>
          <cell r="G18">
            <v>176.59999999999945</v>
          </cell>
        </row>
        <row r="19">
          <cell r="A19" t="str">
            <v>Д-16_от_шин</v>
          </cell>
          <cell r="B19">
            <v>1045337</v>
          </cell>
          <cell r="C19">
            <v>671463.7</v>
          </cell>
          <cell r="D19">
            <v>696812.6</v>
          </cell>
          <cell r="E19">
            <v>696836.4</v>
          </cell>
          <cell r="F19">
            <v>1</v>
          </cell>
          <cell r="G19">
            <v>25348.900000000023</v>
          </cell>
        </row>
        <row r="20">
          <cell r="A20" t="str">
            <v>ОВВ-220_к_шинам</v>
          </cell>
          <cell r="B20">
            <v>1045350</v>
          </cell>
          <cell r="C20">
            <v>60492.9</v>
          </cell>
          <cell r="D20">
            <v>60492.9</v>
          </cell>
          <cell r="E20">
            <v>60492.9</v>
          </cell>
          <cell r="F20">
            <v>1</v>
          </cell>
          <cell r="G20">
            <v>0</v>
          </cell>
        </row>
        <row r="21">
          <cell r="A21" t="str">
            <v>ОВВ-220_от_шин</v>
          </cell>
          <cell r="B21">
            <v>1045350</v>
          </cell>
          <cell r="C21">
            <v>85504.1</v>
          </cell>
          <cell r="D21">
            <v>85504.1</v>
          </cell>
          <cell r="E21">
            <v>85504.1</v>
          </cell>
          <cell r="F21">
            <v>1</v>
          </cell>
          <cell r="G21">
            <v>0</v>
          </cell>
        </row>
        <row r="22">
          <cell r="A22" t="str">
            <v>ВВ-220-АТ1_от_шин</v>
          </cell>
          <cell r="B22">
            <v>1045349</v>
          </cell>
          <cell r="C22">
            <v>7784.3</v>
          </cell>
          <cell r="D22">
            <v>8061.8</v>
          </cell>
          <cell r="E22">
            <v>8061.8</v>
          </cell>
          <cell r="F22">
            <v>1</v>
          </cell>
          <cell r="G22">
            <v>277.5</v>
          </cell>
        </row>
        <row r="23">
          <cell r="A23" t="str">
            <v>ВВ-220-АТ1_к_шинам</v>
          </cell>
          <cell r="B23">
            <v>1045349</v>
          </cell>
          <cell r="C23">
            <v>2104638.9</v>
          </cell>
          <cell r="D23">
            <v>2188326.7999999998</v>
          </cell>
          <cell r="E23">
            <v>2188437.5</v>
          </cell>
          <cell r="F23">
            <v>1</v>
          </cell>
          <cell r="G23">
            <v>83687.899999999907</v>
          </cell>
        </row>
        <row r="24">
          <cell r="A24" t="str">
            <v>ВВ-220-АТ2_от_шин</v>
          </cell>
          <cell r="B24">
            <v>1045352</v>
          </cell>
          <cell r="C24">
            <v>7422.8</v>
          </cell>
          <cell r="D24">
            <v>7673.7</v>
          </cell>
          <cell r="E24">
            <v>7673.7</v>
          </cell>
          <cell r="F24">
            <v>1</v>
          </cell>
          <cell r="G24">
            <v>250.89999999999964</v>
          </cell>
        </row>
        <row r="25">
          <cell r="A25" t="str">
            <v>ВВ-220-АТ2_к_шинам</v>
          </cell>
          <cell r="B25">
            <v>1045352</v>
          </cell>
          <cell r="C25">
            <v>1954066.5</v>
          </cell>
          <cell r="D25">
            <v>2027192.9</v>
          </cell>
          <cell r="E25">
            <v>2027288.5</v>
          </cell>
          <cell r="F25">
            <v>1</v>
          </cell>
          <cell r="G25">
            <v>73126.399999999907</v>
          </cell>
        </row>
        <row r="26">
          <cell r="A26" t="str">
            <v>МВ-10-АТ1_от_шин</v>
          </cell>
          <cell r="B26">
            <v>69384</v>
          </cell>
          <cell r="C26">
            <v>9.43</v>
          </cell>
          <cell r="D26">
            <v>9.43</v>
          </cell>
          <cell r="E26">
            <v>9.43</v>
          </cell>
          <cell r="F26">
            <v>4000</v>
          </cell>
          <cell r="G26">
            <v>0</v>
          </cell>
        </row>
        <row r="27">
          <cell r="A27" t="str">
            <v>МВ-10-АТ1_к_шинам</v>
          </cell>
          <cell r="B27">
            <v>69384</v>
          </cell>
          <cell r="C27">
            <v>1093.93</v>
          </cell>
          <cell r="D27">
            <v>1140.6099999999999</v>
          </cell>
          <cell r="E27">
            <v>1143.81</v>
          </cell>
          <cell r="F27">
            <v>4000</v>
          </cell>
          <cell r="G27">
            <v>186.71999999999937</v>
          </cell>
        </row>
        <row r="28">
          <cell r="A28" t="str">
            <v>МВ-10-АТ2_от_шин</v>
          </cell>
          <cell r="B28">
            <v>69383</v>
          </cell>
          <cell r="C28">
            <v>12.47</v>
          </cell>
          <cell r="D28">
            <v>12.47</v>
          </cell>
          <cell r="E28">
            <v>12.47</v>
          </cell>
          <cell r="F28">
            <v>4000</v>
          </cell>
          <cell r="G28">
            <v>0</v>
          </cell>
        </row>
        <row r="29">
          <cell r="A29" t="str">
            <v>МВ-10-АТ2_к_шинам</v>
          </cell>
          <cell r="B29">
            <v>69383</v>
          </cell>
          <cell r="C29">
            <v>844.28</v>
          </cell>
          <cell r="D29">
            <v>893.58</v>
          </cell>
          <cell r="E29">
            <v>893.75</v>
          </cell>
          <cell r="F29">
            <v>4000</v>
          </cell>
          <cell r="G29">
            <v>197.20000000000027</v>
          </cell>
        </row>
        <row r="30">
          <cell r="A30" t="str">
            <v>МВ-10-СТ-7_к_шинам</v>
          </cell>
          <cell r="B30">
            <v>69385</v>
          </cell>
          <cell r="C30">
            <v>6.89</v>
          </cell>
          <cell r="D30">
            <v>7.5</v>
          </cell>
          <cell r="E30">
            <v>7.5</v>
          </cell>
          <cell r="F30">
            <v>4000</v>
          </cell>
          <cell r="G30">
            <v>2.4400000000000013</v>
          </cell>
        </row>
        <row r="31">
          <cell r="A31" t="str">
            <v>МВ-10-СТ-7_от_шин</v>
          </cell>
          <cell r="B31" t="str">
            <v>69385</v>
          </cell>
          <cell r="C31">
            <v>1.86</v>
          </cell>
          <cell r="D31">
            <v>1.86</v>
          </cell>
          <cell r="E31">
            <v>1.86</v>
          </cell>
          <cell r="F31">
            <v>4000</v>
          </cell>
          <cell r="G31">
            <v>0</v>
          </cell>
        </row>
      </sheetData>
      <sheetData sheetId="1" refreshError="1">
        <row r="5">
          <cell r="A5" t="str">
            <v>ВЛ-555_к_шинам</v>
          </cell>
          <cell r="B5">
            <v>1045353</v>
          </cell>
          <cell r="C5">
            <v>93418.4</v>
          </cell>
          <cell r="D5">
            <v>96709.6</v>
          </cell>
          <cell r="E5">
            <v>96709.6</v>
          </cell>
          <cell r="F5">
            <v>1</v>
          </cell>
          <cell r="G5">
            <v>3291.2000000000116</v>
          </cell>
        </row>
        <row r="6">
          <cell r="A6" t="str">
            <v>ВЛ-555_от_шин</v>
          </cell>
          <cell r="B6">
            <v>1045353</v>
          </cell>
          <cell r="C6">
            <v>3540783.6</v>
          </cell>
          <cell r="D6">
            <v>3686912.8</v>
          </cell>
          <cell r="E6">
            <v>3687604.4</v>
          </cell>
          <cell r="F6">
            <v>1</v>
          </cell>
          <cell r="G6">
            <v>146129.19999999972</v>
          </cell>
        </row>
        <row r="7">
          <cell r="A7" t="str">
            <v>ВЛ-553_к_шинам</v>
          </cell>
          <cell r="B7">
            <v>1045354</v>
          </cell>
          <cell r="C7">
            <v>4951414.4000000004</v>
          </cell>
          <cell r="D7">
            <v>5202095.2</v>
          </cell>
          <cell r="E7">
            <v>5203039.2</v>
          </cell>
          <cell r="F7">
            <v>1</v>
          </cell>
          <cell r="G7">
            <v>250680.79999999981</v>
          </cell>
        </row>
        <row r="8">
          <cell r="A8" t="str">
            <v>ВЛ-553_от_шин</v>
          </cell>
          <cell r="B8">
            <v>1045354</v>
          </cell>
          <cell r="C8">
            <v>252.8</v>
          </cell>
          <cell r="D8">
            <v>254</v>
          </cell>
          <cell r="E8">
            <v>254</v>
          </cell>
          <cell r="F8">
            <v>1</v>
          </cell>
          <cell r="G8">
            <v>1.1999999999999886</v>
          </cell>
        </row>
        <row r="9">
          <cell r="A9" t="str">
            <v>ВЛ-224_к_шинам</v>
          </cell>
          <cell r="B9">
            <v>1050907</v>
          </cell>
          <cell r="C9">
            <v>162661.5</v>
          </cell>
          <cell r="D9">
            <v>162793.5</v>
          </cell>
          <cell r="E9">
            <v>162793.5</v>
          </cell>
          <cell r="F9">
            <v>1</v>
          </cell>
          <cell r="G9">
            <v>132</v>
          </cell>
        </row>
        <row r="10">
          <cell r="A10" t="str">
            <v>ВЛ-224_от_шин</v>
          </cell>
          <cell r="B10">
            <v>1050907</v>
          </cell>
          <cell r="C10">
            <v>263915.59999999998</v>
          </cell>
          <cell r="D10">
            <v>290090.5</v>
          </cell>
          <cell r="E10">
            <v>290118.90000000002</v>
          </cell>
          <cell r="F10">
            <v>1</v>
          </cell>
          <cell r="G10">
            <v>26174.900000000023</v>
          </cell>
        </row>
        <row r="11">
          <cell r="A11" t="str">
            <v>ВЛ-225_к_шинам</v>
          </cell>
          <cell r="B11">
            <v>1050875</v>
          </cell>
          <cell r="C11">
            <v>149415.4</v>
          </cell>
          <cell r="D11">
            <v>149489.9</v>
          </cell>
          <cell r="E11">
            <v>149489.9</v>
          </cell>
          <cell r="F11">
            <v>1</v>
          </cell>
          <cell r="G11">
            <v>74.5</v>
          </cell>
        </row>
        <row r="12">
          <cell r="A12" t="str">
            <v>ВЛ-225_от_шин</v>
          </cell>
          <cell r="B12">
            <v>1050875</v>
          </cell>
          <cell r="C12">
            <v>292458.2</v>
          </cell>
          <cell r="D12">
            <v>320513.5</v>
          </cell>
          <cell r="E12">
            <v>320552</v>
          </cell>
          <cell r="F12">
            <v>1</v>
          </cell>
          <cell r="G12">
            <v>28055.299999999988</v>
          </cell>
        </row>
        <row r="13">
          <cell r="A13" t="str">
            <v>В3-220АТ3_от_шин</v>
          </cell>
          <cell r="B13">
            <v>4405800</v>
          </cell>
          <cell r="C13">
            <v>5.74</v>
          </cell>
          <cell r="D13">
            <v>5.74</v>
          </cell>
          <cell r="E13">
            <v>5.74</v>
          </cell>
          <cell r="F13">
            <v>4400000</v>
          </cell>
          <cell r="G13">
            <v>0</v>
          </cell>
        </row>
        <row r="14">
          <cell r="A14" t="str">
            <v>В3-220АТ3_к_шинам</v>
          </cell>
          <cell r="B14">
            <v>190324</v>
          </cell>
          <cell r="C14">
            <v>205.28</v>
          </cell>
          <cell r="D14">
            <v>217.12</v>
          </cell>
          <cell r="E14">
            <v>217.15</v>
          </cell>
          <cell r="F14">
            <v>4400000</v>
          </cell>
          <cell r="G14">
            <v>52096.000000000015</v>
          </cell>
        </row>
        <row r="15">
          <cell r="A15" t="str">
            <v>В4-220АТ3_от_шин</v>
          </cell>
          <cell r="B15">
            <v>19144</v>
          </cell>
          <cell r="C15">
            <v>9.1</v>
          </cell>
          <cell r="D15">
            <v>9.1</v>
          </cell>
          <cell r="E15">
            <v>9.1</v>
          </cell>
          <cell r="F15">
            <v>4400000</v>
          </cell>
          <cell r="G15">
            <v>0</v>
          </cell>
        </row>
        <row r="16">
          <cell r="A16" t="str">
            <v>В4-220АТ3_к_шинам</v>
          </cell>
          <cell r="B16">
            <v>777412</v>
          </cell>
          <cell r="C16">
            <v>187.36</v>
          </cell>
          <cell r="D16">
            <v>199.6</v>
          </cell>
          <cell r="E16">
            <v>199.63</v>
          </cell>
          <cell r="F16">
            <v>4400000</v>
          </cell>
          <cell r="G16">
            <v>53855.99999999992</v>
          </cell>
        </row>
        <row r="17">
          <cell r="A17" t="str">
            <v>ШСОВ-220_к_шинам</v>
          </cell>
          <cell r="B17">
            <v>1050887</v>
          </cell>
          <cell r="C17">
            <v>1706.8</v>
          </cell>
          <cell r="D17">
            <v>1706.8</v>
          </cell>
          <cell r="E17">
            <v>1706.8</v>
          </cell>
          <cell r="F17">
            <v>1</v>
          </cell>
          <cell r="G17">
            <v>0</v>
          </cell>
        </row>
        <row r="18">
          <cell r="A18" t="str">
            <v>ШСОВ-220_от_шин</v>
          </cell>
          <cell r="B18">
            <v>1050887</v>
          </cell>
          <cell r="C18">
            <v>13540.3</v>
          </cell>
          <cell r="D18">
            <v>13540.3</v>
          </cell>
          <cell r="E18">
            <v>13540.3</v>
          </cell>
          <cell r="F18">
            <v>1</v>
          </cell>
          <cell r="G18">
            <v>0</v>
          </cell>
        </row>
        <row r="19">
          <cell r="A19" t="str">
            <v>ВВ-110АТ1_от_шин</v>
          </cell>
          <cell r="B19">
            <v>1050909</v>
          </cell>
          <cell r="C19">
            <v>3168.6</v>
          </cell>
          <cell r="D19">
            <v>3168.6</v>
          </cell>
          <cell r="E19">
            <v>3168.6</v>
          </cell>
          <cell r="F19">
            <v>1</v>
          </cell>
          <cell r="G19">
            <v>0</v>
          </cell>
        </row>
        <row r="20">
          <cell r="A20" t="str">
            <v>ВВ-110АТ1_к_шинам</v>
          </cell>
          <cell r="B20">
            <v>1050909</v>
          </cell>
          <cell r="C20">
            <v>521687.8</v>
          </cell>
          <cell r="D20">
            <v>548845.9</v>
          </cell>
          <cell r="E20">
            <v>548943.69999999995</v>
          </cell>
          <cell r="F20">
            <v>1</v>
          </cell>
          <cell r="G20">
            <v>27158.100000000035</v>
          </cell>
        </row>
        <row r="21">
          <cell r="A21" t="str">
            <v>ВВ-110АТ2_от_шин</v>
          </cell>
          <cell r="B21">
            <v>1050881</v>
          </cell>
          <cell r="C21">
            <v>3413.2</v>
          </cell>
          <cell r="D21">
            <v>3413.2</v>
          </cell>
          <cell r="E21">
            <v>3413.2</v>
          </cell>
          <cell r="F21">
            <v>1</v>
          </cell>
          <cell r="G21">
            <v>0</v>
          </cell>
        </row>
        <row r="22">
          <cell r="A22" t="str">
            <v>ВВ-110АТ2_к_шинам</v>
          </cell>
          <cell r="B22">
            <v>1050881</v>
          </cell>
          <cell r="C22">
            <v>470261.8</v>
          </cell>
          <cell r="D22">
            <v>494781.8</v>
          </cell>
          <cell r="E22">
            <v>494870.6</v>
          </cell>
          <cell r="F22">
            <v>1</v>
          </cell>
          <cell r="G22">
            <v>24520</v>
          </cell>
        </row>
        <row r="23">
          <cell r="A23" t="str">
            <v>С-165_к_шинам</v>
          </cell>
          <cell r="B23">
            <v>1045356</v>
          </cell>
          <cell r="C23">
            <v>538.29999999999995</v>
          </cell>
          <cell r="D23">
            <v>539.79999999999995</v>
          </cell>
          <cell r="E23">
            <v>540.1</v>
          </cell>
          <cell r="F23">
            <v>1</v>
          </cell>
          <cell r="G23">
            <v>1.5</v>
          </cell>
        </row>
        <row r="24">
          <cell r="A24" t="str">
            <v>С-165_от_шин</v>
          </cell>
          <cell r="B24">
            <v>1045356</v>
          </cell>
          <cell r="C24">
            <v>43593.5</v>
          </cell>
          <cell r="D24">
            <v>46170.9</v>
          </cell>
          <cell r="E24">
            <v>46182</v>
          </cell>
          <cell r="F24">
            <v>1</v>
          </cell>
          <cell r="G24">
            <v>2577.4000000000015</v>
          </cell>
        </row>
        <row r="25">
          <cell r="A25" t="str">
            <v>С-166_к_шинам</v>
          </cell>
          <cell r="B25">
            <v>1046897</v>
          </cell>
          <cell r="C25">
            <v>57</v>
          </cell>
          <cell r="D25">
            <v>57</v>
          </cell>
          <cell r="E25">
            <v>57</v>
          </cell>
          <cell r="F25">
            <v>1</v>
          </cell>
          <cell r="G25">
            <v>0</v>
          </cell>
        </row>
        <row r="26">
          <cell r="A26" t="str">
            <v>С-166_от_шин</v>
          </cell>
          <cell r="B26">
            <v>1046897</v>
          </cell>
          <cell r="C26">
            <v>46773.3</v>
          </cell>
          <cell r="D26">
            <v>49356.9</v>
          </cell>
          <cell r="E26">
            <v>49368</v>
          </cell>
          <cell r="F26">
            <v>1</v>
          </cell>
          <cell r="G26">
            <v>2583.5999999999985</v>
          </cell>
        </row>
        <row r="27">
          <cell r="A27" t="str">
            <v>С-167_к_шинам</v>
          </cell>
          <cell r="B27">
            <v>1045343</v>
          </cell>
          <cell r="C27">
            <v>5085.6000000000004</v>
          </cell>
          <cell r="D27">
            <v>5088.1000000000004</v>
          </cell>
          <cell r="E27">
            <v>5088.1000000000004</v>
          </cell>
          <cell r="F27">
            <v>1</v>
          </cell>
          <cell r="G27">
            <v>2.5</v>
          </cell>
        </row>
        <row r="28">
          <cell r="A28" t="str">
            <v>С-167_от_шин</v>
          </cell>
          <cell r="B28">
            <v>1045343</v>
          </cell>
          <cell r="C28">
            <v>214150.6</v>
          </cell>
          <cell r="D28">
            <v>223214.5</v>
          </cell>
          <cell r="E28">
            <v>223243.8</v>
          </cell>
          <cell r="F28">
            <v>1</v>
          </cell>
          <cell r="G28">
            <v>9063.8999999999942</v>
          </cell>
        </row>
        <row r="29">
          <cell r="A29" t="str">
            <v>С-168_к_шинам</v>
          </cell>
          <cell r="B29">
            <v>1045342</v>
          </cell>
          <cell r="C29">
            <v>7845.8</v>
          </cell>
          <cell r="D29">
            <v>7848.5</v>
          </cell>
          <cell r="E29">
            <v>7848.5</v>
          </cell>
          <cell r="F29">
            <v>1</v>
          </cell>
          <cell r="G29">
            <v>2.6999999999998181</v>
          </cell>
        </row>
        <row r="30">
          <cell r="A30" t="str">
            <v>С-168_от_шин</v>
          </cell>
          <cell r="B30">
            <v>1045342</v>
          </cell>
          <cell r="C30">
            <v>218853.5</v>
          </cell>
          <cell r="D30">
            <v>227723.4</v>
          </cell>
          <cell r="E30">
            <v>227751.4</v>
          </cell>
          <cell r="F30">
            <v>1</v>
          </cell>
          <cell r="G30">
            <v>8869.8999999999942</v>
          </cell>
        </row>
        <row r="31">
          <cell r="A31" t="str">
            <v>С-170_к_шинам</v>
          </cell>
          <cell r="B31">
            <v>1045335</v>
          </cell>
          <cell r="C31">
            <v>3.2</v>
          </cell>
          <cell r="D31">
            <v>3.2</v>
          </cell>
          <cell r="E31">
            <v>3.2</v>
          </cell>
          <cell r="F31">
            <v>1</v>
          </cell>
          <cell r="G31">
            <v>0</v>
          </cell>
        </row>
        <row r="32">
          <cell r="A32" t="str">
            <v>С-170_от_шин</v>
          </cell>
          <cell r="B32">
            <v>1045335</v>
          </cell>
          <cell r="C32">
            <v>158983.79999999999</v>
          </cell>
          <cell r="D32">
            <v>167846.8</v>
          </cell>
          <cell r="E32">
            <v>167881.9</v>
          </cell>
          <cell r="F32">
            <v>1</v>
          </cell>
          <cell r="G32">
            <v>8863</v>
          </cell>
        </row>
        <row r="33">
          <cell r="A33" t="str">
            <v>С-171_к_шинам</v>
          </cell>
          <cell r="B33">
            <v>1045336</v>
          </cell>
          <cell r="C33">
            <v>3897.7</v>
          </cell>
          <cell r="D33">
            <v>3898</v>
          </cell>
          <cell r="E33">
            <v>3898</v>
          </cell>
          <cell r="F33">
            <v>1</v>
          </cell>
          <cell r="G33">
            <v>0.3000000000001819</v>
          </cell>
        </row>
        <row r="34">
          <cell r="A34" t="str">
            <v>С-171_от_шин</v>
          </cell>
          <cell r="B34">
            <v>1045336</v>
          </cell>
          <cell r="C34">
            <v>404377.59999999998</v>
          </cell>
          <cell r="D34">
            <v>424060.9</v>
          </cell>
          <cell r="E34">
            <v>424133.7</v>
          </cell>
          <cell r="F34">
            <v>1</v>
          </cell>
          <cell r="G34">
            <v>19683.300000000047</v>
          </cell>
        </row>
        <row r="35">
          <cell r="A35" t="str">
            <v>ОВВ-110_к_шинам</v>
          </cell>
          <cell r="B35">
            <v>1050894</v>
          </cell>
          <cell r="C35">
            <v>1537.6</v>
          </cell>
          <cell r="D35">
            <v>1537.6</v>
          </cell>
          <cell r="E35">
            <v>1537.6</v>
          </cell>
          <cell r="F35">
            <v>1</v>
          </cell>
          <cell r="G35">
            <v>0</v>
          </cell>
        </row>
        <row r="36">
          <cell r="A36" t="str">
            <v>ОВВ-110_от_шин</v>
          </cell>
          <cell r="B36">
            <v>1050894</v>
          </cell>
          <cell r="C36">
            <v>12260.7</v>
          </cell>
          <cell r="D36">
            <v>12260.7</v>
          </cell>
          <cell r="E36">
            <v>12260.7</v>
          </cell>
          <cell r="F36">
            <v>1</v>
          </cell>
          <cell r="G36">
            <v>0</v>
          </cell>
        </row>
        <row r="37">
          <cell r="A37" t="str">
            <v>МВ-10-АТ1_от_шин</v>
          </cell>
          <cell r="B37">
            <v>69341</v>
          </cell>
          <cell r="C37">
            <v>0</v>
          </cell>
          <cell r="D37">
            <v>0</v>
          </cell>
          <cell r="E37">
            <v>0</v>
          </cell>
          <cell r="F37">
            <v>60000</v>
          </cell>
          <cell r="G37">
            <v>0</v>
          </cell>
        </row>
        <row r="38">
          <cell r="A38" t="str">
            <v>МВ-10-АТ1_к_шинам</v>
          </cell>
          <cell r="B38">
            <v>69341</v>
          </cell>
          <cell r="C38">
            <v>67.52</v>
          </cell>
          <cell r="D38">
            <v>70.11</v>
          </cell>
          <cell r="E38">
            <v>70.12</v>
          </cell>
          <cell r="F38">
            <v>60000</v>
          </cell>
          <cell r="G38">
            <v>155.4000000000002</v>
          </cell>
        </row>
        <row r="39">
          <cell r="A39" t="str">
            <v>МВ-10-АТ2_от_шин</v>
          </cell>
          <cell r="B39">
            <v>69390</v>
          </cell>
          <cell r="C39">
            <v>1.79</v>
          </cell>
          <cell r="D39">
            <v>1.79</v>
          </cell>
          <cell r="E39">
            <v>1.79</v>
          </cell>
          <cell r="F39">
            <v>60000</v>
          </cell>
          <cell r="G39">
            <v>0</v>
          </cell>
        </row>
        <row r="40">
          <cell r="A40" t="str">
            <v>МВ-10-АТ2_к_шинам</v>
          </cell>
          <cell r="B40">
            <v>69390</v>
          </cell>
          <cell r="C40">
            <v>29</v>
          </cell>
          <cell r="D40">
            <v>30.54</v>
          </cell>
          <cell r="E40">
            <v>30.55</v>
          </cell>
          <cell r="F40">
            <v>60000</v>
          </cell>
          <cell r="G40">
            <v>92.399999999999949</v>
          </cell>
        </row>
        <row r="41">
          <cell r="A41" t="str">
            <v>ф.9_к_шинам_0.4</v>
          </cell>
          <cell r="C41">
            <v>19.100000000000001</v>
          </cell>
          <cell r="D41">
            <v>19.100000000000001</v>
          </cell>
          <cell r="E41">
            <v>19.100000000000001</v>
          </cell>
          <cell r="G41">
            <v>0</v>
          </cell>
        </row>
        <row r="42">
          <cell r="A42" t="str">
            <v>ф.6_к_шинам_10</v>
          </cell>
          <cell r="C42">
            <v>6708.2</v>
          </cell>
          <cell r="D42">
            <v>6708.2</v>
          </cell>
          <cell r="E42">
            <v>6708.2</v>
          </cell>
          <cell r="G42">
            <v>0</v>
          </cell>
        </row>
      </sheetData>
      <sheetData sheetId="2">
        <row r="16">
          <cell r="H16">
            <v>69.756399999999999</v>
          </cell>
        </row>
      </sheetData>
      <sheetData sheetId="3" refreshError="1">
        <row r="16">
          <cell r="H16">
            <v>69.756399999999999</v>
          </cell>
        </row>
      </sheetData>
      <sheetData sheetId="4" refreshError="1"/>
      <sheetData sheetId="5" refreshError="1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иртышская"/>
      <sheetName val="таврическая"/>
      <sheetName val="сибирь"/>
      <sheetName val="жилой фонд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по потерям РЭС"/>
      <sheetName val="баланс квадраты ПЭС"/>
      <sheetName val="баланс квадраты РСК"/>
      <sheetName val="Осн показ"/>
      <sheetName val="РБ ПЭС"/>
      <sheetName val="РБ РСК"/>
      <sheetName val="7-Баланс ПС"/>
      <sheetName val="7а-Баланс стандартный"/>
      <sheetName val="8-Исх для Баланса ПС"/>
      <sheetName val="Приложение 9"/>
      <sheetName val="5"/>
      <sheetName val="иртышская"/>
      <sheetName val="таврическая"/>
      <sheetName val="сибирь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Баланс по ТЭЦ-1"/>
      <sheetName val="Баланс по ТЭЦ-1(строгий)"/>
      <sheetName val="Сводный баланс"/>
      <sheetName val="Последний лист"/>
      <sheetName val="Краткая форма"/>
      <sheetName val="Справка в ОПЭ"/>
      <sheetName val="Пути"/>
      <sheetName val="Настройки"/>
      <sheetName val="баланс квадраты ПЭС"/>
      <sheetName val="5"/>
    </sheetNames>
    <sheetDataSet>
      <sheetData sheetId="0"/>
      <sheetData sheetId="1">
        <row r="6">
          <cell r="J6">
            <v>142347756</v>
          </cell>
        </row>
        <row r="24">
          <cell r="J24">
            <v>18411270</v>
          </cell>
        </row>
        <row r="58">
          <cell r="J58">
            <v>20153766</v>
          </cell>
        </row>
        <row r="68">
          <cell r="J68">
            <v>193490</v>
          </cell>
        </row>
        <row r="86">
          <cell r="J86">
            <v>11542024</v>
          </cell>
        </row>
        <row r="87">
          <cell r="J87">
            <v>11037400</v>
          </cell>
        </row>
        <row r="99">
          <cell r="J99">
            <v>133562128</v>
          </cell>
        </row>
        <row r="100">
          <cell r="J100">
            <v>126457980</v>
          </cell>
        </row>
        <row r="120">
          <cell r="J120">
            <v>7030902</v>
          </cell>
        </row>
        <row r="152">
          <cell r="J152">
            <v>0</v>
          </cell>
        </row>
        <row r="153">
          <cell r="J153">
            <v>0</v>
          </cell>
        </row>
        <row r="186">
          <cell r="J186">
            <v>153889780</v>
          </cell>
        </row>
        <row r="194">
          <cell r="J194">
            <v>10687</v>
          </cell>
        </row>
        <row r="198">
          <cell r="J198">
            <v>1988568</v>
          </cell>
        </row>
        <row r="381">
          <cell r="N381">
            <v>8.0141407317218701E-3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8">
          <cell r="B8">
            <v>38596</v>
          </cell>
        </row>
      </sheetData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 Канской ТЭЦ"/>
      <sheetName val="Титульный лист С-П"/>
      <sheetName val="С-П"/>
      <sheetName val="Титульный лист-Собств. потребл"/>
      <sheetName val="Собст.потребление"/>
      <sheetName val="Баланс по ТЭЦ-1"/>
      <sheetName val="Настройки"/>
      <sheetName val="баланс квадраты ПЭС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ение 2007-2011 (корр. БП)"/>
      <sheetName val="Сравнение 2010-2011"/>
      <sheetName val="Сравнение 2010-2011 (new)"/>
      <sheetName val="Сравнение 2007-2011+в баз 2009"/>
      <sheetName val="КПЭ 2011"/>
      <sheetName val="2011"/>
      <sheetName val="2010"/>
      <sheetName val="2009"/>
      <sheetName val="2008"/>
      <sheetName val="2007"/>
      <sheetName val="9 мес"/>
      <sheetName val="10 мес"/>
      <sheetName val="11 мес"/>
      <sheetName val="12 мес 2010 год прив"/>
      <sheetName val="12 мес 2009 год прив"/>
      <sheetName val="12 мес 2010 для БГФ"/>
      <sheetName val="12 мес 2010 испр.Центр+СК"/>
      <sheetName val="2009-2010"/>
      <sheetName val="2008-2009"/>
      <sheetName val="2007-2008"/>
      <sheetName val="2006-2007"/>
      <sheetName val="Сравнение 2007-2011"/>
    </sheetNames>
    <sheetDataSet>
      <sheetData sheetId="0"/>
      <sheetData sheetId="1"/>
      <sheetData sheetId="2"/>
      <sheetData sheetId="3"/>
      <sheetData sheetId="4"/>
      <sheetData sheetId="5">
        <row r="7">
          <cell r="A7" t="str">
            <v>ОАО "МРСК Центра" без учета ДЗО</v>
          </cell>
          <cell r="FH7">
            <v>32792484.941</v>
          </cell>
        </row>
        <row r="8">
          <cell r="A8" t="str">
            <v>ОАО "МРСК Центра" с учетом ДЗО</v>
          </cell>
          <cell r="FH8">
            <v>33403107.525000002</v>
          </cell>
        </row>
        <row r="9">
          <cell r="A9" t="str">
            <v>Белгородэнерго</v>
          </cell>
          <cell r="FH9">
            <v>6234400.4529999997</v>
          </cell>
        </row>
        <row r="10">
          <cell r="A10" t="str">
            <v>Брянскэнерго</v>
          </cell>
          <cell r="FH10">
            <v>2103373.7570000002</v>
          </cell>
        </row>
        <row r="11">
          <cell r="A11" t="str">
            <v>Воронежэнерго</v>
          </cell>
          <cell r="FH11">
            <v>4455231.58</v>
          </cell>
        </row>
        <row r="12">
          <cell r="A12" t="str">
            <v>Костромаэнерго</v>
          </cell>
          <cell r="FH12">
            <v>1434360.79</v>
          </cell>
        </row>
        <row r="13">
          <cell r="A13" t="str">
            <v>Курскэнерго</v>
          </cell>
          <cell r="FH13">
            <v>3082329.156</v>
          </cell>
        </row>
        <row r="14">
          <cell r="A14" t="str">
            <v>Липецкэнерго</v>
          </cell>
          <cell r="FH14">
            <v>4059937.0249999999</v>
          </cell>
        </row>
        <row r="15">
          <cell r="A15" t="str">
            <v>Орелэнерго</v>
          </cell>
          <cell r="FH15">
            <v>1181457.3640000001</v>
          </cell>
        </row>
        <row r="16">
          <cell r="A16" t="str">
            <v>Смоленскэнерго</v>
          </cell>
          <cell r="FH16">
            <v>1952277.2649999999</v>
          </cell>
        </row>
        <row r="17">
          <cell r="A17" t="str">
            <v>Тамбовэнерго</v>
          </cell>
          <cell r="FH17">
            <v>1650017.2879999999</v>
          </cell>
        </row>
        <row r="18">
          <cell r="A18" t="str">
            <v>Тверьэнерго</v>
          </cell>
          <cell r="FH18">
            <v>2648249.7409999999</v>
          </cell>
        </row>
        <row r="19">
          <cell r="A19" t="str">
            <v>Ярэнерго</v>
          </cell>
          <cell r="FH19">
            <v>3990850.5220000003</v>
          </cell>
        </row>
        <row r="20">
          <cell r="A20" t="str">
            <v>ОАО "ЯГЭСК" (100%)</v>
          </cell>
          <cell r="FH20">
            <v>610622.58400000003</v>
          </cell>
        </row>
        <row r="21">
          <cell r="A21" t="str">
            <v>ОАО "МРСК Центра и Приволжья" без учета ДЗО</v>
          </cell>
          <cell r="FH21">
            <v>31355534.362234186</v>
          </cell>
        </row>
        <row r="22">
          <cell r="A22" t="str">
            <v>ОАО "МРСК Центра и Приволжья" с учетом ДЗО</v>
          </cell>
          <cell r="FH22">
            <v>31377460.373234183</v>
          </cell>
        </row>
        <row r="23">
          <cell r="A23" t="str">
            <v>Владимирэнерго</v>
          </cell>
          <cell r="FH23">
            <v>3339840.4169999999</v>
          </cell>
        </row>
        <row r="24">
          <cell r="A24" t="str">
            <v>Ивэнерго</v>
          </cell>
          <cell r="FH24">
            <v>1850097.5766799997</v>
          </cell>
        </row>
        <row r="25">
          <cell r="A25" t="str">
            <v>Калугаэнерго</v>
          </cell>
          <cell r="FH25">
            <v>2149285.4150000005</v>
          </cell>
        </row>
        <row r="26">
          <cell r="A26" t="str">
            <v>Кировэнерго</v>
          </cell>
          <cell r="FH26">
            <v>2957098.5810000007</v>
          </cell>
        </row>
        <row r="27">
          <cell r="A27" t="str">
            <v>Мариэнерго</v>
          </cell>
          <cell r="FH27">
            <v>1480805.5589999997</v>
          </cell>
        </row>
        <row r="28">
          <cell r="A28" t="str">
            <v>Нижновэнерго</v>
          </cell>
          <cell r="FH28">
            <v>9672636.0768401846</v>
          </cell>
        </row>
        <row r="29">
          <cell r="A29" t="str">
            <v>Рязаньэнерго</v>
          </cell>
          <cell r="FH29">
            <v>2416549.7549999999</v>
          </cell>
        </row>
        <row r="30">
          <cell r="A30" t="str">
            <v>Тулэнерго</v>
          </cell>
          <cell r="FH30">
            <v>3234149.7467139997</v>
          </cell>
        </row>
        <row r="31">
          <cell r="A31" t="str">
            <v>Удмуртэнерго</v>
          </cell>
          <cell r="FH31">
            <v>4255071.2350000003</v>
          </cell>
        </row>
        <row r="32">
          <cell r="A32" t="str">
            <v>ЗАО "СВЕТ" (100%)</v>
          </cell>
          <cell r="FH32">
            <v>21926.010999999999</v>
          </cell>
        </row>
        <row r="33">
          <cell r="A33" t="str">
            <v>ОАО "МРСК Волги"</v>
          </cell>
          <cell r="FH33">
            <v>33263343.479000002</v>
          </cell>
        </row>
        <row r="34">
          <cell r="A34" t="str">
            <v>Мордовэнерго</v>
          </cell>
          <cell r="FH34">
            <v>1341130.0489999999</v>
          </cell>
        </row>
        <row r="35">
          <cell r="A35" t="str">
            <v>Оренбургэнерго</v>
          </cell>
          <cell r="FH35">
            <v>7412737.9699999997</v>
          </cell>
        </row>
        <row r="36">
          <cell r="A36" t="str">
            <v>Пензаэнерго</v>
          </cell>
          <cell r="FH36">
            <v>2162176.3629999999</v>
          </cell>
        </row>
        <row r="37">
          <cell r="A37" t="str">
            <v>Самарские РС</v>
          </cell>
          <cell r="FH37">
            <v>11583846.396</v>
          </cell>
        </row>
        <row r="38">
          <cell r="A38" t="str">
            <v>Саратовские РС</v>
          </cell>
          <cell r="FH38">
            <v>5550753.8520000009</v>
          </cell>
        </row>
        <row r="39">
          <cell r="A39" t="str">
            <v>Ульяновские РС</v>
          </cell>
          <cell r="FH39">
            <v>2605514.87</v>
          </cell>
        </row>
        <row r="40">
          <cell r="A40" t="str">
            <v>Чувашэнерго</v>
          </cell>
          <cell r="FH40">
            <v>2607183.9790000003</v>
          </cell>
        </row>
        <row r="41">
          <cell r="A41" t="str">
            <v>ОАО "МРСК  Северо-Запада"</v>
          </cell>
          <cell r="FH41">
            <v>23860815.7986263</v>
          </cell>
        </row>
        <row r="42">
          <cell r="A42" t="str">
            <v>Архэнерго</v>
          </cell>
          <cell r="FH42">
            <v>2122870.6100000003</v>
          </cell>
        </row>
        <row r="43">
          <cell r="A43" t="str">
            <v>Вологдаэнерго</v>
          </cell>
          <cell r="FH43">
            <v>5234207.3119999999</v>
          </cell>
        </row>
        <row r="44">
          <cell r="A44" t="str">
            <v>Карелэнерго</v>
          </cell>
          <cell r="FH44">
            <v>4315644.7974140998</v>
          </cell>
        </row>
        <row r="45">
          <cell r="A45" t="str">
            <v>Колэнерго</v>
          </cell>
          <cell r="FH45">
            <v>6242738.8369999994</v>
          </cell>
        </row>
        <row r="46">
          <cell r="A46" t="str">
            <v>Комиэнерго</v>
          </cell>
          <cell r="FH46">
            <v>3001987.9512122003</v>
          </cell>
        </row>
        <row r="47">
          <cell r="A47" t="str">
            <v>Новгородэнерго</v>
          </cell>
          <cell r="FH47">
            <v>1973187.5769999998</v>
          </cell>
        </row>
        <row r="48">
          <cell r="A48" t="str">
            <v>Псковэнерго</v>
          </cell>
          <cell r="FH48">
            <v>970178.71400000004</v>
          </cell>
        </row>
        <row r="49">
          <cell r="A49" t="str">
            <v>ОАО "МРСК Сибири" без учета ДЗО и ТРК</v>
          </cell>
          <cell r="FH49">
            <v>41617840.720731273</v>
          </cell>
        </row>
        <row r="50">
          <cell r="A50" t="str">
            <v>ОАО "МРСК Сибири" с учетом ДЗО и ТРК</v>
          </cell>
          <cell r="FH50">
            <v>45384720.295731276</v>
          </cell>
        </row>
        <row r="51">
          <cell r="A51" t="str">
            <v>Алтайэнерго</v>
          </cell>
          <cell r="FH51">
            <v>4132321.486265</v>
          </cell>
        </row>
        <row r="52">
          <cell r="A52" t="str">
            <v>Бурятэнерго</v>
          </cell>
          <cell r="FH52">
            <v>1714539.5529193999</v>
          </cell>
        </row>
        <row r="53">
          <cell r="A53" t="str">
            <v>ГАЭС</v>
          </cell>
          <cell r="FH53">
            <v>250364.39900000003</v>
          </cell>
        </row>
        <row r="54">
          <cell r="A54" t="str">
            <v>Красноярскэнерго</v>
          </cell>
          <cell r="FH54">
            <v>9430138.1386374999</v>
          </cell>
        </row>
        <row r="55">
          <cell r="A55" t="str">
            <v>Кузбассэнерго - РЭС</v>
          </cell>
          <cell r="FH55">
            <v>13418606.757000001</v>
          </cell>
        </row>
        <row r="56">
          <cell r="A56" t="str">
            <v>Омскэнерго</v>
          </cell>
          <cell r="FH56">
            <v>4623123.7379999999</v>
          </cell>
        </row>
        <row r="57">
          <cell r="A57" t="str">
            <v>Хакасэнерго</v>
          </cell>
          <cell r="FH57">
            <v>6410868.3969999999</v>
          </cell>
        </row>
        <row r="58">
          <cell r="A58" t="str">
            <v>Читаэнерго</v>
          </cell>
          <cell r="FH58">
            <v>1637878.2519093761</v>
          </cell>
        </row>
        <row r="59">
          <cell r="A59" t="str">
            <v>ОАО "ТРК"</v>
          </cell>
          <cell r="FH59">
            <v>3514314.1189999999</v>
          </cell>
        </row>
        <row r="60">
          <cell r="A60" t="str">
            <v>ОАО "Тываэнерго"</v>
          </cell>
          <cell r="FH60">
            <v>252565.45600000001</v>
          </cell>
        </row>
        <row r="61">
          <cell r="A61" t="str">
            <v>ОАО "Улан-Удэ Энерго"</v>
          </cell>
          <cell r="FH61">
            <v>0</v>
          </cell>
        </row>
        <row r="62">
          <cell r="A62" t="str">
            <v>ОАО "МРСК "Урала" без учета ДЗО</v>
          </cell>
          <cell r="FH62">
            <v>40956512.827181578</v>
          </cell>
        </row>
        <row r="63">
          <cell r="A63" t="str">
            <v>ОАО "МРСК "Урала" с учетом ДЗО</v>
          </cell>
          <cell r="FH63">
            <v>43685425.884181574</v>
          </cell>
        </row>
        <row r="64">
          <cell r="A64" t="str">
            <v>Пермэнерго</v>
          </cell>
          <cell r="FH64">
            <v>10296554.91</v>
          </cell>
        </row>
        <row r="65">
          <cell r="A65" t="str">
            <v>Свердловэнерго</v>
          </cell>
          <cell r="FH65">
            <v>18776515.273181573</v>
          </cell>
        </row>
        <row r="66">
          <cell r="A66" t="str">
            <v>Челябэнерго</v>
          </cell>
          <cell r="FH66">
            <v>11883442.643999999</v>
          </cell>
        </row>
        <row r="67">
          <cell r="A67" t="str">
            <v>ОАО "ЕЭСК"</v>
          </cell>
          <cell r="FH67">
            <v>2728913.057</v>
          </cell>
        </row>
        <row r="68">
          <cell r="A68" t="str">
            <v>ОАО "МРСК Юга"</v>
          </cell>
          <cell r="FH68">
            <v>15973799.210000001</v>
          </cell>
        </row>
        <row r="69">
          <cell r="A69" t="str">
            <v>Астраханьэнерго</v>
          </cell>
          <cell r="FH69">
            <v>1796671.203</v>
          </cell>
        </row>
        <row r="70">
          <cell r="A70" t="str">
            <v>Волгоградэнерго</v>
          </cell>
          <cell r="FH70">
            <v>6628111.0559999999</v>
          </cell>
        </row>
        <row r="71">
          <cell r="A71" t="str">
            <v>Калмэнерго</v>
          </cell>
          <cell r="FH71">
            <v>212372.97</v>
          </cell>
        </row>
        <row r="72">
          <cell r="A72" t="str">
            <v>Ростовэнерго</v>
          </cell>
          <cell r="FH72">
            <v>7336643.9809999997</v>
          </cell>
        </row>
        <row r="73">
          <cell r="A73" t="str">
            <v>ОАО "МРСК Северного Кавказа" без учета ДЗО</v>
          </cell>
          <cell r="FH73">
            <v>5476103.6411223998</v>
          </cell>
        </row>
        <row r="74">
          <cell r="A74" t="str">
            <v>ОАО "МРСК Северного Кавказа" с учетом ДЗО</v>
          </cell>
          <cell r="FH74">
            <v>8457798.9431224</v>
          </cell>
        </row>
        <row r="75">
          <cell r="A75" t="str">
            <v xml:space="preserve">Кабардино-Балкарский филиал  </v>
          </cell>
          <cell r="FH75">
            <v>687547.75132240006</v>
          </cell>
        </row>
        <row r="76">
          <cell r="A76" t="str">
            <v xml:space="preserve">Карачаево-Черкесский филиал </v>
          </cell>
          <cell r="FH76">
            <v>601312.40080000006</v>
          </cell>
        </row>
        <row r="77">
          <cell r="A77" t="str">
            <v xml:space="preserve">Северо-Осетинский филиал </v>
          </cell>
          <cell r="FH77">
            <v>873890.39099999995</v>
          </cell>
        </row>
        <row r="78">
          <cell r="A78" t="str">
            <v>Ставропольэнерго</v>
          </cell>
          <cell r="FH78">
            <v>3313353.0980000002</v>
          </cell>
        </row>
        <row r="79">
          <cell r="A79" t="str">
            <v>ОАО "Дагэнергосеть"</v>
          </cell>
          <cell r="FH79">
            <v>1894817.1669999999</v>
          </cell>
        </row>
        <row r="80">
          <cell r="A80" t="str">
            <v>ОАО "Ингушэнергосеть"</v>
          </cell>
          <cell r="FH80">
            <v>209359.39199999999</v>
          </cell>
        </row>
        <row r="81">
          <cell r="A81" t="str">
            <v>ОАО "Нурэнерго"</v>
          </cell>
          <cell r="FH81">
            <v>877518.74300000013</v>
          </cell>
        </row>
        <row r="82">
          <cell r="A82" t="str">
            <v>ОАО "Кубаньэнерго"</v>
          </cell>
          <cell r="FH82">
            <v>9936661.1490000002</v>
          </cell>
        </row>
        <row r="83">
          <cell r="A83" t="str">
            <v>ОАО "МОЭСК"</v>
          </cell>
          <cell r="FH83">
            <v>43347550.071000002</v>
          </cell>
        </row>
        <row r="84">
          <cell r="A84" t="str">
            <v>г.Москва</v>
          </cell>
          <cell r="FH84">
            <v>22070166.395</v>
          </cell>
        </row>
        <row r="85">
          <cell r="A85" t="str">
            <v>Московская область</v>
          </cell>
          <cell r="FH85">
            <v>21277383.675999999</v>
          </cell>
        </row>
        <row r="86">
          <cell r="A86" t="str">
            <v>ОАО "Ленэнерго" без учета ДЗО</v>
          </cell>
          <cell r="FH86">
            <v>17337915.322000001</v>
          </cell>
        </row>
        <row r="87">
          <cell r="A87" t="str">
            <v>ОАО "Ленэнерго" c учетом ДЗО</v>
          </cell>
          <cell r="FH87">
            <v>17753816.505644593</v>
          </cell>
        </row>
        <row r="88">
          <cell r="A88" t="str">
            <v>г.Санкт-Петербург</v>
          </cell>
          <cell r="FH88">
            <v>10976497.331999999</v>
          </cell>
        </row>
        <row r="89">
          <cell r="A89" t="str">
            <v>Ленинградская область</v>
          </cell>
          <cell r="FH89">
            <v>6361417.9899999993</v>
          </cell>
        </row>
        <row r="90">
          <cell r="A90" t="str">
            <v>ЗАО "Курортэнерго" (98,13%)</v>
          </cell>
          <cell r="FH90">
            <v>253433.45500459426</v>
          </cell>
        </row>
        <row r="91">
          <cell r="A91" t="str">
            <v>ЗАО "ЦЭК" (96,95%)</v>
          </cell>
          <cell r="FH91">
            <v>162467.72864000002</v>
          </cell>
        </row>
        <row r="92">
          <cell r="A92" t="str">
            <v>ОАО "Тюменьэнерго"</v>
          </cell>
          <cell r="FH92">
            <v>40673248.844999917</v>
          </cell>
        </row>
        <row r="93">
          <cell r="A93" t="str">
            <v>ОАО "Янтарьэнерго"</v>
          </cell>
          <cell r="FH93">
            <v>1848574.321</v>
          </cell>
        </row>
        <row r="94">
          <cell r="A94" t="str">
            <v>Итого по ОАО "Холдинг МРСК" без учета ВЗО</v>
          </cell>
          <cell r="FH94">
            <v>341954698.80689561</v>
          </cell>
        </row>
        <row r="95">
          <cell r="A95" t="str">
            <v>Итого по ОАО "Холдинг МРСК"с учетом ВЗО</v>
          </cell>
          <cell r="FH95">
            <v>345188959.56489563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 обмен"/>
      <sheetName val="табл 1"/>
      <sheetName val="табл 2"/>
      <sheetName val="маршрут"/>
      <sheetName val="3"/>
      <sheetName val="7(2)"/>
      <sheetName val="РБ РСК"/>
      <sheetName val="РБ ПЭС"/>
      <sheetName val="Справка по потерям РЭС"/>
      <sheetName val="Осн показ"/>
      <sheetName val="баланс квадраты ПЭС"/>
      <sheetName val="баланс квадраты РСК"/>
      <sheetName val="7а-Баланс стандартный"/>
      <sheetName val="Баланс линиии 10(6)"/>
      <sheetName val="Баланс линиии 110 (35)"/>
      <sheetName val="Акты БЗП"/>
      <sheetName val="Точки поставки"/>
      <sheetName val="График проверки"/>
      <sheetName val="Лист3"/>
      <sheetName val="Титульный лист С-П"/>
      <sheetName val="жилой фонд"/>
      <sheetName val="Баланс по ТЭЦ-1"/>
      <sheetName val="Настройк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баланс"/>
      <sheetName val=" 2-структура потребителей"/>
      <sheetName val="3-договоры"/>
      <sheetName val="4-расчеты"/>
      <sheetName val="5-выручка"/>
      <sheetName val="6-покупка потерь"/>
      <sheetName val="7-затраты ФСК"/>
      <sheetName val="8-затраты ТСО"/>
      <sheetName val="9-БУ и БД"/>
      <sheetName val="10-структура разногласий"/>
      <sheetName val="11 - энергосбережение"/>
      <sheetName val="12-формирование ПО"/>
      <sheetName val="13-ППРСУ и состояние СУ"/>
      <sheetName val="Лист1"/>
    </sheetNames>
    <sheetDataSet>
      <sheetData sheetId="0"/>
      <sheetData sheetId="1">
        <row r="13">
          <cell r="C13" t="str">
            <v>Промышленные потребители - юридические лица и индивидуальные предприниматели с присоединенной мощностью</v>
          </cell>
        </row>
        <row r="21">
          <cell r="C21" t="str">
            <v>Сельское хозяйство и пищевая промышленность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topLeftCell="G32" workbookViewId="0">
      <selection activeCell="O50" sqref="O50"/>
    </sheetView>
  </sheetViews>
  <sheetFormatPr defaultRowHeight="12.75"/>
  <cols>
    <col min="2" max="2" width="13.85546875" customWidth="1"/>
    <col min="3" max="3" width="10.7109375" customWidth="1"/>
    <col min="4" max="4" width="8" customWidth="1"/>
    <col min="5" max="5" width="7.5703125" customWidth="1"/>
    <col min="6" max="6" width="12.140625" customWidth="1"/>
    <col min="7" max="7" width="13.7109375" customWidth="1"/>
    <col min="8" max="8" width="8.140625" customWidth="1"/>
    <col min="9" max="9" width="7" customWidth="1"/>
    <col min="10" max="10" width="7.85546875" customWidth="1"/>
    <col min="11" max="11" width="9.85546875" customWidth="1"/>
    <col min="12" max="12" width="13.42578125" customWidth="1"/>
    <col min="13" max="13" width="15.7109375" customWidth="1"/>
    <col min="14" max="15" width="15.5703125" customWidth="1"/>
    <col min="16" max="16" width="23" customWidth="1"/>
    <col min="17" max="17" width="23.7109375" customWidth="1"/>
  </cols>
  <sheetData>
    <row r="1" spans="2:20" ht="13.5" thickBot="1"/>
    <row r="2" spans="2:20" ht="13.5" thickBot="1">
      <c r="B2" s="46" t="s">
        <v>0</v>
      </c>
      <c r="C2" s="49" t="s">
        <v>1</v>
      </c>
      <c r="D2" s="50"/>
      <c r="E2" s="50"/>
      <c r="F2" s="51"/>
      <c r="G2" s="49" t="s">
        <v>2</v>
      </c>
      <c r="H2" s="50"/>
      <c r="I2" s="50"/>
      <c r="J2" s="51"/>
      <c r="K2" s="49" t="s">
        <v>3</v>
      </c>
      <c r="L2" s="50"/>
      <c r="M2" s="50"/>
      <c r="N2" s="50"/>
      <c r="O2" s="50"/>
      <c r="P2" s="50"/>
      <c r="Q2" s="51"/>
    </row>
    <row r="3" spans="2:20" ht="26.25" customHeight="1" thickBot="1">
      <c r="B3" s="47"/>
      <c r="C3" s="52" t="s">
        <v>4</v>
      </c>
      <c r="D3" s="52" t="s">
        <v>5</v>
      </c>
      <c r="E3" s="54" t="s">
        <v>6</v>
      </c>
      <c r="F3" s="55"/>
      <c r="G3" s="52" t="s">
        <v>4</v>
      </c>
      <c r="H3" s="52" t="s">
        <v>5</v>
      </c>
      <c r="I3" s="54" t="s">
        <v>6</v>
      </c>
      <c r="J3" s="55"/>
      <c r="K3" s="52" t="s">
        <v>4</v>
      </c>
      <c r="L3" s="52" t="s">
        <v>5</v>
      </c>
      <c r="M3" s="54" t="s">
        <v>6</v>
      </c>
      <c r="N3" s="56"/>
      <c r="O3" s="56"/>
      <c r="P3" s="56"/>
      <c r="Q3" s="55"/>
    </row>
    <row r="4" spans="2:20" ht="57" thickBot="1">
      <c r="B4" s="48"/>
      <c r="C4" s="53"/>
      <c r="D4" s="53"/>
      <c r="E4" s="1" t="s">
        <v>7</v>
      </c>
      <c r="F4" s="1" t="s">
        <v>8</v>
      </c>
      <c r="G4" s="53"/>
      <c r="H4" s="53"/>
      <c r="I4" s="1" t="s">
        <v>7</v>
      </c>
      <c r="J4" s="1" t="s">
        <v>8</v>
      </c>
      <c r="K4" s="53"/>
      <c r="L4" s="53"/>
      <c r="M4" s="1" t="s">
        <v>7</v>
      </c>
      <c r="N4" s="1"/>
      <c r="O4" s="1"/>
      <c r="P4" s="1"/>
      <c r="Q4" s="1" t="s">
        <v>8</v>
      </c>
    </row>
    <row r="5" spans="2:20">
      <c r="B5" s="43">
        <v>1</v>
      </c>
      <c r="C5" s="43">
        <v>2</v>
      </c>
      <c r="D5" s="43">
        <v>3</v>
      </c>
      <c r="E5" s="43">
        <v>4</v>
      </c>
      <c r="F5" s="2" t="s">
        <v>9</v>
      </c>
      <c r="G5" s="43">
        <v>6</v>
      </c>
      <c r="H5" s="43">
        <v>7</v>
      </c>
      <c r="I5" s="43">
        <v>8</v>
      </c>
      <c r="J5" s="43" t="s">
        <v>10</v>
      </c>
      <c r="K5" s="2" t="s">
        <v>11</v>
      </c>
      <c r="L5" s="2" t="s">
        <v>12</v>
      </c>
      <c r="M5" s="2" t="s">
        <v>13</v>
      </c>
      <c r="N5" s="2"/>
      <c r="O5" s="2"/>
      <c r="P5" s="2"/>
      <c r="Q5" s="2" t="s">
        <v>14</v>
      </c>
    </row>
    <row r="6" spans="2:20">
      <c r="B6" s="44"/>
      <c r="C6" s="44"/>
      <c r="D6" s="44"/>
      <c r="E6" s="44"/>
      <c r="F6" s="2" t="s">
        <v>15</v>
      </c>
      <c r="G6" s="44"/>
      <c r="H6" s="44"/>
      <c r="I6" s="44"/>
      <c r="J6" s="44"/>
      <c r="K6" s="2" t="s">
        <v>16</v>
      </c>
      <c r="L6" s="2" t="s">
        <v>17</v>
      </c>
      <c r="M6" s="2" t="s">
        <v>18</v>
      </c>
      <c r="N6" s="2"/>
      <c r="O6" s="2"/>
      <c r="P6" s="2"/>
      <c r="Q6" s="3">
        <v>41038</v>
      </c>
    </row>
    <row r="7" spans="2:20" ht="13.5" thickBot="1">
      <c r="B7" s="45"/>
      <c r="C7" s="45"/>
      <c r="D7" s="45"/>
      <c r="E7" s="45"/>
      <c r="F7" s="4"/>
      <c r="G7" s="45"/>
      <c r="H7" s="45"/>
      <c r="I7" s="45"/>
      <c r="J7" s="45"/>
      <c r="K7" s="5" t="s">
        <v>15</v>
      </c>
      <c r="L7" s="5" t="s">
        <v>15</v>
      </c>
      <c r="M7" s="5" t="s">
        <v>15</v>
      </c>
      <c r="N7" s="5"/>
      <c r="O7" s="5"/>
      <c r="P7" s="5"/>
      <c r="Q7" s="4"/>
    </row>
    <row r="8" spans="2:20" ht="13.5" thickBot="1">
      <c r="B8" s="6" t="s">
        <v>19</v>
      </c>
      <c r="C8" s="7">
        <v>34989.310186668605</v>
      </c>
      <c r="D8" s="7">
        <f>C8-E8</f>
        <v>32729.730520145167</v>
      </c>
      <c r="E8" s="7">
        <v>2259.5796665234384</v>
      </c>
      <c r="F8" s="8">
        <f>E8/C8</f>
        <v>6.4579143014496132E-2</v>
      </c>
      <c r="G8" s="7">
        <v>35751.154496468611</v>
      </c>
      <c r="H8" s="7">
        <f>G8-I8</f>
        <v>33667.706759267494</v>
      </c>
      <c r="I8" s="7">
        <v>2083.4477372011152</v>
      </c>
      <c r="J8" s="8">
        <f>I8/G8</f>
        <v>5.8276376428820269E-2</v>
      </c>
      <c r="K8" s="9">
        <f>(G8-C8)/C8</f>
        <v>2.1773630452716929E-2</v>
      </c>
      <c r="L8" s="9">
        <f>(H8-D8)/D8</f>
        <v>2.8658232873167159E-2</v>
      </c>
      <c r="M8" s="9">
        <f>(I8-E8)/E8</f>
        <v>-7.7948979596420984E-2</v>
      </c>
      <c r="N8" s="9"/>
      <c r="O8" s="9"/>
      <c r="P8" s="9"/>
      <c r="Q8" s="9">
        <f>(J8-F8)/F8</f>
        <v>-9.7597556911851194E-2</v>
      </c>
    </row>
    <row r="11" spans="2:20">
      <c r="B11" s="21">
        <f>B12/G12</f>
        <v>0.67334532327201591</v>
      </c>
      <c r="C11" s="21">
        <f>C12/G12</f>
        <v>3.0888509684473459E-3</v>
      </c>
      <c r="D11" s="21">
        <f>D12/G12</f>
        <v>4.6527294260471693E-3</v>
      </c>
      <c r="E11" s="21">
        <f>E12/G12</f>
        <v>2.1156405214934285E-2</v>
      </c>
      <c r="F11" s="21">
        <f>F12/SUM(B12:F12)</f>
        <v>0.29775669111855535</v>
      </c>
    </row>
    <row r="12" spans="2:20">
      <c r="B12">
        <v>22669992.573127318</v>
      </c>
      <c r="C12">
        <v>103994.52716761545</v>
      </c>
      <c r="D12">
        <v>156646.72774544521</v>
      </c>
      <c r="E12">
        <v>712287.63684882503</v>
      </c>
      <c r="F12">
        <v>10024784.821338566</v>
      </c>
      <c r="G12">
        <f>SUM(B12:F12)</f>
        <v>33667706.28622777</v>
      </c>
    </row>
    <row r="13" spans="2:20">
      <c r="B13" t="s">
        <v>20</v>
      </c>
      <c r="C13" t="s">
        <v>21</v>
      </c>
      <c r="D13" t="s">
        <v>22</v>
      </c>
      <c r="E13" t="s">
        <v>23</v>
      </c>
      <c r="F13" t="s">
        <v>24</v>
      </c>
    </row>
    <row r="15" spans="2:20">
      <c r="M15" s="62" t="s">
        <v>61</v>
      </c>
      <c r="N15" s="62"/>
      <c r="O15" s="62"/>
      <c r="P15" s="62"/>
      <c r="Q15" s="62"/>
      <c r="R15" s="62"/>
      <c r="S15" s="62"/>
      <c r="T15" s="62"/>
    </row>
    <row r="16" spans="2:20">
      <c r="M16" s="62"/>
      <c r="N16" s="62"/>
      <c r="O16" s="62"/>
      <c r="P16" s="62"/>
      <c r="Q16" s="62"/>
      <c r="R16" s="62"/>
      <c r="S16" s="62"/>
      <c r="T16" s="62"/>
    </row>
    <row r="32" spans="11:11">
      <c r="K32" t="s">
        <v>64</v>
      </c>
    </row>
    <row r="33" spans="1:20">
      <c r="K33" t="s">
        <v>65</v>
      </c>
    </row>
    <row r="34" spans="1:20">
      <c r="K34" t="s">
        <v>66</v>
      </c>
    </row>
    <row r="35" spans="1:20">
      <c r="K35" t="s">
        <v>67</v>
      </c>
    </row>
    <row r="37" spans="1:20" ht="18.75" customHeight="1">
      <c r="A37">
        <f>SUM(B37:F37)</f>
        <v>33667706.286969915</v>
      </c>
      <c r="B37">
        <v>3459814.9425720409</v>
      </c>
      <c r="C37">
        <v>26655988.788002811</v>
      </c>
      <c r="D37">
        <v>1241938.0463407882</v>
      </c>
      <c r="E37">
        <v>981433.534098309</v>
      </c>
      <c r="F37">
        <v>1328530.9759559601</v>
      </c>
      <c r="P37" t="s">
        <v>75</v>
      </c>
      <c r="Q37" t="s">
        <v>74</v>
      </c>
    </row>
    <row r="38" spans="1:20" ht="18.75" customHeight="1">
      <c r="O38" s="41" t="s">
        <v>73</v>
      </c>
      <c r="P38" s="41">
        <f>31256.0135260051+1051</f>
        <v>32307.013526005099</v>
      </c>
      <c r="Q38" s="19">
        <f>SUM(Q39:Q43)</f>
        <v>3792.8979780913533</v>
      </c>
    </row>
    <row r="39" spans="1:20" ht="18.75" customHeight="1">
      <c r="O39" s="41">
        <v>220</v>
      </c>
      <c r="P39">
        <v>1062.1935396291008</v>
      </c>
      <c r="Q39">
        <v>1040.1346658688001</v>
      </c>
    </row>
    <row r="40" spans="1:20" ht="18.75" customHeight="1">
      <c r="O40" s="41">
        <v>110</v>
      </c>
      <c r="P40">
        <v>18648.054658152523</v>
      </c>
      <c r="Q40">
        <v>818.56557770020004</v>
      </c>
    </row>
    <row r="41" spans="1:20">
      <c r="B41" s="21">
        <f>B37/A37</f>
        <v>0.10276360715167161</v>
      </c>
      <c r="C41" s="21">
        <f>C37/A37</f>
        <v>0.79173759450073433</v>
      </c>
      <c r="D41" s="21">
        <f>D37/A37</f>
        <v>3.6888109803353115E-2</v>
      </c>
      <c r="E41" s="21">
        <f>E37/A37</f>
        <v>2.9150590947092339E-2</v>
      </c>
      <c r="F41" s="21">
        <f>F37/A37</f>
        <v>3.9460097597148414E-2</v>
      </c>
      <c r="O41" s="41">
        <v>35</v>
      </c>
      <c r="P41">
        <v>1387.374527247574</v>
      </c>
      <c r="Q41">
        <v>9.4207214296000004</v>
      </c>
    </row>
    <row r="42" spans="1:20">
      <c r="I42" s="61" t="s">
        <v>62</v>
      </c>
      <c r="J42" s="61"/>
      <c r="K42" s="61"/>
      <c r="L42" s="61"/>
      <c r="M42" s="61"/>
      <c r="N42" s="61"/>
      <c r="O42" s="42" t="s">
        <v>71</v>
      </c>
      <c r="P42">
        <v>8245.4906778969907</v>
      </c>
      <c r="Q42">
        <v>1924.7770130927531</v>
      </c>
    </row>
    <row r="43" spans="1:20" ht="21" customHeight="1">
      <c r="I43" s="61"/>
      <c r="J43" s="61"/>
      <c r="K43" s="61"/>
      <c r="L43" s="61"/>
      <c r="M43" s="61"/>
      <c r="N43" s="61"/>
      <c r="O43" s="41">
        <v>0.4</v>
      </c>
      <c r="P43">
        <v>1912.9001230789031</v>
      </c>
      <c r="Q43">
        <v>0</v>
      </c>
    </row>
    <row r="45" spans="1:20">
      <c r="I45" t="s">
        <v>63</v>
      </c>
    </row>
    <row r="46" spans="1:20">
      <c r="M46" s="41" t="s">
        <v>69</v>
      </c>
      <c r="N46" t="s">
        <v>70</v>
      </c>
    </row>
    <row r="47" spans="1:20">
      <c r="M47" s="41" t="s">
        <v>73</v>
      </c>
      <c r="N47" s="41">
        <v>220</v>
      </c>
      <c r="O47" s="41"/>
      <c r="P47" s="41">
        <v>110</v>
      </c>
      <c r="Q47" s="41">
        <v>35</v>
      </c>
      <c r="R47" s="42" t="s">
        <v>71</v>
      </c>
      <c r="S47" s="41">
        <v>0.4</v>
      </c>
      <c r="T47" s="41"/>
    </row>
    <row r="48" spans="1:20">
      <c r="K48" t="s">
        <v>72</v>
      </c>
      <c r="M48" s="41">
        <f>31256.0135260051+1051</f>
        <v>32307.013526005099</v>
      </c>
      <c r="N48">
        <v>1062.1935396291008</v>
      </c>
      <c r="P48">
        <v>18648.054658152523</v>
      </c>
      <c r="Q48">
        <v>1387.374527247574</v>
      </c>
      <c r="R48">
        <v>8245.4906778969907</v>
      </c>
      <c r="S48">
        <v>1912.9001230789031</v>
      </c>
    </row>
    <row r="49" spans="2:19">
      <c r="I49">
        <f>S56*1000/A37</f>
        <v>7.2632806617610651E-2</v>
      </c>
      <c r="K49" t="s">
        <v>68</v>
      </c>
      <c r="M49" s="19">
        <f>SUM(N49:S49)</f>
        <v>3792.8979780913533</v>
      </c>
      <c r="N49">
        <v>1040.1346658688001</v>
      </c>
      <c r="P49">
        <v>818.56557770020004</v>
      </c>
      <c r="Q49">
        <v>9.4207214296000004</v>
      </c>
      <c r="R49">
        <v>1924.7770130927531</v>
      </c>
      <c r="S49">
        <v>0</v>
      </c>
    </row>
    <row r="51" spans="2:19" ht="13.5" thickBot="1"/>
    <row r="52" spans="2:19" ht="39" thickBot="1">
      <c r="L52" s="10" t="s">
        <v>19</v>
      </c>
      <c r="M52" s="11" t="s">
        <v>25</v>
      </c>
      <c r="N52" s="40">
        <v>226.7</v>
      </c>
      <c r="O52" s="11"/>
      <c r="P52" s="11">
        <v>242.1</v>
      </c>
      <c r="Q52" s="12">
        <v>237.56700000000001</v>
      </c>
      <c r="R52" s="12">
        <v>230.22200000000001</v>
      </c>
      <c r="S52" s="12">
        <v>222.774</v>
      </c>
    </row>
    <row r="53" spans="2:19" ht="26.25" thickBot="1">
      <c r="L53" s="13"/>
      <c r="M53" s="14" t="s">
        <v>26</v>
      </c>
      <c r="N53" s="16">
        <v>249.5</v>
      </c>
      <c r="O53" s="14"/>
      <c r="P53" s="14">
        <v>269.2</v>
      </c>
      <c r="Q53" s="15">
        <v>232.13399999999999</v>
      </c>
      <c r="R53" s="15">
        <v>247.786</v>
      </c>
      <c r="S53" s="15">
        <v>254.87799999999999</v>
      </c>
    </row>
    <row r="54" spans="2:19" ht="39" thickBot="1">
      <c r="L54" s="13"/>
      <c r="M54" s="14" t="s">
        <v>27</v>
      </c>
      <c r="N54" s="16">
        <v>-77.8</v>
      </c>
      <c r="O54" s="14"/>
      <c r="P54" s="14">
        <v>-80</v>
      </c>
      <c r="Q54" s="15">
        <v>-98.739000000000004</v>
      </c>
      <c r="R54" s="15">
        <v>-139.13</v>
      </c>
      <c r="S54" s="15" t="s">
        <v>28</v>
      </c>
    </row>
    <row r="55" spans="2:19" ht="39" thickBot="1">
      <c r="L55" s="13"/>
      <c r="M55" s="14" t="s">
        <v>29</v>
      </c>
      <c r="N55" s="16">
        <v>1583.5</v>
      </c>
      <c r="O55" s="14"/>
      <c r="P55" s="14">
        <v>1737.1</v>
      </c>
      <c r="Q55" s="15">
        <v>1612.126</v>
      </c>
      <c r="R55" s="15">
        <v>1799.5060000000001</v>
      </c>
      <c r="S55" s="15">
        <v>1967.7280000000001</v>
      </c>
    </row>
    <row r="56" spans="2:19" ht="13.5" thickBot="1">
      <c r="L56" s="16" t="s">
        <v>30</v>
      </c>
      <c r="M56" s="14"/>
      <c r="N56" s="14">
        <f>SUM(N52:N55)</f>
        <v>1981.9</v>
      </c>
      <c r="O56" s="14"/>
      <c r="P56" s="14">
        <f>SUM(P52:P55)</f>
        <v>2168.3999999999996</v>
      </c>
      <c r="Q56" s="14">
        <f t="shared" ref="Q56:R56" si="0">SUM(Q52:Q55)</f>
        <v>1983.088</v>
      </c>
      <c r="R56" s="14">
        <f t="shared" si="0"/>
        <v>2138.384</v>
      </c>
      <c r="S56" s="14">
        <f>SUM(S52:S55)</f>
        <v>2445.38</v>
      </c>
    </row>
    <row r="59" spans="2:19" ht="13.5" thickBot="1">
      <c r="L59">
        <v>1274.68</v>
      </c>
      <c r="M59">
        <f>L59*0.985</f>
        <v>1255.5598</v>
      </c>
    </row>
    <row r="60" spans="2:19" ht="13.5" thickBot="1">
      <c r="B60">
        <v>2007</v>
      </c>
      <c r="C60">
        <v>2008</v>
      </c>
      <c r="D60">
        <v>2009</v>
      </c>
      <c r="E60">
        <v>2010</v>
      </c>
      <c r="F60">
        <v>2011</v>
      </c>
      <c r="P60" s="10">
        <v>-98.739000000000004</v>
      </c>
      <c r="Q60" s="12">
        <v>-139.12899999999999</v>
      </c>
    </row>
    <row r="61" spans="2:19">
      <c r="B61">
        <f>40744</f>
        <v>40744</v>
      </c>
      <c r="C61">
        <v>40148</v>
      </c>
      <c r="D61">
        <v>34511</v>
      </c>
      <c r="E61" s="17">
        <v>36871.0038532486</v>
      </c>
      <c r="F61" s="18">
        <v>35751.154514076901</v>
      </c>
      <c r="G61" s="18"/>
      <c r="J61">
        <f>B61-N56</f>
        <v>38762.1</v>
      </c>
      <c r="K61">
        <f>C61-P56</f>
        <v>37979.599999999999</v>
      </c>
      <c r="L61">
        <f>D61-Q56</f>
        <v>32527.912</v>
      </c>
      <c r="M61" s="17">
        <f>E61-R56</f>
        <v>34732.619853248601</v>
      </c>
      <c r="N61" s="17"/>
      <c r="O61" s="17"/>
      <c r="P61" s="17"/>
      <c r="Q61" s="18">
        <f>F61-S56</f>
        <v>33305.774514076904</v>
      </c>
    </row>
    <row r="62" spans="2:19">
      <c r="B62" s="19">
        <f>B61-B63</f>
        <v>38002.169170522997</v>
      </c>
      <c r="C62" s="19">
        <f>C61-C63</f>
        <v>37754.249019779643</v>
      </c>
      <c r="D62" s="19">
        <f>D61-D63</f>
        <v>32205.373940188019</v>
      </c>
      <c r="E62" s="20">
        <f>E61-E63</f>
        <v>34673.672615334443</v>
      </c>
      <c r="F62" s="19">
        <f>F61-F63</f>
        <v>33667.706295751108</v>
      </c>
      <c r="G62" s="19"/>
      <c r="H62">
        <v>33692.35</v>
      </c>
      <c r="J62" s="21">
        <f>B63/J61</f>
        <v>7.0734837108335211E-2</v>
      </c>
      <c r="K62" s="21">
        <f>C63/K61</f>
        <v>6.3027282546955735E-2</v>
      </c>
      <c r="L62" s="21">
        <f t="shared" ref="L62:M62" si="1">D63/L61</f>
        <v>7.0881465118694989E-2</v>
      </c>
      <c r="M62" s="21">
        <f t="shared" si="1"/>
        <v>6.3264195076509308E-2</v>
      </c>
      <c r="N62" s="21"/>
      <c r="O62" s="21"/>
      <c r="P62" s="21"/>
      <c r="Q62" s="21"/>
    </row>
    <row r="63" spans="2:19">
      <c r="B63" s="19">
        <v>2741.830829477</v>
      </c>
      <c r="C63" s="19">
        <v>2393.7509802203599</v>
      </c>
      <c r="D63" s="19">
        <v>2305.6260598119802</v>
      </c>
      <c r="E63" s="19">
        <v>2197.3312379141598</v>
      </c>
      <c r="F63" s="19">
        <v>2083.4482183257901</v>
      </c>
      <c r="G63" s="19"/>
      <c r="H63" s="21">
        <f>E63/H62</f>
        <v>6.5217511925234062E-2</v>
      </c>
    </row>
    <row r="64" spans="2:19">
      <c r="B64" s="21">
        <f>B63/B61</f>
        <v>6.7294100468216184E-2</v>
      </c>
      <c r="C64" s="21">
        <f t="shared" ref="C64:F64" si="2">C63/C61</f>
        <v>5.9623168781019226E-2</v>
      </c>
      <c r="D64" s="21">
        <f t="shared" si="2"/>
        <v>6.6808439622496607E-2</v>
      </c>
      <c r="E64" s="21">
        <f t="shared" si="2"/>
        <v>5.9595102066106596E-2</v>
      </c>
      <c r="F64" s="21">
        <f t="shared" si="2"/>
        <v>5.8276389857716042E-2</v>
      </c>
      <c r="G64" s="21"/>
    </row>
    <row r="65" spans="2:18">
      <c r="B65" s="21">
        <v>7.0734837108335211E-2</v>
      </c>
      <c r="C65" s="21">
        <v>6.3027282546955735E-2</v>
      </c>
      <c r="D65" s="21">
        <v>7.0881465118694989E-2</v>
      </c>
      <c r="E65" s="21">
        <v>6.3264195076509308E-2</v>
      </c>
      <c r="F65" s="21">
        <f>F64</f>
        <v>5.8276389857716042E-2</v>
      </c>
    </row>
    <row r="66" spans="2:18">
      <c r="B66" s="57" t="s">
        <v>0</v>
      </c>
      <c r="C66" s="57" t="s">
        <v>31</v>
      </c>
      <c r="D66" s="57"/>
      <c r="E66" s="57" t="s">
        <v>32</v>
      </c>
      <c r="F66" s="57"/>
      <c r="G66" s="57"/>
      <c r="H66" s="57"/>
      <c r="I66" s="57"/>
      <c r="J66" s="57" t="s">
        <v>33</v>
      </c>
      <c r="K66" s="57"/>
      <c r="L66" s="57"/>
    </row>
    <row r="67" spans="2:18">
      <c r="B67" s="57"/>
      <c r="C67" s="22" t="s">
        <v>34</v>
      </c>
      <c r="D67" s="22" t="s">
        <v>35</v>
      </c>
      <c r="E67" s="57" t="s">
        <v>34</v>
      </c>
      <c r="F67" s="57"/>
      <c r="G67" s="57"/>
      <c r="H67" s="57" t="s">
        <v>35</v>
      </c>
      <c r="I67" s="57"/>
      <c r="J67" s="57" t="s">
        <v>36</v>
      </c>
      <c r="K67" s="57"/>
      <c r="L67" s="57"/>
    </row>
    <row r="68" spans="2:18" ht="22.5">
      <c r="B68" s="57"/>
      <c r="C68" s="23" t="s">
        <v>37</v>
      </c>
      <c r="D68" s="23" t="s">
        <v>37</v>
      </c>
      <c r="E68" s="23" t="s">
        <v>37</v>
      </c>
      <c r="F68" s="23" t="s">
        <v>38</v>
      </c>
      <c r="G68" s="23" t="s">
        <v>39</v>
      </c>
      <c r="H68" s="23" t="s">
        <v>37</v>
      </c>
      <c r="I68" s="23" t="s">
        <v>40</v>
      </c>
      <c r="J68" s="23" t="s">
        <v>37</v>
      </c>
      <c r="K68" s="23" t="s">
        <v>38</v>
      </c>
      <c r="L68" s="23" t="s">
        <v>39</v>
      </c>
    </row>
    <row r="69" spans="2:18">
      <c r="B69" s="24" t="s">
        <v>19</v>
      </c>
      <c r="C69" s="25">
        <v>36871.0038532486</v>
      </c>
      <c r="D69" s="26">
        <v>35751.154514076901</v>
      </c>
      <c r="E69" s="27">
        <v>2197.3312379141598</v>
      </c>
      <c r="F69" s="27">
        <v>5.96</v>
      </c>
      <c r="G69" s="28">
        <v>6.33</v>
      </c>
      <c r="H69" s="27">
        <v>2083.4482183257901</v>
      </c>
      <c r="I69" s="27">
        <v>5.83</v>
      </c>
      <c r="J69" s="27">
        <f>H69-E69</f>
        <v>-113.88301958836973</v>
      </c>
      <c r="K69" s="27">
        <f>I69-F69</f>
        <v>-0.12999999999999989</v>
      </c>
      <c r="L69" s="28">
        <f>I69-G69</f>
        <v>-0.5</v>
      </c>
    </row>
    <row r="71" spans="2:18">
      <c r="B71" t="s">
        <v>41</v>
      </c>
      <c r="D71">
        <v>2393.7509802203599</v>
      </c>
      <c r="E71">
        <v>2305.6260598119802</v>
      </c>
      <c r="F71">
        <v>2197.3312379141598</v>
      </c>
      <c r="G71">
        <v>2083.4482183257901</v>
      </c>
    </row>
    <row r="72" spans="2:18">
      <c r="D72" s="21">
        <v>6.1578249046398914E-2</v>
      </c>
      <c r="E72" s="21">
        <v>7.0653939616262984E-2</v>
      </c>
      <c r="F72" s="21">
        <v>6.311260723040879E-2</v>
      </c>
      <c r="G72" s="21">
        <v>6.2412269375270273E-2</v>
      </c>
    </row>
    <row r="73" spans="2:18" ht="13.5" thickBot="1"/>
    <row r="74" spans="2:18" ht="13.5" thickBot="1">
      <c r="B74" s="66" t="s">
        <v>0</v>
      </c>
      <c r="C74" s="63" t="s">
        <v>42</v>
      </c>
      <c r="D74" s="64"/>
      <c r="E74" s="64"/>
      <c r="F74" s="65"/>
      <c r="G74" s="63" t="s">
        <v>43</v>
      </c>
      <c r="H74" s="64"/>
      <c r="I74" s="64"/>
      <c r="J74" s="65"/>
      <c r="K74" s="63" t="s">
        <v>44</v>
      </c>
      <c r="L74" s="64"/>
      <c r="M74" s="65"/>
      <c r="N74" s="38"/>
      <c r="O74" s="38"/>
      <c r="P74" s="38"/>
    </row>
    <row r="75" spans="2:18" ht="24.75" thickBot="1">
      <c r="B75" s="67"/>
      <c r="C75" s="58" t="s">
        <v>45</v>
      </c>
      <c r="D75" s="63" t="s">
        <v>46</v>
      </c>
      <c r="E75" s="65"/>
      <c r="F75" s="58" t="s">
        <v>47</v>
      </c>
      <c r="G75" s="29" t="s">
        <v>45</v>
      </c>
      <c r="H75" s="63" t="s">
        <v>46</v>
      </c>
      <c r="I75" s="65"/>
      <c r="J75" s="58" t="s">
        <v>48</v>
      </c>
      <c r="K75" s="58" t="s">
        <v>49</v>
      </c>
      <c r="L75" s="58" t="s">
        <v>50</v>
      </c>
      <c r="M75" s="58" t="s">
        <v>51</v>
      </c>
      <c r="N75" s="38"/>
      <c r="O75" s="38"/>
      <c r="P75" s="38"/>
    </row>
    <row r="76" spans="2:18">
      <c r="B76" s="67"/>
      <c r="C76" s="59"/>
      <c r="D76" s="58" t="s">
        <v>52</v>
      </c>
      <c r="E76" s="29" t="s">
        <v>53</v>
      </c>
      <c r="F76" s="59"/>
      <c r="G76" s="29" t="s">
        <v>52</v>
      </c>
      <c r="H76" s="58" t="s">
        <v>52</v>
      </c>
      <c r="I76" s="29" t="s">
        <v>53</v>
      </c>
      <c r="J76" s="59"/>
      <c r="K76" s="59"/>
      <c r="L76" s="59"/>
      <c r="M76" s="59"/>
      <c r="N76" s="38"/>
      <c r="O76" s="38"/>
      <c r="P76" s="38"/>
    </row>
    <row r="77" spans="2:18" ht="48.75" thickBot="1">
      <c r="B77" s="68"/>
      <c r="C77" s="60"/>
      <c r="D77" s="60"/>
      <c r="E77" s="30" t="s">
        <v>54</v>
      </c>
      <c r="F77" s="60"/>
      <c r="G77" s="31"/>
      <c r="H77" s="60"/>
      <c r="I77" s="30" t="s">
        <v>54</v>
      </c>
      <c r="J77" s="60"/>
      <c r="K77" s="60"/>
      <c r="L77" s="60"/>
      <c r="M77" s="60"/>
      <c r="N77" s="38"/>
      <c r="O77" s="38"/>
      <c r="P77" s="38"/>
    </row>
    <row r="78" spans="2:18" ht="13.5" thickBot="1">
      <c r="B78" s="32" t="s">
        <v>55</v>
      </c>
      <c r="C78" s="33">
        <v>2259.5796665234384</v>
      </c>
      <c r="D78" s="34">
        <v>3342.9813625358061</v>
      </c>
      <c r="E78" s="34">
        <v>306.93275513181197</v>
      </c>
      <c r="F78" s="34">
        <f>D78/C78</f>
        <v>1.4794704572993773</v>
      </c>
      <c r="G78" s="33">
        <v>2083.4482183257901</v>
      </c>
      <c r="H78" s="34">
        <v>2765.6161345137562</v>
      </c>
      <c r="I78" s="34">
        <v>304.11264378999999</v>
      </c>
      <c r="J78" s="34">
        <f>H78/G78</f>
        <v>1.3274225441206982</v>
      </c>
      <c r="K78" s="35">
        <f>(G78-C78)/C78</f>
        <v>-7.7948766669794819E-2</v>
      </c>
      <c r="L78" s="35">
        <f>(H78-D78)/D78</f>
        <v>-0.17270967600731452</v>
      </c>
      <c r="M78" s="35">
        <f>(J78-F78)/F78</f>
        <v>-0.10277184814911894</v>
      </c>
      <c r="N78" s="39"/>
      <c r="O78" s="39"/>
      <c r="P78" s="39"/>
    </row>
    <row r="79" spans="2:18" ht="13.5" thickBot="1"/>
    <row r="80" spans="2:18" ht="13.5" customHeight="1" thickBot="1">
      <c r="B80" s="58" t="s">
        <v>56</v>
      </c>
      <c r="C80" s="63" t="s">
        <v>57</v>
      </c>
      <c r="D80" s="64"/>
      <c r="E80" s="64"/>
      <c r="F80" s="65"/>
      <c r="G80" s="63" t="s">
        <v>43</v>
      </c>
      <c r="H80" s="64"/>
      <c r="I80" s="64"/>
      <c r="J80" s="64"/>
      <c r="K80" s="64"/>
      <c r="L80" s="36"/>
      <c r="M80" s="63" t="s">
        <v>44</v>
      </c>
      <c r="N80" s="64"/>
      <c r="O80" s="64"/>
      <c r="P80" s="64"/>
      <c r="Q80" s="64"/>
      <c r="R80" s="65"/>
    </row>
    <row r="81" spans="2:18" ht="24" customHeight="1" thickBot="1">
      <c r="B81" s="59"/>
      <c r="C81" s="58" t="s">
        <v>45</v>
      </c>
      <c r="D81" s="58" t="s">
        <v>58</v>
      </c>
      <c r="E81" s="71" t="s">
        <v>59</v>
      </c>
      <c r="F81" s="58" t="s">
        <v>47</v>
      </c>
      <c r="G81" s="58" t="s">
        <v>45</v>
      </c>
      <c r="H81" s="63" t="s">
        <v>60</v>
      </c>
      <c r="I81" s="64"/>
      <c r="J81" s="65"/>
      <c r="K81" s="58" t="s">
        <v>48</v>
      </c>
    </row>
    <row r="82" spans="2:18" ht="23.25" customHeight="1">
      <c r="B82" s="59"/>
      <c r="C82" s="59"/>
      <c r="D82" s="59"/>
      <c r="E82" s="72"/>
      <c r="F82" s="59"/>
      <c r="G82" s="59"/>
      <c r="H82" s="58" t="s">
        <v>52</v>
      </c>
      <c r="I82" s="71" t="s">
        <v>59</v>
      </c>
      <c r="J82" s="29" t="s">
        <v>53</v>
      </c>
      <c r="K82" s="59"/>
    </row>
    <row r="83" spans="2:18" ht="36.75" thickBot="1">
      <c r="B83" s="60"/>
      <c r="C83" s="60"/>
      <c r="D83" s="60"/>
      <c r="E83" s="73"/>
      <c r="F83" s="60"/>
      <c r="G83" s="60"/>
      <c r="H83" s="60"/>
      <c r="I83" s="73"/>
      <c r="J83" s="30" t="s">
        <v>54</v>
      </c>
      <c r="K83" s="60"/>
    </row>
    <row r="84" spans="2:18" ht="13.5" thickBot="1">
      <c r="B84" s="32" t="s">
        <v>19</v>
      </c>
      <c r="C84" s="34">
        <v>2293.5300000000002</v>
      </c>
      <c r="D84" s="34">
        <v>3304.2657357000007</v>
      </c>
      <c r="E84" s="37"/>
      <c r="F84" s="34"/>
      <c r="G84" s="33">
        <f>G78</f>
        <v>2083.4482183257901</v>
      </c>
      <c r="H84" s="34">
        <f>H78</f>
        <v>2765.6161345137562</v>
      </c>
      <c r="I84" s="37"/>
      <c r="J84" s="34">
        <f>I78</f>
        <v>304.11264378999999</v>
      </c>
      <c r="K84" s="34">
        <f>H84/G84</f>
        <v>1.3274225441206982</v>
      </c>
      <c r="L84" s="69">
        <v>0</v>
      </c>
      <c r="M84" s="70"/>
      <c r="N84" s="35"/>
      <c r="O84" s="35"/>
      <c r="P84" s="35"/>
      <c r="Q84" s="35">
        <v>0</v>
      </c>
      <c r="R84" s="35">
        <v>0</v>
      </c>
    </row>
  </sheetData>
  <mergeCells count="58">
    <mergeCell ref="L84:M84"/>
    <mergeCell ref="E81:E83"/>
    <mergeCell ref="F81:F83"/>
    <mergeCell ref="G81:G83"/>
    <mergeCell ref="H81:J81"/>
    <mergeCell ref="K81:K83"/>
    <mergeCell ref="H82:H83"/>
    <mergeCell ref="I82:I83"/>
    <mergeCell ref="M80:R80"/>
    <mergeCell ref="C81:C83"/>
    <mergeCell ref="D81:D83"/>
    <mergeCell ref="B74:B77"/>
    <mergeCell ref="C74:F74"/>
    <mergeCell ref="G74:J74"/>
    <mergeCell ref="K74:M74"/>
    <mergeCell ref="C75:C77"/>
    <mergeCell ref="D75:E75"/>
    <mergeCell ref="D76:D77"/>
    <mergeCell ref="H76:H77"/>
    <mergeCell ref="B80:B83"/>
    <mergeCell ref="C80:F80"/>
    <mergeCell ref="G80:K80"/>
    <mergeCell ref="F75:F77"/>
    <mergeCell ref="H75:I75"/>
    <mergeCell ref="J75:J77"/>
    <mergeCell ref="K75:K77"/>
    <mergeCell ref="J5:J7"/>
    <mergeCell ref="I42:N43"/>
    <mergeCell ref="L75:L77"/>
    <mergeCell ref="M75:M77"/>
    <mergeCell ref="M15:T16"/>
    <mergeCell ref="B66:B68"/>
    <mergeCell ref="C66:D66"/>
    <mergeCell ref="E66:I66"/>
    <mergeCell ref="J66:L66"/>
    <mergeCell ref="E67:G67"/>
    <mergeCell ref="H67:I67"/>
    <mergeCell ref="J67:L67"/>
    <mergeCell ref="B2:B4"/>
    <mergeCell ref="C2:F2"/>
    <mergeCell ref="G2:J2"/>
    <mergeCell ref="K2:Q2"/>
    <mergeCell ref="C3:C4"/>
    <mergeCell ref="D3:D4"/>
    <mergeCell ref="E3:F3"/>
    <mergeCell ref="G3:G4"/>
    <mergeCell ref="H3:H4"/>
    <mergeCell ref="I3:J3"/>
    <mergeCell ref="K3:K4"/>
    <mergeCell ref="L3:L4"/>
    <mergeCell ref="M3:Q3"/>
    <mergeCell ref="H5:H7"/>
    <mergeCell ref="I5:I7"/>
    <mergeCell ref="B5:B7"/>
    <mergeCell ref="C5:C7"/>
    <mergeCell ref="D5:D7"/>
    <mergeCell ref="E5:E7"/>
    <mergeCell ref="G5:G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mrsk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NSergienko</cp:lastModifiedBy>
  <dcterms:created xsi:type="dcterms:W3CDTF">2012-03-01T09:56:56Z</dcterms:created>
  <dcterms:modified xsi:type="dcterms:W3CDTF">2012-09-10T06:53:37Z</dcterms:modified>
</cp:coreProperties>
</file>