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2400" windowWidth="15360" windowHeight="8115" activeTab="1"/>
  </bookViews>
  <sheets>
    <sheet name="c. jakościowa" sheetId="1" r:id="rId1"/>
    <sheet name="c. mierzalna" sheetId="2" r:id="rId2"/>
  </sheets>
  <definedNames/>
  <calcPr fullCalcOnLoad="1"/>
  <pivotCaches>
    <pivotCache cacheId="1" r:id="rId3"/>
    <pivotCache cacheId="3" r:id="rId4"/>
    <pivotCache cacheId="2" r:id="rId5"/>
    <pivotCache cacheId="4" r:id="rId6"/>
  </pivotCaches>
</workbook>
</file>

<file path=xl/sharedStrings.xml><?xml version="1.0" encoding="utf-8"?>
<sst xmlns="http://schemas.openxmlformats.org/spreadsheetml/2006/main" count="190" uniqueCount="79">
  <si>
    <t>- POŻĄDANY EFEKT FINALNY -</t>
  </si>
  <si>
    <t>- DO WYKONANIA Z POMOCĄ PROWADZĄCEGO -</t>
  </si>
  <si>
    <t>PRZYKŁAD</t>
  </si>
  <si>
    <t xml:space="preserve">"robocza" tabela przestawna (menu Dane -&gt; Raport tabeli przestawnej...) </t>
  </si>
  <si>
    <t>nr kandydata</t>
  </si>
  <si>
    <t>płeć kandydata</t>
  </si>
  <si>
    <t>Licznik: nr kandydata</t>
  </si>
  <si>
    <t>kobieta</t>
  </si>
  <si>
    <t>Suma</t>
  </si>
  <si>
    <t>mężczyzna</t>
  </si>
  <si>
    <t>Suma całkowita</t>
  </si>
  <si>
    <t>DO SAMODZIELNEGO WYKONANIA</t>
  </si>
  <si>
    <t>Sporządź tabelę i wykres, które ukażą liczbowy</t>
  </si>
  <si>
    <t>i procentowy rozkład kandydatów z poszczególnych województw.</t>
  </si>
  <si>
    <t xml:space="preserve">województwo </t>
  </si>
  <si>
    <t>Tabela winna być skonstruowana jak powyżej,</t>
  </si>
  <si>
    <t>mazowieckie</t>
  </si>
  <si>
    <t>zaś wykres winien zawierać: tytuł, legendę oraz etykiety danych (liczbowe lub procentowe).</t>
  </si>
  <si>
    <t>pomorskie</t>
  </si>
  <si>
    <t>wielkopolskie</t>
  </si>
  <si>
    <t>lubelskie</t>
  </si>
  <si>
    <t>Cecha mierzalna</t>
  </si>
  <si>
    <t>liczba punktów</t>
  </si>
  <si>
    <t>3,6-4,8</t>
  </si>
  <si>
    <t>4,8-6</t>
  </si>
  <si>
    <t>6-7,2</t>
  </si>
  <si>
    <t>7,2-8,4</t>
  </si>
  <si>
    <t>8,4-9,6</t>
  </si>
  <si>
    <t>Tabela 2. Rozkład liczby punktów z egzaminu</t>
  </si>
  <si>
    <t>Lp.</t>
  </si>
  <si>
    <t>Liczba punktów</t>
  </si>
  <si>
    <t>Liczba kandydatów</t>
  </si>
  <si>
    <t>Skumulowana liczba kandydatów</t>
  </si>
  <si>
    <t>% kandydatów</t>
  </si>
  <si>
    <t>Skumulowany % kandydatów</t>
  </si>
  <si>
    <t>3,6 - 4,8</t>
  </si>
  <si>
    <t>4,8 - 6,0</t>
  </si>
  <si>
    <t>6,0 - 7,2</t>
  </si>
  <si>
    <t>7,2 - 8,4</t>
  </si>
  <si>
    <t>8,4 - 9,6</t>
  </si>
  <si>
    <t>Ogółem</t>
  </si>
  <si>
    <t>Wykres 2. Rozkład liczby punktów z egzaminu</t>
  </si>
  <si>
    <t>Zadanie do wykonania</t>
  </si>
  <si>
    <t xml:space="preserve">Utwórz "roboczą" tabelę przestawną (menu Dane -&gt; Raport tabeli przestawnej...) </t>
  </si>
  <si>
    <t>- widok jak poniżej</t>
  </si>
  <si>
    <t>………………………..</t>
  </si>
  <si>
    <t>…………………</t>
  </si>
  <si>
    <t xml:space="preserve">.. następnie wykonaj grupowanie </t>
  </si>
  <si>
    <t>(prawym myszy na tabeli Grupy i konspekt-&gt; Grupuj)</t>
  </si>
  <si>
    <t>tak by otrzymać efekt jak poniżej</t>
  </si>
  <si>
    <t>Przygotuj finalną tabelę jak poniżej</t>
  </si>
  <si>
    <t>oraz wykres - tzw. histogram</t>
  </si>
  <si>
    <t>Tu i teraz odtwórz wykonane zadanie</t>
  </si>
  <si>
    <t>długość skoku</t>
  </si>
  <si>
    <t>nr startowy skoczka</t>
  </si>
  <si>
    <t>Sporządź tabelę i wykres, które ukażą rozkład długości oddanych skoków.</t>
  </si>
  <si>
    <t>Tabela winna zawierać 5 lub sześć przedziałów,</t>
  </si>
  <si>
    <t xml:space="preserve">Cecha jakościowa </t>
  </si>
  <si>
    <t>(Wszystkie)</t>
  </si>
  <si>
    <t>Licznik: płeć kandydata</t>
  </si>
  <si>
    <t>lp.</t>
  </si>
  <si>
    <t>liczba kandydatów</t>
  </si>
  <si>
    <t xml:space="preserve">Licznik: województwo </t>
  </si>
  <si>
    <t>Licznik: liczba punktów</t>
  </si>
  <si>
    <t>liczba punktów2</t>
  </si>
  <si>
    <t>4,8-6,0</t>
  </si>
  <si>
    <t>6,0-7,2</t>
  </si>
  <si>
    <t>Suma końcowa</t>
  </si>
  <si>
    <t>Licznik z długość skoku</t>
  </si>
  <si>
    <t>102,5-112,5</t>
  </si>
  <si>
    <t>112,5-122,5</t>
  </si>
  <si>
    <t>122,5-132,5</t>
  </si>
  <si>
    <t>132,5-142,5</t>
  </si>
  <si>
    <t>142,5-152,5</t>
  </si>
  <si>
    <t>Długość skoków</t>
  </si>
  <si>
    <t>Liczba skoczków</t>
  </si>
  <si>
    <t>Skumulowana liczba skoczków</t>
  </si>
  <si>
    <t>% skoczków</t>
  </si>
  <si>
    <t>Skumulowany % skoczków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</si>
</sst>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6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10"/>
      <name val="Arial CE"/>
      <family val="2"/>
    </font>
    <font>
      <b/>
      <sz val="11"/>
      <name val="Arial CE"/>
      <family val="2"/>
    </font>
    <font>
      <sz val="11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5.25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sz val="7.35"/>
      <color indexed="8"/>
      <name val="Arial CE"/>
      <family val="0"/>
    </font>
    <font>
      <b/>
      <sz val="12"/>
      <color indexed="8"/>
      <name val="Arial CE"/>
      <family val="0"/>
    </font>
    <font>
      <sz val="9.2"/>
      <color indexed="8"/>
      <name val="Arial CE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26" borderId="1" applyNumberFormat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2" borderId="0" xfId="0" applyFill="1" applyAlignment="1">
      <alignment/>
    </xf>
    <xf numFmtId="0" fontId="3" fillId="0" borderId="0" xfId="0" applyFont="1" applyAlignment="1">
      <alignment/>
    </xf>
    <xf numFmtId="0" fontId="4" fillId="32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2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5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2" xfId="0" applyNumberFormat="1" applyBorder="1" applyAlignment="1">
      <alignment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64" fontId="0" fillId="0" borderId="12" xfId="53" applyNumberFormat="1" applyFont="1" applyFill="1" applyBorder="1" applyAlignment="1" applyProtection="1">
      <alignment horizontal="center"/>
      <protection/>
    </xf>
    <xf numFmtId="164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164" fontId="3" fillId="0" borderId="12" xfId="53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9" fillId="32" borderId="0" xfId="0" applyFont="1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0" fontId="3" fillId="0" borderId="18" xfId="0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 horizontal="center"/>
    </xf>
    <xf numFmtId="9" fontId="0" fillId="0" borderId="18" xfId="53" applyBorder="1" applyAlignment="1">
      <alignment horizontal="center"/>
    </xf>
    <xf numFmtId="9" fontId="3" fillId="0" borderId="18" xfId="53" applyFont="1" applyBorder="1" applyAlignment="1">
      <alignment horizontal="center"/>
    </xf>
    <xf numFmtId="9" fontId="0" fillId="0" borderId="0" xfId="53" applyAlignment="1">
      <alignment/>
    </xf>
    <xf numFmtId="0" fontId="0" fillId="0" borderId="10" xfId="0" applyBorder="1" applyAlignment="1">
      <alignment/>
    </xf>
    <xf numFmtId="164" fontId="0" fillId="0" borderId="12" xfId="0" applyNumberForma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Rozkład płci kandydatów (w%)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95"/>
          <c:y val="0.367"/>
          <c:w val="0.20975"/>
          <c:h val="0.28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'c. jakościowa'!$L$14:$L$15</c:f>
              <c:strCache/>
            </c:strRef>
          </c:cat>
          <c:val>
            <c:numRef>
              <c:f>'c. jakościowa'!$M$14:$M$15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5"/>
          <c:y val="0.867"/>
          <c:w val="0.494"/>
          <c:h val="0.1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Tytuł wykresu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0425"/>
          <c:y val="0.34375"/>
          <c:w val="0.18475"/>
          <c:h val="0.35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'c. jakościowa'!$F$47:$F$50</c:f>
              <c:strCache/>
            </c:strRef>
          </c:cat>
          <c:val>
            <c:numRef>
              <c:f>'c. jakościowa'!$G$47:$G$50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825"/>
          <c:y val="0.89125"/>
          <c:w val="0.695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Rozkład liczby punktów z egzaminu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7925"/>
          <c:w val="0.91175"/>
          <c:h val="0.6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'c. mierzalna'!$G$35</c:f>
              <c:strCache>
                <c:ptCount val="1"/>
                <c:pt idx="0">
                  <c:v>Liczba kandydatów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'c. mierzalna'!$F$36:$F$40</c:f>
              <c:strCache/>
            </c:strRef>
          </c:cat>
          <c:val>
            <c:numRef>
              <c:f>'c. mierzalna'!$G$36:$G$40</c:f>
              <c:numCache/>
            </c:numRef>
          </c:val>
        </c:ser>
        <c:gapWidth val="0"/>
        <c:axId val="3230081"/>
        <c:axId val="29070730"/>
      </c:barChart>
      <c:catAx>
        <c:axId val="3230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>
            <c:manualLayout>
              <c:xMode val="factor"/>
              <c:yMode val="factor"/>
              <c:x val="-0.01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70730"/>
        <c:crossesAt val="0"/>
        <c:auto val="1"/>
        <c:lblOffset val="100"/>
        <c:tickLblSkip val="1"/>
        <c:noMultiLvlLbl val="0"/>
      </c:catAx>
      <c:valAx>
        <c:axId val="29070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liczba kandydatów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00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Histogram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975"/>
          <c:w val="0.91075"/>
          <c:h val="0.66075"/>
        </c:manualLayout>
      </c:layout>
      <c:barChart>
        <c:barDir val="col"/>
        <c:grouping val="clustered"/>
        <c:varyColors val="0"/>
        <c:ser>
          <c:idx val="0"/>
          <c:order val="0"/>
          <c:tx>
            <c:v>Liczba punktów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'c. mierzalna'!$P$16:$P$20</c:f>
              <c:strCache/>
            </c:strRef>
          </c:cat>
          <c:val>
            <c:numRef>
              <c:f>'c. mierzalna'!$Q$16:$Q$20</c:f>
              <c:numCache/>
            </c:numRef>
          </c:val>
        </c:ser>
        <c:gapWidth val="0"/>
        <c:axId val="60309979"/>
        <c:axId val="5918900"/>
      </c:barChart>
      <c:catAx>
        <c:axId val="60309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>
            <c:manualLayout>
              <c:xMode val="factor"/>
              <c:yMode val="factor"/>
              <c:x val="0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8900"/>
        <c:crosses val="autoZero"/>
        <c:auto val="1"/>
        <c:lblOffset val="100"/>
        <c:tickLblSkip val="1"/>
        <c:noMultiLvlLbl val="0"/>
      </c:catAx>
      <c:valAx>
        <c:axId val="5918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liczba kandydatów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099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Odległość skoków</a:t>
            </a:r>
          </a:p>
        </c:rich>
      </c:tx>
      <c:layout>
        <c:manualLayout>
          <c:xMode val="factor"/>
          <c:yMode val="factor"/>
          <c:x val="-0.00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08475"/>
          <c:w val="0.94575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'c. mierzalna'!$K$80</c:f>
              <c:strCache>
                <c:ptCount val="1"/>
                <c:pt idx="0">
                  <c:v>Liczba skoczków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'c. mierzalna'!$J$81:$J$85</c:f>
              <c:strCache/>
            </c:strRef>
          </c:cat>
          <c:val>
            <c:numRef>
              <c:f>'c. mierzalna'!$K$81:$K$85</c:f>
              <c:numCache/>
            </c:numRef>
          </c:val>
        </c:ser>
        <c:gapWidth val="0"/>
        <c:axId val="53270101"/>
        <c:axId val="9668862"/>
      </c:barChart>
      <c:catAx>
        <c:axId val="53270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Liczba punktów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668862"/>
        <c:crosses val="autoZero"/>
        <c:auto val="1"/>
        <c:lblOffset val="100"/>
        <c:tickLblSkip val="1"/>
        <c:noMultiLvlLbl val="0"/>
      </c:catAx>
      <c:valAx>
        <c:axId val="9668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Liczba kandydatów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701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9</xdr:row>
      <xdr:rowOff>123825</xdr:rowOff>
    </xdr:from>
    <xdr:to>
      <xdr:col>8</xdr:col>
      <xdr:colOff>381000</xdr:colOff>
      <xdr:row>32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1619250"/>
          <a:ext cx="356235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</xdr:colOff>
      <xdr:row>20</xdr:row>
      <xdr:rowOff>152400</xdr:rowOff>
    </xdr:from>
    <xdr:to>
      <xdr:col>13</xdr:col>
      <xdr:colOff>19050</xdr:colOff>
      <xdr:row>32</xdr:row>
      <xdr:rowOff>85725</xdr:rowOff>
    </xdr:to>
    <xdr:graphicFrame>
      <xdr:nvGraphicFramePr>
        <xdr:cNvPr id="2" name="Chart 31"/>
        <xdr:cNvGraphicFramePr/>
      </xdr:nvGraphicFramePr>
      <xdr:xfrm>
        <a:off x="8524875" y="3429000"/>
        <a:ext cx="284797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238125</xdr:colOff>
      <xdr:row>52</xdr:row>
      <xdr:rowOff>19050</xdr:rowOff>
    </xdr:from>
    <xdr:to>
      <xdr:col>11</xdr:col>
      <xdr:colOff>161925</xdr:colOff>
      <xdr:row>67</xdr:row>
      <xdr:rowOff>38100</xdr:rowOff>
    </xdr:to>
    <xdr:graphicFrame>
      <xdr:nvGraphicFramePr>
        <xdr:cNvPr id="3" name="Chart 32"/>
        <xdr:cNvGraphicFramePr/>
      </xdr:nvGraphicFramePr>
      <xdr:xfrm>
        <a:off x="3333750" y="8601075"/>
        <a:ext cx="5295900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46</xdr:row>
      <xdr:rowOff>28575</xdr:rowOff>
    </xdr:from>
    <xdr:to>
      <xdr:col>8</xdr:col>
      <xdr:colOff>771525</xdr:colOff>
      <xdr:row>63</xdr:row>
      <xdr:rowOff>19050</xdr:rowOff>
    </xdr:to>
    <xdr:graphicFrame>
      <xdr:nvGraphicFramePr>
        <xdr:cNvPr id="1" name="Wykres 1"/>
        <xdr:cNvGraphicFramePr/>
      </xdr:nvGraphicFramePr>
      <xdr:xfrm>
        <a:off x="3590925" y="8677275"/>
        <a:ext cx="5419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48</xdr:row>
      <xdr:rowOff>28575</xdr:rowOff>
    </xdr:from>
    <xdr:to>
      <xdr:col>15</xdr:col>
      <xdr:colOff>866775</xdr:colOff>
      <xdr:row>63</xdr:row>
      <xdr:rowOff>47625</xdr:rowOff>
    </xdr:to>
    <xdr:graphicFrame>
      <xdr:nvGraphicFramePr>
        <xdr:cNvPr id="2" name="Chart 45"/>
        <xdr:cNvGraphicFramePr/>
      </xdr:nvGraphicFramePr>
      <xdr:xfrm>
        <a:off x="9791700" y="9001125"/>
        <a:ext cx="712470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409575</xdr:colOff>
      <xdr:row>92</xdr:row>
      <xdr:rowOff>104775</xdr:rowOff>
    </xdr:from>
    <xdr:to>
      <xdr:col>12</xdr:col>
      <xdr:colOff>552450</xdr:colOff>
      <xdr:row>120</xdr:row>
      <xdr:rowOff>142875</xdr:rowOff>
    </xdr:to>
    <xdr:graphicFrame>
      <xdr:nvGraphicFramePr>
        <xdr:cNvPr id="3" name="Wykres 4"/>
        <xdr:cNvGraphicFramePr/>
      </xdr:nvGraphicFramePr>
      <xdr:xfrm>
        <a:off x="5429250" y="16992600"/>
        <a:ext cx="85725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1:B86" sheet="c. jakościowa"/>
  </cacheSource>
  <cacheFields count="2">
    <cacheField name="nr kandydata">
      <sharedItems containsSemiMixedTypes="0" containsString="0" containsMixedTypes="0" containsNumber="1" containsInteger="1"/>
    </cacheField>
    <cacheField name="wojew?dztwo ">
      <sharedItems containsMixedTypes="0" count="4">
        <s v="mazowieckie"/>
        <s v="pomorskie"/>
        <s v="wielkopolskie"/>
        <s v="lubelskie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B41" sheet="c. mierzalna"/>
  </cacheSource>
  <cacheFields count="3">
    <cacheField name="nr kandydata">
      <sharedItems containsSemiMixedTypes="0" containsString="0" containsMixedTypes="0" containsNumber="1" containsInteger="1"/>
    </cacheField>
    <cacheField name="liczba punkt?w">
      <sharedItems containsSemiMixedTypes="0" containsString="0" containsMixedTypes="0" containsNumber="1" count="26">
        <n v="5.7"/>
        <n v="7.3"/>
        <n v="3.6"/>
        <n v="5.2"/>
        <n v="4.7"/>
        <n v="7"/>
        <n v="7.2"/>
        <n v="6.7"/>
        <n v="5.8"/>
        <n v="6.2"/>
        <n v="5.1"/>
        <n v="7.7"/>
        <n v="7.1"/>
        <n v="3.8"/>
        <n v="4.6"/>
        <n v="7.9"/>
        <n v="6.9"/>
        <n v="5.5"/>
        <n v="6.4"/>
        <n v="5.3"/>
        <n v="3.7"/>
        <n v="7.4"/>
        <n v="6.1"/>
        <n v="8.3"/>
        <n v="5.4"/>
        <n v="9.2"/>
      </sharedItems>
    </cacheField>
    <cacheField name="liczba punkt?w2">
      <sharedItems containsMixedTypes="0" count="5">
        <n v="9.2"/>
        <s v="Grupuj1"/>
        <s v="Grupuj2"/>
        <s v="Grupuj3"/>
        <s v="Grupuj4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5:B30" sheet="c. jakościowa"/>
  </cacheSource>
  <cacheFields count="2">
    <cacheField name="nr kandydata">
      <sharedItems containsSemiMixedTypes="0" containsString="0" containsMixedTypes="0" containsNumber="1" containsInteger="1" count="2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</sharedItems>
    </cacheField>
    <cacheField name="płeć kandydata">
      <sharedItems containsMixedTypes="0" count="2">
        <s v="kobieta"/>
        <s v="mężczyzna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69:B99" sheet="c. mierzalna"/>
  </cacheSource>
  <cacheFields count="2">
    <cacheField name="nr startowy skoczka">
      <sharedItems containsSemiMixedTypes="0" containsString="0" containsMixedTypes="0" containsNumber="1" containsInteger="1" count="3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</sharedItems>
    </cacheField>
    <cacheField name="długość skoku">
      <sharedItems containsSemiMixedTypes="0" containsString="0" containsMixedTypes="0" containsNumber="1" count="25">
        <n v="122"/>
        <n v="130"/>
        <n v="125.5"/>
        <n v="132.5"/>
        <n v="121"/>
        <n v="117.5"/>
        <n v="115.5"/>
        <n v="118.5"/>
        <n v="137.5"/>
        <n v="117"/>
        <n v="106.5"/>
        <n v="129.5"/>
        <n v="139.5"/>
        <n v="114"/>
        <n v="123"/>
        <n v="111"/>
        <n v="116"/>
        <n v="128"/>
        <n v="109.5"/>
        <n v="119"/>
        <n v="144.5"/>
        <n v="143"/>
        <n v="133"/>
        <n v="124.5"/>
        <n v="102.5"/>
      </sharedItems>
      <fieldGroup base="1">
        <rangePr groupBy="range" autoEnd="1" autoStart="1" startNum="102.5" endNum="144.5" groupInterval="10"/>
        <groupItems count="7">
          <s v="&lt;102,5"/>
          <s v="102,5-112,5"/>
          <s v="112,5-122,5"/>
          <s v="122,5-132,5"/>
          <s v="132,5-142,5"/>
          <s v="142,5-152,5"/>
          <s v="&gt;152,5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F5:G9" firstHeaderRow="2" firstDataRow="2" firstDataCol="1"/>
  <pivotFields count="2">
    <pivotField dataField="1" compact="0" outline="0" subtotalTop="0" showAll="0"/>
    <pivotField axis="axisRow" compact="0" outline="0" subtotalTop="0" showAll="0">
      <items count="3">
        <item x="0"/>
        <item x="1"/>
        <item t="default"/>
      </items>
    </pivotField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Licznik: nr kandydata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przestawna4" cacheId="1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M4:N8" firstHeaderRow="2" firstDataRow="2" firstDataCol="1" rowPageCount="1" colPageCount="1"/>
  <pivotFields count="2">
    <pivotField axis="axisPage" compact="0" outline="0" subtotalTop="0" showAl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axis="axisRow" dataField="1" compact="0" outline="0" subtotalTop="0" showAll="0">
      <items count="3">
        <item x="0"/>
        <item x="1"/>
        <item t="default"/>
      </items>
    </pivotField>
  </pivotFields>
  <rowFields count="1">
    <field x="1"/>
  </rowFields>
  <rowItems count="3">
    <i>
      <x/>
    </i>
    <i>
      <x v="1"/>
    </i>
    <i t="grand">
      <x/>
    </i>
  </rowItems>
  <colItems count="1">
    <i/>
  </colItems>
  <pageFields count="1">
    <pageField fld="0" hier="0"/>
  </pageFields>
  <dataFields count="1">
    <dataField name="Licznik: płeć kandydata" fld="1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przestawna5" cacheId="2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F45:G51" firstHeaderRow="2" firstDataRow="2" firstDataCol="1"/>
  <pivotFields count="2">
    <pivotField compact="0" outline="0" subtotalTop="0" showAll="0"/>
    <pivotField axis="axisRow" dataField="1" compact="0" outline="0" subtotalTop="0" showAll="0">
      <items count="5">
        <item x="3"/>
        <item x="0"/>
        <item x="1"/>
        <item x="2"/>
        <item t="default"/>
      </items>
    </pivotField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Licznik: wojew?dztwo " fld="1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przestawna1" cacheId="4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F80:G87" firstHeaderRow="2" firstDataRow="2" firstDataCol="1"/>
  <pivotFields count="2">
    <pivotField compact="0" outline="0" subtotalTop="0" showAll="0"/>
    <pivotField axis="axisRow" dataField="1" compact="0" outline="0" subtotalTop="0" showAll="0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1"/>
  </rowFields>
  <rowItems count="6"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Licznik z długość skoku" fld="1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a przestawna6" cacheId="3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L6:N13" firstHeaderRow="2" firstDataRow="2" firstDataCol="2"/>
  <pivotFields count="3">
    <pivotField compact="0" outline="0" subtotalTop="0" showAll="0"/>
    <pivotField axis="axisRow" dataField="1" compact="0" outline="0" subtotalTop="0" showAll="0" countSubtotal="1">
      <items count="27">
        <item x="2"/>
        <item x="20"/>
        <item x="13"/>
        <item x="14"/>
        <item x="4"/>
        <item x="10"/>
        <item x="3"/>
        <item x="19"/>
        <item x="24"/>
        <item x="17"/>
        <item x="0"/>
        <item x="8"/>
        <item x="22"/>
        <item x="9"/>
        <item x="18"/>
        <item x="7"/>
        <item x="16"/>
        <item x="5"/>
        <item x="12"/>
        <item x="6"/>
        <item x="1"/>
        <item x="21"/>
        <item x="11"/>
        <item x="15"/>
        <item x="23"/>
        <item x="25"/>
        <item t="count"/>
      </items>
    </pivotField>
    <pivotField axis="axisRow" compact="0" outline="0" subtotalTop="0" showAll="0" defaultSubtotal="0">
      <items count="5">
        <item n="3,6-4,8" sd="0" x="1"/>
        <item n="4,8-6,0" sd="0" x="3"/>
        <item n="6,0-7,2" sd="0" x="4"/>
        <item n="7,2-8,4" sd="0" x="2"/>
        <item n="8,4-9,6" sd="0" x="0"/>
      </items>
    </pivotField>
  </pivotFields>
  <rowFields count="2">
    <field x="2"/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Licznik: liczba punkt?w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4.xml" /><Relationship Id="rId4" Type="http://schemas.openxmlformats.org/officeDocument/2006/relationships/pivotTable" Target="../pivotTables/pivot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31">
      <selection activeCell="M14" sqref="M14"/>
    </sheetView>
  </sheetViews>
  <sheetFormatPr defaultColWidth="9.00390625" defaultRowHeight="12.75"/>
  <cols>
    <col min="1" max="1" width="12.875" style="0" customWidth="1"/>
    <col min="2" max="2" width="14.875" style="0" customWidth="1"/>
    <col min="4" max="5" width="3.875" style="0" customWidth="1"/>
    <col min="6" max="6" width="19.00390625" style="0" customWidth="1"/>
    <col min="7" max="7" width="5.875" style="0" customWidth="1"/>
    <col min="8" max="8" width="14.00390625" style="0" customWidth="1"/>
    <col min="9" max="9" width="14.375" style="0" customWidth="1"/>
    <col min="11" max="11" width="4.375" style="0" customWidth="1"/>
    <col min="12" max="12" width="17.00390625" style="0" customWidth="1"/>
    <col min="13" max="13" width="20.875" style="0" bestFit="1" customWidth="1"/>
    <col min="14" max="14" width="13.625" style="0" customWidth="1"/>
  </cols>
  <sheetData>
    <row r="1" spans="1:12" ht="15.75">
      <c r="A1" s="1" t="s">
        <v>57</v>
      </c>
      <c r="D1" s="2"/>
      <c r="E1" s="31" t="s">
        <v>0</v>
      </c>
      <c r="F1" s="2"/>
      <c r="G1" s="2"/>
      <c r="H1" s="2"/>
      <c r="I1" s="2"/>
      <c r="L1" s="30" t="s">
        <v>1</v>
      </c>
    </row>
    <row r="2" spans="4:14" ht="12.75">
      <c r="D2" s="2"/>
      <c r="E2" s="2"/>
      <c r="F2" s="2"/>
      <c r="G2" s="2"/>
      <c r="H2" s="2"/>
      <c r="I2" s="2"/>
      <c r="M2" s="38" t="s">
        <v>4</v>
      </c>
      <c r="N2" s="24" t="s">
        <v>58</v>
      </c>
    </row>
    <row r="3" spans="1:9" ht="12.75">
      <c r="A3" s="3" t="s">
        <v>2</v>
      </c>
      <c r="D3" s="2"/>
      <c r="E3" s="4" t="s">
        <v>3</v>
      </c>
      <c r="F3" s="2"/>
      <c r="G3" s="2"/>
      <c r="H3" s="2"/>
      <c r="I3" s="2"/>
    </row>
    <row r="4" spans="4:14" ht="12.75">
      <c r="D4" s="2"/>
      <c r="E4" s="2"/>
      <c r="F4" s="2"/>
      <c r="G4" s="2"/>
      <c r="H4" s="2"/>
      <c r="I4" s="2"/>
      <c r="M4" s="50" t="s">
        <v>59</v>
      </c>
      <c r="N4" s="9"/>
    </row>
    <row r="5" spans="1:14" ht="12.75">
      <c r="A5" s="5" t="s">
        <v>4</v>
      </c>
      <c r="B5" s="5" t="s">
        <v>5</v>
      </c>
      <c r="D5" s="2"/>
      <c r="E5" s="2"/>
      <c r="F5" s="50" t="s">
        <v>6</v>
      </c>
      <c r="G5" s="9"/>
      <c r="H5" s="2"/>
      <c r="I5" s="2"/>
      <c r="M5" s="50" t="s">
        <v>5</v>
      </c>
      <c r="N5" s="9" t="s">
        <v>8</v>
      </c>
    </row>
    <row r="6" spans="1:14" ht="12.75">
      <c r="A6" s="6">
        <v>1</v>
      </c>
      <c r="B6" t="s">
        <v>7</v>
      </c>
      <c r="D6" s="2"/>
      <c r="E6" s="2"/>
      <c r="F6" s="50" t="s">
        <v>5</v>
      </c>
      <c r="G6" s="9" t="s">
        <v>8</v>
      </c>
      <c r="H6" s="2"/>
      <c r="I6" s="2"/>
      <c r="M6" s="28" t="s">
        <v>7</v>
      </c>
      <c r="N6" s="12">
        <v>13</v>
      </c>
    </row>
    <row r="7" spans="1:14" ht="12.75">
      <c r="A7" s="6">
        <v>2</v>
      </c>
      <c r="B7" t="s">
        <v>7</v>
      </c>
      <c r="D7" s="2"/>
      <c r="E7" s="2"/>
      <c r="F7" s="28" t="s">
        <v>7</v>
      </c>
      <c r="G7" s="12">
        <v>13</v>
      </c>
      <c r="H7" s="2"/>
      <c r="I7" s="2"/>
      <c r="M7" s="13" t="s">
        <v>9</v>
      </c>
      <c r="N7" s="14">
        <v>12</v>
      </c>
    </row>
    <row r="8" spans="1:14" ht="12.75">
      <c r="A8" s="6">
        <v>3</v>
      </c>
      <c r="B8" t="s">
        <v>9</v>
      </c>
      <c r="D8" s="2"/>
      <c r="E8" s="2"/>
      <c r="F8" s="13" t="s">
        <v>9</v>
      </c>
      <c r="G8" s="14">
        <v>12</v>
      </c>
      <c r="H8" s="2"/>
      <c r="I8" s="2"/>
      <c r="M8" s="29" t="s">
        <v>67</v>
      </c>
      <c r="N8" s="17">
        <v>25</v>
      </c>
    </row>
    <row r="9" spans="1:9" ht="12.75">
      <c r="A9" s="6">
        <v>4</v>
      </c>
      <c r="B9" t="s">
        <v>7</v>
      </c>
      <c r="D9" s="2"/>
      <c r="E9" s="2"/>
      <c r="F9" s="29" t="s">
        <v>67</v>
      </c>
      <c r="G9" s="17">
        <v>25</v>
      </c>
      <c r="H9" s="2"/>
      <c r="I9" s="2"/>
    </row>
    <row r="10" spans="1:9" ht="12.75">
      <c r="A10" s="6">
        <v>5</v>
      </c>
      <c r="B10" t="s">
        <v>7</v>
      </c>
      <c r="D10" s="2"/>
      <c r="E10" s="2"/>
      <c r="F10" s="2"/>
      <c r="G10" s="2"/>
      <c r="H10" s="2"/>
      <c r="I10" s="2"/>
    </row>
    <row r="11" spans="1:9" ht="12.75">
      <c r="A11" s="6">
        <v>6</v>
      </c>
      <c r="B11" t="s">
        <v>7</v>
      </c>
      <c r="D11" s="2"/>
      <c r="E11" s="2"/>
      <c r="F11" s="2"/>
      <c r="G11" s="2"/>
      <c r="H11" s="2"/>
      <c r="I11" s="2"/>
    </row>
    <row r="12" spans="1:9" ht="12.75">
      <c r="A12" s="6">
        <v>7</v>
      </c>
      <c r="B12" t="s">
        <v>7</v>
      </c>
      <c r="D12" s="2"/>
      <c r="E12" s="2"/>
      <c r="F12" s="2"/>
      <c r="G12" s="2"/>
      <c r="H12" s="2"/>
      <c r="I12" s="2"/>
    </row>
    <row r="13" spans="1:14" ht="12.75">
      <c r="A13" s="6">
        <v>8</v>
      </c>
      <c r="B13" t="s">
        <v>9</v>
      </c>
      <c r="D13" s="2"/>
      <c r="E13" s="2"/>
      <c r="F13" s="2"/>
      <c r="G13" s="2"/>
      <c r="H13" s="2"/>
      <c r="I13" s="2"/>
      <c r="K13" s="41" t="s">
        <v>60</v>
      </c>
      <c r="L13" s="41" t="str">
        <f>M5</f>
        <v>płeć kandydata</v>
      </c>
      <c r="M13" s="41" t="s">
        <v>61</v>
      </c>
      <c r="N13" s="41" t="s">
        <v>33</v>
      </c>
    </row>
    <row r="14" spans="1:14" ht="12.75">
      <c r="A14" s="6">
        <v>9</v>
      </c>
      <c r="B14" t="s">
        <v>7</v>
      </c>
      <c r="D14" s="2"/>
      <c r="E14" s="2"/>
      <c r="F14" s="2"/>
      <c r="G14" s="2"/>
      <c r="H14" s="2"/>
      <c r="I14" s="2"/>
      <c r="K14" s="42">
        <v>1</v>
      </c>
      <c r="L14" s="43" t="str">
        <f>M6</f>
        <v>kobieta</v>
      </c>
      <c r="M14" s="45">
        <f>N6</f>
        <v>13</v>
      </c>
      <c r="N14" s="47">
        <f>M14/M16</f>
        <v>0.52</v>
      </c>
    </row>
    <row r="15" spans="1:14" ht="12.75">
      <c r="A15" s="6">
        <v>10</v>
      </c>
      <c r="B15" t="s">
        <v>9</v>
      </c>
      <c r="D15" s="2"/>
      <c r="E15" s="2"/>
      <c r="F15" s="2"/>
      <c r="G15" s="2"/>
      <c r="H15" s="2"/>
      <c r="I15" s="2"/>
      <c r="K15" s="42">
        <v>2</v>
      </c>
      <c r="L15" s="43" t="str">
        <f>M7</f>
        <v>mężczyzna</v>
      </c>
      <c r="M15" s="45">
        <f>N7</f>
        <v>12</v>
      </c>
      <c r="N15" s="47">
        <f>M15/M16</f>
        <v>0.48</v>
      </c>
    </row>
    <row r="16" spans="1:14" ht="12.75">
      <c r="A16" s="6">
        <v>11</v>
      </c>
      <c r="B16" t="s">
        <v>7</v>
      </c>
      <c r="D16" s="2"/>
      <c r="E16" s="2"/>
      <c r="F16" s="2"/>
      <c r="G16" s="2"/>
      <c r="H16" s="2"/>
      <c r="I16" s="2"/>
      <c r="K16" s="42"/>
      <c r="L16" s="44" t="s">
        <v>40</v>
      </c>
      <c r="M16" s="46">
        <f>N8</f>
        <v>25</v>
      </c>
      <c r="N16" s="48">
        <f>SUM(N14:N15)</f>
        <v>1</v>
      </c>
    </row>
    <row r="17" spans="1:9" ht="12.75">
      <c r="A17" s="6">
        <v>12</v>
      </c>
      <c r="B17" t="s">
        <v>9</v>
      </c>
      <c r="D17" s="2"/>
      <c r="E17" s="2"/>
      <c r="F17" s="2"/>
      <c r="G17" s="2"/>
      <c r="H17" s="2"/>
      <c r="I17" s="2"/>
    </row>
    <row r="18" spans="1:9" ht="12.75">
      <c r="A18" s="6">
        <v>13</v>
      </c>
      <c r="B18" t="s">
        <v>7</v>
      </c>
      <c r="D18" s="2"/>
      <c r="E18" s="2"/>
      <c r="F18" s="2"/>
      <c r="G18" s="2"/>
      <c r="H18" s="2"/>
      <c r="I18" s="2"/>
    </row>
    <row r="19" spans="1:9" ht="12.75">
      <c r="A19" s="6">
        <v>14</v>
      </c>
      <c r="B19" t="s">
        <v>7</v>
      </c>
      <c r="D19" s="2"/>
      <c r="E19" s="2"/>
      <c r="F19" s="2"/>
      <c r="G19" s="2"/>
      <c r="H19" s="2"/>
      <c r="I19" s="2"/>
    </row>
    <row r="20" spans="1:9" ht="12.75">
      <c r="A20" s="6">
        <v>15</v>
      </c>
      <c r="B20" t="s">
        <v>9</v>
      </c>
      <c r="D20" s="2"/>
      <c r="E20" s="2"/>
      <c r="F20" s="2"/>
      <c r="G20" s="2"/>
      <c r="H20" s="2"/>
      <c r="I20" s="2"/>
    </row>
    <row r="21" spans="1:9" ht="12.75">
      <c r="A21" s="6">
        <v>16</v>
      </c>
      <c r="B21" t="s">
        <v>7</v>
      </c>
      <c r="D21" s="2"/>
      <c r="E21" s="7"/>
      <c r="F21" s="2"/>
      <c r="G21" s="2"/>
      <c r="H21" s="2"/>
      <c r="I21" s="2"/>
    </row>
    <row r="22" spans="1:9" ht="12.75">
      <c r="A22" s="6">
        <v>17</v>
      </c>
      <c r="B22" t="s">
        <v>9</v>
      </c>
      <c r="D22" s="2"/>
      <c r="E22" s="2"/>
      <c r="F22" s="2"/>
      <c r="G22" s="2"/>
      <c r="H22" s="2"/>
      <c r="I22" s="2"/>
    </row>
    <row r="23" spans="1:9" ht="12.75">
      <c r="A23" s="6">
        <v>18</v>
      </c>
      <c r="B23" t="s">
        <v>7</v>
      </c>
      <c r="D23" s="2"/>
      <c r="E23" s="2"/>
      <c r="F23" s="2"/>
      <c r="G23" s="2"/>
      <c r="H23" s="2"/>
      <c r="I23" s="2"/>
    </row>
    <row r="24" spans="1:9" ht="12.75">
      <c r="A24" s="6">
        <v>19</v>
      </c>
      <c r="B24" t="s">
        <v>7</v>
      </c>
      <c r="D24" s="2"/>
      <c r="E24" s="2"/>
      <c r="F24" s="2"/>
      <c r="G24" s="2"/>
      <c r="H24" s="2"/>
      <c r="I24" s="2"/>
    </row>
    <row r="25" spans="1:9" ht="12.75">
      <c r="A25" s="6">
        <v>20</v>
      </c>
      <c r="B25" t="s">
        <v>9</v>
      </c>
      <c r="D25" s="2"/>
      <c r="E25" s="2"/>
      <c r="F25" s="2"/>
      <c r="G25" s="2"/>
      <c r="H25" s="2"/>
      <c r="I25" s="2"/>
    </row>
    <row r="26" spans="1:9" ht="12.75">
      <c r="A26" s="6">
        <v>21</v>
      </c>
      <c r="B26" t="s">
        <v>9</v>
      </c>
      <c r="D26" s="2"/>
      <c r="E26" s="2"/>
      <c r="F26" s="2"/>
      <c r="G26" s="2"/>
      <c r="H26" s="2"/>
      <c r="I26" s="2"/>
    </row>
    <row r="27" spans="1:9" ht="12.75">
      <c r="A27" s="6">
        <v>22</v>
      </c>
      <c r="B27" t="s">
        <v>9</v>
      </c>
      <c r="D27" s="2"/>
      <c r="E27" s="2"/>
      <c r="F27" s="2"/>
      <c r="G27" s="2"/>
      <c r="H27" s="2"/>
      <c r="I27" s="2"/>
    </row>
    <row r="28" spans="1:9" ht="12.75">
      <c r="A28" s="6">
        <v>23</v>
      </c>
      <c r="B28" t="s">
        <v>9</v>
      </c>
      <c r="D28" s="2"/>
      <c r="E28" s="2"/>
      <c r="F28" s="2"/>
      <c r="G28" s="2"/>
      <c r="H28" s="2"/>
      <c r="I28" s="2"/>
    </row>
    <row r="29" spans="1:9" ht="12.75">
      <c r="A29" s="6">
        <v>24</v>
      </c>
      <c r="B29" t="s">
        <v>9</v>
      </c>
      <c r="D29" s="2"/>
      <c r="E29" s="2"/>
      <c r="F29" s="2"/>
      <c r="G29" s="2"/>
      <c r="H29" s="2"/>
      <c r="I29" s="2"/>
    </row>
    <row r="30" spans="1:9" ht="12.75">
      <c r="A30" s="6">
        <v>25</v>
      </c>
      <c r="B30" t="s">
        <v>9</v>
      </c>
      <c r="D30" s="2"/>
      <c r="E30" s="2"/>
      <c r="F30" s="2"/>
      <c r="G30" s="2"/>
      <c r="H30" s="2"/>
      <c r="I30" s="2"/>
    </row>
    <row r="31" spans="1:9" ht="12.75">
      <c r="A31" s="6"/>
      <c r="D31" s="2"/>
      <c r="E31" s="2"/>
      <c r="F31" s="2"/>
      <c r="G31" s="2"/>
      <c r="H31" s="2"/>
      <c r="I31" s="2"/>
    </row>
    <row r="32" spans="1:9" ht="12.75">
      <c r="A32" s="6"/>
      <c r="D32" s="2"/>
      <c r="E32" s="2"/>
      <c r="F32" s="2"/>
      <c r="G32" s="2"/>
      <c r="H32" s="2"/>
      <c r="I32" s="2"/>
    </row>
    <row r="33" spans="1:9" ht="12.75">
      <c r="A33" s="6"/>
      <c r="D33" s="2"/>
      <c r="E33" s="2"/>
      <c r="F33" s="2"/>
      <c r="G33" s="2"/>
      <c r="H33" s="2"/>
      <c r="I33" s="2"/>
    </row>
    <row r="34" spans="1:9" ht="12.75">
      <c r="A34" s="6"/>
      <c r="D34" s="2"/>
      <c r="E34" s="2"/>
      <c r="F34" s="2"/>
      <c r="G34" s="2"/>
      <c r="H34" s="2"/>
      <c r="I34" s="2"/>
    </row>
    <row r="35" ht="12.75">
      <c r="A35" s="6"/>
    </row>
    <row r="36" ht="12.75">
      <c r="A36" s="6"/>
    </row>
    <row r="37" ht="12.75">
      <c r="A37" s="6"/>
    </row>
    <row r="39" spans="1:6" ht="15.75">
      <c r="A39" s="35" t="s">
        <v>11</v>
      </c>
      <c r="F39" s="36" t="s">
        <v>12</v>
      </c>
    </row>
    <row r="40" ht="15">
      <c r="F40" s="36" t="s">
        <v>13</v>
      </c>
    </row>
    <row r="41" spans="1:6" ht="15">
      <c r="A41" s="3" t="s">
        <v>4</v>
      </c>
      <c r="B41" s="5" t="s">
        <v>14</v>
      </c>
      <c r="F41" s="36" t="s">
        <v>15</v>
      </c>
    </row>
    <row r="42" spans="1:6" ht="15">
      <c r="A42">
        <v>1</v>
      </c>
      <c r="B42" t="s">
        <v>16</v>
      </c>
      <c r="F42" s="36" t="s">
        <v>17</v>
      </c>
    </row>
    <row r="43" spans="1:2" ht="12.75">
      <c r="A43">
        <v>2</v>
      </c>
      <c r="B43" t="s">
        <v>16</v>
      </c>
    </row>
    <row r="44" spans="1:2" ht="12.75">
      <c r="A44">
        <v>3</v>
      </c>
      <c r="B44" t="s">
        <v>16</v>
      </c>
    </row>
    <row r="45" spans="1:7" ht="12.75">
      <c r="A45">
        <v>4</v>
      </c>
      <c r="B45" t="s">
        <v>16</v>
      </c>
      <c r="F45" s="50" t="s">
        <v>62</v>
      </c>
      <c r="G45" s="9"/>
    </row>
    <row r="46" spans="1:7" ht="12.75">
      <c r="A46">
        <v>5</v>
      </c>
      <c r="B46" t="s">
        <v>18</v>
      </c>
      <c r="F46" s="38" t="s">
        <v>14</v>
      </c>
      <c r="G46" s="9" t="s">
        <v>8</v>
      </c>
    </row>
    <row r="47" spans="1:8" ht="12.75">
      <c r="A47">
        <v>6</v>
      </c>
      <c r="B47" t="s">
        <v>19</v>
      </c>
      <c r="F47" s="28" t="s">
        <v>20</v>
      </c>
      <c r="G47" s="12">
        <v>6</v>
      </c>
      <c r="H47" s="49">
        <f>G47/G$51</f>
        <v>0.13333333333333333</v>
      </c>
    </row>
    <row r="48" spans="1:8" ht="12.75">
      <c r="A48">
        <v>7</v>
      </c>
      <c r="B48" t="s">
        <v>16</v>
      </c>
      <c r="F48" s="13" t="s">
        <v>16</v>
      </c>
      <c r="G48" s="14">
        <v>21</v>
      </c>
      <c r="H48" s="49">
        <f>G48/G$51</f>
        <v>0.4666666666666667</v>
      </c>
    </row>
    <row r="49" spans="1:8" ht="12.75">
      <c r="A49">
        <v>8</v>
      </c>
      <c r="B49" t="s">
        <v>16</v>
      </c>
      <c r="F49" s="13" t="s">
        <v>18</v>
      </c>
      <c r="G49" s="14">
        <v>13</v>
      </c>
      <c r="H49" s="49">
        <f>G49/G$51</f>
        <v>0.28888888888888886</v>
      </c>
    </row>
    <row r="50" spans="1:8" ht="12.75">
      <c r="A50">
        <v>9</v>
      </c>
      <c r="B50" t="s">
        <v>16</v>
      </c>
      <c r="F50" s="13" t="s">
        <v>19</v>
      </c>
      <c r="G50" s="14">
        <v>5</v>
      </c>
      <c r="H50" s="49">
        <f>G50/G$51</f>
        <v>0.1111111111111111</v>
      </c>
    </row>
    <row r="51" spans="1:8" ht="12.75">
      <c r="A51">
        <v>10</v>
      </c>
      <c r="B51" t="s">
        <v>19</v>
      </c>
      <c r="F51" s="29" t="s">
        <v>10</v>
      </c>
      <c r="G51" s="17">
        <v>45</v>
      </c>
      <c r="H51" s="49">
        <f>G51/G$51</f>
        <v>1</v>
      </c>
    </row>
    <row r="52" spans="1:2" ht="12.75">
      <c r="A52">
        <v>11</v>
      </c>
      <c r="B52" t="s">
        <v>16</v>
      </c>
    </row>
    <row r="53" spans="1:2" ht="12.75">
      <c r="A53">
        <v>12</v>
      </c>
      <c r="B53" t="s">
        <v>18</v>
      </c>
    </row>
    <row r="54" spans="1:2" ht="12.75">
      <c r="A54">
        <v>13</v>
      </c>
      <c r="B54" t="s">
        <v>16</v>
      </c>
    </row>
    <row r="55" spans="1:2" ht="12.75">
      <c r="A55">
        <v>14</v>
      </c>
      <c r="B55" t="s">
        <v>16</v>
      </c>
    </row>
    <row r="56" spans="1:2" ht="12.75">
      <c r="A56">
        <v>15</v>
      </c>
      <c r="B56" t="s">
        <v>18</v>
      </c>
    </row>
    <row r="57" spans="1:2" ht="12.75">
      <c r="A57">
        <v>16</v>
      </c>
      <c r="B57" t="s">
        <v>19</v>
      </c>
    </row>
    <row r="58" spans="1:2" ht="12.75">
      <c r="A58">
        <v>17</v>
      </c>
      <c r="B58" t="s">
        <v>16</v>
      </c>
    </row>
    <row r="59" spans="1:2" ht="12.75">
      <c r="A59">
        <v>18</v>
      </c>
      <c r="B59" t="s">
        <v>16</v>
      </c>
    </row>
    <row r="60" spans="1:2" ht="12.75">
      <c r="A60">
        <v>19</v>
      </c>
      <c r="B60" t="s">
        <v>16</v>
      </c>
    </row>
    <row r="61" spans="1:2" ht="12.75">
      <c r="A61">
        <v>20</v>
      </c>
      <c r="B61" t="s">
        <v>20</v>
      </c>
    </row>
    <row r="62" spans="1:2" ht="12.75">
      <c r="A62">
        <v>21</v>
      </c>
      <c r="B62" t="s">
        <v>18</v>
      </c>
    </row>
    <row r="63" spans="1:2" ht="12.75">
      <c r="A63">
        <v>22</v>
      </c>
      <c r="B63" t="s">
        <v>18</v>
      </c>
    </row>
    <row r="64" spans="1:2" ht="12.75">
      <c r="A64">
        <v>23</v>
      </c>
      <c r="B64" t="s">
        <v>16</v>
      </c>
    </row>
    <row r="65" spans="1:2" ht="12.75">
      <c r="A65">
        <v>24</v>
      </c>
      <c r="B65" t="s">
        <v>18</v>
      </c>
    </row>
    <row r="66" spans="1:2" ht="12.75">
      <c r="A66">
        <v>25</v>
      </c>
      <c r="B66" t="s">
        <v>20</v>
      </c>
    </row>
    <row r="67" spans="1:2" ht="12.75">
      <c r="A67">
        <v>26</v>
      </c>
      <c r="B67" t="s">
        <v>20</v>
      </c>
    </row>
    <row r="68" spans="1:2" ht="12.75">
      <c r="A68">
        <v>27</v>
      </c>
      <c r="B68" t="s">
        <v>18</v>
      </c>
    </row>
    <row r="69" spans="1:2" ht="12.75">
      <c r="A69">
        <v>28</v>
      </c>
      <c r="B69" t="s">
        <v>16</v>
      </c>
    </row>
    <row r="70" spans="1:2" ht="12.75">
      <c r="A70">
        <v>29</v>
      </c>
      <c r="B70" t="s">
        <v>19</v>
      </c>
    </row>
    <row r="71" spans="1:2" ht="12.75">
      <c r="A71">
        <v>30</v>
      </c>
      <c r="B71" t="s">
        <v>16</v>
      </c>
    </row>
    <row r="72" spans="1:2" ht="12.75">
      <c r="A72">
        <v>31</v>
      </c>
      <c r="B72" t="s">
        <v>16</v>
      </c>
    </row>
    <row r="73" spans="1:2" ht="12.75">
      <c r="A73">
        <v>32</v>
      </c>
      <c r="B73" t="s">
        <v>16</v>
      </c>
    </row>
    <row r="74" spans="1:2" ht="12.75">
      <c r="A74">
        <v>33</v>
      </c>
      <c r="B74" t="s">
        <v>20</v>
      </c>
    </row>
    <row r="75" spans="1:2" ht="12.75">
      <c r="A75">
        <v>34</v>
      </c>
      <c r="B75" t="s">
        <v>16</v>
      </c>
    </row>
    <row r="76" spans="1:2" ht="12.75">
      <c r="A76">
        <v>35</v>
      </c>
      <c r="B76" t="s">
        <v>16</v>
      </c>
    </row>
    <row r="77" spans="1:2" ht="12.75">
      <c r="A77">
        <v>36</v>
      </c>
      <c r="B77" t="s">
        <v>18</v>
      </c>
    </row>
    <row r="78" spans="1:2" ht="12.75">
      <c r="A78">
        <v>37</v>
      </c>
      <c r="B78" t="s">
        <v>18</v>
      </c>
    </row>
    <row r="79" spans="1:2" ht="12.75">
      <c r="A79">
        <v>38</v>
      </c>
      <c r="B79" t="s">
        <v>18</v>
      </c>
    </row>
    <row r="80" spans="1:2" ht="12.75">
      <c r="A80">
        <v>39</v>
      </c>
      <c r="B80" t="s">
        <v>18</v>
      </c>
    </row>
    <row r="81" spans="1:2" ht="12.75">
      <c r="A81">
        <v>40</v>
      </c>
      <c r="B81" t="s">
        <v>18</v>
      </c>
    </row>
    <row r="82" spans="1:2" ht="12.75">
      <c r="A82">
        <v>41</v>
      </c>
      <c r="B82" t="s">
        <v>16</v>
      </c>
    </row>
    <row r="83" spans="1:2" ht="12.75">
      <c r="A83">
        <v>42</v>
      </c>
      <c r="B83" t="s">
        <v>20</v>
      </c>
    </row>
    <row r="84" spans="1:2" ht="12.75">
      <c r="A84">
        <v>43</v>
      </c>
      <c r="B84" t="s">
        <v>18</v>
      </c>
    </row>
    <row r="85" spans="1:2" ht="12.75">
      <c r="A85">
        <v>44</v>
      </c>
      <c r="B85" t="s">
        <v>19</v>
      </c>
    </row>
    <row r="86" spans="1:2" ht="12.75">
      <c r="A86">
        <v>45</v>
      </c>
      <c r="B86" t="s">
        <v>20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0"/>
  <sheetViews>
    <sheetView tabSelected="1" zoomScalePageLayoutView="0" workbookViewId="0" topLeftCell="A73">
      <selection activeCell="N106" sqref="N106"/>
    </sheetView>
  </sheetViews>
  <sheetFormatPr defaultColWidth="9.00390625" defaultRowHeight="12.75"/>
  <cols>
    <col min="1" max="1" width="13.875" style="0" customWidth="1"/>
    <col min="2" max="2" width="15.25390625" style="0" customWidth="1"/>
    <col min="5" max="5" width="18.75390625" style="0" customWidth="1"/>
    <col min="6" max="6" width="21.375" style="0" customWidth="1"/>
    <col min="7" max="7" width="5.875" style="0" customWidth="1"/>
    <col min="8" max="8" width="15.00390625" style="0" customWidth="1"/>
    <col min="9" max="9" width="18.75390625" style="0" customWidth="1"/>
    <col min="10" max="10" width="16.00390625" style="0" customWidth="1"/>
    <col min="11" max="11" width="11.875" style="0" customWidth="1"/>
    <col min="12" max="12" width="21.75390625" style="0" customWidth="1"/>
    <col min="13" max="13" width="14.375" style="0" customWidth="1"/>
    <col min="14" max="14" width="10.75390625" style="0" customWidth="1"/>
    <col min="16" max="16" width="12.75390625" style="0" customWidth="1"/>
  </cols>
  <sheetData>
    <row r="1" spans="1:10" ht="15.75">
      <c r="A1" s="1" t="s">
        <v>21</v>
      </c>
      <c r="E1" s="32" t="s">
        <v>42</v>
      </c>
      <c r="J1" s="30" t="s">
        <v>52</v>
      </c>
    </row>
    <row r="3" spans="1:5" ht="14.25">
      <c r="A3" s="3" t="s">
        <v>2</v>
      </c>
      <c r="E3" s="33" t="s">
        <v>43</v>
      </c>
    </row>
    <row r="4" ht="14.25">
      <c r="E4" s="34" t="s">
        <v>44</v>
      </c>
    </row>
    <row r="5" spans="1:2" ht="12.75">
      <c r="A5" s="5" t="s">
        <v>4</v>
      </c>
      <c r="B5" s="5" t="s">
        <v>22</v>
      </c>
    </row>
    <row r="6" spans="1:14" ht="12.75">
      <c r="A6" s="6">
        <v>1</v>
      </c>
      <c r="B6">
        <v>5.7</v>
      </c>
      <c r="E6" s="8" t="s">
        <v>6</v>
      </c>
      <c r="F6" s="9"/>
      <c r="I6" s="10"/>
      <c r="L6" s="50" t="s">
        <v>63</v>
      </c>
      <c r="M6" s="39"/>
      <c r="N6" s="9"/>
    </row>
    <row r="7" spans="1:14" ht="12.75">
      <c r="A7" s="6">
        <v>2</v>
      </c>
      <c r="B7">
        <v>7.3</v>
      </c>
      <c r="E7" s="11" t="s">
        <v>22</v>
      </c>
      <c r="F7" s="9" t="s">
        <v>8</v>
      </c>
      <c r="I7" s="10"/>
      <c r="L7" s="50" t="s">
        <v>64</v>
      </c>
      <c r="M7" s="50" t="s">
        <v>22</v>
      </c>
      <c r="N7" s="9" t="s">
        <v>8</v>
      </c>
    </row>
    <row r="8" spans="1:14" ht="12.75">
      <c r="A8" s="6">
        <v>3</v>
      </c>
      <c r="B8">
        <v>3.6</v>
      </c>
      <c r="E8" s="8">
        <v>3.6</v>
      </c>
      <c r="F8" s="12">
        <v>1</v>
      </c>
      <c r="L8" s="28" t="s">
        <v>23</v>
      </c>
      <c r="M8" s="39"/>
      <c r="N8" s="12">
        <v>7</v>
      </c>
    </row>
    <row r="9" spans="1:14" ht="12.75">
      <c r="A9" s="6">
        <v>4</v>
      </c>
      <c r="B9">
        <v>5.2</v>
      </c>
      <c r="E9" s="13">
        <v>3.7</v>
      </c>
      <c r="F9" s="14">
        <v>1</v>
      </c>
      <c r="I9" s="3"/>
      <c r="L9" s="28" t="s">
        <v>65</v>
      </c>
      <c r="M9" s="39"/>
      <c r="N9" s="12">
        <v>11</v>
      </c>
    </row>
    <row r="10" spans="1:14" ht="12.75">
      <c r="A10" s="6">
        <v>5</v>
      </c>
      <c r="B10">
        <v>4.7</v>
      </c>
      <c r="E10" s="13">
        <v>3.8</v>
      </c>
      <c r="F10" s="14">
        <v>1</v>
      </c>
      <c r="L10" s="28" t="s">
        <v>66</v>
      </c>
      <c r="M10" s="39"/>
      <c r="N10" s="12">
        <v>7</v>
      </c>
    </row>
    <row r="11" spans="1:14" ht="12.75">
      <c r="A11" s="6">
        <v>6</v>
      </c>
      <c r="B11">
        <v>7</v>
      </c>
      <c r="E11" s="13">
        <v>4.6</v>
      </c>
      <c r="F11" s="14">
        <v>2</v>
      </c>
      <c r="I11" s="10"/>
      <c r="L11" s="28" t="s">
        <v>26</v>
      </c>
      <c r="M11" s="39"/>
      <c r="N11" s="12">
        <v>10</v>
      </c>
    </row>
    <row r="12" spans="1:14" ht="12.75">
      <c r="A12" s="6">
        <v>7</v>
      </c>
      <c r="B12">
        <v>7.2</v>
      </c>
      <c r="D12" s="3"/>
      <c r="E12" s="13">
        <v>4.7</v>
      </c>
      <c r="F12" s="14">
        <v>2</v>
      </c>
      <c r="L12" s="28" t="s">
        <v>27</v>
      </c>
      <c r="M12" s="39"/>
      <c r="N12" s="12">
        <v>1</v>
      </c>
    </row>
    <row r="13" spans="1:14" ht="12.75">
      <c r="A13" s="6">
        <v>8</v>
      </c>
      <c r="B13">
        <v>6.7</v>
      </c>
      <c r="E13" s="13">
        <v>5.1</v>
      </c>
      <c r="F13" s="14">
        <v>1</v>
      </c>
      <c r="I13" s="10"/>
      <c r="L13" s="29" t="s">
        <v>67</v>
      </c>
      <c r="M13" s="40"/>
      <c r="N13" s="17">
        <v>36</v>
      </c>
    </row>
    <row r="14" spans="1:6" ht="12.75">
      <c r="A14" s="6">
        <v>9</v>
      </c>
      <c r="B14">
        <v>5.8</v>
      </c>
      <c r="E14" s="13">
        <v>5.2</v>
      </c>
      <c r="F14" s="14">
        <v>4</v>
      </c>
    </row>
    <row r="15" spans="1:20" ht="63.75">
      <c r="A15" s="6">
        <v>10</v>
      </c>
      <c r="B15">
        <v>6.2</v>
      </c>
      <c r="E15" s="13" t="s">
        <v>45</v>
      </c>
      <c r="F15" s="14" t="s">
        <v>46</v>
      </c>
      <c r="H15" s="15"/>
      <c r="O15" s="19" t="s">
        <v>29</v>
      </c>
      <c r="P15" s="19" t="s">
        <v>30</v>
      </c>
      <c r="Q15" s="20" t="s">
        <v>31</v>
      </c>
      <c r="R15" s="20" t="s">
        <v>32</v>
      </c>
      <c r="S15" s="20" t="s">
        <v>33</v>
      </c>
      <c r="T15" s="20" t="s">
        <v>34</v>
      </c>
    </row>
    <row r="16" spans="1:20" ht="12.75">
      <c r="A16" s="6">
        <v>11</v>
      </c>
      <c r="B16">
        <v>5.1</v>
      </c>
      <c r="O16" s="21">
        <v>1</v>
      </c>
      <c r="P16" s="21" t="str">
        <f>L8</f>
        <v>3,6-4,8</v>
      </c>
      <c r="Q16" s="21">
        <f aca="true" t="shared" si="0" ref="Q16:Q21">N8</f>
        <v>7</v>
      </c>
      <c r="R16" s="21">
        <f>Q16</f>
        <v>7</v>
      </c>
      <c r="S16" s="22">
        <f aca="true" t="shared" si="1" ref="S16:S21">Q16/Q$21</f>
        <v>0.19444444444444445</v>
      </c>
      <c r="T16" s="23">
        <f>R16/Q$21</f>
        <v>0.19444444444444445</v>
      </c>
    </row>
    <row r="17" spans="1:20" ht="14.25">
      <c r="A17" s="6">
        <v>12</v>
      </c>
      <c r="B17">
        <v>7.7</v>
      </c>
      <c r="E17" s="33" t="s">
        <v>47</v>
      </c>
      <c r="O17" s="21">
        <v>2</v>
      </c>
      <c r="P17" s="21" t="str">
        <f>L9</f>
        <v>4,8-6,0</v>
      </c>
      <c r="Q17" s="21">
        <f t="shared" si="0"/>
        <v>11</v>
      </c>
      <c r="R17" s="21">
        <f>R16+Q17</f>
        <v>18</v>
      </c>
      <c r="S17" s="22">
        <f t="shared" si="1"/>
        <v>0.3055555555555556</v>
      </c>
      <c r="T17" s="23">
        <f>R17/Q$21</f>
        <v>0.5</v>
      </c>
    </row>
    <row r="18" spans="1:20" ht="14.25">
      <c r="A18" s="6">
        <v>13</v>
      </c>
      <c r="B18">
        <v>7.1</v>
      </c>
      <c r="E18" s="33" t="s">
        <v>48</v>
      </c>
      <c r="O18" s="21">
        <v>3</v>
      </c>
      <c r="P18" s="21" t="str">
        <f>L10</f>
        <v>6,0-7,2</v>
      </c>
      <c r="Q18" s="21">
        <f t="shared" si="0"/>
        <v>7</v>
      </c>
      <c r="R18" s="21">
        <f>R17+Q18</f>
        <v>25</v>
      </c>
      <c r="S18" s="22">
        <f t="shared" si="1"/>
        <v>0.19444444444444445</v>
      </c>
      <c r="T18" s="23">
        <f>R18/Q$21</f>
        <v>0.6944444444444444</v>
      </c>
    </row>
    <row r="19" spans="1:20" ht="14.25">
      <c r="A19" s="6">
        <v>14</v>
      </c>
      <c r="B19">
        <v>7.1</v>
      </c>
      <c r="E19" s="33" t="s">
        <v>49</v>
      </c>
      <c r="O19" s="21">
        <v>4</v>
      </c>
      <c r="P19" s="21" t="str">
        <f>L11</f>
        <v>7,2-8,4</v>
      </c>
      <c r="Q19" s="21">
        <f t="shared" si="0"/>
        <v>10</v>
      </c>
      <c r="R19" s="21">
        <f>R18+Q19</f>
        <v>35</v>
      </c>
      <c r="S19" s="22">
        <f t="shared" si="1"/>
        <v>0.2777777777777778</v>
      </c>
      <c r="T19" s="23">
        <f>R19/Q$21</f>
        <v>0.9722222222222222</v>
      </c>
    </row>
    <row r="20" spans="1:20" ht="12.75">
      <c r="A20" s="6">
        <v>15</v>
      </c>
      <c r="B20">
        <v>3.8</v>
      </c>
      <c r="O20" s="21">
        <v>5</v>
      </c>
      <c r="P20" s="21" t="str">
        <f>L12</f>
        <v>8,4-9,6</v>
      </c>
      <c r="Q20" s="21">
        <f t="shared" si="0"/>
        <v>1</v>
      </c>
      <c r="R20" s="21">
        <f>R19+Q20</f>
        <v>36</v>
      </c>
      <c r="S20" s="22">
        <f t="shared" si="1"/>
        <v>0.027777777777777776</v>
      </c>
      <c r="T20" s="23">
        <f>R20/Q$21</f>
        <v>1</v>
      </c>
    </row>
    <row r="21" spans="1:20" ht="12.75">
      <c r="A21" s="6">
        <v>16</v>
      </c>
      <c r="B21">
        <v>5.2</v>
      </c>
      <c r="E21" s="8" t="s">
        <v>6</v>
      </c>
      <c r="F21" s="9"/>
      <c r="O21" s="24"/>
      <c r="P21" s="25" t="s">
        <v>40</v>
      </c>
      <c r="Q21" s="21">
        <f t="shared" si="0"/>
        <v>36</v>
      </c>
      <c r="R21" s="24"/>
      <c r="S21" s="22">
        <f t="shared" si="1"/>
        <v>1</v>
      </c>
      <c r="T21" s="24"/>
    </row>
    <row r="22" spans="1:6" ht="12.75">
      <c r="A22" s="6">
        <v>17</v>
      </c>
      <c r="B22">
        <v>4.7</v>
      </c>
      <c r="E22" s="11" t="s">
        <v>22</v>
      </c>
      <c r="F22" s="9" t="s">
        <v>8</v>
      </c>
    </row>
    <row r="23" spans="1:6" ht="12.75">
      <c r="A23" s="6">
        <v>18</v>
      </c>
      <c r="B23">
        <v>4.6</v>
      </c>
      <c r="E23" s="8" t="s">
        <v>23</v>
      </c>
      <c r="F23" s="12">
        <v>7</v>
      </c>
    </row>
    <row r="24" spans="1:6" ht="12.75">
      <c r="A24" s="6">
        <v>19</v>
      </c>
      <c r="B24">
        <v>7.1</v>
      </c>
      <c r="E24" s="13" t="s">
        <v>24</v>
      </c>
      <c r="F24" s="14">
        <v>10</v>
      </c>
    </row>
    <row r="25" spans="1:6" ht="12.75">
      <c r="A25" s="6">
        <v>20</v>
      </c>
      <c r="B25">
        <v>7.2</v>
      </c>
      <c r="E25" s="13" t="s">
        <v>25</v>
      </c>
      <c r="F25" s="14">
        <v>11</v>
      </c>
    </row>
    <row r="26" spans="1:8" ht="12.75">
      <c r="A26" s="6">
        <v>21</v>
      </c>
      <c r="B26">
        <v>7.9</v>
      </c>
      <c r="E26" s="13" t="s">
        <v>26</v>
      </c>
      <c r="F26" s="14">
        <v>7</v>
      </c>
      <c r="H26" s="18"/>
    </row>
    <row r="27" spans="1:6" ht="12.75">
      <c r="A27" s="6">
        <v>22</v>
      </c>
      <c r="B27">
        <v>6.9</v>
      </c>
      <c r="E27" s="13" t="s">
        <v>27</v>
      </c>
      <c r="F27" s="14">
        <v>1</v>
      </c>
    </row>
    <row r="28" spans="1:6" ht="12.75">
      <c r="A28" s="6">
        <v>23</v>
      </c>
      <c r="B28">
        <v>5.2</v>
      </c>
      <c r="E28" s="16" t="s">
        <v>10</v>
      </c>
      <c r="F28" s="17">
        <v>36</v>
      </c>
    </row>
    <row r="29" spans="1:2" ht="12.75">
      <c r="A29" s="6">
        <v>24</v>
      </c>
      <c r="B29">
        <v>6.2</v>
      </c>
    </row>
    <row r="30" spans="1:2" ht="12.75">
      <c r="A30" s="6">
        <v>25</v>
      </c>
      <c r="B30">
        <v>5.5</v>
      </c>
    </row>
    <row r="31" spans="1:5" ht="14.25">
      <c r="A31" s="6">
        <v>26</v>
      </c>
      <c r="B31">
        <v>6.4</v>
      </c>
      <c r="E31" s="33" t="s">
        <v>50</v>
      </c>
    </row>
    <row r="32" spans="1:2" ht="12.75">
      <c r="A32" s="6">
        <v>27</v>
      </c>
      <c r="B32">
        <v>5.3</v>
      </c>
    </row>
    <row r="33" spans="1:5" ht="12.75">
      <c r="A33" s="6">
        <v>28</v>
      </c>
      <c r="B33">
        <v>3.7</v>
      </c>
      <c r="E33" s="3" t="s">
        <v>28</v>
      </c>
    </row>
    <row r="34" spans="1:2" ht="12.75">
      <c r="A34" s="6">
        <v>29</v>
      </c>
      <c r="B34">
        <v>7.4</v>
      </c>
    </row>
    <row r="35" spans="1:10" ht="38.25">
      <c r="A35" s="6">
        <v>30</v>
      </c>
      <c r="B35">
        <v>6.1</v>
      </c>
      <c r="E35" s="19" t="s">
        <v>29</v>
      </c>
      <c r="F35" s="19" t="s">
        <v>30</v>
      </c>
      <c r="G35" s="20" t="s">
        <v>31</v>
      </c>
      <c r="H35" s="20" t="s">
        <v>32</v>
      </c>
      <c r="I35" s="20" t="s">
        <v>33</v>
      </c>
      <c r="J35" s="20" t="s">
        <v>34</v>
      </c>
    </row>
    <row r="36" spans="1:10" ht="17.25" customHeight="1">
      <c r="A36" s="6">
        <v>31</v>
      </c>
      <c r="B36">
        <v>6.1</v>
      </c>
      <c r="E36" s="21">
        <v>1</v>
      </c>
      <c r="F36" s="21" t="s">
        <v>35</v>
      </c>
      <c r="G36" s="21">
        <v>7</v>
      </c>
      <c r="H36" s="21">
        <f>G36</f>
        <v>7</v>
      </c>
      <c r="I36" s="22">
        <f aca="true" t="shared" si="2" ref="I36:I41">G36/$G$41</f>
        <v>0.19444444444444445</v>
      </c>
      <c r="J36" s="23">
        <f>I36</f>
        <v>0.19444444444444445</v>
      </c>
    </row>
    <row r="37" spans="1:10" ht="12.75">
      <c r="A37" s="6">
        <v>32</v>
      </c>
      <c r="B37">
        <v>8.3</v>
      </c>
      <c r="E37" s="21">
        <v>2</v>
      </c>
      <c r="F37" s="21" t="s">
        <v>36</v>
      </c>
      <c r="G37" s="21">
        <v>10</v>
      </c>
      <c r="H37" s="21">
        <f>H36+G37</f>
        <v>17</v>
      </c>
      <c r="I37" s="22">
        <f t="shared" si="2"/>
        <v>0.2777777777777778</v>
      </c>
      <c r="J37" s="23">
        <f>J36+I37</f>
        <v>0.4722222222222222</v>
      </c>
    </row>
    <row r="38" spans="1:10" ht="12.75">
      <c r="A38" s="6">
        <v>33</v>
      </c>
      <c r="B38">
        <v>4.6</v>
      </c>
      <c r="E38" s="21">
        <v>3</v>
      </c>
      <c r="F38" s="21" t="s">
        <v>37</v>
      </c>
      <c r="G38" s="21">
        <v>11</v>
      </c>
      <c r="H38" s="21">
        <f>H37+G38</f>
        <v>28</v>
      </c>
      <c r="I38" s="22">
        <f t="shared" si="2"/>
        <v>0.3055555555555556</v>
      </c>
      <c r="J38" s="23">
        <f>J37+I38</f>
        <v>0.7777777777777778</v>
      </c>
    </row>
    <row r="39" spans="1:10" ht="12.75">
      <c r="A39" s="6">
        <v>34</v>
      </c>
      <c r="B39">
        <v>5.2</v>
      </c>
      <c r="E39" s="21">
        <v>4</v>
      </c>
      <c r="F39" s="21" t="s">
        <v>38</v>
      </c>
      <c r="G39" s="21">
        <v>7</v>
      </c>
      <c r="H39" s="21">
        <f>H38+G39</f>
        <v>35</v>
      </c>
      <c r="I39" s="22">
        <f t="shared" si="2"/>
        <v>0.19444444444444445</v>
      </c>
      <c r="J39" s="23">
        <f>J38+I39</f>
        <v>0.9722222222222222</v>
      </c>
    </row>
    <row r="40" spans="1:10" ht="12.75">
      <c r="A40" s="6">
        <v>35</v>
      </c>
      <c r="B40">
        <v>5.4</v>
      </c>
      <c r="E40" s="21">
        <v>5</v>
      </c>
      <c r="F40" s="21" t="s">
        <v>39</v>
      </c>
      <c r="G40" s="21">
        <v>1</v>
      </c>
      <c r="H40" s="21">
        <f>H39+G40</f>
        <v>36</v>
      </c>
      <c r="I40" s="22">
        <f t="shared" si="2"/>
        <v>0.027777777777777776</v>
      </c>
      <c r="J40" s="23">
        <f>J39+I40</f>
        <v>1</v>
      </c>
    </row>
    <row r="41" spans="1:10" ht="12.75">
      <c r="A41" s="6">
        <v>36</v>
      </c>
      <c r="B41">
        <v>9.2</v>
      </c>
      <c r="E41" s="24"/>
      <c r="F41" s="25" t="s">
        <v>40</v>
      </c>
      <c r="G41" s="26">
        <f>SUM(G36:G40)</f>
        <v>36</v>
      </c>
      <c r="H41" s="24"/>
      <c r="I41" s="27">
        <f t="shared" si="2"/>
        <v>1</v>
      </c>
      <c r="J41" s="24"/>
    </row>
    <row r="43" ht="14.25">
      <c r="E43" s="33" t="s">
        <v>51</v>
      </c>
    </row>
    <row r="45" ht="12.75">
      <c r="E45" s="3" t="s">
        <v>41</v>
      </c>
    </row>
    <row r="67" spans="1:6" ht="15.75">
      <c r="A67" s="35" t="s">
        <v>11</v>
      </c>
      <c r="F67" s="36" t="s">
        <v>55</v>
      </c>
    </row>
    <row r="69" spans="1:6" ht="26.25">
      <c r="A69" s="37" t="s">
        <v>54</v>
      </c>
      <c r="B69" s="5" t="s">
        <v>53</v>
      </c>
      <c r="F69" s="36" t="s">
        <v>56</v>
      </c>
    </row>
    <row r="70" spans="1:6" ht="15">
      <c r="A70" s="6">
        <v>1</v>
      </c>
      <c r="B70">
        <v>122</v>
      </c>
      <c r="F70" s="36" t="s">
        <v>17</v>
      </c>
    </row>
    <row r="71" spans="1:2" ht="12.75">
      <c r="A71" s="6">
        <v>2</v>
      </c>
      <c r="B71">
        <v>130</v>
      </c>
    </row>
    <row r="72" spans="1:2" ht="12.75">
      <c r="A72" s="6">
        <v>3</v>
      </c>
      <c r="B72">
        <v>125.5</v>
      </c>
    </row>
    <row r="73" spans="1:2" ht="12.75">
      <c r="A73" s="6">
        <v>4</v>
      </c>
      <c r="B73">
        <v>132.5</v>
      </c>
    </row>
    <row r="74" spans="1:2" ht="12.75">
      <c r="A74" s="6">
        <v>5</v>
      </c>
      <c r="B74">
        <v>121</v>
      </c>
    </row>
    <row r="75" spans="1:2" ht="12.75">
      <c r="A75" s="6">
        <v>6</v>
      </c>
      <c r="B75">
        <v>117.5</v>
      </c>
    </row>
    <row r="76" spans="1:2" ht="12.75">
      <c r="A76" s="6">
        <v>7</v>
      </c>
      <c r="B76">
        <v>115.5</v>
      </c>
    </row>
    <row r="77" spans="1:2" ht="12.75">
      <c r="A77" s="6">
        <v>8</v>
      </c>
      <c r="B77">
        <v>118.5</v>
      </c>
    </row>
    <row r="78" spans="1:2" ht="12.75">
      <c r="A78" s="6">
        <v>9</v>
      </c>
      <c r="B78">
        <v>137.5</v>
      </c>
    </row>
    <row r="79" spans="1:2" ht="12.75">
      <c r="A79" s="6">
        <v>10</v>
      </c>
      <c r="B79">
        <v>117</v>
      </c>
    </row>
    <row r="80" spans="1:14" ht="56.25" customHeight="1">
      <c r="A80" s="6">
        <v>11</v>
      </c>
      <c r="B80">
        <v>106.5</v>
      </c>
      <c r="F80" s="50" t="s">
        <v>68</v>
      </c>
      <c r="G80" s="9"/>
      <c r="I80" s="19" t="s">
        <v>29</v>
      </c>
      <c r="J80" s="19" t="s">
        <v>74</v>
      </c>
      <c r="K80" s="20" t="s">
        <v>75</v>
      </c>
      <c r="L80" s="20" t="s">
        <v>76</v>
      </c>
      <c r="M80" s="20" t="s">
        <v>77</v>
      </c>
      <c r="N80" s="20" t="s">
        <v>78</v>
      </c>
    </row>
    <row r="81" spans="1:14" ht="12.75">
      <c r="A81" s="6">
        <v>12</v>
      </c>
      <c r="B81">
        <v>129.5</v>
      </c>
      <c r="F81" s="50" t="s">
        <v>53</v>
      </c>
      <c r="G81" s="9" t="s">
        <v>8</v>
      </c>
      <c r="I81" s="21">
        <v>1</v>
      </c>
      <c r="J81" s="21" t="str">
        <f>F82</f>
        <v>102,5-112,5</v>
      </c>
      <c r="K81" s="21">
        <f>GETPIVOTDATA("długość skoku",$F$80,"długość skoku",102.5)</f>
        <v>5</v>
      </c>
      <c r="L81" s="21">
        <f>K81</f>
        <v>5</v>
      </c>
      <c r="M81" s="22">
        <f>K81/K86</f>
        <v>0.16666666666666666</v>
      </c>
      <c r="N81" s="23">
        <f>M81</f>
        <v>0.16666666666666666</v>
      </c>
    </row>
    <row r="82" spans="1:14" ht="12.75">
      <c r="A82" s="6">
        <v>13</v>
      </c>
      <c r="B82">
        <v>139.5</v>
      </c>
      <c r="F82" s="28" t="s">
        <v>69</v>
      </c>
      <c r="G82" s="12">
        <v>5</v>
      </c>
      <c r="I82" s="21">
        <v>2</v>
      </c>
      <c r="J82" s="21" t="str">
        <f>F83</f>
        <v>112,5-122,5</v>
      </c>
      <c r="K82" s="21">
        <f>GETPIVOTDATA("długość skoku",$F$80,"długość skoku",112.5)</f>
        <v>13</v>
      </c>
      <c r="L82" s="21">
        <f>L81+K82</f>
        <v>18</v>
      </c>
      <c r="M82" s="22">
        <f>K82/K86</f>
        <v>0.43333333333333335</v>
      </c>
      <c r="N82" s="23">
        <f>N81+M82</f>
        <v>0.6</v>
      </c>
    </row>
    <row r="83" spans="1:14" ht="12.75">
      <c r="A83" s="6">
        <v>14</v>
      </c>
      <c r="B83">
        <v>114</v>
      </c>
      <c r="F83" s="13" t="s">
        <v>70</v>
      </c>
      <c r="G83" s="14">
        <v>13</v>
      </c>
      <c r="I83" s="21">
        <v>3</v>
      </c>
      <c r="J83" s="21" t="str">
        <f>F84</f>
        <v>122,5-132,5</v>
      </c>
      <c r="K83" s="21">
        <f>GETPIVOTDATA("długość skoku",$F$80,"długość skoku",122.5)</f>
        <v>6</v>
      </c>
      <c r="L83" s="21">
        <f>L82+K83</f>
        <v>24</v>
      </c>
      <c r="M83" s="22">
        <f>K83/K86</f>
        <v>0.2</v>
      </c>
      <c r="N83" s="23">
        <f>N82+M83</f>
        <v>0.8</v>
      </c>
    </row>
    <row r="84" spans="1:14" ht="12.75">
      <c r="A84" s="6">
        <v>15</v>
      </c>
      <c r="B84">
        <v>123</v>
      </c>
      <c r="F84" s="13" t="s">
        <v>71</v>
      </c>
      <c r="G84" s="14">
        <v>6</v>
      </c>
      <c r="I84" s="21">
        <v>4</v>
      </c>
      <c r="J84" s="21" t="str">
        <f>F85</f>
        <v>132,5-142,5</v>
      </c>
      <c r="K84" s="21">
        <f>GETPIVOTDATA("długość skoku",$F$80,"długość skoku",132.5)</f>
        <v>4</v>
      </c>
      <c r="L84" s="21">
        <f>L83+K84</f>
        <v>28</v>
      </c>
      <c r="M84" s="22">
        <f>K84/K86</f>
        <v>0.13333333333333333</v>
      </c>
      <c r="N84" s="23">
        <f>N83+M84</f>
        <v>0.9333333333333333</v>
      </c>
    </row>
    <row r="85" spans="1:14" ht="12.75">
      <c r="A85" s="6">
        <v>16</v>
      </c>
      <c r="B85">
        <v>111</v>
      </c>
      <c r="F85" s="13" t="s">
        <v>72</v>
      </c>
      <c r="G85" s="14">
        <v>4</v>
      </c>
      <c r="I85" s="21">
        <v>5</v>
      </c>
      <c r="J85" s="21" t="str">
        <f>F86</f>
        <v>142,5-152,5</v>
      </c>
      <c r="K85" s="21">
        <f>GETPIVOTDATA("długość skoku",$F$80,"długość skoku",142.5)</f>
        <v>2</v>
      </c>
      <c r="L85" s="21">
        <f>L84+K85</f>
        <v>30</v>
      </c>
      <c r="M85" s="22">
        <f>K85/K86</f>
        <v>0.06666666666666667</v>
      </c>
      <c r="N85" s="23">
        <f>N84+M85</f>
        <v>1</v>
      </c>
    </row>
    <row r="86" spans="1:14" ht="12.75">
      <c r="A86" s="6">
        <v>17</v>
      </c>
      <c r="B86">
        <v>117.5</v>
      </c>
      <c r="F86" s="13" t="s">
        <v>73</v>
      </c>
      <c r="G86" s="14">
        <v>2</v>
      </c>
      <c r="I86" s="24"/>
      <c r="J86" s="25" t="s">
        <v>40</v>
      </c>
      <c r="K86" s="21">
        <f>SUM(K81:K85)</f>
        <v>30</v>
      </c>
      <c r="L86" s="24">
        <f>SUM(L81:L85)</f>
        <v>105</v>
      </c>
      <c r="M86" s="22">
        <f>SUM(M81:M85)</f>
        <v>1</v>
      </c>
      <c r="N86" s="51">
        <f>SUM(N81:N85)</f>
        <v>3.5</v>
      </c>
    </row>
    <row r="87" spans="1:7" ht="12.75">
      <c r="A87" s="6">
        <v>18</v>
      </c>
      <c r="B87">
        <v>116</v>
      </c>
      <c r="F87" s="29" t="s">
        <v>67</v>
      </c>
      <c r="G87" s="17">
        <v>30</v>
      </c>
    </row>
    <row r="88" spans="1:2" ht="12.75">
      <c r="A88" s="6">
        <v>19</v>
      </c>
      <c r="B88">
        <v>128</v>
      </c>
    </row>
    <row r="89" spans="1:2" ht="12.75">
      <c r="A89" s="6">
        <v>20</v>
      </c>
      <c r="B89">
        <v>118.5</v>
      </c>
    </row>
    <row r="90" spans="1:2" ht="12.75">
      <c r="A90" s="6">
        <v>21</v>
      </c>
      <c r="B90">
        <v>109.5</v>
      </c>
    </row>
    <row r="91" spans="1:2" ht="12.75">
      <c r="A91" s="6">
        <v>22</v>
      </c>
      <c r="B91">
        <v>122</v>
      </c>
    </row>
    <row r="92" spans="1:2" ht="12.75">
      <c r="A92" s="6">
        <v>23</v>
      </c>
      <c r="B92">
        <v>119</v>
      </c>
    </row>
    <row r="93" spans="1:2" ht="12.75">
      <c r="A93" s="6">
        <v>24</v>
      </c>
      <c r="B93">
        <v>144.5</v>
      </c>
    </row>
    <row r="94" spans="1:2" ht="12.75">
      <c r="A94" s="6">
        <v>25</v>
      </c>
      <c r="B94">
        <v>143</v>
      </c>
    </row>
    <row r="95" spans="1:2" ht="12.75">
      <c r="A95" s="6">
        <v>26</v>
      </c>
      <c r="B95">
        <v>111</v>
      </c>
    </row>
    <row r="96" spans="1:2" ht="12.75">
      <c r="A96" s="6">
        <v>27</v>
      </c>
      <c r="B96">
        <v>118.5</v>
      </c>
    </row>
    <row r="97" spans="1:2" ht="12.75">
      <c r="A97" s="6">
        <v>28</v>
      </c>
      <c r="B97">
        <v>133</v>
      </c>
    </row>
    <row r="98" spans="1:2" ht="12.75">
      <c r="A98" s="6">
        <v>29</v>
      </c>
      <c r="B98">
        <v>124.5</v>
      </c>
    </row>
    <row r="99" spans="1:2" ht="12.75">
      <c r="A99" s="6">
        <v>30</v>
      </c>
      <c r="B99">
        <v>102.5</v>
      </c>
    </row>
    <row r="109" ht="12.75">
      <c r="I109">
        <v>29</v>
      </c>
    </row>
    <row r="110" ht="12.75">
      <c r="I110">
        <v>30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Jerzy</cp:lastModifiedBy>
  <dcterms:created xsi:type="dcterms:W3CDTF">2012-02-17T15:20:35Z</dcterms:created>
  <dcterms:modified xsi:type="dcterms:W3CDTF">2012-02-23T18:42:45Z</dcterms:modified>
  <cp:category/>
  <cp:version/>
  <cp:contentType/>
  <cp:contentStatus/>
</cp:coreProperties>
</file>