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90" windowHeight="9510" activeTab="0"/>
  </bookViews>
  <sheets>
    <sheet name="CA_Spool" sheetId="1" r:id="rId1"/>
    <sheet name="MVSD" sheetId="2" r:id="rId2"/>
    <sheet name="MVSE" sheetId="3" r:id="rId3"/>
    <sheet name="CDC" sheetId="4" r:id="rId4"/>
    <sheet name="SDC" sheetId="5" r:id="rId5"/>
    <sheet name="Total" sheetId="6" r:id="rId6"/>
  </sheets>
  <definedNames/>
  <calcPr fullCalcOnLoad="1"/>
</workbook>
</file>

<file path=xl/sharedStrings.xml><?xml version="1.0" encoding="utf-8"?>
<sst xmlns="http://schemas.openxmlformats.org/spreadsheetml/2006/main" count="619" uniqueCount="24">
  <si>
    <t>DATE</t>
  </si>
  <si>
    <t>VIRTUAL PRINTER</t>
  </si>
  <si>
    <t>SAPI</t>
  </si>
  <si>
    <t>NJE</t>
  </si>
  <si>
    <t>PCL</t>
  </si>
  <si>
    <t>TCP/IP PRINT</t>
  </si>
  <si>
    <t>VTAM PRINT</t>
  </si>
  <si>
    <t>RECEIVED - PRINTED</t>
  </si>
  <si>
    <t>% JES2</t>
  </si>
  <si>
    <t>MVSA</t>
  </si>
  <si>
    <t>MVSB</t>
  </si>
  <si>
    <t>MVSC</t>
  </si>
  <si>
    <t>MVSE</t>
  </si>
  <si>
    <t>MVSD</t>
  </si>
  <si>
    <t>MVSF</t>
  </si>
  <si>
    <t>MVSI</t>
  </si>
  <si>
    <t>MVSL</t>
  </si>
  <si>
    <t>MVSM</t>
  </si>
  <si>
    <t>MVSP</t>
  </si>
  <si>
    <t>MVSK</t>
  </si>
  <si>
    <t>CDC</t>
  </si>
  <si>
    <t>SDC</t>
  </si>
  <si>
    <t>TOTAL</t>
  </si>
  <si>
    <t>MVSQ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</si>
</sst>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d\ mmmm\ yyyy"/>
    <numFmt numFmtId="165" formatCode="0.0"/>
    <numFmt numFmtId="166" formatCode="d\ mmmm\ yyyy"/>
    <numFmt numFmtId="167" formatCode="dddd&quot;, &quot;mmmm\ dd&quot;, &quot;yyyy"/>
  </numFmts>
  <fonts count="15">
    <font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3"/>
      <name val="Arial"/>
      <family val="2"/>
    </font>
    <font>
      <b/>
      <i/>
      <sz val="10"/>
      <name val="Arial"/>
      <family val="2"/>
    </font>
    <font>
      <sz val="10"/>
      <color indexed="25"/>
      <name val="Arial"/>
      <family val="2"/>
    </font>
    <font>
      <sz val="10"/>
      <color indexed="10"/>
      <name val="Arial"/>
      <family val="2"/>
    </font>
    <font>
      <sz val="10"/>
      <color indexed="13"/>
      <name val="Arial"/>
      <family val="2"/>
    </font>
    <font>
      <sz val="10"/>
      <color indexed="8"/>
      <name val="Arial"/>
      <family val="2"/>
    </font>
    <font>
      <sz val="10"/>
      <color indexed="57"/>
      <name val="Arial"/>
      <family val="2"/>
    </font>
    <font>
      <sz val="10"/>
      <color indexed="60"/>
      <name val="Arial"/>
      <family val="2"/>
    </font>
    <font>
      <b/>
      <sz val="10"/>
      <color indexed="12"/>
      <name val="Arial"/>
      <family val="2"/>
    </font>
    <font>
      <b/>
      <sz val="8"/>
      <color indexed="8"/>
      <name val="Arial"/>
      <family val="2"/>
    </font>
    <font>
      <sz val="5.25"/>
      <color indexed="8"/>
      <name val="Arial"/>
      <family val="2"/>
    </font>
    <font>
      <sz val="4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2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164" fontId="4" fillId="0" borderId="1" xfId="0" applyNumberFormat="1" applyFont="1" applyBorder="1" applyAlignment="1">
      <alignment/>
    </xf>
    <xf numFmtId="0" fontId="5" fillId="0" borderId="1" xfId="0" applyFont="1" applyBorder="1" applyAlignment="1">
      <alignment/>
    </xf>
    <xf numFmtId="3" fontId="5" fillId="0" borderId="1" xfId="0" applyNumberFormat="1" applyFont="1" applyBorder="1" applyAlignment="1">
      <alignment/>
    </xf>
    <xf numFmtId="0" fontId="6" fillId="3" borderId="1" xfId="0" applyFont="1" applyFill="1" applyBorder="1" applyAlignment="1">
      <alignment/>
    </xf>
    <xf numFmtId="165" fontId="7" fillId="2" borderId="1" xfId="0" applyNumberFormat="1" applyFont="1" applyFill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8" fillId="0" borderId="1" xfId="0" applyFont="1" applyBorder="1" applyAlignment="1">
      <alignment/>
    </xf>
    <xf numFmtId="3" fontId="8" fillId="0" borderId="1" xfId="0" applyNumberFormat="1" applyFont="1" applyBorder="1" applyAlignment="1">
      <alignment/>
    </xf>
    <xf numFmtId="3" fontId="6" fillId="2" borderId="1" xfId="0" applyNumberFormat="1" applyFont="1" applyFill="1" applyBorder="1" applyAlignment="1">
      <alignment/>
    </xf>
    <xf numFmtId="165" fontId="7" fillId="3" borderId="1" xfId="0" applyNumberFormat="1" applyFont="1" applyFill="1" applyBorder="1" applyAlignment="1">
      <alignment/>
    </xf>
    <xf numFmtId="0" fontId="9" fillId="0" borderId="1" xfId="0" applyFont="1" applyBorder="1" applyAlignment="1">
      <alignment/>
    </xf>
    <xf numFmtId="3" fontId="9" fillId="0" borderId="1" xfId="0" applyNumberFormat="1" applyFont="1" applyBorder="1" applyAlignment="1">
      <alignment/>
    </xf>
    <xf numFmtId="3" fontId="6" fillId="3" borderId="1" xfId="0" applyNumberFormat="1" applyFont="1" applyFill="1" applyBorder="1" applyAlignment="1">
      <alignment/>
    </xf>
    <xf numFmtId="0" fontId="10" fillId="0" borderId="1" xfId="0" applyFont="1" applyBorder="1" applyAlignment="1">
      <alignment/>
    </xf>
    <xf numFmtId="3" fontId="10" fillId="0" borderId="1" xfId="0" applyNumberFormat="1" applyFont="1" applyBorder="1" applyAlignment="1">
      <alignment/>
    </xf>
    <xf numFmtId="0" fontId="11" fillId="0" borderId="1" xfId="0" applyFont="1" applyBorder="1" applyAlignment="1">
      <alignment/>
    </xf>
    <xf numFmtId="3" fontId="11" fillId="0" borderId="1" xfId="0" applyNumberFormat="1" applyFont="1" applyBorder="1" applyAlignment="1">
      <alignment/>
    </xf>
    <xf numFmtId="3" fontId="2" fillId="3" borderId="1" xfId="0" applyNumberFormat="1" applyFont="1" applyFill="1" applyBorder="1" applyAlignment="1">
      <alignment/>
    </xf>
    <xf numFmtId="0" fontId="0" fillId="0" borderId="1" xfId="0" applyBorder="1" applyAlignment="1">
      <alignment horizontal="center"/>
    </xf>
    <xf numFmtId="166" fontId="0" fillId="0" borderId="0" xfId="0" applyNumberFormat="1" applyAlignment="1">
      <alignment/>
    </xf>
    <xf numFmtId="166" fontId="1" fillId="0" borderId="1" xfId="0" applyNumberFormat="1" applyFont="1" applyBorder="1" applyAlignment="1">
      <alignment horizontal="center" wrapText="1"/>
    </xf>
    <xf numFmtId="166" fontId="4" fillId="0" borderId="1" xfId="0" applyNumberFormat="1" applyFont="1" applyBorder="1" applyAlignment="1">
      <alignment/>
    </xf>
    <xf numFmtId="167" fontId="0" fillId="0" borderId="1" xfId="0" applyNumberFormat="1" applyBorder="1" applyAlignment="1">
      <alignment horizontal="center"/>
    </xf>
    <xf numFmtId="3" fontId="0" fillId="0" borderId="1" xfId="0" applyNumberFormat="1" applyBorder="1" applyAlignment="1">
      <alignment/>
    </xf>
    <xf numFmtId="0" fontId="0" fillId="0" borderId="0" xfId="0" applyAlignment="1">
      <alignment horizontal="center"/>
    </xf>
    <xf numFmtId="166" fontId="4" fillId="0" borderId="2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E0021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3B3B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MVSD CA Spool activity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MVSD!$C$1</c:f>
              <c:strCache>
                <c:ptCount val="1"/>
                <c:pt idx="0">
                  <c:v>VIRTUAL PRINTER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MVSD!$A$4:$A$10</c:f>
              <c:str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strCache>
            </c:strRef>
          </c:cat>
          <c:val>
            <c:numRef>
              <c:f>MVSD!$C$4:$C$10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MVSD!$D$1</c:f>
              <c:strCache>
                <c:ptCount val="1"/>
                <c:pt idx="0">
                  <c:v>SAPI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MVSD!$A$4:$A$10</c:f>
              <c:str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strCache>
            </c:strRef>
          </c:cat>
          <c:val>
            <c:numRef>
              <c:f>MVSD!$D$4:$D$10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MVSD!$E$1</c:f>
              <c:strCache>
                <c:ptCount val="1"/>
                <c:pt idx="0">
                  <c:v>NJE</c:v>
                </c:pt>
              </c:strCache>
            </c:strRef>
          </c:tx>
          <c:spPr>
            <a:ln w="3175">
              <a:solidFill>
                <a:srgbClr val="7E002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MVSD!$A$4:$A$10</c:f>
              <c:str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strCache>
            </c:strRef>
          </c:cat>
          <c:val>
            <c:numRef>
              <c:f>MVSD!$E$4:$E$10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MVSD!$F$1</c:f>
              <c:strCache>
                <c:ptCount val="1"/>
                <c:pt idx="0">
                  <c:v>PCL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MVSD!$A$4:$A$10</c:f>
              <c:str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strCache>
            </c:strRef>
          </c:cat>
          <c:val>
            <c:numRef>
              <c:f>MVSD!$F$4:$F$10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MVSD!$G$1</c:f>
              <c:strCache>
                <c:ptCount val="1"/>
                <c:pt idx="0">
                  <c:v>TCP/IP PRINT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MVSD!$A$4:$A$10</c:f>
              <c:str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strCache>
            </c:strRef>
          </c:cat>
          <c:val>
            <c:numRef>
              <c:f>MVSD!$G$4:$G$10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marker val="1"/>
        <c:axId val="13447259"/>
        <c:axId val="40596640"/>
      </c:lineChart>
      <c:catAx>
        <c:axId val="134472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5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596640"/>
        <c:crosses val="autoZero"/>
        <c:auto val="1"/>
        <c:lblOffset val="100"/>
        <c:noMultiLvlLbl val="0"/>
      </c:catAx>
      <c:valAx>
        <c:axId val="4059664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5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44725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5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MVSE!$C$1</c:f>
              <c:strCache>
                <c:ptCount val="1"/>
                <c:pt idx="0">
                  <c:v>VIRTUAL PRINTER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MVSE!$A$32:$A$38</c:f>
              <c:str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strCache>
            </c:strRef>
          </c:cat>
          <c:val>
            <c:numRef>
              <c:f>MVSE!$C$32:$C$38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MVSE!$D$1</c:f>
              <c:strCache>
                <c:ptCount val="1"/>
                <c:pt idx="0">
                  <c:v>SAPI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MVSE!$A$32:$A$38</c:f>
              <c:str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strCache>
            </c:strRef>
          </c:cat>
          <c:val>
            <c:numRef>
              <c:f>MVSE!$D$32:$D$38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MVSE!$E$1</c:f>
              <c:strCache>
                <c:ptCount val="1"/>
                <c:pt idx="0">
                  <c:v>NJE</c:v>
                </c:pt>
              </c:strCache>
            </c:strRef>
          </c:tx>
          <c:spPr>
            <a:ln w="3175">
              <a:solidFill>
                <a:srgbClr val="7E002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MVSE!$A$32:$A$38</c:f>
              <c:str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strCache>
            </c:strRef>
          </c:cat>
          <c:val>
            <c:numRef>
              <c:f>MVSE!$E$32:$E$38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MVSE!$F$1</c:f>
              <c:strCache>
                <c:ptCount val="1"/>
                <c:pt idx="0">
                  <c:v>PCL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MVSE!$A$32:$A$38</c:f>
              <c:str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strCache>
            </c:strRef>
          </c:cat>
          <c:val>
            <c:numRef>
              <c:f>MVSE!$F$32:$F$38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MVSE!$G$1</c:f>
              <c:strCache>
                <c:ptCount val="1"/>
                <c:pt idx="0">
                  <c:v>TCP/IP PRINT</c:v>
                </c:pt>
              </c:strCache>
            </c:strRef>
          </c:tx>
          <c:spPr>
            <a:ln w="3175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MVSE!$A$32:$A$38</c:f>
              <c:str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strCache>
            </c:strRef>
          </c:cat>
          <c:val>
            <c:numRef>
              <c:f>MVSE!$G$32:$G$38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marker val="1"/>
        <c:axId val="61261329"/>
        <c:axId val="58199774"/>
      </c:lineChart>
      <c:catAx>
        <c:axId val="612613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199774"/>
        <c:crosses val="autoZero"/>
        <c:auto val="1"/>
        <c:lblOffset val="100"/>
        <c:noMultiLvlLbl val="0"/>
      </c:catAx>
      <c:valAx>
        <c:axId val="5819977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26132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4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CDC (A,B,C) CA Spool activity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CDC!$C$1</c:f>
              <c:strCache>
                <c:ptCount val="1"/>
                <c:pt idx="0">
                  <c:v>VIRTUAL PRINTER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CDC!$A$4:$A$10</c:f>
              <c:str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strCache>
            </c:strRef>
          </c:cat>
          <c:val>
            <c:numRef>
              <c:f>CDC!$C$4:$C$10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CDC!$D$1</c:f>
              <c:strCache>
                <c:ptCount val="1"/>
                <c:pt idx="0">
                  <c:v>SAPI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CDC!$A$4:$A$10</c:f>
              <c:str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strCache>
            </c:strRef>
          </c:cat>
          <c:val>
            <c:numRef>
              <c:f>CDC!$D$4:$D$10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CDC!$E$1</c:f>
              <c:strCache>
                <c:ptCount val="1"/>
                <c:pt idx="0">
                  <c:v>NJE</c:v>
                </c:pt>
              </c:strCache>
            </c:strRef>
          </c:tx>
          <c:spPr>
            <a:ln w="3175">
              <a:solidFill>
                <a:srgbClr val="7E002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CDC!$A$4:$A$10</c:f>
              <c:str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strCache>
            </c:strRef>
          </c:cat>
          <c:val>
            <c:numRef>
              <c:f>CDC!$E$4:$E$10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CDC!$F$1</c:f>
              <c:strCache>
                <c:ptCount val="1"/>
                <c:pt idx="0">
                  <c:v>PCL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CDC!$A$4:$A$10</c:f>
              <c:str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strCache>
            </c:strRef>
          </c:cat>
          <c:val>
            <c:numRef>
              <c:f>CDC!$F$4:$F$10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CDC!$G$1</c:f>
              <c:strCache>
                <c:ptCount val="1"/>
                <c:pt idx="0">
                  <c:v>TCP/IP PRINT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CDC!$A$4:$A$10</c:f>
              <c:str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strCache>
            </c:strRef>
          </c:cat>
          <c:val>
            <c:numRef>
              <c:f>CDC!$G$4:$G$10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marker val="1"/>
        <c:axId val="18399559"/>
        <c:axId val="37867676"/>
      </c:lineChart>
      <c:catAx>
        <c:axId val="183995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5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867676"/>
        <c:crosses val="autoZero"/>
        <c:auto val="1"/>
        <c:lblOffset val="100"/>
        <c:noMultiLvlLbl val="0"/>
      </c:catAx>
      <c:valAx>
        <c:axId val="3786767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5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39955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5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CDC!$C$1</c:f>
              <c:strCache>
                <c:ptCount val="1"/>
                <c:pt idx="0">
                  <c:v>VIRTUAL PRINTER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CDC!$A$11:$A$17</c:f>
              <c:str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strCache>
            </c:strRef>
          </c:cat>
          <c:val>
            <c:numRef>
              <c:f>CDC!$C$11:$C$17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CDC!$D$1</c:f>
              <c:strCache>
                <c:ptCount val="1"/>
                <c:pt idx="0">
                  <c:v>SAPI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CDC!$A$11:$A$17</c:f>
              <c:str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strCache>
            </c:strRef>
          </c:cat>
          <c:val>
            <c:numRef>
              <c:f>CDC!$D$11:$D$17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CDC!$E$1</c:f>
              <c:strCache>
                <c:ptCount val="1"/>
                <c:pt idx="0">
                  <c:v>NJE</c:v>
                </c:pt>
              </c:strCache>
            </c:strRef>
          </c:tx>
          <c:spPr>
            <a:ln w="3175">
              <a:solidFill>
                <a:srgbClr val="7E002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CDC!$A$11:$A$17</c:f>
              <c:str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strCache>
            </c:strRef>
          </c:cat>
          <c:val>
            <c:numRef>
              <c:f>CDC!$E$11:$E$17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CDC!$F$1</c:f>
              <c:strCache>
                <c:ptCount val="1"/>
                <c:pt idx="0">
                  <c:v>PCL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CDC!$A$11:$A$17</c:f>
              <c:str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strCache>
            </c:strRef>
          </c:cat>
          <c:val>
            <c:numRef>
              <c:f>CDC!$F$11:$F$17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CDC!$G$1</c:f>
              <c:strCache>
                <c:ptCount val="1"/>
                <c:pt idx="0">
                  <c:v>TCP/IP PRINT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CDC!$A$11:$A$17</c:f>
              <c:str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strCache>
            </c:strRef>
          </c:cat>
          <c:val>
            <c:numRef>
              <c:f>CDC!$G$11:$G$17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marker val="1"/>
        <c:axId val="22517741"/>
        <c:axId val="24295178"/>
      </c:lineChart>
      <c:catAx>
        <c:axId val="225177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295178"/>
        <c:crosses val="autoZero"/>
        <c:auto val="1"/>
        <c:lblOffset val="100"/>
        <c:noMultiLvlLbl val="0"/>
      </c:catAx>
      <c:valAx>
        <c:axId val="2429517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51774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4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CDC!$C$1</c:f>
              <c:strCache>
                <c:ptCount val="1"/>
                <c:pt idx="0">
                  <c:v>VIRTUAL PRINTER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CDC!$A$18:$A$24</c:f>
              <c:str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strCache>
            </c:strRef>
          </c:cat>
          <c:val>
            <c:numRef>
              <c:f>CDC!$C$18:$C$24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CDC!$D$1</c:f>
              <c:strCache>
                <c:ptCount val="1"/>
                <c:pt idx="0">
                  <c:v>SAPI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CDC!$A$18:$A$24</c:f>
              <c:str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strCache>
            </c:strRef>
          </c:cat>
          <c:val>
            <c:numRef>
              <c:f>CDC!$D$18:$D$24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CDC!$E$1</c:f>
              <c:strCache>
                <c:ptCount val="1"/>
                <c:pt idx="0">
                  <c:v>NJE</c:v>
                </c:pt>
              </c:strCache>
            </c:strRef>
          </c:tx>
          <c:spPr>
            <a:ln w="3175">
              <a:solidFill>
                <a:srgbClr val="7E002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CDC!$A$18:$A$24</c:f>
              <c:str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strCache>
            </c:strRef>
          </c:cat>
          <c:val>
            <c:numRef>
              <c:f>CDC!$E$18:$E$24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CDC!$F$1</c:f>
              <c:strCache>
                <c:ptCount val="1"/>
                <c:pt idx="0">
                  <c:v>PCL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CDC!$A$18:$A$24</c:f>
              <c:str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strCache>
            </c:strRef>
          </c:cat>
          <c:val>
            <c:numRef>
              <c:f>CDC!$F$18:$F$24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CDC!$G$1</c:f>
              <c:strCache>
                <c:ptCount val="1"/>
                <c:pt idx="0">
                  <c:v>TCP/IP PRINT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CDC!$A$18:$A$24</c:f>
              <c:str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strCache>
            </c:strRef>
          </c:cat>
          <c:val>
            <c:numRef>
              <c:f>CDC!$G$18:$G$24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marker val="1"/>
        <c:axId val="47401859"/>
        <c:axId val="12244392"/>
      </c:lineChart>
      <c:catAx>
        <c:axId val="474018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244392"/>
        <c:crosses val="autoZero"/>
        <c:auto val="1"/>
        <c:lblOffset val="100"/>
        <c:noMultiLvlLbl val="0"/>
      </c:catAx>
      <c:valAx>
        <c:axId val="1224439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40185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4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CDC!$C$1</c:f>
              <c:strCache>
                <c:ptCount val="1"/>
                <c:pt idx="0">
                  <c:v>VIRTUAL PRINTER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CDC!$A$25:$A$31</c:f>
              <c:str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strCache>
            </c:strRef>
          </c:cat>
          <c:val>
            <c:numRef>
              <c:f>CDC!$C$25:$C$31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CDC!$D$1</c:f>
              <c:strCache>
                <c:ptCount val="1"/>
                <c:pt idx="0">
                  <c:v>SAPI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CDC!$A$25:$A$31</c:f>
              <c:str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strCache>
            </c:strRef>
          </c:cat>
          <c:val>
            <c:numRef>
              <c:f>CDC!$D$25:$D$31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CDC!$E$1</c:f>
              <c:strCache>
                <c:ptCount val="1"/>
                <c:pt idx="0">
                  <c:v>NJE</c:v>
                </c:pt>
              </c:strCache>
            </c:strRef>
          </c:tx>
          <c:spPr>
            <a:ln w="3175">
              <a:solidFill>
                <a:srgbClr val="7E002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CDC!$A$25:$A$31</c:f>
              <c:str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strCache>
            </c:strRef>
          </c:cat>
          <c:val>
            <c:numRef>
              <c:f>CDC!$E$25:$E$31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CDC!$F$1</c:f>
              <c:strCache>
                <c:ptCount val="1"/>
                <c:pt idx="0">
                  <c:v>PCL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CDC!$A$25:$A$31</c:f>
              <c:str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strCache>
            </c:strRef>
          </c:cat>
          <c:val>
            <c:numRef>
              <c:f>CDC!$F$25:$F$31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CDC!$G$1</c:f>
              <c:strCache>
                <c:ptCount val="1"/>
                <c:pt idx="0">
                  <c:v>TCP/IP PRINT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CDC!$A$25:$A$31</c:f>
              <c:str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strCache>
            </c:strRef>
          </c:cat>
          <c:val>
            <c:numRef>
              <c:f>CDC!$G$25:$G$31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marker val="1"/>
        <c:axId val="24959369"/>
        <c:axId val="56036342"/>
      </c:lineChart>
      <c:catAx>
        <c:axId val="249593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036342"/>
        <c:crosses val="autoZero"/>
        <c:auto val="1"/>
        <c:lblOffset val="100"/>
        <c:noMultiLvlLbl val="0"/>
      </c:catAx>
      <c:valAx>
        <c:axId val="5603634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95936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4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CDC!$C$1</c:f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CDC!$A$32:$A$38</c:f>
              <c:str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strCache>
            </c:strRef>
          </c:cat>
          <c:val>
            <c:numRef>
              <c:f>CDC!$C$32:$C$38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CDC!$D$1</c:f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CDC!$A$32:$A$38</c:f>
              <c:str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strCache>
            </c:strRef>
          </c:cat>
          <c:val>
            <c:numRef>
              <c:f>CDC!$D$32:$D$38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CDC!$E$1</c:f>
            </c:strRef>
          </c:tx>
          <c:spPr>
            <a:ln w="3175">
              <a:solidFill>
                <a:srgbClr val="7E002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CDC!$A$32:$A$38</c:f>
              <c:str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strCache>
            </c:strRef>
          </c:cat>
          <c:val>
            <c:numRef>
              <c:f>CDC!$E$32:$E$38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CDC!$F$1</c:f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CDC!$A$32:$A$38</c:f>
              <c:str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strCache>
            </c:strRef>
          </c:cat>
          <c:val>
            <c:numRef>
              <c:f>CDC!$F$32:$F$38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CDC!$G$1</c:f>
            </c:strRef>
          </c:tx>
          <c:spPr>
            <a:ln w="3175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CDC!$A$32:$A$38</c:f>
              <c:str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strCache>
            </c:strRef>
          </c:cat>
          <c:val>
            <c:numRef>
              <c:f>CDC!$G$32:$G$38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marker val="1"/>
        <c:axId val="57383807"/>
        <c:axId val="7791988"/>
      </c:lineChart>
      <c:catAx>
        <c:axId val="573838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791988"/>
        <c:crosses val="autoZero"/>
        <c:auto val="1"/>
        <c:lblOffset val="100"/>
        <c:noMultiLvlLbl val="0"/>
      </c:catAx>
      <c:valAx>
        <c:axId val="779198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38380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4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SDC (F,I,K,L,M,P) CA Spool activity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SDC!$C$1</c:f>
              <c:strCache>
                <c:ptCount val="1"/>
                <c:pt idx="0">
                  <c:v>VIRTUAL PRINTER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SDC!$A$4:$A$10</c:f>
              <c:str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strCache>
            </c:strRef>
          </c:cat>
          <c:val>
            <c:numRef>
              <c:f>SDC!$C$4:$C$10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SDC!$D$1</c:f>
              <c:strCache>
                <c:ptCount val="1"/>
                <c:pt idx="0">
                  <c:v>SAPI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SDC!$A$4:$A$10</c:f>
              <c:str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strCache>
            </c:strRef>
          </c:cat>
          <c:val>
            <c:numRef>
              <c:f>SDC!$D$4:$D$10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SDC!$E$1</c:f>
              <c:strCache>
                <c:ptCount val="1"/>
                <c:pt idx="0">
                  <c:v>NJE</c:v>
                </c:pt>
              </c:strCache>
            </c:strRef>
          </c:tx>
          <c:spPr>
            <a:ln w="3175">
              <a:solidFill>
                <a:srgbClr val="7E002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SDC!$A$4:$A$10</c:f>
              <c:str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strCache>
            </c:strRef>
          </c:cat>
          <c:val>
            <c:numRef>
              <c:f>SDC!$E$4:$E$10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SDC!$F$1</c:f>
              <c:strCache>
                <c:ptCount val="1"/>
                <c:pt idx="0">
                  <c:v>PCL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SDC!$A$4:$A$10</c:f>
              <c:str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strCache>
            </c:strRef>
          </c:cat>
          <c:val>
            <c:numRef>
              <c:f>SDC!$F$4:$F$10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SDC!$G$1</c:f>
              <c:strCache>
                <c:ptCount val="1"/>
                <c:pt idx="0">
                  <c:v>TCP/IP PRINT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SDC!$A$4:$A$10</c:f>
              <c:str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strCache>
            </c:strRef>
          </c:cat>
          <c:val>
            <c:numRef>
              <c:f>SDC!$G$4:$G$10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marker val="1"/>
        <c:axId val="34186981"/>
        <c:axId val="41777570"/>
      </c:lineChart>
      <c:catAx>
        <c:axId val="341869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5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777570"/>
        <c:crosses val="autoZero"/>
        <c:auto val="1"/>
        <c:lblOffset val="100"/>
        <c:noMultiLvlLbl val="0"/>
      </c:catAx>
      <c:valAx>
        <c:axId val="4177757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5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1869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5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SDC!$C$1</c:f>
              <c:strCache>
                <c:ptCount val="1"/>
                <c:pt idx="0">
                  <c:v>VIRTUAL PRINTER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SDC!$A$11:$A$17</c:f>
              <c:str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strCache>
            </c:strRef>
          </c:cat>
          <c:val>
            <c:numRef>
              <c:f>SDC!$C$11:$C$17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SDC!$D$1</c:f>
              <c:strCache>
                <c:ptCount val="1"/>
                <c:pt idx="0">
                  <c:v>SAPI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SDC!$A$11:$A$17</c:f>
              <c:str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strCache>
            </c:strRef>
          </c:cat>
          <c:val>
            <c:numRef>
              <c:f>SDC!$D$11:$D$17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SDC!$E$1</c:f>
              <c:strCache>
                <c:ptCount val="1"/>
                <c:pt idx="0">
                  <c:v>NJE</c:v>
                </c:pt>
              </c:strCache>
            </c:strRef>
          </c:tx>
          <c:spPr>
            <a:ln w="3175">
              <a:solidFill>
                <a:srgbClr val="7E002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SDC!$A$11:$A$17</c:f>
              <c:str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strCache>
            </c:strRef>
          </c:cat>
          <c:val>
            <c:numRef>
              <c:f>SDC!$E$11:$E$17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SDC!$F$1</c:f>
              <c:strCache>
                <c:ptCount val="1"/>
                <c:pt idx="0">
                  <c:v>PCL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SDC!$A$11:$A$17</c:f>
              <c:str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strCache>
            </c:strRef>
          </c:cat>
          <c:val>
            <c:numRef>
              <c:f>SDC!$F$11:$F$17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SDC!$G$1</c:f>
              <c:strCache>
                <c:ptCount val="1"/>
                <c:pt idx="0">
                  <c:v>TCP/IP PRINT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SDC!$A$11:$A$17</c:f>
              <c:str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strCache>
            </c:strRef>
          </c:cat>
          <c:val>
            <c:numRef>
              <c:f>SDC!$G$11:$G$17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marker val="1"/>
        <c:axId val="6237499"/>
        <c:axId val="13978624"/>
      </c:lineChart>
      <c:catAx>
        <c:axId val="62374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978624"/>
        <c:crosses val="autoZero"/>
        <c:auto val="1"/>
        <c:lblOffset val="100"/>
        <c:noMultiLvlLbl val="0"/>
      </c:catAx>
      <c:valAx>
        <c:axId val="1397862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3749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4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SDC!$C$1</c:f>
              <c:strCache>
                <c:ptCount val="1"/>
                <c:pt idx="0">
                  <c:v>VIRTUAL PRINTER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SDC!$A$18:$A$24</c:f>
              <c:str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strCache>
            </c:strRef>
          </c:cat>
          <c:val>
            <c:numRef>
              <c:f>SDC!$C$18:$C$24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SDC!$D$1</c:f>
              <c:strCache>
                <c:ptCount val="1"/>
                <c:pt idx="0">
                  <c:v>SAPI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SDC!$A$18:$A$24</c:f>
              <c:str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strCache>
            </c:strRef>
          </c:cat>
          <c:val>
            <c:numRef>
              <c:f>SDC!$D$18:$D$24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SDC!$E$1</c:f>
              <c:strCache>
                <c:ptCount val="1"/>
                <c:pt idx="0">
                  <c:v>NJE</c:v>
                </c:pt>
              </c:strCache>
            </c:strRef>
          </c:tx>
          <c:spPr>
            <a:ln w="3175">
              <a:solidFill>
                <a:srgbClr val="7E002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SDC!$A$18:$A$24</c:f>
              <c:str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strCache>
            </c:strRef>
          </c:cat>
          <c:val>
            <c:numRef>
              <c:f>SDC!$E$18:$E$24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SDC!$F$1</c:f>
              <c:strCache>
                <c:ptCount val="1"/>
                <c:pt idx="0">
                  <c:v>PCL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SDC!$A$18:$A$24</c:f>
              <c:str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strCache>
            </c:strRef>
          </c:cat>
          <c:val>
            <c:numRef>
              <c:f>SDC!$F$18:$F$24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SDC!$G$1</c:f>
              <c:strCache>
                <c:ptCount val="1"/>
                <c:pt idx="0">
                  <c:v>TCP/IP PRINT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SDC!$A$18:$A$24</c:f>
              <c:str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strCache>
            </c:strRef>
          </c:cat>
          <c:val>
            <c:numRef>
              <c:f>SDC!$G$18:$G$24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marker val="1"/>
        <c:axId val="47504385"/>
        <c:axId val="13577230"/>
      </c:lineChart>
      <c:catAx>
        <c:axId val="475043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577230"/>
        <c:crosses val="autoZero"/>
        <c:auto val="1"/>
        <c:lblOffset val="100"/>
        <c:noMultiLvlLbl val="0"/>
      </c:catAx>
      <c:valAx>
        <c:axId val="1357723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50438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4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SDC!$C$1</c:f>
              <c:strCache>
                <c:ptCount val="1"/>
                <c:pt idx="0">
                  <c:v>VIRTUAL PRINTER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SDC!$A$25:$A$31</c:f>
              <c:str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strCache>
            </c:strRef>
          </c:cat>
          <c:val>
            <c:numRef>
              <c:f>SDC!$C$25:$C$31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SDC!$D$1</c:f>
              <c:strCache>
                <c:ptCount val="1"/>
                <c:pt idx="0">
                  <c:v>SAPI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SDC!$A$25:$A$31</c:f>
              <c:str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strCache>
            </c:strRef>
          </c:cat>
          <c:val>
            <c:numRef>
              <c:f>SDC!$D$25:$D$31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SDC!$E$1</c:f>
              <c:strCache>
                <c:ptCount val="1"/>
                <c:pt idx="0">
                  <c:v>NJE</c:v>
                </c:pt>
              </c:strCache>
            </c:strRef>
          </c:tx>
          <c:spPr>
            <a:ln w="3175">
              <a:solidFill>
                <a:srgbClr val="7E002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SDC!$A$25:$A$31</c:f>
              <c:str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strCache>
            </c:strRef>
          </c:cat>
          <c:val>
            <c:numRef>
              <c:f>SDC!$E$25:$E$31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SDC!$F$1</c:f>
              <c:strCache>
                <c:ptCount val="1"/>
                <c:pt idx="0">
                  <c:v>PCL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SDC!$A$25:$A$31</c:f>
              <c:str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strCache>
            </c:strRef>
          </c:cat>
          <c:val>
            <c:numRef>
              <c:f>SDC!$F$25:$F$31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SDC!$G$1</c:f>
              <c:strCache>
                <c:ptCount val="1"/>
                <c:pt idx="0">
                  <c:v>TCP/IP PRINT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SDC!$A$25:$A$31</c:f>
              <c:str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strCache>
            </c:strRef>
          </c:cat>
          <c:val>
            <c:numRef>
              <c:f>SDC!$G$25:$G$31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marker val="1"/>
        <c:axId val="42286263"/>
        <c:axId val="12850508"/>
      </c:lineChart>
      <c:catAx>
        <c:axId val="422862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850508"/>
        <c:crosses val="autoZero"/>
        <c:auto val="1"/>
        <c:lblOffset val="100"/>
        <c:noMultiLvlLbl val="0"/>
      </c:catAx>
      <c:valAx>
        <c:axId val="1285050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28626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4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MVSD!$C$1</c:f>
              <c:strCache>
                <c:ptCount val="1"/>
                <c:pt idx="0">
                  <c:v>VIRTUAL PRINTER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MVSD!$A$11:$A$17</c:f>
              <c:str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strCache>
            </c:strRef>
          </c:cat>
          <c:val>
            <c:numRef>
              <c:f>MVSD!$C$11:$C$17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MVSD!$D$1</c:f>
              <c:strCache>
                <c:ptCount val="1"/>
                <c:pt idx="0">
                  <c:v>SAPI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MVSD!$A$11:$A$17</c:f>
              <c:str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strCache>
            </c:strRef>
          </c:cat>
          <c:val>
            <c:numRef>
              <c:f>MVSD!$D$11:$D$17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MVSD!$E$1</c:f>
              <c:strCache>
                <c:ptCount val="1"/>
                <c:pt idx="0">
                  <c:v>NJE</c:v>
                </c:pt>
              </c:strCache>
            </c:strRef>
          </c:tx>
          <c:spPr>
            <a:ln w="3175">
              <a:solidFill>
                <a:srgbClr val="7E002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MVSD!$A$11:$A$17</c:f>
              <c:str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strCache>
            </c:strRef>
          </c:cat>
          <c:val>
            <c:numRef>
              <c:f>MVSD!$E$11:$E$17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MVSD!$F$1</c:f>
              <c:strCache>
                <c:ptCount val="1"/>
                <c:pt idx="0">
                  <c:v>PCL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MVSD!$A$11:$A$17</c:f>
              <c:str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strCache>
            </c:strRef>
          </c:cat>
          <c:val>
            <c:numRef>
              <c:f>MVSD!$F$11:$F$17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MVSD!$G$1</c:f>
              <c:strCache>
                <c:ptCount val="1"/>
                <c:pt idx="0">
                  <c:v>TCP/IP PRINT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MVSD!$A$11:$A$17</c:f>
              <c:str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strCache>
            </c:strRef>
          </c:cat>
          <c:val>
            <c:numRef>
              <c:f>MVSD!$G$11:$G$17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marker val="1"/>
        <c:axId val="57994273"/>
        <c:axId val="15728046"/>
      </c:lineChart>
      <c:catAx>
        <c:axId val="579942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728046"/>
        <c:crosses val="autoZero"/>
        <c:auto val="1"/>
        <c:lblOffset val="100"/>
        <c:noMultiLvlLbl val="0"/>
      </c:catAx>
      <c:valAx>
        <c:axId val="1572804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99427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4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SDC!$C$1</c:f>
              <c:strCache>
                <c:ptCount val="1"/>
                <c:pt idx="0">
                  <c:v>VIRTUAL PRINTER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SDC!$A$32:$A$38</c:f>
              <c:str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strCache>
            </c:strRef>
          </c:cat>
          <c:val>
            <c:numRef>
              <c:f>SDC!$C$32:$C$38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SDC!$D$1</c:f>
              <c:strCache>
                <c:ptCount val="1"/>
                <c:pt idx="0">
                  <c:v>SAPI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SDC!$A$32:$A$38</c:f>
              <c:str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strCache>
            </c:strRef>
          </c:cat>
          <c:val>
            <c:numRef>
              <c:f>SDC!$D$32:$D$38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SDC!$E$1</c:f>
              <c:strCache>
                <c:ptCount val="1"/>
                <c:pt idx="0">
                  <c:v>NJE</c:v>
                </c:pt>
              </c:strCache>
            </c:strRef>
          </c:tx>
          <c:spPr>
            <a:ln w="3175">
              <a:solidFill>
                <a:srgbClr val="7E002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SDC!$A$32:$A$38</c:f>
              <c:str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strCache>
            </c:strRef>
          </c:cat>
          <c:val>
            <c:numRef>
              <c:f>SDC!$E$32:$E$38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SDC!$F$1</c:f>
              <c:strCache>
                <c:ptCount val="1"/>
                <c:pt idx="0">
                  <c:v>PCL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SDC!$A$32:$A$38</c:f>
              <c:str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strCache>
            </c:strRef>
          </c:cat>
          <c:val>
            <c:numRef>
              <c:f>SDC!$F$32:$F$38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SDC!$G$1</c:f>
              <c:strCache>
                <c:ptCount val="1"/>
                <c:pt idx="0">
                  <c:v>TCP/IP PRINT</c:v>
                </c:pt>
              </c:strCache>
            </c:strRef>
          </c:tx>
          <c:spPr>
            <a:ln w="3175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SDC!$A$32:$A$38</c:f>
              <c:str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strCache>
            </c:strRef>
          </c:cat>
          <c:val>
            <c:numRef>
              <c:f>SDC!$G$32:$G$38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marker val="1"/>
        <c:axId val="32838877"/>
        <c:axId val="24252218"/>
      </c:lineChart>
      <c:catAx>
        <c:axId val="328388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252218"/>
        <c:crosses val="autoZero"/>
        <c:auto val="1"/>
        <c:lblOffset val="100"/>
        <c:noMultiLvlLbl val="0"/>
      </c:catAx>
      <c:valAx>
        <c:axId val="2425221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8388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4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Total CA Spool activity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Total!$C$1</c:f>
              <c:strCache>
                <c:ptCount val="1"/>
                <c:pt idx="0">
                  <c:v>VIRTUAL PRINTER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Total!$A$4:$A$10</c:f>
              <c:str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strCache>
            </c:strRef>
          </c:cat>
          <c:val>
            <c:numRef>
              <c:f>Total!$C$4:$C$10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Total!$D$1</c:f>
              <c:strCache>
                <c:ptCount val="1"/>
                <c:pt idx="0">
                  <c:v>SAPI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Total!$A$4:$A$10</c:f>
              <c:str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strCache>
            </c:strRef>
          </c:cat>
          <c:val>
            <c:numRef>
              <c:f>Total!$D$4:$D$10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Total!$E$1</c:f>
              <c:strCache>
                <c:ptCount val="1"/>
                <c:pt idx="0">
                  <c:v>NJE</c:v>
                </c:pt>
              </c:strCache>
            </c:strRef>
          </c:tx>
          <c:spPr>
            <a:ln w="3175">
              <a:solidFill>
                <a:srgbClr val="7E002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Total!$A$4:$A$10</c:f>
              <c:str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strCache>
            </c:strRef>
          </c:cat>
          <c:val>
            <c:numRef>
              <c:f>Total!$E$4:$E$10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Total!$F$1</c:f>
              <c:strCache>
                <c:ptCount val="1"/>
                <c:pt idx="0">
                  <c:v>PCL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Total!$A$4:$A$10</c:f>
              <c:str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strCache>
            </c:strRef>
          </c:cat>
          <c:val>
            <c:numRef>
              <c:f>Total!$F$4:$F$10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Total!$G$1</c:f>
              <c:strCache>
                <c:ptCount val="1"/>
                <c:pt idx="0">
                  <c:v>TCP/IP PRINT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Total!$A$4:$A$10</c:f>
              <c:str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strCache>
            </c:strRef>
          </c:cat>
          <c:val>
            <c:numRef>
              <c:f>Total!$G$4:$G$10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marker val="1"/>
        <c:axId val="46843379"/>
        <c:axId val="4984152"/>
      </c:lineChart>
      <c:catAx>
        <c:axId val="468433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5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84152"/>
        <c:crosses val="autoZero"/>
        <c:auto val="1"/>
        <c:lblOffset val="100"/>
        <c:noMultiLvlLbl val="0"/>
      </c:catAx>
      <c:valAx>
        <c:axId val="498415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5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84337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5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Total!$C$1</c:f>
              <c:strCache>
                <c:ptCount val="1"/>
                <c:pt idx="0">
                  <c:v>VIRTUAL PRINTER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Total!$A$11:$A$17</c:f>
              <c:str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strCache>
            </c:strRef>
          </c:cat>
          <c:val>
            <c:numRef>
              <c:f>Total!$C$11:$C$17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Total!$D$1</c:f>
              <c:strCache>
                <c:ptCount val="1"/>
                <c:pt idx="0">
                  <c:v>SAPI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Total!$A$11:$A$17</c:f>
              <c:str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strCache>
            </c:strRef>
          </c:cat>
          <c:val>
            <c:numRef>
              <c:f>Total!$D$11:$D$17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Total!$E$1</c:f>
              <c:strCache>
                <c:ptCount val="1"/>
                <c:pt idx="0">
                  <c:v>NJE</c:v>
                </c:pt>
              </c:strCache>
            </c:strRef>
          </c:tx>
          <c:spPr>
            <a:ln w="3175">
              <a:solidFill>
                <a:srgbClr val="7E002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Total!$A$11:$A$17</c:f>
              <c:str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strCache>
            </c:strRef>
          </c:cat>
          <c:val>
            <c:numRef>
              <c:f>Total!$E$11:$E$17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Total!$F$1</c:f>
              <c:strCache>
                <c:ptCount val="1"/>
                <c:pt idx="0">
                  <c:v>PCL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Total!$A$11:$A$17</c:f>
              <c:str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strCache>
            </c:strRef>
          </c:cat>
          <c:val>
            <c:numRef>
              <c:f>Total!$F$11:$F$17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Total!$G$1</c:f>
              <c:strCache>
                <c:ptCount val="1"/>
                <c:pt idx="0">
                  <c:v>TCP/IP PRINT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Total!$A$11:$A$17</c:f>
              <c:str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strCache>
            </c:strRef>
          </c:cat>
          <c:val>
            <c:numRef>
              <c:f>Total!$G$11:$G$17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marker val="1"/>
        <c:axId val="64793977"/>
        <c:axId val="37015334"/>
      </c:lineChart>
      <c:catAx>
        <c:axId val="647939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015334"/>
        <c:crosses val="autoZero"/>
        <c:auto val="1"/>
        <c:lblOffset val="100"/>
        <c:noMultiLvlLbl val="0"/>
      </c:catAx>
      <c:valAx>
        <c:axId val="3701533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7939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4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Total!$C$1</c:f>
              <c:strCache>
                <c:ptCount val="1"/>
                <c:pt idx="0">
                  <c:v>VIRTUAL PRINTER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Total!$A$18:$A$24</c:f>
              <c:str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strCache>
            </c:strRef>
          </c:cat>
          <c:val>
            <c:numRef>
              <c:f>Total!$C$18:$C$24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Total!$D$1</c:f>
              <c:strCache>
                <c:ptCount val="1"/>
                <c:pt idx="0">
                  <c:v>SAPI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Total!$A$18:$A$24</c:f>
              <c:str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strCache>
            </c:strRef>
          </c:cat>
          <c:val>
            <c:numRef>
              <c:f>Total!$D$18:$D$24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Total!$E$1</c:f>
              <c:strCache>
                <c:ptCount val="1"/>
                <c:pt idx="0">
                  <c:v>NJE</c:v>
                </c:pt>
              </c:strCache>
            </c:strRef>
          </c:tx>
          <c:spPr>
            <a:ln w="3175">
              <a:solidFill>
                <a:srgbClr val="7E002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Total!$A$18:$A$24</c:f>
              <c:str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strCache>
            </c:strRef>
          </c:cat>
          <c:val>
            <c:numRef>
              <c:f>Total!$E$18:$E$24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Total!$F$1</c:f>
              <c:strCache>
                <c:ptCount val="1"/>
                <c:pt idx="0">
                  <c:v>PCL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Total!$A$18:$A$24</c:f>
              <c:str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strCache>
            </c:strRef>
          </c:cat>
          <c:val>
            <c:numRef>
              <c:f>Total!$F$18:$F$24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Total!$G$1</c:f>
              <c:strCache>
                <c:ptCount val="1"/>
                <c:pt idx="0">
                  <c:v>TCP/IP PRINT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Total!$A$18:$A$24</c:f>
              <c:str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strCache>
            </c:strRef>
          </c:cat>
          <c:val>
            <c:numRef>
              <c:f>Total!$G$18:$G$24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marker val="1"/>
        <c:axId val="11437295"/>
        <c:axId val="14467108"/>
      </c:lineChart>
      <c:catAx>
        <c:axId val="114372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467108"/>
        <c:crosses val="autoZero"/>
        <c:auto val="1"/>
        <c:lblOffset val="100"/>
        <c:noMultiLvlLbl val="0"/>
      </c:catAx>
      <c:valAx>
        <c:axId val="1446710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4372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4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Total!$C$1</c:f>
              <c:strCache>
                <c:ptCount val="1"/>
                <c:pt idx="0">
                  <c:v>VIRTUAL PRINTER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Total!$A$25:$A$31</c:f>
              <c:str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strCache>
            </c:strRef>
          </c:cat>
          <c:val>
            <c:numRef>
              <c:f>Total!$C$25:$C$31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Total!$D$1</c:f>
              <c:strCache>
                <c:ptCount val="1"/>
                <c:pt idx="0">
                  <c:v>SAPI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Total!$A$25:$A$31</c:f>
              <c:str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strCache>
            </c:strRef>
          </c:cat>
          <c:val>
            <c:numRef>
              <c:f>Total!$D$25:$D$31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Total!$E$1</c:f>
              <c:strCache>
                <c:ptCount val="1"/>
                <c:pt idx="0">
                  <c:v>NJE</c:v>
                </c:pt>
              </c:strCache>
            </c:strRef>
          </c:tx>
          <c:spPr>
            <a:ln w="3175">
              <a:solidFill>
                <a:srgbClr val="7E002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Total!$A$25:$A$31</c:f>
              <c:str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strCache>
            </c:strRef>
          </c:cat>
          <c:val>
            <c:numRef>
              <c:f>Total!$E$25:$E$31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Total!$F$1</c:f>
              <c:strCache>
                <c:ptCount val="1"/>
                <c:pt idx="0">
                  <c:v>PCL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Total!$A$25:$A$31</c:f>
              <c:str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strCache>
            </c:strRef>
          </c:cat>
          <c:val>
            <c:numRef>
              <c:f>Total!$F$25:$F$31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Total!$G$1</c:f>
              <c:strCache>
                <c:ptCount val="1"/>
                <c:pt idx="0">
                  <c:v>TCP/IP PRINT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Total!$A$25:$A$31</c:f>
              <c:str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strCache>
            </c:strRef>
          </c:cat>
          <c:val>
            <c:numRef>
              <c:f>Total!$G$25:$G$31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marker val="1"/>
        <c:axId val="53854677"/>
        <c:axId val="29022162"/>
      </c:lineChart>
      <c:catAx>
        <c:axId val="538546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022162"/>
        <c:crosses val="autoZero"/>
        <c:auto val="1"/>
        <c:lblOffset val="100"/>
        <c:noMultiLvlLbl val="0"/>
      </c:catAx>
      <c:valAx>
        <c:axId val="2902216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8546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4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Total!$C$1</c:f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Total!$A$32:$A$38</c:f>
              <c:str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strCache>
            </c:strRef>
          </c:cat>
          <c:val>
            <c:numRef>
              <c:f>Total!$C$32:$C$38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Total!$D$1</c:f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Total!$A$32:$A$38</c:f>
              <c:str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strCache>
            </c:strRef>
          </c:cat>
          <c:val>
            <c:numRef>
              <c:f>Total!$D$32:$D$38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Total!$E$1</c:f>
            </c:strRef>
          </c:tx>
          <c:spPr>
            <a:ln w="3175">
              <a:solidFill>
                <a:srgbClr val="7E002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Total!$A$32:$A$38</c:f>
              <c:str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strCache>
            </c:strRef>
          </c:cat>
          <c:val>
            <c:numRef>
              <c:f>Total!$E$32:$E$38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Total!$F$1</c:f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Total!$A$32:$A$38</c:f>
              <c:str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strCache>
            </c:strRef>
          </c:cat>
          <c:val>
            <c:numRef>
              <c:f>Total!$F$32:$F$38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Total!$G$1</c:f>
            </c:strRef>
          </c:tx>
          <c:spPr>
            <a:ln w="3175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Total!$A$32:$A$38</c:f>
              <c:str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strCache>
            </c:strRef>
          </c:cat>
          <c:val>
            <c:numRef>
              <c:f>Total!$G$32:$G$38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marker val="1"/>
        <c:axId val="41743787"/>
        <c:axId val="5798320"/>
      </c:lineChart>
      <c:catAx>
        <c:axId val="417437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98320"/>
        <c:crosses val="autoZero"/>
        <c:auto val="1"/>
        <c:lblOffset val="100"/>
        <c:noMultiLvlLbl val="0"/>
      </c:catAx>
      <c:valAx>
        <c:axId val="579832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74378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4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MVSD!$C$1</c:f>
              <c:strCache>
                <c:ptCount val="1"/>
                <c:pt idx="0">
                  <c:v>VIRTUAL PRINTER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MVSD!$A$18:$A$24</c:f>
              <c:str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strCache>
            </c:strRef>
          </c:cat>
          <c:val>
            <c:numRef>
              <c:f>MVSD!$C$18:$C$24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MVSD!$D$1</c:f>
              <c:strCache>
                <c:ptCount val="1"/>
                <c:pt idx="0">
                  <c:v>SAPI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MVSD!$A$18:$A$24</c:f>
              <c:str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strCache>
            </c:strRef>
          </c:cat>
          <c:val>
            <c:numRef>
              <c:f>MVSD!$D$18:$D$24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MVSD!$E$1</c:f>
              <c:strCache>
                <c:ptCount val="1"/>
                <c:pt idx="0">
                  <c:v>NJE</c:v>
                </c:pt>
              </c:strCache>
            </c:strRef>
          </c:tx>
          <c:spPr>
            <a:ln w="3175">
              <a:solidFill>
                <a:srgbClr val="7E002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MVSD!$A$18:$A$24</c:f>
              <c:str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strCache>
            </c:strRef>
          </c:cat>
          <c:val>
            <c:numRef>
              <c:f>MVSD!$E$18:$E$24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MVSD!$F$1</c:f>
              <c:strCache>
                <c:ptCount val="1"/>
                <c:pt idx="0">
                  <c:v>PCL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MVSD!$A$18:$A$24</c:f>
              <c:str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strCache>
            </c:strRef>
          </c:cat>
          <c:val>
            <c:numRef>
              <c:f>MVSD!$F$18:$F$24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MVSD!$G$1</c:f>
              <c:strCache>
                <c:ptCount val="1"/>
                <c:pt idx="0">
                  <c:v>TCP/IP PRINT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MVSD!$A$18:$A$24</c:f>
              <c:str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strCache>
            </c:strRef>
          </c:cat>
          <c:val>
            <c:numRef>
              <c:f>MVSD!$G$18:$G$24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marker val="1"/>
        <c:axId val="3138007"/>
        <c:axId val="40794092"/>
      </c:lineChart>
      <c:catAx>
        <c:axId val="31380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794092"/>
        <c:crosses val="autoZero"/>
        <c:auto val="1"/>
        <c:lblOffset val="100"/>
        <c:noMultiLvlLbl val="0"/>
      </c:catAx>
      <c:valAx>
        <c:axId val="4079409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3800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4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MVSD!$C$1</c:f>
              <c:strCache>
                <c:ptCount val="1"/>
                <c:pt idx="0">
                  <c:v>VIRTUAL PRINTER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MVSD!$A$25:$A$31</c:f>
              <c:str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strCache>
            </c:strRef>
          </c:cat>
          <c:val>
            <c:numRef>
              <c:f>MVSD!$C$25:$C$31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MVSD!$D$1</c:f>
              <c:strCache>
                <c:ptCount val="1"/>
                <c:pt idx="0">
                  <c:v>SAPI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MVSD!$A$25:$A$31</c:f>
              <c:str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strCache>
            </c:strRef>
          </c:cat>
          <c:val>
            <c:numRef>
              <c:f>MVSD!$D$25:$D$31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MVSD!$E$1</c:f>
              <c:strCache>
                <c:ptCount val="1"/>
                <c:pt idx="0">
                  <c:v>NJE</c:v>
                </c:pt>
              </c:strCache>
            </c:strRef>
          </c:tx>
          <c:spPr>
            <a:ln w="3175">
              <a:solidFill>
                <a:srgbClr val="7E002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MVSD!$A$25:$A$31</c:f>
              <c:str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strCache>
            </c:strRef>
          </c:cat>
          <c:val>
            <c:numRef>
              <c:f>MVSD!$E$25:$E$31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MVSD!$F$1</c:f>
              <c:strCache>
                <c:ptCount val="1"/>
                <c:pt idx="0">
                  <c:v>PCL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MVSD!$A$25:$A$31</c:f>
              <c:str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strCache>
            </c:strRef>
          </c:cat>
          <c:val>
            <c:numRef>
              <c:f>MVSD!$F$25:$F$31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MVSD!$G$1</c:f>
              <c:strCache>
                <c:ptCount val="1"/>
                <c:pt idx="0">
                  <c:v>TCP/IP PRINT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MVSD!$A$25:$A$31</c:f>
              <c:str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strCache>
            </c:strRef>
          </c:cat>
          <c:val>
            <c:numRef>
              <c:f>MVSD!$G$25:$G$31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marker val="1"/>
        <c:axId val="60561149"/>
        <c:axId val="49097434"/>
      </c:lineChart>
      <c:catAx>
        <c:axId val="605611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097434"/>
        <c:crosses val="autoZero"/>
        <c:auto val="1"/>
        <c:lblOffset val="100"/>
        <c:noMultiLvlLbl val="0"/>
      </c:catAx>
      <c:valAx>
        <c:axId val="4909743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56114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4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MVSD!$C$1</c:f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MVSD!$A$32:$A$38</c:f>
              <c:str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strCache>
            </c:strRef>
          </c:cat>
          <c:val>
            <c:numRef>
              <c:f>MVSD!$C$32:$C$38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MVSD!$D$1</c:f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MVSD!$A$32:$A$38</c:f>
              <c:str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strCache>
            </c:strRef>
          </c:cat>
          <c:val>
            <c:numRef>
              <c:f>MVSD!$D$32:$D$38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MVSD!$E$1</c:f>
            </c:strRef>
          </c:tx>
          <c:spPr>
            <a:ln w="3175">
              <a:solidFill>
                <a:srgbClr val="7E002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MVSD!$A$32:$A$38</c:f>
              <c:str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strCache>
            </c:strRef>
          </c:cat>
          <c:val>
            <c:numRef>
              <c:f>MVSD!$E$32:$E$38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MVSD!$F$1</c:f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MVSD!$A$32:$A$38</c:f>
              <c:str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strCache>
            </c:strRef>
          </c:cat>
          <c:val>
            <c:numRef>
              <c:f>MVSD!$F$32:$F$38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MVSD!$G$1</c:f>
            </c:strRef>
          </c:tx>
          <c:spPr>
            <a:ln w="3175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MVSD!$A$32:$A$38</c:f>
              <c:str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strCache>
            </c:strRef>
          </c:cat>
          <c:val>
            <c:numRef>
              <c:f>MVSD!$G$32:$G$38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marker val="1"/>
        <c:axId val="34286867"/>
        <c:axId val="43076088"/>
      </c:lineChart>
      <c:catAx>
        <c:axId val="342868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076088"/>
        <c:crosses val="autoZero"/>
        <c:auto val="1"/>
        <c:lblOffset val="100"/>
        <c:noMultiLvlLbl val="0"/>
      </c:catAx>
      <c:valAx>
        <c:axId val="4307608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28686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4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MVSE CA Spool activity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MVSE!$C$1</c:f>
              <c:strCache>
                <c:ptCount val="1"/>
                <c:pt idx="0">
                  <c:v>VIRTUAL PRINTER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MVSE!$A$4:$A$10</c:f>
              <c:str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strCache>
            </c:strRef>
          </c:cat>
          <c:val>
            <c:numRef>
              <c:f>MVSE!$C$4:$C$10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MVSE!$D$1</c:f>
              <c:strCache>
                <c:ptCount val="1"/>
                <c:pt idx="0">
                  <c:v>SAPI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MVSE!$A$4:$A$10</c:f>
              <c:str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strCache>
            </c:strRef>
          </c:cat>
          <c:val>
            <c:numRef>
              <c:f>MVSE!$D$4:$D$10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MVSE!$E$1</c:f>
              <c:strCache>
                <c:ptCount val="1"/>
                <c:pt idx="0">
                  <c:v>NJE</c:v>
                </c:pt>
              </c:strCache>
            </c:strRef>
          </c:tx>
          <c:spPr>
            <a:ln w="3175">
              <a:solidFill>
                <a:srgbClr val="7E002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MVSE!$A$4:$A$10</c:f>
              <c:str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strCache>
            </c:strRef>
          </c:cat>
          <c:val>
            <c:numRef>
              <c:f>MVSE!$E$4:$E$10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MVSE!$F$1</c:f>
              <c:strCache>
                <c:ptCount val="1"/>
                <c:pt idx="0">
                  <c:v>PCL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MVSE!$A$4:$A$10</c:f>
              <c:str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strCache>
            </c:strRef>
          </c:cat>
          <c:val>
            <c:numRef>
              <c:f>MVSE!$F$4:$F$10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MVSE!$G$1</c:f>
              <c:strCache>
                <c:ptCount val="1"/>
                <c:pt idx="0">
                  <c:v>TCP/IP PRINT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MVSE!$A$4:$A$10</c:f>
              <c:str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strCache>
            </c:strRef>
          </c:cat>
          <c:val>
            <c:numRef>
              <c:f>MVSE!$G$4:$G$10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marker val="1"/>
        <c:axId val="23118233"/>
        <c:axId val="32101574"/>
      </c:lineChart>
      <c:catAx>
        <c:axId val="231182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5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101574"/>
        <c:crosses val="autoZero"/>
        <c:auto val="1"/>
        <c:lblOffset val="100"/>
        <c:noMultiLvlLbl val="0"/>
      </c:catAx>
      <c:valAx>
        <c:axId val="3210157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5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11823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5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MVSE!$C$1</c:f>
              <c:strCache>
                <c:ptCount val="1"/>
                <c:pt idx="0">
                  <c:v>VIRTUAL PRINTER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MVSE!$A$11:$A$17</c:f>
              <c:str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strCache>
            </c:strRef>
          </c:cat>
          <c:val>
            <c:numRef>
              <c:f>MVSE!$C$11:$C$17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MVSE!$D$1</c:f>
              <c:strCache>
                <c:ptCount val="1"/>
                <c:pt idx="0">
                  <c:v>SAPI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MVSE!$A$11:$A$17</c:f>
              <c:str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strCache>
            </c:strRef>
          </c:cat>
          <c:val>
            <c:numRef>
              <c:f>MVSE!$D$11:$D$17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MVSE!$E$1</c:f>
              <c:strCache>
                <c:ptCount val="1"/>
                <c:pt idx="0">
                  <c:v>NJE</c:v>
                </c:pt>
              </c:strCache>
            </c:strRef>
          </c:tx>
          <c:spPr>
            <a:ln w="3175">
              <a:solidFill>
                <a:srgbClr val="7E002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MVSE!$A$11:$A$17</c:f>
              <c:str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strCache>
            </c:strRef>
          </c:cat>
          <c:val>
            <c:numRef>
              <c:f>MVSE!$E$11:$E$17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MVSE!$F$1</c:f>
              <c:strCache>
                <c:ptCount val="1"/>
                <c:pt idx="0">
                  <c:v>PCL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MVSE!$A$11:$A$17</c:f>
              <c:str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strCache>
            </c:strRef>
          </c:cat>
          <c:val>
            <c:numRef>
              <c:f>MVSE!$F$11:$F$17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MVSE!$G$1</c:f>
              <c:strCache>
                <c:ptCount val="1"/>
                <c:pt idx="0">
                  <c:v>TCP/IP PRINT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MVSE!$A$11:$A$17</c:f>
              <c:str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strCache>
            </c:strRef>
          </c:cat>
          <c:val>
            <c:numRef>
              <c:f>MVSE!$G$11:$G$17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marker val="1"/>
        <c:axId val="14667279"/>
        <c:axId val="56456900"/>
      </c:lineChart>
      <c:catAx>
        <c:axId val="146672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456900"/>
        <c:crosses val="autoZero"/>
        <c:auto val="1"/>
        <c:lblOffset val="100"/>
        <c:noMultiLvlLbl val="0"/>
      </c:catAx>
      <c:valAx>
        <c:axId val="5645690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66727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4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MVSE!$C$1</c:f>
              <c:strCache>
                <c:ptCount val="1"/>
                <c:pt idx="0">
                  <c:v>VIRTUAL PRINTER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MVSE!$A$18:$A$24</c:f>
              <c:str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strCache>
            </c:strRef>
          </c:cat>
          <c:val>
            <c:numRef>
              <c:f>MVSE!$C$18:$C$24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MVSE!$D$1</c:f>
              <c:strCache>
                <c:ptCount val="1"/>
                <c:pt idx="0">
                  <c:v>SAPI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MVSE!$A$18:$A$24</c:f>
              <c:str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strCache>
            </c:strRef>
          </c:cat>
          <c:val>
            <c:numRef>
              <c:f>MVSE!$D$18:$D$24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MVSE!$E$1</c:f>
              <c:strCache>
                <c:ptCount val="1"/>
                <c:pt idx="0">
                  <c:v>NJE</c:v>
                </c:pt>
              </c:strCache>
            </c:strRef>
          </c:tx>
          <c:spPr>
            <a:ln w="3175">
              <a:solidFill>
                <a:srgbClr val="7E002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MVSE!$A$18:$A$24</c:f>
              <c:str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strCache>
            </c:strRef>
          </c:cat>
          <c:val>
            <c:numRef>
              <c:f>MVSE!$E$18:$E$24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MVSE!$F$1</c:f>
              <c:strCache>
                <c:ptCount val="1"/>
                <c:pt idx="0">
                  <c:v>PCL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MVSE!$A$18:$A$24</c:f>
              <c:str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strCache>
            </c:strRef>
          </c:cat>
          <c:val>
            <c:numRef>
              <c:f>MVSE!$F$18:$F$24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MVSE!$G$1</c:f>
              <c:strCache>
                <c:ptCount val="1"/>
                <c:pt idx="0">
                  <c:v>TCP/IP PRINT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MVSE!$A$18:$A$24</c:f>
              <c:str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strCache>
            </c:strRef>
          </c:cat>
          <c:val>
            <c:numRef>
              <c:f>MVSE!$G$18:$G$24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marker val="1"/>
        <c:axId val="62851061"/>
        <c:axId val="11757426"/>
      </c:lineChart>
      <c:catAx>
        <c:axId val="628510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757426"/>
        <c:crosses val="autoZero"/>
        <c:auto val="1"/>
        <c:lblOffset val="100"/>
        <c:noMultiLvlLbl val="0"/>
      </c:catAx>
      <c:valAx>
        <c:axId val="1175742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85106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4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MVSE!$C$1</c:f>
              <c:strCache>
                <c:ptCount val="1"/>
                <c:pt idx="0">
                  <c:v>VIRTUAL PRINTER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MVSE!$A$25:$A$31</c:f>
              <c:str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strCache>
            </c:strRef>
          </c:cat>
          <c:val>
            <c:numRef>
              <c:f>MVSE!$C$25:$C$31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MVSE!$D$1</c:f>
              <c:strCache>
                <c:ptCount val="1"/>
                <c:pt idx="0">
                  <c:v>SAPI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MVSE!$A$25:$A$31</c:f>
              <c:str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strCache>
            </c:strRef>
          </c:cat>
          <c:val>
            <c:numRef>
              <c:f>MVSE!$D$25:$D$31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MVSE!$E$1</c:f>
              <c:strCache>
                <c:ptCount val="1"/>
                <c:pt idx="0">
                  <c:v>NJE</c:v>
                </c:pt>
              </c:strCache>
            </c:strRef>
          </c:tx>
          <c:spPr>
            <a:ln w="3175">
              <a:solidFill>
                <a:srgbClr val="7E002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MVSE!$A$25:$A$31</c:f>
              <c:str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strCache>
            </c:strRef>
          </c:cat>
          <c:val>
            <c:numRef>
              <c:f>MVSE!$E$25:$E$31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MVSE!$F$1</c:f>
              <c:strCache>
                <c:ptCount val="1"/>
                <c:pt idx="0">
                  <c:v>PCL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MVSE!$A$25:$A$31</c:f>
              <c:str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strCache>
            </c:strRef>
          </c:cat>
          <c:val>
            <c:numRef>
              <c:f>MVSE!$F$25:$F$31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MVSE!$G$1</c:f>
              <c:strCache>
                <c:ptCount val="1"/>
                <c:pt idx="0">
                  <c:v>TCP/IP PRINT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MVSE!$A$25:$A$31</c:f>
              <c:str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strCache>
            </c:strRef>
          </c:cat>
          <c:val>
            <c:numRef>
              <c:f>MVSE!$G$25:$G$31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marker val="1"/>
        <c:axId val="18628811"/>
        <c:axId val="40847952"/>
      </c:lineChart>
      <c:catAx>
        <c:axId val="186288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847952"/>
        <c:crosses val="autoZero"/>
        <c:auto val="1"/>
        <c:lblOffset val="100"/>
        <c:noMultiLvlLbl val="0"/>
      </c:catAx>
      <c:valAx>
        <c:axId val="4084795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6288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4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Relationship Id="rId4" Type="http://schemas.openxmlformats.org/officeDocument/2006/relationships/chart" Target="/xl/charts/chart9.xml" /><Relationship Id="rId5" Type="http://schemas.openxmlformats.org/officeDocument/2006/relationships/chart" Target="/xl/charts/chart10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Relationship Id="rId5" Type="http://schemas.openxmlformats.org/officeDocument/2006/relationships/chart" Target="/xl/charts/chart1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Relationship Id="rId3" Type="http://schemas.openxmlformats.org/officeDocument/2006/relationships/chart" Target="/xl/charts/chart18.xml" /><Relationship Id="rId4" Type="http://schemas.openxmlformats.org/officeDocument/2006/relationships/chart" Target="/xl/charts/chart19.xml" /><Relationship Id="rId5" Type="http://schemas.openxmlformats.org/officeDocument/2006/relationships/chart" Target="/xl/charts/chart20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chart" Target="/xl/charts/chart22.xml" /><Relationship Id="rId3" Type="http://schemas.openxmlformats.org/officeDocument/2006/relationships/chart" Target="/xl/charts/chart23.xml" /><Relationship Id="rId4" Type="http://schemas.openxmlformats.org/officeDocument/2006/relationships/chart" Target="/xl/charts/chart24.xml" /><Relationship Id="rId5" Type="http://schemas.openxmlformats.org/officeDocument/2006/relationships/chart" Target="/xl/charts/chart2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1</xdr:row>
      <xdr:rowOff>9525</xdr:rowOff>
    </xdr:from>
    <xdr:to>
      <xdr:col>16</xdr:col>
      <xdr:colOff>0</xdr:colOff>
      <xdr:row>10</xdr:row>
      <xdr:rowOff>0</xdr:rowOff>
    </xdr:to>
    <xdr:graphicFrame>
      <xdr:nvGraphicFramePr>
        <xdr:cNvPr id="1" name="Chart 1"/>
        <xdr:cNvGraphicFramePr/>
      </xdr:nvGraphicFramePr>
      <xdr:xfrm>
        <a:off x="6000750" y="323850"/>
        <a:ext cx="4267200" cy="204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0</xdr:colOff>
      <xdr:row>10</xdr:row>
      <xdr:rowOff>9525</xdr:rowOff>
    </xdr:from>
    <xdr:to>
      <xdr:col>16</xdr:col>
      <xdr:colOff>0</xdr:colOff>
      <xdr:row>16</xdr:row>
      <xdr:rowOff>219075</xdr:rowOff>
    </xdr:to>
    <xdr:graphicFrame>
      <xdr:nvGraphicFramePr>
        <xdr:cNvPr id="2" name="Chart 2"/>
        <xdr:cNvGraphicFramePr/>
      </xdr:nvGraphicFramePr>
      <xdr:xfrm>
        <a:off x="6000750" y="2381250"/>
        <a:ext cx="4267200" cy="1581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9525</xdr:colOff>
      <xdr:row>17</xdr:row>
      <xdr:rowOff>0</xdr:rowOff>
    </xdr:from>
    <xdr:to>
      <xdr:col>15</xdr:col>
      <xdr:colOff>600075</xdr:colOff>
      <xdr:row>24</xdr:row>
      <xdr:rowOff>0</xdr:rowOff>
    </xdr:to>
    <xdr:graphicFrame>
      <xdr:nvGraphicFramePr>
        <xdr:cNvPr id="3" name="Chart 3"/>
        <xdr:cNvGraphicFramePr/>
      </xdr:nvGraphicFramePr>
      <xdr:xfrm>
        <a:off x="6010275" y="3971925"/>
        <a:ext cx="4248150" cy="1600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0</xdr:colOff>
      <xdr:row>23</xdr:row>
      <xdr:rowOff>219075</xdr:rowOff>
    </xdr:from>
    <xdr:to>
      <xdr:col>16</xdr:col>
      <xdr:colOff>0</xdr:colOff>
      <xdr:row>30</xdr:row>
      <xdr:rowOff>219075</xdr:rowOff>
    </xdr:to>
    <xdr:graphicFrame>
      <xdr:nvGraphicFramePr>
        <xdr:cNvPr id="4" name="Chart 4"/>
        <xdr:cNvGraphicFramePr/>
      </xdr:nvGraphicFramePr>
      <xdr:xfrm>
        <a:off x="6000750" y="5562600"/>
        <a:ext cx="4267200" cy="1600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9</xdr:col>
      <xdr:colOff>19050</xdr:colOff>
      <xdr:row>30</xdr:row>
      <xdr:rowOff>228600</xdr:rowOff>
    </xdr:from>
    <xdr:to>
      <xdr:col>16</xdr:col>
      <xdr:colOff>19050</xdr:colOff>
      <xdr:row>38</xdr:row>
      <xdr:rowOff>0</xdr:rowOff>
    </xdr:to>
    <xdr:graphicFrame>
      <xdr:nvGraphicFramePr>
        <xdr:cNvPr id="5" name="Chart 5"/>
        <xdr:cNvGraphicFramePr/>
      </xdr:nvGraphicFramePr>
      <xdr:xfrm>
        <a:off x="6019800" y="7172325"/>
        <a:ext cx="4267200" cy="16002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1</xdr:row>
      <xdr:rowOff>9525</xdr:rowOff>
    </xdr:from>
    <xdr:to>
      <xdr:col>15</xdr:col>
      <xdr:colOff>600075</xdr:colOff>
      <xdr:row>10</xdr:row>
      <xdr:rowOff>0</xdr:rowOff>
    </xdr:to>
    <xdr:graphicFrame>
      <xdr:nvGraphicFramePr>
        <xdr:cNvPr id="1" name="Chart 1"/>
        <xdr:cNvGraphicFramePr/>
      </xdr:nvGraphicFramePr>
      <xdr:xfrm>
        <a:off x="6000750" y="323850"/>
        <a:ext cx="4257675" cy="204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9525</xdr:colOff>
      <xdr:row>9</xdr:row>
      <xdr:rowOff>209550</xdr:rowOff>
    </xdr:from>
    <xdr:to>
      <xdr:col>15</xdr:col>
      <xdr:colOff>600075</xdr:colOff>
      <xdr:row>17</xdr:row>
      <xdr:rowOff>0</xdr:rowOff>
    </xdr:to>
    <xdr:graphicFrame>
      <xdr:nvGraphicFramePr>
        <xdr:cNvPr id="2" name="Chart 2"/>
        <xdr:cNvGraphicFramePr/>
      </xdr:nvGraphicFramePr>
      <xdr:xfrm>
        <a:off x="6010275" y="2352675"/>
        <a:ext cx="4248150" cy="1619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9525</xdr:colOff>
      <xdr:row>17</xdr:row>
      <xdr:rowOff>0</xdr:rowOff>
    </xdr:from>
    <xdr:to>
      <xdr:col>16</xdr:col>
      <xdr:colOff>0</xdr:colOff>
      <xdr:row>24</xdr:row>
      <xdr:rowOff>0</xdr:rowOff>
    </xdr:to>
    <xdr:graphicFrame>
      <xdr:nvGraphicFramePr>
        <xdr:cNvPr id="3" name="Chart 3"/>
        <xdr:cNvGraphicFramePr/>
      </xdr:nvGraphicFramePr>
      <xdr:xfrm>
        <a:off x="6010275" y="3971925"/>
        <a:ext cx="4257675" cy="1600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9525</xdr:colOff>
      <xdr:row>24</xdr:row>
      <xdr:rowOff>0</xdr:rowOff>
    </xdr:from>
    <xdr:to>
      <xdr:col>16</xdr:col>
      <xdr:colOff>0</xdr:colOff>
      <xdr:row>31</xdr:row>
      <xdr:rowOff>0</xdr:rowOff>
    </xdr:to>
    <xdr:graphicFrame>
      <xdr:nvGraphicFramePr>
        <xdr:cNvPr id="4" name="Chart 4"/>
        <xdr:cNvGraphicFramePr/>
      </xdr:nvGraphicFramePr>
      <xdr:xfrm>
        <a:off x="6010275" y="5572125"/>
        <a:ext cx="4257675" cy="1600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9</xdr:col>
      <xdr:colOff>19050</xdr:colOff>
      <xdr:row>30</xdr:row>
      <xdr:rowOff>228600</xdr:rowOff>
    </xdr:from>
    <xdr:to>
      <xdr:col>16</xdr:col>
      <xdr:colOff>9525</xdr:colOff>
      <xdr:row>38</xdr:row>
      <xdr:rowOff>0</xdr:rowOff>
    </xdr:to>
    <xdr:graphicFrame>
      <xdr:nvGraphicFramePr>
        <xdr:cNvPr id="5" name="Chart 5"/>
        <xdr:cNvGraphicFramePr/>
      </xdr:nvGraphicFramePr>
      <xdr:xfrm>
        <a:off x="6019800" y="7172325"/>
        <a:ext cx="4257675" cy="16002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1</xdr:row>
      <xdr:rowOff>0</xdr:rowOff>
    </xdr:from>
    <xdr:to>
      <xdr:col>16</xdr:col>
      <xdr:colOff>0</xdr:colOff>
      <xdr:row>10</xdr:row>
      <xdr:rowOff>0</xdr:rowOff>
    </xdr:to>
    <xdr:graphicFrame>
      <xdr:nvGraphicFramePr>
        <xdr:cNvPr id="1" name="Chart 1"/>
        <xdr:cNvGraphicFramePr/>
      </xdr:nvGraphicFramePr>
      <xdr:xfrm>
        <a:off x="6000750" y="314325"/>
        <a:ext cx="4267200" cy="2057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666750</xdr:colOff>
      <xdr:row>10</xdr:row>
      <xdr:rowOff>9525</xdr:rowOff>
    </xdr:from>
    <xdr:to>
      <xdr:col>16</xdr:col>
      <xdr:colOff>0</xdr:colOff>
      <xdr:row>17</xdr:row>
      <xdr:rowOff>0</xdr:rowOff>
    </xdr:to>
    <xdr:graphicFrame>
      <xdr:nvGraphicFramePr>
        <xdr:cNvPr id="2" name="Chart 2"/>
        <xdr:cNvGraphicFramePr/>
      </xdr:nvGraphicFramePr>
      <xdr:xfrm>
        <a:off x="5991225" y="2381250"/>
        <a:ext cx="4276725" cy="1590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0</xdr:colOff>
      <xdr:row>17</xdr:row>
      <xdr:rowOff>0</xdr:rowOff>
    </xdr:from>
    <xdr:to>
      <xdr:col>16</xdr:col>
      <xdr:colOff>0</xdr:colOff>
      <xdr:row>24</xdr:row>
      <xdr:rowOff>0</xdr:rowOff>
    </xdr:to>
    <xdr:graphicFrame>
      <xdr:nvGraphicFramePr>
        <xdr:cNvPr id="3" name="Chart 3"/>
        <xdr:cNvGraphicFramePr/>
      </xdr:nvGraphicFramePr>
      <xdr:xfrm>
        <a:off x="6000750" y="3971925"/>
        <a:ext cx="4267200" cy="1600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666750</xdr:colOff>
      <xdr:row>24</xdr:row>
      <xdr:rowOff>0</xdr:rowOff>
    </xdr:from>
    <xdr:to>
      <xdr:col>16</xdr:col>
      <xdr:colOff>0</xdr:colOff>
      <xdr:row>31</xdr:row>
      <xdr:rowOff>0</xdr:rowOff>
    </xdr:to>
    <xdr:graphicFrame>
      <xdr:nvGraphicFramePr>
        <xdr:cNvPr id="4" name="Chart 4"/>
        <xdr:cNvGraphicFramePr/>
      </xdr:nvGraphicFramePr>
      <xdr:xfrm>
        <a:off x="5991225" y="5572125"/>
        <a:ext cx="4276725" cy="1600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9</xdr:col>
      <xdr:colOff>19050</xdr:colOff>
      <xdr:row>30</xdr:row>
      <xdr:rowOff>228600</xdr:rowOff>
    </xdr:from>
    <xdr:to>
      <xdr:col>16</xdr:col>
      <xdr:colOff>28575</xdr:colOff>
      <xdr:row>38</xdr:row>
      <xdr:rowOff>0</xdr:rowOff>
    </xdr:to>
    <xdr:graphicFrame>
      <xdr:nvGraphicFramePr>
        <xdr:cNvPr id="5" name="Chart 5"/>
        <xdr:cNvGraphicFramePr/>
      </xdr:nvGraphicFramePr>
      <xdr:xfrm>
        <a:off x="6019800" y="7172325"/>
        <a:ext cx="4276725" cy="16002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9525</xdr:colOff>
      <xdr:row>1</xdr:row>
      <xdr:rowOff>0</xdr:rowOff>
    </xdr:from>
    <xdr:to>
      <xdr:col>15</xdr:col>
      <xdr:colOff>600075</xdr:colOff>
      <xdr:row>9</xdr:row>
      <xdr:rowOff>219075</xdr:rowOff>
    </xdr:to>
    <xdr:graphicFrame>
      <xdr:nvGraphicFramePr>
        <xdr:cNvPr id="1" name="Chart 1"/>
        <xdr:cNvGraphicFramePr/>
      </xdr:nvGraphicFramePr>
      <xdr:xfrm>
        <a:off x="6010275" y="314325"/>
        <a:ext cx="4248150" cy="204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9525</xdr:colOff>
      <xdr:row>10</xdr:row>
      <xdr:rowOff>0</xdr:rowOff>
    </xdr:from>
    <xdr:to>
      <xdr:col>15</xdr:col>
      <xdr:colOff>600075</xdr:colOff>
      <xdr:row>17</xdr:row>
      <xdr:rowOff>0</xdr:rowOff>
    </xdr:to>
    <xdr:graphicFrame>
      <xdr:nvGraphicFramePr>
        <xdr:cNvPr id="2" name="Chart 2"/>
        <xdr:cNvGraphicFramePr/>
      </xdr:nvGraphicFramePr>
      <xdr:xfrm>
        <a:off x="6010275" y="2371725"/>
        <a:ext cx="4248150" cy="1600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9525</xdr:colOff>
      <xdr:row>17</xdr:row>
      <xdr:rowOff>0</xdr:rowOff>
    </xdr:from>
    <xdr:to>
      <xdr:col>15</xdr:col>
      <xdr:colOff>600075</xdr:colOff>
      <xdr:row>24</xdr:row>
      <xdr:rowOff>0</xdr:rowOff>
    </xdr:to>
    <xdr:graphicFrame>
      <xdr:nvGraphicFramePr>
        <xdr:cNvPr id="3" name="Chart 3"/>
        <xdr:cNvGraphicFramePr/>
      </xdr:nvGraphicFramePr>
      <xdr:xfrm>
        <a:off x="6010275" y="3971925"/>
        <a:ext cx="4248150" cy="1600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9525</xdr:colOff>
      <xdr:row>24</xdr:row>
      <xdr:rowOff>0</xdr:rowOff>
    </xdr:from>
    <xdr:to>
      <xdr:col>15</xdr:col>
      <xdr:colOff>600075</xdr:colOff>
      <xdr:row>30</xdr:row>
      <xdr:rowOff>219075</xdr:rowOff>
    </xdr:to>
    <xdr:graphicFrame>
      <xdr:nvGraphicFramePr>
        <xdr:cNvPr id="4" name="Chart 4"/>
        <xdr:cNvGraphicFramePr/>
      </xdr:nvGraphicFramePr>
      <xdr:xfrm>
        <a:off x="6010275" y="5572125"/>
        <a:ext cx="4248150" cy="15906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9</xdr:col>
      <xdr:colOff>19050</xdr:colOff>
      <xdr:row>31</xdr:row>
      <xdr:rowOff>0</xdr:rowOff>
    </xdr:from>
    <xdr:to>
      <xdr:col>15</xdr:col>
      <xdr:colOff>609600</xdr:colOff>
      <xdr:row>37</xdr:row>
      <xdr:rowOff>219075</xdr:rowOff>
    </xdr:to>
    <xdr:graphicFrame>
      <xdr:nvGraphicFramePr>
        <xdr:cNvPr id="5" name="Chart 5"/>
        <xdr:cNvGraphicFramePr/>
      </xdr:nvGraphicFramePr>
      <xdr:xfrm>
        <a:off x="6019800" y="7172325"/>
        <a:ext cx="4248150" cy="15906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9525</xdr:colOff>
      <xdr:row>1</xdr:row>
      <xdr:rowOff>9525</xdr:rowOff>
    </xdr:from>
    <xdr:to>
      <xdr:col>15</xdr:col>
      <xdr:colOff>600075</xdr:colOff>
      <xdr:row>10</xdr:row>
      <xdr:rowOff>0</xdr:rowOff>
    </xdr:to>
    <xdr:graphicFrame>
      <xdr:nvGraphicFramePr>
        <xdr:cNvPr id="1" name="Chart 1"/>
        <xdr:cNvGraphicFramePr/>
      </xdr:nvGraphicFramePr>
      <xdr:xfrm>
        <a:off x="6010275" y="323850"/>
        <a:ext cx="4248150" cy="204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0</xdr:colOff>
      <xdr:row>10</xdr:row>
      <xdr:rowOff>0</xdr:rowOff>
    </xdr:from>
    <xdr:to>
      <xdr:col>15</xdr:col>
      <xdr:colOff>600075</xdr:colOff>
      <xdr:row>17</xdr:row>
      <xdr:rowOff>0</xdr:rowOff>
    </xdr:to>
    <xdr:graphicFrame>
      <xdr:nvGraphicFramePr>
        <xdr:cNvPr id="2" name="Chart 2"/>
        <xdr:cNvGraphicFramePr/>
      </xdr:nvGraphicFramePr>
      <xdr:xfrm>
        <a:off x="6000750" y="2371725"/>
        <a:ext cx="4257675" cy="1600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9525</xdr:colOff>
      <xdr:row>17</xdr:row>
      <xdr:rowOff>9525</xdr:rowOff>
    </xdr:from>
    <xdr:to>
      <xdr:col>15</xdr:col>
      <xdr:colOff>600075</xdr:colOff>
      <xdr:row>24</xdr:row>
      <xdr:rowOff>9525</xdr:rowOff>
    </xdr:to>
    <xdr:graphicFrame>
      <xdr:nvGraphicFramePr>
        <xdr:cNvPr id="3" name="Chart 3"/>
        <xdr:cNvGraphicFramePr/>
      </xdr:nvGraphicFramePr>
      <xdr:xfrm>
        <a:off x="6010275" y="3981450"/>
        <a:ext cx="4248150" cy="1600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9525</xdr:colOff>
      <xdr:row>24</xdr:row>
      <xdr:rowOff>19050</xdr:rowOff>
    </xdr:from>
    <xdr:to>
      <xdr:col>15</xdr:col>
      <xdr:colOff>600075</xdr:colOff>
      <xdr:row>31</xdr:row>
      <xdr:rowOff>0</xdr:rowOff>
    </xdr:to>
    <xdr:graphicFrame>
      <xdr:nvGraphicFramePr>
        <xdr:cNvPr id="4" name="Chart 4"/>
        <xdr:cNvGraphicFramePr/>
      </xdr:nvGraphicFramePr>
      <xdr:xfrm>
        <a:off x="6010275" y="5591175"/>
        <a:ext cx="4248150" cy="15811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9</xdr:col>
      <xdr:colOff>19050</xdr:colOff>
      <xdr:row>30</xdr:row>
      <xdr:rowOff>228600</xdr:rowOff>
    </xdr:from>
    <xdr:to>
      <xdr:col>15</xdr:col>
      <xdr:colOff>609600</xdr:colOff>
      <xdr:row>37</xdr:row>
      <xdr:rowOff>209550</xdr:rowOff>
    </xdr:to>
    <xdr:graphicFrame>
      <xdr:nvGraphicFramePr>
        <xdr:cNvPr id="5" name="Chart 5"/>
        <xdr:cNvGraphicFramePr/>
      </xdr:nvGraphicFramePr>
      <xdr:xfrm>
        <a:off x="6019800" y="7172325"/>
        <a:ext cx="4248150" cy="15811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71"/>
  <sheetViews>
    <sheetView tabSelected="1" zoomScale="90" zoomScaleNormal="90" workbookViewId="0" topLeftCell="A287">
      <selection activeCell="C302" sqref="C302"/>
    </sheetView>
  </sheetViews>
  <sheetFormatPr defaultColWidth="9.140625" defaultRowHeight="12.75"/>
  <cols>
    <col min="1" max="1" width="19.7109375" style="0" bestFit="1" customWidth="1"/>
    <col min="9" max="9" width="10.140625" style="0" customWidth="1"/>
    <col min="10" max="10" width="5.7109375" style="0" customWidth="1"/>
  </cols>
  <sheetData>
    <row r="1" spans="1:10" s="5" customFormat="1" ht="24.75" customHeight="1">
      <c r="A1" s="1" t="s">
        <v>0</v>
      </c>
      <c r="B1" s="2"/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3" t="s">
        <v>7</v>
      </c>
      <c r="J1" s="4" t="s">
        <v>8</v>
      </c>
    </row>
    <row r="2" spans="1:10" s="5" customFormat="1" ht="12.75">
      <c r="A2" s="6">
        <v>40781</v>
      </c>
      <c r="B2" s="7" t="s">
        <v>9</v>
      </c>
      <c r="C2" s="8">
        <v>0</v>
      </c>
      <c r="D2" s="8">
        <v>4794</v>
      </c>
      <c r="E2" s="8">
        <v>8</v>
      </c>
      <c r="F2" s="8">
        <v>112</v>
      </c>
      <c r="G2" s="8">
        <v>15437</v>
      </c>
      <c r="H2" s="8">
        <v>1</v>
      </c>
      <c r="I2" s="9"/>
      <c r="J2" s="10">
        <f>+D2*100/D14</f>
        <v>35.786802030456855</v>
      </c>
    </row>
    <row r="3" spans="1:10" s="5" customFormat="1" ht="12.75">
      <c r="A3" s="11" t="str">
        <f>IF(WEEKDAY(A2)=1,"SUN",IF(WEEKDAY(A2)=2,"MON",IF(WEEKDAY(A2)=3,"TUE",IF(WEEKDAY(A2)=4,"WED",IF(WEEKDAY(A2)=5,"THU",IF(WEEKDAY(A2)=6,"FRI","SAT"))))))</f>
        <v>FRI</v>
      </c>
      <c r="B3" s="7" t="s">
        <v>10</v>
      </c>
      <c r="C3" s="8">
        <v>2098</v>
      </c>
      <c r="D3" s="8">
        <v>4956</v>
      </c>
      <c r="E3" s="8">
        <v>16</v>
      </c>
      <c r="F3" s="8">
        <v>83</v>
      </c>
      <c r="G3" s="8">
        <v>0</v>
      </c>
      <c r="H3" s="8">
        <v>0</v>
      </c>
      <c r="I3" s="9"/>
      <c r="J3" s="10">
        <f>+D3*100/D14</f>
        <v>36.99611824425202</v>
      </c>
    </row>
    <row r="4" spans="1:10" s="5" customFormat="1" ht="12.75">
      <c r="A4" s="12"/>
      <c r="B4" s="7" t="s">
        <v>11</v>
      </c>
      <c r="C4" s="8">
        <v>0</v>
      </c>
      <c r="D4" s="8">
        <v>3646</v>
      </c>
      <c r="E4" s="8">
        <v>0</v>
      </c>
      <c r="F4" s="8">
        <v>84</v>
      </c>
      <c r="G4" s="8">
        <v>0</v>
      </c>
      <c r="H4" s="8">
        <v>0</v>
      </c>
      <c r="I4" s="9"/>
      <c r="J4" s="10">
        <f>+D4*100/D14</f>
        <v>27.217079725291132</v>
      </c>
    </row>
    <row r="5" spans="1:10" s="5" customFormat="1" ht="12.75">
      <c r="A5" s="12"/>
      <c r="B5" s="7" t="s">
        <v>23</v>
      </c>
      <c r="C5" s="8">
        <v>0</v>
      </c>
      <c r="D5" s="8">
        <v>0</v>
      </c>
      <c r="E5" s="8">
        <v>0</v>
      </c>
      <c r="F5" s="8">
        <v>0</v>
      </c>
      <c r="G5" s="8">
        <v>0</v>
      </c>
      <c r="H5" s="8">
        <v>0</v>
      </c>
      <c r="I5" s="9"/>
      <c r="J5" s="10">
        <f>+D5*100/D14</f>
        <v>0</v>
      </c>
    </row>
    <row r="6" spans="1:10" s="5" customFormat="1" ht="12.75">
      <c r="A6" s="12"/>
      <c r="B6" s="13" t="s">
        <v>12</v>
      </c>
      <c r="C6" s="14">
        <v>12089</v>
      </c>
      <c r="D6" s="14">
        <v>0</v>
      </c>
      <c r="E6" s="14">
        <v>6</v>
      </c>
      <c r="F6" s="14">
        <v>7347</v>
      </c>
      <c r="G6" s="14">
        <v>11603</v>
      </c>
      <c r="H6" s="14">
        <v>0</v>
      </c>
      <c r="I6" s="15">
        <f>+C6+D6+E6-G6-H6</f>
        <v>492</v>
      </c>
      <c r="J6" s="16"/>
    </row>
    <row r="7" spans="1:10" s="5" customFormat="1" ht="12.75">
      <c r="A7" s="12"/>
      <c r="B7" s="13" t="s">
        <v>13</v>
      </c>
      <c r="C7" s="14">
        <v>10122</v>
      </c>
      <c r="D7" s="14">
        <v>18</v>
      </c>
      <c r="E7" s="14">
        <v>6</v>
      </c>
      <c r="F7" s="14">
        <v>5983</v>
      </c>
      <c r="G7" s="14">
        <v>10085</v>
      </c>
      <c r="H7" s="14">
        <v>0</v>
      </c>
      <c r="I7" s="15">
        <f>+C7+D7+E7-G7-H7</f>
        <v>61</v>
      </c>
      <c r="J7" s="16"/>
    </row>
    <row r="8" spans="1:10" s="5" customFormat="1" ht="12.75">
      <c r="A8" s="12"/>
      <c r="B8" s="17" t="s">
        <v>14</v>
      </c>
      <c r="C8" s="18">
        <v>0</v>
      </c>
      <c r="D8" s="18">
        <v>14579</v>
      </c>
      <c r="E8" s="18">
        <v>11584</v>
      </c>
      <c r="F8" s="18">
        <v>21</v>
      </c>
      <c r="G8" s="18">
        <v>0</v>
      </c>
      <c r="H8" s="18">
        <v>0</v>
      </c>
      <c r="I8" s="9"/>
      <c r="J8" s="10">
        <f>+D8*100/D15</f>
        <v>44.4116123922381</v>
      </c>
    </row>
    <row r="9" spans="1:10" s="5" customFormat="1" ht="12.75">
      <c r="A9" s="12"/>
      <c r="B9" s="17" t="s">
        <v>15</v>
      </c>
      <c r="C9" s="18">
        <v>60249</v>
      </c>
      <c r="D9" s="18">
        <v>18248</v>
      </c>
      <c r="E9" s="18">
        <v>31140</v>
      </c>
      <c r="F9" s="18">
        <v>57</v>
      </c>
      <c r="G9" s="18">
        <v>135723</v>
      </c>
      <c r="H9" s="18">
        <v>3</v>
      </c>
      <c r="I9" s="19"/>
      <c r="J9" s="10">
        <f>+D9*100/D15</f>
        <v>55.5883876077619</v>
      </c>
    </row>
    <row r="10" spans="1:10" s="5" customFormat="1" ht="12.75">
      <c r="A10" s="12"/>
      <c r="B10" s="17" t="s">
        <v>16</v>
      </c>
      <c r="C10" s="18">
        <v>0</v>
      </c>
      <c r="D10" s="18">
        <v>0</v>
      </c>
      <c r="E10" s="18">
        <v>0</v>
      </c>
      <c r="F10" s="18">
        <v>0</v>
      </c>
      <c r="G10" s="18">
        <v>0</v>
      </c>
      <c r="H10" s="18">
        <v>0</v>
      </c>
      <c r="I10" s="9"/>
      <c r="J10" s="10">
        <f>+D10*100/D15</f>
        <v>0</v>
      </c>
    </row>
    <row r="11" spans="1:10" s="5" customFormat="1" ht="12.75">
      <c r="A11" s="12"/>
      <c r="B11" s="17" t="s">
        <v>17</v>
      </c>
      <c r="C11" s="18">
        <v>0</v>
      </c>
      <c r="D11" s="18">
        <v>0</v>
      </c>
      <c r="E11" s="18">
        <v>0</v>
      </c>
      <c r="F11" s="18">
        <v>0</v>
      </c>
      <c r="G11" s="18">
        <v>0</v>
      </c>
      <c r="H11" s="18">
        <v>0</v>
      </c>
      <c r="I11" s="9"/>
      <c r="J11" s="10">
        <f>+D11*100/D15</f>
        <v>0</v>
      </c>
    </row>
    <row r="12" spans="1:10" s="5" customFormat="1" ht="12.75">
      <c r="A12" s="12"/>
      <c r="B12" s="17" t="s">
        <v>18</v>
      </c>
      <c r="C12" s="18">
        <v>0</v>
      </c>
      <c r="D12" s="18">
        <v>0</v>
      </c>
      <c r="E12" s="18">
        <v>0</v>
      </c>
      <c r="F12" s="18">
        <v>0</v>
      </c>
      <c r="G12" s="18">
        <v>0</v>
      </c>
      <c r="H12" s="18">
        <v>0</v>
      </c>
      <c r="I12" s="9"/>
      <c r="J12" s="10">
        <f>+D12*100/D15</f>
        <v>0</v>
      </c>
    </row>
    <row r="13" spans="1:10" s="5" customFormat="1" ht="12.75">
      <c r="A13" s="12"/>
      <c r="B13" s="20" t="s">
        <v>19</v>
      </c>
      <c r="C13" s="21">
        <v>0</v>
      </c>
      <c r="D13" s="21">
        <v>0</v>
      </c>
      <c r="E13" s="21">
        <v>6</v>
      </c>
      <c r="F13" s="21">
        <v>0</v>
      </c>
      <c r="G13" s="21">
        <v>6</v>
      </c>
      <c r="H13" s="21">
        <v>0</v>
      </c>
      <c r="I13" s="15">
        <f>+C13+D13+E13-G13-H13</f>
        <v>0</v>
      </c>
      <c r="J13" s="16"/>
    </row>
    <row r="14" spans="1:10" s="5" customFormat="1" ht="12.75">
      <c r="A14" s="12"/>
      <c r="B14" s="7" t="s">
        <v>20</v>
      </c>
      <c r="C14" s="8">
        <f aca="true" t="shared" si="0" ref="C14:H14">SUM(C2:C5)</f>
        <v>2098</v>
      </c>
      <c r="D14" s="8">
        <f t="shared" si="0"/>
        <v>13396</v>
      </c>
      <c r="E14" s="8">
        <f t="shared" si="0"/>
        <v>24</v>
      </c>
      <c r="F14" s="8">
        <f t="shared" si="0"/>
        <v>279</v>
      </c>
      <c r="G14" s="8">
        <f t="shared" si="0"/>
        <v>15437</v>
      </c>
      <c r="H14" s="8">
        <f t="shared" si="0"/>
        <v>1</v>
      </c>
      <c r="I14" s="15">
        <f>+C14+D14+E14-G14-H14</f>
        <v>80</v>
      </c>
      <c r="J14" s="16"/>
    </row>
    <row r="15" spans="1:10" s="5" customFormat="1" ht="12.75">
      <c r="A15" s="12"/>
      <c r="B15" s="17" t="s">
        <v>21</v>
      </c>
      <c r="C15" s="18">
        <f aca="true" t="shared" si="1" ref="C15:H15">SUM(C8:C12)</f>
        <v>60249</v>
      </c>
      <c r="D15" s="18">
        <f t="shared" si="1"/>
        <v>32827</v>
      </c>
      <c r="E15" s="18">
        <f t="shared" si="1"/>
        <v>42724</v>
      </c>
      <c r="F15" s="18">
        <f t="shared" si="1"/>
        <v>78</v>
      </c>
      <c r="G15" s="18">
        <f t="shared" si="1"/>
        <v>135723</v>
      </c>
      <c r="H15" s="18">
        <f t="shared" si="1"/>
        <v>3</v>
      </c>
      <c r="I15" s="15">
        <f>+C15+D15+E15-G15-H15</f>
        <v>74</v>
      </c>
      <c r="J15" s="16"/>
    </row>
    <row r="16" spans="1:10" s="5" customFormat="1" ht="12.75">
      <c r="A16" s="12"/>
      <c r="B16" s="22" t="s">
        <v>22</v>
      </c>
      <c r="C16" s="23">
        <f aca="true" t="shared" si="2" ref="C16:H16">SUM(C14:C15)+C6+C7+C13</f>
        <v>84558</v>
      </c>
      <c r="D16" s="23">
        <f t="shared" si="2"/>
        <v>46241</v>
      </c>
      <c r="E16" s="23">
        <f t="shared" si="2"/>
        <v>42766</v>
      </c>
      <c r="F16" s="23">
        <f t="shared" si="2"/>
        <v>13687</v>
      </c>
      <c r="G16" s="23">
        <f t="shared" si="2"/>
        <v>172854</v>
      </c>
      <c r="H16" s="23">
        <f t="shared" si="2"/>
        <v>4</v>
      </c>
      <c r="I16" s="24">
        <f>+C16+D16+E16-G16-H16</f>
        <v>707</v>
      </c>
      <c r="J16" s="16"/>
    </row>
    <row r="17" spans="1:10" s="5" customFormat="1" ht="12.75">
      <c r="A17" s="6">
        <f>A2+1</f>
        <v>40782</v>
      </c>
      <c r="B17" s="7" t="s">
        <v>9</v>
      </c>
      <c r="C17" s="8">
        <v>0</v>
      </c>
      <c r="D17" s="8">
        <v>3064</v>
      </c>
      <c r="E17" s="8">
        <v>4</v>
      </c>
      <c r="F17" s="8">
        <v>44</v>
      </c>
      <c r="G17" s="8">
        <v>10304</v>
      </c>
      <c r="H17" s="8">
        <v>0</v>
      </c>
      <c r="I17" s="9"/>
      <c r="J17" s="10">
        <f>+D17*100/D29</f>
        <v>34.3382270536815</v>
      </c>
    </row>
    <row r="18" spans="1:10" s="5" customFormat="1" ht="12.75">
      <c r="A18" s="11" t="str">
        <f>IF(WEEKDAY(A17)=1,"SUN",IF(WEEKDAY(A17)=2,"MON",IF(WEEKDAY(A17)=3,"TUE",IF(WEEKDAY(A17)=4,"WED",IF(WEEKDAY(A17)=5,"THU",IF(WEEKDAY(A17)=6,"FRI","SAT"))))))</f>
        <v>SAT</v>
      </c>
      <c r="B18" s="7" t="s">
        <v>10</v>
      </c>
      <c r="C18" s="8">
        <v>1381</v>
      </c>
      <c r="D18" s="8">
        <v>3618</v>
      </c>
      <c r="E18" s="8">
        <v>20</v>
      </c>
      <c r="F18" s="8">
        <v>56</v>
      </c>
      <c r="G18" s="8">
        <v>0</v>
      </c>
      <c r="H18" s="8">
        <v>0</v>
      </c>
      <c r="I18" s="9"/>
      <c r="J18" s="10">
        <f>+D18*100/D29</f>
        <v>40.54690126639023</v>
      </c>
    </row>
    <row r="19" spans="1:10" s="5" customFormat="1" ht="12.75">
      <c r="A19" s="12"/>
      <c r="B19" s="7" t="s">
        <v>11</v>
      </c>
      <c r="C19" s="8">
        <v>0</v>
      </c>
      <c r="D19" s="8">
        <v>2241</v>
      </c>
      <c r="E19" s="8">
        <v>0</v>
      </c>
      <c r="F19" s="8">
        <v>56</v>
      </c>
      <c r="G19" s="8">
        <v>0</v>
      </c>
      <c r="H19" s="8">
        <v>0</v>
      </c>
      <c r="I19" s="9"/>
      <c r="J19" s="10">
        <f>+D19*100/D29</f>
        <v>25.114871679928275</v>
      </c>
    </row>
    <row r="20" spans="1:10" s="5" customFormat="1" ht="12.75">
      <c r="A20" s="12"/>
      <c r="B20" s="7" t="s">
        <v>23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9"/>
      <c r="J20" s="10">
        <f>+D20*100/D29</f>
        <v>0</v>
      </c>
    </row>
    <row r="21" spans="1:10" s="5" customFormat="1" ht="12.75">
      <c r="A21" s="12"/>
      <c r="B21" s="13" t="s">
        <v>12</v>
      </c>
      <c r="C21" s="14">
        <v>7355</v>
      </c>
      <c r="D21" s="14">
        <v>0</v>
      </c>
      <c r="E21" s="14">
        <v>6</v>
      </c>
      <c r="F21" s="14">
        <v>4517</v>
      </c>
      <c r="G21" s="14">
        <v>7184</v>
      </c>
      <c r="H21" s="14">
        <v>0</v>
      </c>
      <c r="I21" s="15">
        <f>+C21+D21+E21-G21-H21</f>
        <v>177</v>
      </c>
      <c r="J21" s="16"/>
    </row>
    <row r="22" spans="1:10" s="5" customFormat="1" ht="12.75">
      <c r="A22" s="12"/>
      <c r="B22" s="13" t="s">
        <v>13</v>
      </c>
      <c r="C22" s="14">
        <v>6452</v>
      </c>
      <c r="D22" s="14">
        <v>0</v>
      </c>
      <c r="E22" s="14">
        <v>6</v>
      </c>
      <c r="F22" s="14">
        <v>3742</v>
      </c>
      <c r="G22" s="14">
        <v>6381</v>
      </c>
      <c r="H22" s="14">
        <v>0</v>
      </c>
      <c r="I22" s="15">
        <f>+C22+D22+E22-G22-H22</f>
        <v>77</v>
      </c>
      <c r="J22" s="16"/>
    </row>
    <row r="23" spans="1:10" s="5" customFormat="1" ht="12.75">
      <c r="A23" s="12"/>
      <c r="B23" s="17" t="s">
        <v>14</v>
      </c>
      <c r="C23" s="18">
        <v>0</v>
      </c>
      <c r="D23" s="18">
        <v>15923</v>
      </c>
      <c r="E23" s="18">
        <v>10556</v>
      </c>
      <c r="F23" s="18">
        <v>5</v>
      </c>
      <c r="G23" s="18">
        <v>0</v>
      </c>
      <c r="H23" s="18">
        <v>0</v>
      </c>
      <c r="I23" s="9"/>
      <c r="J23" s="10">
        <f>+D23*100/D30</f>
        <v>50.473896091545946</v>
      </c>
    </row>
    <row r="24" spans="1:10" s="5" customFormat="1" ht="12.75">
      <c r="A24" s="12"/>
      <c r="B24" s="17" t="s">
        <v>15</v>
      </c>
      <c r="C24" s="18">
        <v>52202</v>
      </c>
      <c r="D24" s="18">
        <v>15624</v>
      </c>
      <c r="E24" s="18">
        <v>26794</v>
      </c>
      <c r="F24" s="18">
        <v>3</v>
      </c>
      <c r="G24" s="18">
        <v>121109</v>
      </c>
      <c r="H24" s="18">
        <v>0</v>
      </c>
      <c r="I24" s="19"/>
      <c r="J24" s="10">
        <f>+D24*100/D30</f>
        <v>49.526103908454054</v>
      </c>
    </row>
    <row r="25" spans="1:10" s="5" customFormat="1" ht="12.75">
      <c r="A25" s="12"/>
      <c r="B25" s="17" t="s">
        <v>16</v>
      </c>
      <c r="C25" s="18">
        <v>0</v>
      </c>
      <c r="D25" s="18">
        <v>0</v>
      </c>
      <c r="E25" s="18">
        <v>0</v>
      </c>
      <c r="F25" s="18">
        <v>0</v>
      </c>
      <c r="G25" s="18">
        <v>0</v>
      </c>
      <c r="H25" s="18">
        <v>0</v>
      </c>
      <c r="I25" s="9"/>
      <c r="J25" s="10">
        <f>+D25*100/D30</f>
        <v>0</v>
      </c>
    </row>
    <row r="26" spans="1:10" s="5" customFormat="1" ht="12.75">
      <c r="A26" s="12"/>
      <c r="B26" s="17" t="s">
        <v>17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9"/>
      <c r="J26" s="10">
        <f>+D26*100/D30</f>
        <v>0</v>
      </c>
    </row>
    <row r="27" spans="1:10" s="5" customFormat="1" ht="12.75">
      <c r="A27" s="12"/>
      <c r="B27" s="17" t="s">
        <v>18</v>
      </c>
      <c r="C27" s="18">
        <v>0</v>
      </c>
      <c r="D27" s="18">
        <v>0</v>
      </c>
      <c r="E27" s="18">
        <v>0</v>
      </c>
      <c r="F27" s="18">
        <v>0</v>
      </c>
      <c r="G27" s="18">
        <v>0</v>
      </c>
      <c r="H27" s="18">
        <v>0</v>
      </c>
      <c r="I27" s="9"/>
      <c r="J27" s="10">
        <f>+D27*100/D30</f>
        <v>0</v>
      </c>
    </row>
    <row r="28" spans="1:10" s="5" customFormat="1" ht="12.75">
      <c r="A28" s="12"/>
      <c r="B28" s="20" t="s">
        <v>19</v>
      </c>
      <c r="C28" s="21">
        <v>0</v>
      </c>
      <c r="D28" s="21">
        <v>0</v>
      </c>
      <c r="E28" s="21">
        <v>6</v>
      </c>
      <c r="F28" s="21">
        <v>0</v>
      </c>
      <c r="G28" s="21">
        <v>6</v>
      </c>
      <c r="H28" s="21">
        <v>0</v>
      </c>
      <c r="I28" s="15">
        <f>+C28+D28+E28-G28-H28</f>
        <v>0</v>
      </c>
      <c r="J28" s="16"/>
    </row>
    <row r="29" spans="1:10" s="5" customFormat="1" ht="12.75">
      <c r="A29" s="12"/>
      <c r="B29" s="7" t="s">
        <v>20</v>
      </c>
      <c r="C29" s="8">
        <f aca="true" t="shared" si="3" ref="C29:H29">SUM(C17:C20)</f>
        <v>1381</v>
      </c>
      <c r="D29" s="8">
        <f t="shared" si="3"/>
        <v>8923</v>
      </c>
      <c r="E29" s="8">
        <f t="shared" si="3"/>
        <v>24</v>
      </c>
      <c r="F29" s="8">
        <f t="shared" si="3"/>
        <v>156</v>
      </c>
      <c r="G29" s="8">
        <f t="shared" si="3"/>
        <v>10304</v>
      </c>
      <c r="H29" s="8">
        <f t="shared" si="3"/>
        <v>0</v>
      </c>
      <c r="I29" s="15">
        <f>+C29+D29+E29-G29-H29</f>
        <v>24</v>
      </c>
      <c r="J29" s="16"/>
    </row>
    <row r="30" spans="1:10" s="5" customFormat="1" ht="12.75">
      <c r="A30" s="12"/>
      <c r="B30" s="17" t="s">
        <v>21</v>
      </c>
      <c r="C30" s="18">
        <f aca="true" t="shared" si="4" ref="C30:H30">SUM(C23:C27)</f>
        <v>52202</v>
      </c>
      <c r="D30" s="18">
        <f t="shared" si="4"/>
        <v>31547</v>
      </c>
      <c r="E30" s="18">
        <f t="shared" si="4"/>
        <v>37350</v>
      </c>
      <c r="F30" s="18">
        <f t="shared" si="4"/>
        <v>8</v>
      </c>
      <c r="G30" s="18">
        <f t="shared" si="4"/>
        <v>121109</v>
      </c>
      <c r="H30" s="18">
        <f t="shared" si="4"/>
        <v>0</v>
      </c>
      <c r="I30" s="15">
        <f>+C30+D30+E30-G30-H30</f>
        <v>-10</v>
      </c>
      <c r="J30" s="16"/>
    </row>
    <row r="31" spans="1:10" s="5" customFormat="1" ht="12.75">
      <c r="A31" s="12"/>
      <c r="B31" s="22" t="s">
        <v>22</v>
      </c>
      <c r="C31" s="23">
        <f aca="true" t="shared" si="5" ref="C31:H31">SUM(C29:C30)+C21+C22+C28</f>
        <v>67390</v>
      </c>
      <c r="D31" s="23">
        <f t="shared" si="5"/>
        <v>40470</v>
      </c>
      <c r="E31" s="23">
        <f t="shared" si="5"/>
        <v>37392</v>
      </c>
      <c r="F31" s="23">
        <f t="shared" si="5"/>
        <v>8423</v>
      </c>
      <c r="G31" s="23">
        <f t="shared" si="5"/>
        <v>144984</v>
      </c>
      <c r="H31" s="23">
        <f t="shared" si="5"/>
        <v>0</v>
      </c>
      <c r="I31" s="24">
        <f>+C31+D31+E31-G31-H31</f>
        <v>268</v>
      </c>
      <c r="J31" s="16"/>
    </row>
    <row r="32" spans="1:10" s="5" customFormat="1" ht="12.75">
      <c r="A32" s="6">
        <f>A17+1</f>
        <v>40783</v>
      </c>
      <c r="B32" s="7" t="s">
        <v>9</v>
      </c>
      <c r="C32" s="8">
        <v>0</v>
      </c>
      <c r="D32" s="8">
        <v>1735</v>
      </c>
      <c r="E32" s="8">
        <v>8</v>
      </c>
      <c r="F32" s="8">
        <v>56</v>
      </c>
      <c r="G32" s="8">
        <v>6421</v>
      </c>
      <c r="H32" s="8">
        <v>0</v>
      </c>
      <c r="I32" s="9"/>
      <c r="J32" s="10">
        <f>+D32*100/D44</f>
        <v>29.98099187834802</v>
      </c>
    </row>
    <row r="33" spans="1:10" s="5" customFormat="1" ht="12.75">
      <c r="A33" s="11" t="str">
        <f>IF(WEEKDAY(A32)=1,"SUN",IF(WEEKDAY(A32)=2,"MON",IF(WEEKDAY(A32)=3,"TUE",IF(WEEKDAY(A32)=4,"WED",IF(WEEKDAY(A32)=5,"THU",IF(WEEKDAY(A32)=6,"FRI","SAT"))))))</f>
        <v>SUN</v>
      </c>
      <c r="B33" s="7" t="s">
        <v>10</v>
      </c>
      <c r="C33" s="8">
        <v>612</v>
      </c>
      <c r="D33" s="8">
        <v>2373</v>
      </c>
      <c r="E33" s="8">
        <v>16</v>
      </c>
      <c r="F33" s="8">
        <v>67</v>
      </c>
      <c r="G33" s="8">
        <v>0</v>
      </c>
      <c r="H33" s="8">
        <v>0</v>
      </c>
      <c r="I33" s="9"/>
      <c r="J33" s="10">
        <f>+D33*100/D44</f>
        <v>41.005702436495596</v>
      </c>
    </row>
    <row r="34" spans="1:10" s="5" customFormat="1" ht="12.75">
      <c r="A34" s="12"/>
      <c r="B34" s="7" t="s">
        <v>11</v>
      </c>
      <c r="C34" s="8">
        <v>0</v>
      </c>
      <c r="D34" s="8">
        <v>1679</v>
      </c>
      <c r="E34" s="8">
        <v>0</v>
      </c>
      <c r="F34" s="8">
        <v>59</v>
      </c>
      <c r="G34" s="8">
        <v>0</v>
      </c>
      <c r="H34" s="8">
        <v>0</v>
      </c>
      <c r="I34" s="9"/>
      <c r="J34" s="10">
        <f>+D34*100/D44</f>
        <v>29.013305685156386</v>
      </c>
    </row>
    <row r="35" spans="1:10" s="5" customFormat="1" ht="12.75">
      <c r="A35" s="12"/>
      <c r="B35" s="7" t="s">
        <v>23</v>
      </c>
      <c r="C35" s="8">
        <v>0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9"/>
      <c r="J35" s="10">
        <f>+D35*100/D44</f>
        <v>0</v>
      </c>
    </row>
    <row r="36" spans="1:10" s="5" customFormat="1" ht="12.75">
      <c r="A36" s="12"/>
      <c r="B36" s="13" t="s">
        <v>12</v>
      </c>
      <c r="C36" s="14">
        <v>5850</v>
      </c>
      <c r="D36" s="14">
        <v>0</v>
      </c>
      <c r="E36" s="14">
        <v>6</v>
      </c>
      <c r="F36" s="14">
        <v>3600</v>
      </c>
      <c r="G36" s="14">
        <v>5534</v>
      </c>
      <c r="H36" s="14">
        <v>0</v>
      </c>
      <c r="I36" s="15">
        <f>+C36+D36+E36-G36-H36</f>
        <v>322</v>
      </c>
      <c r="J36" s="16"/>
    </row>
    <row r="37" spans="1:10" s="5" customFormat="1" ht="12.75">
      <c r="A37" s="12"/>
      <c r="B37" s="13" t="s">
        <v>13</v>
      </c>
      <c r="C37" s="14">
        <v>3497</v>
      </c>
      <c r="D37" s="14">
        <v>2</v>
      </c>
      <c r="E37" s="14">
        <v>6</v>
      </c>
      <c r="F37" s="14">
        <v>2128</v>
      </c>
      <c r="G37" s="14">
        <v>3373</v>
      </c>
      <c r="H37" s="14">
        <v>0</v>
      </c>
      <c r="I37" s="15">
        <f>+C37+D37+E37-G37-H37</f>
        <v>132</v>
      </c>
      <c r="J37" s="16"/>
    </row>
    <row r="38" spans="1:10" s="5" customFormat="1" ht="12.75">
      <c r="A38" s="12"/>
      <c r="B38" s="17" t="s">
        <v>14</v>
      </c>
      <c r="C38" s="18">
        <v>0</v>
      </c>
      <c r="D38" s="18">
        <v>14542</v>
      </c>
      <c r="E38" s="18">
        <v>5108</v>
      </c>
      <c r="F38" s="18">
        <v>6</v>
      </c>
      <c r="G38" s="18">
        <v>0</v>
      </c>
      <c r="H38" s="18">
        <v>0</v>
      </c>
      <c r="I38" s="9"/>
      <c r="J38" s="10">
        <f>+D38*100/D45</f>
        <v>48.18263145687684</v>
      </c>
    </row>
    <row r="39" spans="1:10" s="5" customFormat="1" ht="12.75">
      <c r="A39" s="12"/>
      <c r="B39" s="17" t="s">
        <v>15</v>
      </c>
      <c r="C39" s="18">
        <v>29249</v>
      </c>
      <c r="D39" s="18">
        <v>15639</v>
      </c>
      <c r="E39" s="18">
        <v>12461</v>
      </c>
      <c r="F39" s="18">
        <v>12</v>
      </c>
      <c r="G39" s="18">
        <v>77022</v>
      </c>
      <c r="H39" s="18">
        <v>0</v>
      </c>
      <c r="I39" s="19"/>
      <c r="J39" s="10">
        <f>+D39*100/D45</f>
        <v>51.81736854312316</v>
      </c>
    </row>
    <row r="40" spans="1:10" s="5" customFormat="1" ht="12.75">
      <c r="A40" s="12"/>
      <c r="B40" s="17" t="s">
        <v>16</v>
      </c>
      <c r="C40" s="18">
        <v>0</v>
      </c>
      <c r="D40" s="18">
        <v>0</v>
      </c>
      <c r="E40" s="18">
        <v>0</v>
      </c>
      <c r="F40" s="18">
        <v>0</v>
      </c>
      <c r="G40" s="18">
        <v>0</v>
      </c>
      <c r="H40" s="18">
        <v>0</v>
      </c>
      <c r="I40" s="9"/>
      <c r="J40" s="10">
        <f>+D40*100/D45</f>
        <v>0</v>
      </c>
    </row>
    <row r="41" spans="1:10" s="5" customFormat="1" ht="12.75">
      <c r="A41" s="12"/>
      <c r="B41" s="17" t="s">
        <v>17</v>
      </c>
      <c r="C41" s="18">
        <v>0</v>
      </c>
      <c r="D41" s="18">
        <v>0</v>
      </c>
      <c r="E41" s="18">
        <v>0</v>
      </c>
      <c r="F41" s="18">
        <v>0</v>
      </c>
      <c r="G41" s="18">
        <v>0</v>
      </c>
      <c r="H41" s="18">
        <v>0</v>
      </c>
      <c r="I41" s="9"/>
      <c r="J41" s="10">
        <f>+D41*100/D45</f>
        <v>0</v>
      </c>
    </row>
    <row r="42" spans="1:10" s="5" customFormat="1" ht="12.75">
      <c r="A42" s="12"/>
      <c r="B42" s="17" t="s">
        <v>18</v>
      </c>
      <c r="C42" s="18">
        <v>0</v>
      </c>
      <c r="D42" s="18">
        <v>0</v>
      </c>
      <c r="E42" s="18">
        <v>0</v>
      </c>
      <c r="F42" s="18">
        <v>0</v>
      </c>
      <c r="G42" s="18">
        <v>0</v>
      </c>
      <c r="H42" s="18">
        <v>0</v>
      </c>
      <c r="I42" s="9"/>
      <c r="J42" s="10">
        <f>+D42*100/D45</f>
        <v>0</v>
      </c>
    </row>
    <row r="43" spans="1:10" s="5" customFormat="1" ht="12.75">
      <c r="A43" s="12"/>
      <c r="B43" s="20" t="s">
        <v>19</v>
      </c>
      <c r="C43" s="21">
        <v>0</v>
      </c>
      <c r="D43" s="21">
        <v>0</v>
      </c>
      <c r="E43" s="21">
        <f>5+1</f>
        <v>6</v>
      </c>
      <c r="F43" s="21">
        <v>0</v>
      </c>
      <c r="G43" s="21">
        <f>3+3</f>
        <v>6</v>
      </c>
      <c r="H43" s="21">
        <v>0</v>
      </c>
      <c r="I43" s="15">
        <f>+C43+D43+E43-G43-H43</f>
        <v>0</v>
      </c>
      <c r="J43" s="16"/>
    </row>
    <row r="44" spans="1:10" s="5" customFormat="1" ht="12.75">
      <c r="A44" s="12"/>
      <c r="B44" s="7" t="s">
        <v>20</v>
      </c>
      <c r="C44" s="8">
        <f aca="true" t="shared" si="6" ref="C44:H44">SUM(C32:C35)</f>
        <v>612</v>
      </c>
      <c r="D44" s="8">
        <f t="shared" si="6"/>
        <v>5787</v>
      </c>
      <c r="E44" s="8">
        <f t="shared" si="6"/>
        <v>24</v>
      </c>
      <c r="F44" s="8">
        <f t="shared" si="6"/>
        <v>182</v>
      </c>
      <c r="G44" s="8">
        <f t="shared" si="6"/>
        <v>6421</v>
      </c>
      <c r="H44" s="8">
        <f t="shared" si="6"/>
        <v>0</v>
      </c>
      <c r="I44" s="15">
        <f>+C44+D44+E44-G44-H44</f>
        <v>2</v>
      </c>
      <c r="J44" s="16"/>
    </row>
    <row r="45" spans="1:10" ht="12.75">
      <c r="A45" s="12"/>
      <c r="B45" s="17" t="s">
        <v>21</v>
      </c>
      <c r="C45" s="18">
        <f aca="true" t="shared" si="7" ref="C45:H45">SUM(C38:C42)</f>
        <v>29249</v>
      </c>
      <c r="D45" s="18">
        <f t="shared" si="7"/>
        <v>30181</v>
      </c>
      <c r="E45" s="18">
        <f t="shared" si="7"/>
        <v>17569</v>
      </c>
      <c r="F45" s="18">
        <f t="shared" si="7"/>
        <v>18</v>
      </c>
      <c r="G45" s="18">
        <f t="shared" si="7"/>
        <v>77022</v>
      </c>
      <c r="H45" s="18">
        <f t="shared" si="7"/>
        <v>0</v>
      </c>
      <c r="I45" s="15">
        <f>+C45+D45+E45-G45-H45</f>
        <v>-23</v>
      </c>
      <c r="J45" s="16"/>
    </row>
    <row r="46" spans="1:10" ht="12.75">
      <c r="A46" s="12"/>
      <c r="B46" s="22" t="s">
        <v>22</v>
      </c>
      <c r="C46" s="23">
        <f aca="true" t="shared" si="8" ref="C46:H46">SUM(C44:C45)+C36+C37+C43</f>
        <v>39208</v>
      </c>
      <c r="D46" s="23">
        <f t="shared" si="8"/>
        <v>35970</v>
      </c>
      <c r="E46" s="23">
        <f t="shared" si="8"/>
        <v>17611</v>
      </c>
      <c r="F46" s="23">
        <f t="shared" si="8"/>
        <v>5928</v>
      </c>
      <c r="G46" s="23">
        <f t="shared" si="8"/>
        <v>92356</v>
      </c>
      <c r="H46" s="23">
        <f t="shared" si="8"/>
        <v>0</v>
      </c>
      <c r="I46" s="24">
        <f>+C46+D46+E46-G46-H46</f>
        <v>433</v>
      </c>
      <c r="J46" s="16"/>
    </row>
    <row r="47" spans="1:10" ht="12.75">
      <c r="A47" s="6">
        <f>A32+1</f>
        <v>40784</v>
      </c>
      <c r="B47" s="7" t="s">
        <v>9</v>
      </c>
      <c r="C47" s="8">
        <v>0</v>
      </c>
      <c r="D47" s="8">
        <v>3008</v>
      </c>
      <c r="E47" s="8">
        <v>4</v>
      </c>
      <c r="F47" s="8">
        <v>64</v>
      </c>
      <c r="G47" s="8">
        <v>10001</v>
      </c>
      <c r="H47" s="8">
        <v>7</v>
      </c>
      <c r="I47" s="9"/>
      <c r="J47" s="10">
        <f>+D47*100/D59</f>
        <v>33.89295774647887</v>
      </c>
    </row>
    <row r="48" spans="1:10" ht="12.75">
      <c r="A48" s="25" t="str">
        <f>IF(WEEKDAY(A47)=1,"SUN",IF(WEEKDAY(A47)=2,"MON",IF(WEEKDAY(A47)=3,"TUE",IF(WEEKDAY(A47)=4,"WED",IF(WEEKDAY(A47)=5,"THU",IF(WEEKDAY(A47)=6,"FRI","SAT"))))))</f>
        <v>MON</v>
      </c>
      <c r="B48" s="7" t="s">
        <v>10</v>
      </c>
      <c r="C48" s="8">
        <v>1131</v>
      </c>
      <c r="D48" s="8">
        <v>3433</v>
      </c>
      <c r="E48" s="8">
        <v>20</v>
      </c>
      <c r="F48" s="8">
        <v>100</v>
      </c>
      <c r="G48" s="8">
        <v>0</v>
      </c>
      <c r="H48" s="8">
        <v>0</v>
      </c>
      <c r="I48" s="9"/>
      <c r="J48" s="10">
        <f>+D48*100/D59</f>
        <v>38.68169014084507</v>
      </c>
    </row>
    <row r="49" spans="1:10" ht="12.75">
      <c r="A49" s="12"/>
      <c r="B49" s="7" t="s">
        <v>11</v>
      </c>
      <c r="C49" s="8">
        <v>0</v>
      </c>
      <c r="D49" s="8">
        <v>2434</v>
      </c>
      <c r="E49" s="8">
        <v>0</v>
      </c>
      <c r="F49" s="8">
        <v>58</v>
      </c>
      <c r="G49" s="8">
        <v>0</v>
      </c>
      <c r="H49" s="8">
        <v>0</v>
      </c>
      <c r="I49" s="9"/>
      <c r="J49" s="10">
        <f>+D49*100/D59</f>
        <v>27.425352112676055</v>
      </c>
    </row>
    <row r="50" spans="1:10" ht="12.75">
      <c r="A50" s="12"/>
      <c r="B50" s="7" t="s">
        <v>23</v>
      </c>
      <c r="C50" s="8">
        <v>0</v>
      </c>
      <c r="D50" s="8">
        <v>0</v>
      </c>
      <c r="E50" s="8">
        <v>0</v>
      </c>
      <c r="F50" s="8">
        <v>0</v>
      </c>
      <c r="G50" s="8">
        <v>0</v>
      </c>
      <c r="H50" s="8">
        <v>0</v>
      </c>
      <c r="I50" s="9"/>
      <c r="J50" s="10">
        <f>+D50*100/D59</f>
        <v>0</v>
      </c>
    </row>
    <row r="51" spans="1:10" ht="12.75">
      <c r="A51" s="12"/>
      <c r="B51" s="13" t="s">
        <v>12</v>
      </c>
      <c r="C51" s="14">
        <v>10007</v>
      </c>
      <c r="D51" s="14">
        <v>0</v>
      </c>
      <c r="E51" s="14">
        <v>6</v>
      </c>
      <c r="F51" s="14">
        <v>6299</v>
      </c>
      <c r="G51" s="14">
        <v>9833</v>
      </c>
      <c r="H51" s="14">
        <v>0</v>
      </c>
      <c r="I51" s="15">
        <f>+C51+D51+E51-G51-H51</f>
        <v>180</v>
      </c>
      <c r="J51" s="16"/>
    </row>
    <row r="52" spans="1:10" ht="12.75">
      <c r="A52" s="12"/>
      <c r="B52" s="13" t="s">
        <v>13</v>
      </c>
      <c r="C52" s="14">
        <v>8697</v>
      </c>
      <c r="D52" s="14">
        <v>2</v>
      </c>
      <c r="E52" s="14">
        <v>6</v>
      </c>
      <c r="F52" s="14">
        <v>5218</v>
      </c>
      <c r="G52" s="14">
        <v>8588</v>
      </c>
      <c r="H52" s="14">
        <v>0</v>
      </c>
      <c r="I52" s="15">
        <f>+C52+D52+E52-G52-H52</f>
        <v>117</v>
      </c>
      <c r="J52" s="16"/>
    </row>
    <row r="53" spans="1:10" ht="12.75">
      <c r="A53" s="12"/>
      <c r="B53" s="17" t="s">
        <v>14</v>
      </c>
      <c r="C53" s="18">
        <v>0</v>
      </c>
      <c r="D53" s="18">
        <v>16293</v>
      </c>
      <c r="E53" s="18">
        <v>7257</v>
      </c>
      <c r="F53" s="18">
        <v>23</v>
      </c>
      <c r="G53" s="18">
        <v>0</v>
      </c>
      <c r="H53" s="18">
        <v>0</v>
      </c>
      <c r="I53" s="9"/>
      <c r="J53" s="10">
        <f>+D53*100/D60</f>
        <v>50.57424882046188</v>
      </c>
    </row>
    <row r="54" spans="1:10" ht="12.75">
      <c r="A54" s="12"/>
      <c r="B54" s="17" t="s">
        <v>15</v>
      </c>
      <c r="C54" s="18">
        <v>42878</v>
      </c>
      <c r="D54" s="18">
        <v>15923</v>
      </c>
      <c r="E54" s="18">
        <v>18050</v>
      </c>
      <c r="F54" s="18">
        <v>24</v>
      </c>
      <c r="G54" s="18">
        <v>100379</v>
      </c>
      <c r="H54" s="18">
        <v>1</v>
      </c>
      <c r="I54" s="19"/>
      <c r="J54" s="10">
        <f>+D54*100/D60</f>
        <v>49.42575117953812</v>
      </c>
    </row>
    <row r="55" spans="1:10" ht="12.75">
      <c r="A55" s="12"/>
      <c r="B55" s="17" t="s">
        <v>16</v>
      </c>
      <c r="C55" s="18">
        <v>0</v>
      </c>
      <c r="D55" s="18">
        <v>0</v>
      </c>
      <c r="E55" s="18">
        <v>0</v>
      </c>
      <c r="F55" s="18">
        <v>0</v>
      </c>
      <c r="G55" s="18">
        <v>0</v>
      </c>
      <c r="H55" s="18">
        <v>0</v>
      </c>
      <c r="I55" s="9"/>
      <c r="J55" s="10">
        <f>+D55*100/D60</f>
        <v>0</v>
      </c>
    </row>
    <row r="56" spans="1:10" ht="12.75">
      <c r="A56" s="12"/>
      <c r="B56" s="17" t="s">
        <v>17</v>
      </c>
      <c r="C56" s="18">
        <v>0</v>
      </c>
      <c r="D56" s="18">
        <v>0</v>
      </c>
      <c r="E56" s="18">
        <v>0</v>
      </c>
      <c r="F56" s="18">
        <v>0</v>
      </c>
      <c r="G56" s="18">
        <v>0</v>
      </c>
      <c r="H56" s="18">
        <v>0</v>
      </c>
      <c r="I56" s="9"/>
      <c r="J56" s="10">
        <f>+D56*100/D60</f>
        <v>0</v>
      </c>
    </row>
    <row r="57" spans="1:10" ht="12.75">
      <c r="A57" s="12"/>
      <c r="B57" s="17" t="s">
        <v>18</v>
      </c>
      <c r="C57" s="18">
        <v>0</v>
      </c>
      <c r="D57" s="18">
        <v>0</v>
      </c>
      <c r="E57" s="18">
        <v>0</v>
      </c>
      <c r="F57" s="18">
        <v>0</v>
      </c>
      <c r="G57" s="18">
        <v>0</v>
      </c>
      <c r="H57" s="18">
        <v>0</v>
      </c>
      <c r="I57" s="9"/>
      <c r="J57" s="10">
        <f>+D57*100/D60</f>
        <v>0</v>
      </c>
    </row>
    <row r="58" spans="1:10" ht="12.75">
      <c r="A58" s="12"/>
      <c r="B58" s="20" t="s">
        <v>19</v>
      </c>
      <c r="C58" s="21">
        <v>0</v>
      </c>
      <c r="D58" s="21">
        <v>0</v>
      </c>
      <c r="E58" s="21">
        <v>6</v>
      </c>
      <c r="F58" s="21">
        <v>0</v>
      </c>
      <c r="G58" s="21">
        <v>6</v>
      </c>
      <c r="H58" s="21">
        <v>0</v>
      </c>
      <c r="I58" s="15">
        <f>+C58+D58+E58-G58-H58</f>
        <v>0</v>
      </c>
      <c r="J58" s="16"/>
    </row>
    <row r="59" spans="1:10" ht="12.75">
      <c r="A59" s="12"/>
      <c r="B59" s="7" t="s">
        <v>20</v>
      </c>
      <c r="C59" s="8">
        <f aca="true" t="shared" si="9" ref="C59:H59">SUM(C47:C50)</f>
        <v>1131</v>
      </c>
      <c r="D59" s="8">
        <f t="shared" si="9"/>
        <v>8875</v>
      </c>
      <c r="E59" s="8">
        <f t="shared" si="9"/>
        <v>24</v>
      </c>
      <c r="F59" s="8">
        <f t="shared" si="9"/>
        <v>222</v>
      </c>
      <c r="G59" s="8">
        <f t="shared" si="9"/>
        <v>10001</v>
      </c>
      <c r="H59" s="8">
        <f t="shared" si="9"/>
        <v>7</v>
      </c>
      <c r="I59" s="15">
        <f>+C59+D59+E59-G59-H59</f>
        <v>22</v>
      </c>
      <c r="J59" s="16"/>
    </row>
    <row r="60" spans="1:10" ht="12.75">
      <c r="A60" s="12"/>
      <c r="B60" s="17" t="s">
        <v>21</v>
      </c>
      <c r="C60" s="18">
        <f aca="true" t="shared" si="10" ref="C60:H60">SUM(C53:C57)</f>
        <v>42878</v>
      </c>
      <c r="D60" s="18">
        <f t="shared" si="10"/>
        <v>32216</v>
      </c>
      <c r="E60" s="18">
        <f t="shared" si="10"/>
        <v>25307</v>
      </c>
      <c r="F60" s="18">
        <f t="shared" si="10"/>
        <v>47</v>
      </c>
      <c r="G60" s="18">
        <f t="shared" si="10"/>
        <v>100379</v>
      </c>
      <c r="H60" s="18">
        <f t="shared" si="10"/>
        <v>1</v>
      </c>
      <c r="I60" s="15">
        <f>+C60+D60+E60-G60-H60</f>
        <v>21</v>
      </c>
      <c r="J60" s="16"/>
    </row>
    <row r="61" spans="1:10" ht="12.75">
      <c r="A61" s="12"/>
      <c r="B61" s="22" t="s">
        <v>22</v>
      </c>
      <c r="C61" s="23">
        <f aca="true" t="shared" si="11" ref="C61:H61">SUM(C59:C60)+C51+C52+C58</f>
        <v>62713</v>
      </c>
      <c r="D61" s="23">
        <f t="shared" si="11"/>
        <v>41093</v>
      </c>
      <c r="E61" s="23">
        <f t="shared" si="11"/>
        <v>25349</v>
      </c>
      <c r="F61" s="23">
        <f t="shared" si="11"/>
        <v>11786</v>
      </c>
      <c r="G61" s="23">
        <f t="shared" si="11"/>
        <v>128807</v>
      </c>
      <c r="H61" s="23">
        <f t="shared" si="11"/>
        <v>8</v>
      </c>
      <c r="I61" s="24">
        <f>+C61+D61+E61-G61-H61</f>
        <v>340</v>
      </c>
      <c r="J61" s="16"/>
    </row>
    <row r="62" spans="1:10" ht="12.75">
      <c r="A62" s="6">
        <f>A47+1</f>
        <v>40785</v>
      </c>
      <c r="B62" s="7" t="s">
        <v>9</v>
      </c>
      <c r="C62" s="8">
        <v>0</v>
      </c>
      <c r="D62" s="8">
        <v>6913</v>
      </c>
      <c r="E62" s="8">
        <v>4</v>
      </c>
      <c r="F62" s="8">
        <v>106</v>
      </c>
      <c r="G62" s="8">
        <v>21135</v>
      </c>
      <c r="H62" s="8">
        <v>1</v>
      </c>
      <c r="I62" s="9"/>
      <c r="J62" s="10">
        <f>+D62*100/D74</f>
        <v>38.16385116484487</v>
      </c>
    </row>
    <row r="63" spans="1:10" ht="12.75">
      <c r="A63" s="25" t="str">
        <f>IF(WEEKDAY(A62)=1,"SUN",IF(WEEKDAY(A62)=2,"MON",IF(WEEKDAY(A62)=3,"TUE",IF(WEEKDAY(A62)=4,"WED",IF(WEEKDAY(A62)=5,"THU",IF(WEEKDAY(A62)=6,"FRI","SAT"))))))</f>
        <v>TUE</v>
      </c>
      <c r="B63" s="7" t="s">
        <v>10</v>
      </c>
      <c r="C63" s="8">
        <v>3085</v>
      </c>
      <c r="D63" s="8">
        <v>5925</v>
      </c>
      <c r="E63" s="8">
        <v>20</v>
      </c>
      <c r="F63" s="8">
        <v>123</v>
      </c>
      <c r="G63" s="8">
        <v>0</v>
      </c>
      <c r="H63" s="8">
        <v>0</v>
      </c>
      <c r="I63" s="9"/>
      <c r="J63" s="10">
        <f>+D63*100/D74</f>
        <v>32.70950645909242</v>
      </c>
    </row>
    <row r="64" spans="1:10" ht="12.75">
      <c r="A64" s="12"/>
      <c r="B64" s="7" t="s">
        <v>11</v>
      </c>
      <c r="C64" s="8">
        <v>0</v>
      </c>
      <c r="D64" s="8">
        <v>5276</v>
      </c>
      <c r="E64" s="8">
        <v>0</v>
      </c>
      <c r="F64" s="8">
        <v>108</v>
      </c>
      <c r="G64" s="8">
        <v>0</v>
      </c>
      <c r="H64" s="8">
        <v>0</v>
      </c>
      <c r="I64" s="9"/>
      <c r="J64" s="10">
        <f>+D64*100/D74</f>
        <v>29.126642376062716</v>
      </c>
    </row>
    <row r="65" spans="1:10" ht="12.75">
      <c r="A65" s="12"/>
      <c r="B65" s="7" t="s">
        <v>23</v>
      </c>
      <c r="C65" s="8">
        <v>0</v>
      </c>
      <c r="D65" s="8">
        <v>0</v>
      </c>
      <c r="E65" s="8">
        <v>0</v>
      </c>
      <c r="F65" s="8">
        <v>0</v>
      </c>
      <c r="G65" s="8">
        <v>0</v>
      </c>
      <c r="H65" s="8">
        <v>0</v>
      </c>
      <c r="I65" s="9"/>
      <c r="J65" s="10">
        <f>+D65*100/D74</f>
        <v>0</v>
      </c>
    </row>
    <row r="66" spans="1:10" ht="12.75">
      <c r="A66" s="12"/>
      <c r="B66" s="13" t="s">
        <v>12</v>
      </c>
      <c r="C66" s="14">
        <v>11534</v>
      </c>
      <c r="D66" s="14">
        <v>0</v>
      </c>
      <c r="E66" s="14">
        <v>6</v>
      </c>
      <c r="F66" s="14">
        <v>7169</v>
      </c>
      <c r="G66" s="14">
        <v>11213</v>
      </c>
      <c r="H66" s="14">
        <v>0</v>
      </c>
      <c r="I66" s="15">
        <f>+C66+D66+E66-G66-H66</f>
        <v>327</v>
      </c>
      <c r="J66" s="16"/>
    </row>
    <row r="67" spans="1:10" ht="12.75">
      <c r="A67" s="12"/>
      <c r="B67" s="13" t="s">
        <v>13</v>
      </c>
      <c r="C67" s="14">
        <v>9618</v>
      </c>
      <c r="D67" s="14">
        <v>127</v>
      </c>
      <c r="E67" s="14">
        <v>6</v>
      </c>
      <c r="F67" s="14">
        <v>5967</v>
      </c>
      <c r="G67" s="14">
        <v>9733</v>
      </c>
      <c r="H67" s="14">
        <v>0</v>
      </c>
      <c r="I67" s="15">
        <f>+C67+D67+E67-G67-H67</f>
        <v>18</v>
      </c>
      <c r="J67" s="16"/>
    </row>
    <row r="68" spans="1:10" ht="12.75">
      <c r="A68" s="12"/>
      <c r="B68" s="17" t="s">
        <v>14</v>
      </c>
      <c r="C68" s="18">
        <v>0</v>
      </c>
      <c r="D68" s="18">
        <v>18379</v>
      </c>
      <c r="E68" s="18">
        <v>12502</v>
      </c>
      <c r="F68" s="18">
        <v>18</v>
      </c>
      <c r="G68" s="18">
        <v>0</v>
      </c>
      <c r="H68" s="18">
        <v>0</v>
      </c>
      <c r="I68" s="9"/>
      <c r="J68" s="10">
        <f>+D68*100/D75</f>
        <v>49.95650992117423</v>
      </c>
    </row>
    <row r="69" spans="1:10" ht="12.75">
      <c r="A69" s="12"/>
      <c r="B69" s="17" t="s">
        <v>15</v>
      </c>
      <c r="C69" s="18">
        <v>68563</v>
      </c>
      <c r="D69" s="18">
        <v>18411</v>
      </c>
      <c r="E69" s="18">
        <v>32690</v>
      </c>
      <c r="F69" s="18">
        <v>24</v>
      </c>
      <c r="G69" s="18">
        <v>150348</v>
      </c>
      <c r="H69" s="18">
        <v>0</v>
      </c>
      <c r="I69" s="19"/>
      <c r="J69" s="10">
        <f>+D69*100/D75</f>
        <v>50.04349007882577</v>
      </c>
    </row>
    <row r="70" spans="1:10" ht="12.75">
      <c r="A70" s="12"/>
      <c r="B70" s="17" t="s">
        <v>16</v>
      </c>
      <c r="C70" s="18">
        <v>0</v>
      </c>
      <c r="D70" s="18">
        <v>0</v>
      </c>
      <c r="E70" s="18">
        <v>0</v>
      </c>
      <c r="F70" s="18">
        <v>0</v>
      </c>
      <c r="G70" s="18">
        <v>0</v>
      </c>
      <c r="H70" s="18">
        <v>0</v>
      </c>
      <c r="I70" s="9"/>
      <c r="J70" s="10">
        <f>+D70*100/D75</f>
        <v>0</v>
      </c>
    </row>
    <row r="71" spans="1:10" ht="12.75">
      <c r="A71" s="12"/>
      <c r="B71" s="17" t="s">
        <v>17</v>
      </c>
      <c r="C71" s="18">
        <v>0</v>
      </c>
      <c r="D71" s="18">
        <v>0</v>
      </c>
      <c r="E71" s="18">
        <v>0</v>
      </c>
      <c r="F71" s="18">
        <v>0</v>
      </c>
      <c r="G71" s="18">
        <v>0</v>
      </c>
      <c r="H71" s="18">
        <v>0</v>
      </c>
      <c r="I71" s="9"/>
      <c r="J71" s="10">
        <f>+D71*100/D75</f>
        <v>0</v>
      </c>
    </row>
    <row r="72" spans="1:10" ht="12.75">
      <c r="A72" s="12"/>
      <c r="B72" s="17" t="s">
        <v>18</v>
      </c>
      <c r="C72" s="18">
        <v>0</v>
      </c>
      <c r="D72" s="18">
        <v>0</v>
      </c>
      <c r="E72" s="18">
        <v>0</v>
      </c>
      <c r="F72" s="18">
        <v>0</v>
      </c>
      <c r="G72" s="18">
        <v>0</v>
      </c>
      <c r="H72" s="18">
        <v>0</v>
      </c>
      <c r="I72" s="9"/>
      <c r="J72" s="10">
        <f>+D72*100/D75</f>
        <v>0</v>
      </c>
    </row>
    <row r="73" spans="1:10" ht="12.75">
      <c r="A73" s="12"/>
      <c r="B73" s="20" t="s">
        <v>19</v>
      </c>
      <c r="C73" s="21">
        <v>0</v>
      </c>
      <c r="D73" s="21">
        <v>0</v>
      </c>
      <c r="E73" s="21">
        <f>4+2</f>
        <v>6</v>
      </c>
      <c r="F73" s="21">
        <v>0</v>
      </c>
      <c r="G73" s="21">
        <f>4+2</f>
        <v>6</v>
      </c>
      <c r="H73" s="21">
        <v>0</v>
      </c>
      <c r="I73" s="15">
        <f>+C73+D73+E73-G73-H73</f>
        <v>0</v>
      </c>
      <c r="J73" s="16"/>
    </row>
    <row r="74" spans="1:10" ht="12.75">
      <c r="A74" s="12"/>
      <c r="B74" s="7" t="s">
        <v>20</v>
      </c>
      <c r="C74" s="8">
        <f aca="true" t="shared" si="12" ref="C74:H74">SUM(C62:C65)</f>
        <v>3085</v>
      </c>
      <c r="D74" s="8">
        <f t="shared" si="12"/>
        <v>18114</v>
      </c>
      <c r="E74" s="8">
        <f t="shared" si="12"/>
        <v>24</v>
      </c>
      <c r="F74" s="8">
        <f t="shared" si="12"/>
        <v>337</v>
      </c>
      <c r="G74" s="8">
        <f t="shared" si="12"/>
        <v>21135</v>
      </c>
      <c r="H74" s="8">
        <f t="shared" si="12"/>
        <v>1</v>
      </c>
      <c r="I74" s="15">
        <f>+C74+D74+E74-G74-H74</f>
        <v>87</v>
      </c>
      <c r="J74" s="16"/>
    </row>
    <row r="75" spans="1:10" ht="12.75">
      <c r="A75" s="12"/>
      <c r="B75" s="17" t="s">
        <v>21</v>
      </c>
      <c r="C75" s="18">
        <f aca="true" t="shared" si="13" ref="C75:H75">SUM(C68:C72)</f>
        <v>68563</v>
      </c>
      <c r="D75" s="18">
        <f t="shared" si="13"/>
        <v>36790</v>
      </c>
      <c r="E75" s="18">
        <f t="shared" si="13"/>
        <v>45192</v>
      </c>
      <c r="F75" s="18">
        <f t="shared" si="13"/>
        <v>42</v>
      </c>
      <c r="G75" s="18">
        <f t="shared" si="13"/>
        <v>150348</v>
      </c>
      <c r="H75" s="18">
        <f t="shared" si="13"/>
        <v>0</v>
      </c>
      <c r="I75" s="15">
        <f>+C75+D75+E75-G75-H75</f>
        <v>197</v>
      </c>
      <c r="J75" s="16"/>
    </row>
    <row r="76" spans="1:10" ht="12.75">
      <c r="A76" s="12"/>
      <c r="B76" s="22" t="s">
        <v>22</v>
      </c>
      <c r="C76" s="23">
        <f aca="true" t="shared" si="14" ref="C76:H76">SUM(C74:C75)+C66+C67+C73</f>
        <v>92800</v>
      </c>
      <c r="D76" s="23">
        <f t="shared" si="14"/>
        <v>55031</v>
      </c>
      <c r="E76" s="23">
        <f t="shared" si="14"/>
        <v>45234</v>
      </c>
      <c r="F76" s="23">
        <f t="shared" si="14"/>
        <v>13515</v>
      </c>
      <c r="G76" s="23">
        <f t="shared" si="14"/>
        <v>192435</v>
      </c>
      <c r="H76" s="23">
        <f t="shared" si="14"/>
        <v>1</v>
      </c>
      <c r="I76" s="24">
        <f>+C76+D76+E76-G76-H76</f>
        <v>629</v>
      </c>
      <c r="J76" s="16"/>
    </row>
    <row r="77" spans="1:10" ht="12.75">
      <c r="A77" s="6">
        <f>A62+1</f>
        <v>40786</v>
      </c>
      <c r="B77" s="7" t="s">
        <v>9</v>
      </c>
      <c r="C77" s="8">
        <v>0</v>
      </c>
      <c r="D77" s="8">
        <v>6085</v>
      </c>
      <c r="E77" s="8">
        <v>1</v>
      </c>
      <c r="F77" s="8">
        <v>103</v>
      </c>
      <c r="G77" s="8">
        <v>17494</v>
      </c>
      <c r="H77" s="8">
        <v>2</v>
      </c>
      <c r="I77" s="9"/>
      <c r="J77" s="10">
        <f>+D77*100/D89</f>
        <v>40.324718356527505</v>
      </c>
    </row>
    <row r="78" spans="1:10" ht="12.75">
      <c r="A78" s="25" t="str">
        <f>IF(WEEKDAY(A77)=1,"SUN",IF(WEEKDAY(A77)=2,"MON",IF(WEEKDAY(A77)=3,"TUE",IF(WEEKDAY(A77)=4,"WED",IF(WEEKDAY(A77)=5,"THU",IF(WEEKDAY(A77)=6,"FRI","SAT"))))))</f>
        <v>WED</v>
      </c>
      <c r="B78" s="7" t="s">
        <v>10</v>
      </c>
      <c r="C78" s="8">
        <v>2409</v>
      </c>
      <c r="D78" s="8">
        <v>5236</v>
      </c>
      <c r="E78" s="8">
        <v>23</v>
      </c>
      <c r="F78" s="8">
        <v>92</v>
      </c>
      <c r="G78" s="8">
        <v>0</v>
      </c>
      <c r="H78" s="8">
        <v>0</v>
      </c>
      <c r="I78" s="9"/>
      <c r="J78" s="10">
        <f>+D78*100/D89</f>
        <v>34.698475811795895</v>
      </c>
    </row>
    <row r="79" spans="1:10" ht="12.75">
      <c r="A79" s="12"/>
      <c r="B79" s="7" t="s">
        <v>11</v>
      </c>
      <c r="C79" s="8">
        <v>0</v>
      </c>
      <c r="D79" s="8">
        <v>3769</v>
      </c>
      <c r="E79" s="8">
        <v>0</v>
      </c>
      <c r="F79" s="8">
        <v>78</v>
      </c>
      <c r="G79" s="8">
        <v>0</v>
      </c>
      <c r="H79" s="8">
        <v>0</v>
      </c>
      <c r="I79" s="9"/>
      <c r="J79" s="10">
        <f>+D79*100/D89</f>
        <v>24.976805831676607</v>
      </c>
    </row>
    <row r="80" spans="1:10" ht="12.75">
      <c r="A80" s="12"/>
      <c r="B80" s="7" t="s">
        <v>23</v>
      </c>
      <c r="C80" s="8">
        <v>0</v>
      </c>
      <c r="D80" s="8">
        <v>0</v>
      </c>
      <c r="E80" s="8">
        <v>0</v>
      </c>
      <c r="F80" s="8">
        <v>0</v>
      </c>
      <c r="G80" s="8">
        <v>0</v>
      </c>
      <c r="H80" s="8">
        <v>0</v>
      </c>
      <c r="I80" s="9"/>
      <c r="J80" s="10">
        <f>+D80*100/D89</f>
        <v>0</v>
      </c>
    </row>
    <row r="81" spans="1:10" ht="12.75">
      <c r="A81" s="12"/>
      <c r="B81" s="13" t="s">
        <v>12</v>
      </c>
      <c r="C81" s="14">
        <v>12421</v>
      </c>
      <c r="D81" s="14">
        <v>0</v>
      </c>
      <c r="E81" s="14">
        <v>6</v>
      </c>
      <c r="F81" s="14">
        <v>7845</v>
      </c>
      <c r="G81" s="14">
        <v>12239</v>
      </c>
      <c r="H81" s="14">
        <v>0</v>
      </c>
      <c r="I81" s="15">
        <f>+C81+D81+E81-G81-H81</f>
        <v>188</v>
      </c>
      <c r="J81" s="16"/>
    </row>
    <row r="82" spans="1:10" ht="12.75">
      <c r="A82" s="12"/>
      <c r="B82" s="13" t="s">
        <v>13</v>
      </c>
      <c r="C82" s="14">
        <v>10209</v>
      </c>
      <c r="D82" s="14">
        <v>33</v>
      </c>
      <c r="E82" s="14">
        <v>6</v>
      </c>
      <c r="F82" s="14">
        <v>6343</v>
      </c>
      <c r="G82" s="14">
        <v>10172</v>
      </c>
      <c r="H82" s="14">
        <v>0</v>
      </c>
      <c r="I82" s="15">
        <f>+C82+D82+E82-G82-H82</f>
        <v>76</v>
      </c>
      <c r="J82" s="16"/>
    </row>
    <row r="83" spans="1:10" ht="12.75">
      <c r="A83" s="12"/>
      <c r="B83" s="17" t="s">
        <v>14</v>
      </c>
      <c r="C83" s="18">
        <v>0</v>
      </c>
      <c r="D83" s="18">
        <v>15814</v>
      </c>
      <c r="E83" s="18">
        <v>12112</v>
      </c>
      <c r="F83" s="18">
        <v>25</v>
      </c>
      <c r="G83" s="18">
        <v>0</v>
      </c>
      <c r="H83" s="18">
        <v>0</v>
      </c>
      <c r="I83" s="9"/>
      <c r="J83" s="10">
        <f>+D83*100/D90</f>
        <v>49.01438135383089</v>
      </c>
    </row>
    <row r="84" spans="1:10" ht="12.75">
      <c r="A84" s="12"/>
      <c r="B84" s="17" t="s">
        <v>15</v>
      </c>
      <c r="C84" s="18">
        <v>72403</v>
      </c>
      <c r="D84" s="18">
        <v>16450</v>
      </c>
      <c r="E84" s="18">
        <v>31617</v>
      </c>
      <c r="F84" s="18">
        <v>51</v>
      </c>
      <c r="G84" s="18">
        <v>148472</v>
      </c>
      <c r="H84" s="18">
        <v>3</v>
      </c>
      <c r="I84" s="19"/>
      <c r="J84" s="10">
        <f>+D84*100/D90</f>
        <v>50.98561864616911</v>
      </c>
    </row>
    <row r="85" spans="1:10" ht="12.75">
      <c r="A85" s="12"/>
      <c r="B85" s="17" t="s">
        <v>16</v>
      </c>
      <c r="C85" s="18">
        <v>0</v>
      </c>
      <c r="D85" s="18">
        <v>0</v>
      </c>
      <c r="E85" s="18">
        <v>0</v>
      </c>
      <c r="F85" s="18">
        <v>0</v>
      </c>
      <c r="G85" s="18">
        <v>0</v>
      </c>
      <c r="H85" s="18">
        <v>0</v>
      </c>
      <c r="I85" s="9"/>
      <c r="J85" s="10">
        <f>+D85*100/D90</f>
        <v>0</v>
      </c>
    </row>
    <row r="86" spans="1:10" ht="12.75">
      <c r="A86" s="12"/>
      <c r="B86" s="17" t="s">
        <v>17</v>
      </c>
      <c r="C86" s="18">
        <v>0</v>
      </c>
      <c r="D86" s="18">
        <v>0</v>
      </c>
      <c r="E86" s="18">
        <v>0</v>
      </c>
      <c r="F86" s="18">
        <v>0</v>
      </c>
      <c r="G86" s="18">
        <v>0</v>
      </c>
      <c r="H86" s="18">
        <v>0</v>
      </c>
      <c r="I86" s="9"/>
      <c r="J86" s="10">
        <f>+D86*100/D90</f>
        <v>0</v>
      </c>
    </row>
    <row r="87" spans="1:10" ht="12.75">
      <c r="A87" s="12"/>
      <c r="B87" s="17" t="s">
        <v>18</v>
      </c>
      <c r="C87" s="18">
        <v>0</v>
      </c>
      <c r="D87" s="18">
        <v>0</v>
      </c>
      <c r="E87" s="18">
        <v>0</v>
      </c>
      <c r="F87" s="18">
        <v>0</v>
      </c>
      <c r="G87" s="18">
        <v>0</v>
      </c>
      <c r="H87" s="18">
        <v>0</v>
      </c>
      <c r="I87" s="9"/>
      <c r="J87" s="10">
        <f>+D87*100/D90</f>
        <v>0</v>
      </c>
    </row>
    <row r="88" spans="1:10" ht="12.75">
      <c r="A88" s="12"/>
      <c r="B88" s="20" t="s">
        <v>19</v>
      </c>
      <c r="C88" s="21">
        <v>0</v>
      </c>
      <c r="D88" s="21">
        <v>0</v>
      </c>
      <c r="E88" s="21">
        <v>6</v>
      </c>
      <c r="F88" s="21">
        <v>0</v>
      </c>
      <c r="G88" s="21">
        <v>6</v>
      </c>
      <c r="H88" s="21">
        <v>0</v>
      </c>
      <c r="I88" s="15">
        <f>+C88+D88+E88-G88-H88</f>
        <v>0</v>
      </c>
      <c r="J88" s="16"/>
    </row>
    <row r="89" spans="1:10" ht="12.75">
      <c r="A89" s="12"/>
      <c r="B89" s="7" t="s">
        <v>20</v>
      </c>
      <c r="C89" s="8">
        <f aca="true" t="shared" si="15" ref="C89:H89">SUM(C77:C80)</f>
        <v>2409</v>
      </c>
      <c r="D89" s="8">
        <f t="shared" si="15"/>
        <v>15090</v>
      </c>
      <c r="E89" s="8">
        <f t="shared" si="15"/>
        <v>24</v>
      </c>
      <c r="F89" s="8">
        <f t="shared" si="15"/>
        <v>273</v>
      </c>
      <c r="G89" s="8">
        <f t="shared" si="15"/>
        <v>17494</v>
      </c>
      <c r="H89" s="8">
        <f t="shared" si="15"/>
        <v>2</v>
      </c>
      <c r="I89" s="15">
        <f>+C89+D89+E89-G89-H89</f>
        <v>27</v>
      </c>
      <c r="J89" s="16"/>
    </row>
    <row r="90" spans="1:10" ht="12.75">
      <c r="A90" s="12"/>
      <c r="B90" s="17" t="s">
        <v>21</v>
      </c>
      <c r="C90" s="18">
        <f aca="true" t="shared" si="16" ref="C90:H90">SUM(C83:C87)</f>
        <v>72403</v>
      </c>
      <c r="D90" s="18">
        <f t="shared" si="16"/>
        <v>32264</v>
      </c>
      <c r="E90" s="18">
        <f t="shared" si="16"/>
        <v>43729</v>
      </c>
      <c r="F90" s="18">
        <f t="shared" si="16"/>
        <v>76</v>
      </c>
      <c r="G90" s="18">
        <f t="shared" si="16"/>
        <v>148472</v>
      </c>
      <c r="H90" s="18">
        <f t="shared" si="16"/>
        <v>3</v>
      </c>
      <c r="I90" s="15">
        <f>+C90+D90+E90-G90-H90</f>
        <v>-79</v>
      </c>
      <c r="J90" s="16"/>
    </row>
    <row r="91" spans="1:10" ht="12.75">
      <c r="A91" s="12"/>
      <c r="B91" s="22" t="s">
        <v>22</v>
      </c>
      <c r="C91" s="23">
        <f aca="true" t="shared" si="17" ref="C91:H91">SUM(C89:C90)+C81+C82+C88</f>
        <v>97442</v>
      </c>
      <c r="D91" s="23">
        <f t="shared" si="17"/>
        <v>47387</v>
      </c>
      <c r="E91" s="23">
        <f t="shared" si="17"/>
        <v>43771</v>
      </c>
      <c r="F91" s="23">
        <f t="shared" si="17"/>
        <v>14537</v>
      </c>
      <c r="G91" s="23">
        <f t="shared" si="17"/>
        <v>188383</v>
      </c>
      <c r="H91" s="23">
        <f t="shared" si="17"/>
        <v>5</v>
      </c>
      <c r="I91" s="24">
        <f>+C91+D91+E91-G91-H91</f>
        <v>212</v>
      </c>
      <c r="J91" s="16"/>
    </row>
    <row r="92" spans="1:10" ht="12.75">
      <c r="A92" s="6">
        <f>A77+1</f>
        <v>40787</v>
      </c>
      <c r="B92" s="7" t="s">
        <v>9</v>
      </c>
      <c r="C92" s="8">
        <v>0</v>
      </c>
      <c r="D92" s="8">
        <v>5864</v>
      </c>
      <c r="E92" s="8">
        <v>6</v>
      </c>
      <c r="F92" s="8">
        <v>96</v>
      </c>
      <c r="G92" s="8">
        <v>17439</v>
      </c>
      <c r="H92" s="8">
        <v>0</v>
      </c>
      <c r="I92" s="9"/>
      <c r="J92" s="10">
        <f>+D92*100/D104</f>
        <v>38.34434054796312</v>
      </c>
    </row>
    <row r="93" spans="1:10" ht="12.75">
      <c r="A93" s="25" t="str">
        <f>IF(WEEKDAY(A92)=1,"SUN",IF(WEEKDAY(A92)=2,"MON",IF(WEEKDAY(A92)=3,"TUE",IF(WEEKDAY(A92)=4,"WED",IF(WEEKDAY(A92)=5,"THU",IF(WEEKDAY(A92)=6,"FRI","SAT"))))))</f>
        <v>THU</v>
      </c>
      <c r="B93" s="7" t="s">
        <v>10</v>
      </c>
      <c r="C93" s="8">
        <v>2148</v>
      </c>
      <c r="D93" s="8">
        <v>5476</v>
      </c>
      <c r="E93" s="8">
        <v>18</v>
      </c>
      <c r="F93" s="8">
        <v>84</v>
      </c>
      <c r="G93" s="8">
        <v>0</v>
      </c>
      <c r="H93" s="8">
        <v>0</v>
      </c>
      <c r="I93" s="9"/>
      <c r="J93" s="10">
        <f>+D93*100/D104</f>
        <v>35.80723206695874</v>
      </c>
    </row>
    <row r="94" spans="1:10" ht="12.75">
      <c r="A94" s="12"/>
      <c r="B94" s="7" t="s">
        <v>11</v>
      </c>
      <c r="C94" s="8">
        <v>0</v>
      </c>
      <c r="D94" s="8">
        <f>3833+120</f>
        <v>3953</v>
      </c>
      <c r="E94" s="8">
        <v>0</v>
      </c>
      <c r="F94" s="8">
        <f>52+2</f>
        <v>54</v>
      </c>
      <c r="G94" s="8">
        <v>0</v>
      </c>
      <c r="H94" s="8">
        <v>0</v>
      </c>
      <c r="I94" s="9"/>
      <c r="J94" s="10">
        <f>+D94*100/D104</f>
        <v>25.84842738507814</v>
      </c>
    </row>
    <row r="95" spans="1:10" ht="12.75">
      <c r="A95" s="12"/>
      <c r="B95" s="7" t="s">
        <v>23</v>
      </c>
      <c r="C95" s="8">
        <v>0</v>
      </c>
      <c r="D95" s="8">
        <v>0</v>
      </c>
      <c r="E95" s="8">
        <v>0</v>
      </c>
      <c r="F95" s="8">
        <v>0</v>
      </c>
      <c r="G95" s="8">
        <v>0</v>
      </c>
      <c r="H95" s="8">
        <v>0</v>
      </c>
      <c r="I95" s="9"/>
      <c r="J95" s="10">
        <f>+D95*100/D104</f>
        <v>0</v>
      </c>
    </row>
    <row r="96" spans="1:10" ht="12.75">
      <c r="A96" s="12"/>
      <c r="B96" s="13" t="s">
        <v>12</v>
      </c>
      <c r="C96" s="14">
        <v>12478</v>
      </c>
      <c r="D96" s="14">
        <v>0</v>
      </c>
      <c r="E96" s="14">
        <v>6</v>
      </c>
      <c r="F96" s="14">
        <v>7723</v>
      </c>
      <c r="G96" s="14">
        <v>12143</v>
      </c>
      <c r="H96" s="14">
        <v>0</v>
      </c>
      <c r="I96" s="15">
        <f>+C96+D96+E96-G96-H96</f>
        <v>341</v>
      </c>
      <c r="J96" s="16"/>
    </row>
    <row r="97" spans="1:10" ht="12.75">
      <c r="A97" s="12"/>
      <c r="B97" s="13" t="s">
        <v>13</v>
      </c>
      <c r="C97" s="14">
        <v>10542</v>
      </c>
      <c r="D97" s="14">
        <v>61</v>
      </c>
      <c r="E97" s="14">
        <v>6</v>
      </c>
      <c r="F97" s="14">
        <v>6506</v>
      </c>
      <c r="G97" s="14">
        <v>10525</v>
      </c>
      <c r="H97" s="14">
        <v>0</v>
      </c>
      <c r="I97" s="15">
        <f>+C97+D97+E97-G97-H97</f>
        <v>84</v>
      </c>
      <c r="J97" s="16"/>
    </row>
    <row r="98" spans="1:10" ht="12.75">
      <c r="A98" s="12"/>
      <c r="B98" s="17" t="s">
        <v>14</v>
      </c>
      <c r="C98" s="18">
        <v>0</v>
      </c>
      <c r="D98" s="18">
        <v>16882</v>
      </c>
      <c r="E98" s="18">
        <v>12588</v>
      </c>
      <c r="F98" s="18">
        <v>19</v>
      </c>
      <c r="G98" s="18">
        <v>0</v>
      </c>
      <c r="H98" s="18">
        <v>0</v>
      </c>
      <c r="I98" s="9"/>
      <c r="J98" s="10">
        <f>+D98*100/D105</f>
        <v>49.82586624166224</v>
      </c>
    </row>
    <row r="99" spans="1:10" ht="12.75">
      <c r="A99" s="12"/>
      <c r="B99" s="17" t="s">
        <v>15</v>
      </c>
      <c r="C99" s="18">
        <v>68143</v>
      </c>
      <c r="D99" s="18">
        <v>17000</v>
      </c>
      <c r="E99" s="18">
        <v>31724</v>
      </c>
      <c r="F99" s="18">
        <v>122</v>
      </c>
      <c r="G99" s="18">
        <v>146412</v>
      </c>
      <c r="H99" s="18">
        <v>0</v>
      </c>
      <c r="I99" s="19"/>
      <c r="J99" s="10">
        <f>+D99*100/D105</f>
        <v>50.17413375833776</v>
      </c>
    </row>
    <row r="100" spans="1:10" ht="12.75">
      <c r="A100" s="12"/>
      <c r="B100" s="17" t="s">
        <v>16</v>
      </c>
      <c r="C100" s="18">
        <v>0</v>
      </c>
      <c r="D100" s="18">
        <v>0</v>
      </c>
      <c r="E100" s="18">
        <v>0</v>
      </c>
      <c r="F100" s="18">
        <v>0</v>
      </c>
      <c r="G100" s="18">
        <v>0</v>
      </c>
      <c r="H100" s="18">
        <v>0</v>
      </c>
      <c r="I100" s="9"/>
      <c r="J100" s="10">
        <f>+D100*100/D105</f>
        <v>0</v>
      </c>
    </row>
    <row r="101" spans="1:10" ht="12.75">
      <c r="A101" s="12"/>
      <c r="B101" s="17" t="s">
        <v>17</v>
      </c>
      <c r="C101" s="18">
        <v>0</v>
      </c>
      <c r="D101" s="18">
        <v>0</v>
      </c>
      <c r="E101" s="18">
        <v>0</v>
      </c>
      <c r="F101" s="18">
        <v>0</v>
      </c>
      <c r="G101" s="18">
        <v>0</v>
      </c>
      <c r="H101" s="18">
        <v>0</v>
      </c>
      <c r="I101" s="9"/>
      <c r="J101" s="10">
        <f>+D101*100/D105</f>
        <v>0</v>
      </c>
    </row>
    <row r="102" spans="1:10" ht="12.75">
      <c r="A102" s="12"/>
      <c r="B102" s="17" t="s">
        <v>18</v>
      </c>
      <c r="C102" s="18">
        <v>0</v>
      </c>
      <c r="D102" s="18">
        <v>0</v>
      </c>
      <c r="E102" s="18">
        <v>0</v>
      </c>
      <c r="F102" s="18">
        <v>0</v>
      </c>
      <c r="G102" s="18">
        <v>0</v>
      </c>
      <c r="H102" s="18">
        <v>0</v>
      </c>
      <c r="I102" s="9"/>
      <c r="J102" s="10">
        <f>+D102*100/D105</f>
        <v>0</v>
      </c>
    </row>
    <row r="103" spans="1:10" ht="12.75">
      <c r="A103" s="12"/>
      <c r="B103" s="20" t="s">
        <v>19</v>
      </c>
      <c r="C103" s="21">
        <v>1</v>
      </c>
      <c r="D103" s="21">
        <v>0</v>
      </c>
      <c r="E103" s="21">
        <v>6</v>
      </c>
      <c r="F103" s="21">
        <v>0</v>
      </c>
      <c r="G103" s="21">
        <v>7</v>
      </c>
      <c r="H103" s="21">
        <v>0</v>
      </c>
      <c r="I103" s="15">
        <f>+C103+D103+E103-G103-H103</f>
        <v>0</v>
      </c>
      <c r="J103" s="16"/>
    </row>
    <row r="104" spans="1:10" ht="12.75">
      <c r="A104" s="12"/>
      <c r="B104" s="7" t="s">
        <v>20</v>
      </c>
      <c r="C104" s="8">
        <f aca="true" t="shared" si="18" ref="C104:H104">SUM(C92:C95)</f>
        <v>2148</v>
      </c>
      <c r="D104" s="8">
        <f t="shared" si="18"/>
        <v>15293</v>
      </c>
      <c r="E104" s="8">
        <f t="shared" si="18"/>
        <v>24</v>
      </c>
      <c r="F104" s="8">
        <f t="shared" si="18"/>
        <v>234</v>
      </c>
      <c r="G104" s="8">
        <f t="shared" si="18"/>
        <v>17439</v>
      </c>
      <c r="H104" s="8">
        <f t="shared" si="18"/>
        <v>0</v>
      </c>
      <c r="I104" s="15">
        <f>+C104+D104+E104-G104-H104</f>
        <v>26</v>
      </c>
      <c r="J104" s="16"/>
    </row>
    <row r="105" spans="1:10" ht="12.75">
      <c r="A105" s="12"/>
      <c r="B105" s="17" t="s">
        <v>21</v>
      </c>
      <c r="C105" s="18">
        <f aca="true" t="shared" si="19" ref="C105:H105">SUM(C98:C102)</f>
        <v>68143</v>
      </c>
      <c r="D105" s="18">
        <f t="shared" si="19"/>
        <v>33882</v>
      </c>
      <c r="E105" s="18">
        <f t="shared" si="19"/>
        <v>44312</v>
      </c>
      <c r="F105" s="18">
        <f t="shared" si="19"/>
        <v>141</v>
      </c>
      <c r="G105" s="18">
        <f t="shared" si="19"/>
        <v>146412</v>
      </c>
      <c r="H105" s="18">
        <f t="shared" si="19"/>
        <v>0</v>
      </c>
      <c r="I105" s="15">
        <f>+C105+D105+E105-G105-H105</f>
        <v>-75</v>
      </c>
      <c r="J105" s="16"/>
    </row>
    <row r="106" spans="1:10" ht="12.75">
      <c r="A106" s="12"/>
      <c r="B106" s="22" t="s">
        <v>22</v>
      </c>
      <c r="C106" s="23">
        <f aca="true" t="shared" si="20" ref="C106:H106">SUM(C104:C105)+C96+C97+C103</f>
        <v>93312</v>
      </c>
      <c r="D106" s="23">
        <f t="shared" si="20"/>
        <v>49236</v>
      </c>
      <c r="E106" s="23">
        <f t="shared" si="20"/>
        <v>44354</v>
      </c>
      <c r="F106" s="23">
        <f t="shared" si="20"/>
        <v>14604</v>
      </c>
      <c r="G106" s="23">
        <f t="shared" si="20"/>
        <v>186526</v>
      </c>
      <c r="H106" s="23">
        <f t="shared" si="20"/>
        <v>0</v>
      </c>
      <c r="I106" s="24">
        <f>+C106+D106+E106-G106-H106</f>
        <v>376</v>
      </c>
      <c r="J106" s="16"/>
    </row>
    <row r="107" spans="1:10" ht="12.75">
      <c r="A107" s="6">
        <f>A92+1</f>
        <v>40788</v>
      </c>
      <c r="B107" s="7" t="s">
        <v>9</v>
      </c>
      <c r="C107" s="8">
        <v>0</v>
      </c>
      <c r="D107" s="8">
        <v>5051</v>
      </c>
      <c r="E107" s="8">
        <v>9</v>
      </c>
      <c r="F107" s="8">
        <v>95</v>
      </c>
      <c r="G107" s="8">
        <v>16143</v>
      </c>
      <c r="H107" s="8">
        <v>1</v>
      </c>
      <c r="I107" s="9"/>
      <c r="J107" s="10">
        <f>+D107*100/D119</f>
        <v>35.178994288898174</v>
      </c>
    </row>
    <row r="108" spans="1:10" ht="12.75">
      <c r="A108" s="25" t="str">
        <f>IF(WEEKDAY(A107)=1,"SUN",IF(WEEKDAY(A107)=2,"MON",IF(WEEKDAY(A107)=3,"TUE",IF(WEEKDAY(A107)=4,"WED",IF(WEEKDAY(A107)=5,"THU",IF(WEEKDAY(A107)=6,"FRI","SAT"))))))</f>
        <v>FRI</v>
      </c>
      <c r="B108" s="7" t="s">
        <v>10</v>
      </c>
      <c r="C108" s="8">
        <v>1830</v>
      </c>
      <c r="D108" s="8">
        <v>4834</v>
      </c>
      <c r="E108" s="8">
        <v>15</v>
      </c>
      <c r="F108" s="8">
        <v>89</v>
      </c>
      <c r="G108" s="8">
        <v>0</v>
      </c>
      <c r="H108" s="8">
        <v>0</v>
      </c>
      <c r="I108" s="9"/>
      <c r="J108" s="10">
        <f>+D108*100/D119</f>
        <v>33.66764173283187</v>
      </c>
    </row>
    <row r="109" spans="1:10" ht="12.75">
      <c r="A109" s="12"/>
      <c r="B109" s="7" t="s">
        <v>11</v>
      </c>
      <c r="C109" s="8">
        <v>0</v>
      </c>
      <c r="D109" s="8">
        <v>4473</v>
      </c>
      <c r="E109" s="8">
        <v>0</v>
      </c>
      <c r="F109" s="8">
        <v>93</v>
      </c>
      <c r="G109" s="8">
        <v>0</v>
      </c>
      <c r="H109" s="8">
        <v>0</v>
      </c>
      <c r="I109" s="9"/>
      <c r="J109" s="10">
        <f>+D109*100/D119</f>
        <v>31.153363978269955</v>
      </c>
    </row>
    <row r="110" spans="1:10" ht="12.75">
      <c r="A110" s="12"/>
      <c r="B110" s="7" t="s">
        <v>23</v>
      </c>
      <c r="C110" s="8">
        <v>0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  <c r="I110" s="9"/>
      <c r="J110" s="10">
        <f>+D110*100/D119</f>
        <v>0</v>
      </c>
    </row>
    <row r="111" spans="1:10" ht="12.75">
      <c r="A111" s="12"/>
      <c r="B111" s="13" t="s">
        <v>12</v>
      </c>
      <c r="C111" s="14">
        <v>12585</v>
      </c>
      <c r="D111" s="14">
        <v>0</v>
      </c>
      <c r="E111" s="14">
        <v>6</v>
      </c>
      <c r="F111" s="14">
        <v>7853</v>
      </c>
      <c r="G111" s="14">
        <v>12103</v>
      </c>
      <c r="H111" s="14">
        <v>0</v>
      </c>
      <c r="I111" s="15">
        <f>+C111+D111+E111-G111-H111</f>
        <v>488</v>
      </c>
      <c r="J111" s="16"/>
    </row>
    <row r="112" spans="1:10" ht="12.75">
      <c r="A112" s="12"/>
      <c r="B112" s="13" t="s">
        <v>13</v>
      </c>
      <c r="C112" s="14">
        <v>10508</v>
      </c>
      <c r="D112" s="14">
        <v>85</v>
      </c>
      <c r="E112" s="14">
        <v>6</v>
      </c>
      <c r="F112" s="14">
        <v>6465</v>
      </c>
      <c r="G112" s="14">
        <v>10496</v>
      </c>
      <c r="H112" s="14">
        <v>0</v>
      </c>
      <c r="I112" s="15">
        <f>+C112+D112+E112-G112-H112</f>
        <v>103</v>
      </c>
      <c r="J112" s="16"/>
    </row>
    <row r="113" spans="1:10" ht="12.75">
      <c r="A113" s="12"/>
      <c r="B113" s="17" t="s">
        <v>14</v>
      </c>
      <c r="C113" s="18">
        <v>0</v>
      </c>
      <c r="D113" s="18">
        <v>15272</v>
      </c>
      <c r="E113" s="18">
        <v>11980</v>
      </c>
      <c r="F113" s="18">
        <v>19</v>
      </c>
      <c r="G113" s="18">
        <v>0</v>
      </c>
      <c r="H113" s="18">
        <v>0</v>
      </c>
      <c r="I113" s="9"/>
      <c r="J113" s="10">
        <f>+D113*100/D120</f>
        <v>50.113207547169814</v>
      </c>
    </row>
    <row r="114" spans="1:10" ht="12.75">
      <c r="A114" s="12"/>
      <c r="B114" s="17" t="s">
        <v>15</v>
      </c>
      <c r="C114" s="18">
        <v>63336</v>
      </c>
      <c r="D114" s="18">
        <v>15203</v>
      </c>
      <c r="E114" s="18">
        <v>31251</v>
      </c>
      <c r="F114" s="18">
        <v>30</v>
      </c>
      <c r="G114" s="18">
        <v>136996</v>
      </c>
      <c r="H114" s="18">
        <v>2</v>
      </c>
      <c r="I114" s="19"/>
      <c r="J114" s="10">
        <f>+D114*100/D120</f>
        <v>49.886792452830186</v>
      </c>
    </row>
    <row r="115" spans="1:10" ht="12.75">
      <c r="A115" s="12"/>
      <c r="B115" s="17" t="s">
        <v>16</v>
      </c>
      <c r="C115" s="18">
        <v>0</v>
      </c>
      <c r="D115" s="18">
        <v>0</v>
      </c>
      <c r="E115" s="18">
        <v>0</v>
      </c>
      <c r="F115" s="18">
        <v>0</v>
      </c>
      <c r="G115" s="18">
        <v>0</v>
      </c>
      <c r="H115" s="18">
        <v>0</v>
      </c>
      <c r="I115" s="9"/>
      <c r="J115" s="10">
        <f>+D115*100/D120</f>
        <v>0</v>
      </c>
    </row>
    <row r="116" spans="1:10" ht="12.75">
      <c r="A116" s="12"/>
      <c r="B116" s="17" t="s">
        <v>17</v>
      </c>
      <c r="C116" s="18">
        <v>0</v>
      </c>
      <c r="D116" s="18">
        <v>0</v>
      </c>
      <c r="E116" s="18">
        <v>0</v>
      </c>
      <c r="F116" s="18">
        <v>0</v>
      </c>
      <c r="G116" s="18">
        <v>0</v>
      </c>
      <c r="H116" s="18">
        <v>0</v>
      </c>
      <c r="I116" s="9"/>
      <c r="J116" s="10">
        <f>+D116*100/D120</f>
        <v>0</v>
      </c>
    </row>
    <row r="117" spans="1:10" ht="12.75">
      <c r="A117" s="12"/>
      <c r="B117" s="17" t="s">
        <v>18</v>
      </c>
      <c r="C117" s="18">
        <v>0</v>
      </c>
      <c r="D117" s="18">
        <v>0</v>
      </c>
      <c r="E117" s="18">
        <v>0</v>
      </c>
      <c r="F117" s="18">
        <v>0</v>
      </c>
      <c r="G117" s="18">
        <v>0</v>
      </c>
      <c r="H117" s="18">
        <v>0</v>
      </c>
      <c r="I117" s="9"/>
      <c r="J117" s="10">
        <f>+D117*100/D120</f>
        <v>0</v>
      </c>
    </row>
    <row r="118" spans="1:10" ht="12.75">
      <c r="A118" s="12"/>
      <c r="B118" s="20" t="s">
        <v>19</v>
      </c>
      <c r="C118" s="21">
        <v>0</v>
      </c>
      <c r="D118" s="21">
        <v>0</v>
      </c>
      <c r="E118" s="21">
        <v>6</v>
      </c>
      <c r="F118" s="21">
        <v>0</v>
      </c>
      <c r="G118" s="21">
        <v>6</v>
      </c>
      <c r="H118" s="21">
        <v>0</v>
      </c>
      <c r="I118" s="15">
        <f>+C118+D118+E118-G118-H118</f>
        <v>0</v>
      </c>
      <c r="J118" s="16"/>
    </row>
    <row r="119" spans="1:10" ht="12.75">
      <c r="A119" s="12"/>
      <c r="B119" s="7" t="s">
        <v>20</v>
      </c>
      <c r="C119" s="8">
        <f aca="true" t="shared" si="21" ref="C119:H119">SUM(C107:C110)</f>
        <v>1830</v>
      </c>
      <c r="D119" s="8">
        <f t="shared" si="21"/>
        <v>14358</v>
      </c>
      <c r="E119" s="8">
        <f t="shared" si="21"/>
        <v>24</v>
      </c>
      <c r="F119" s="8">
        <f t="shared" si="21"/>
        <v>277</v>
      </c>
      <c r="G119" s="8">
        <f t="shared" si="21"/>
        <v>16143</v>
      </c>
      <c r="H119" s="8">
        <f t="shared" si="21"/>
        <v>1</v>
      </c>
      <c r="I119" s="15">
        <f>+C119+D119+E119-G119-H119</f>
        <v>68</v>
      </c>
      <c r="J119" s="16"/>
    </row>
    <row r="120" spans="1:10" ht="12.75">
      <c r="A120" s="12"/>
      <c r="B120" s="17" t="s">
        <v>21</v>
      </c>
      <c r="C120" s="18">
        <f aca="true" t="shared" si="22" ref="C120:H120">SUM(C113:C117)</f>
        <v>63336</v>
      </c>
      <c r="D120" s="18">
        <f t="shared" si="22"/>
        <v>30475</v>
      </c>
      <c r="E120" s="18">
        <f t="shared" si="22"/>
        <v>43231</v>
      </c>
      <c r="F120" s="18">
        <f t="shared" si="22"/>
        <v>49</v>
      </c>
      <c r="G120" s="18">
        <f t="shared" si="22"/>
        <v>136996</v>
      </c>
      <c r="H120" s="18">
        <f t="shared" si="22"/>
        <v>2</v>
      </c>
      <c r="I120" s="15">
        <f>+C120+D120+E120-G120-H120</f>
        <v>44</v>
      </c>
      <c r="J120" s="16"/>
    </row>
    <row r="121" spans="1:10" ht="12.75">
      <c r="A121" s="12"/>
      <c r="B121" s="22" t="s">
        <v>22</v>
      </c>
      <c r="C121" s="23">
        <f aca="true" t="shared" si="23" ref="C121:H121">SUM(C119:C120)+C111+C112+C118</f>
        <v>88259</v>
      </c>
      <c r="D121" s="23">
        <f t="shared" si="23"/>
        <v>44918</v>
      </c>
      <c r="E121" s="23">
        <f t="shared" si="23"/>
        <v>43273</v>
      </c>
      <c r="F121" s="23">
        <f t="shared" si="23"/>
        <v>14644</v>
      </c>
      <c r="G121" s="23">
        <f t="shared" si="23"/>
        <v>175744</v>
      </c>
      <c r="H121" s="23">
        <f t="shared" si="23"/>
        <v>3</v>
      </c>
      <c r="I121" s="24">
        <f>+C121+D121+E121-G121-H121</f>
        <v>703</v>
      </c>
      <c r="J121" s="16"/>
    </row>
    <row r="122" spans="1:10" ht="12.75">
      <c r="A122" s="6">
        <f>A107+1</f>
        <v>40789</v>
      </c>
      <c r="B122" s="7" t="s">
        <v>9</v>
      </c>
      <c r="C122" s="8">
        <v>0</v>
      </c>
      <c r="D122" s="8">
        <v>2418</v>
      </c>
      <c r="E122" s="8">
        <v>8</v>
      </c>
      <c r="F122" s="8">
        <v>44</v>
      </c>
      <c r="G122" s="8">
        <v>6082</v>
      </c>
      <c r="H122" s="8">
        <v>0</v>
      </c>
      <c r="I122" s="9"/>
      <c r="J122" s="10">
        <f>+D122*100/D134</f>
        <v>43.68563685636856</v>
      </c>
    </row>
    <row r="123" spans="1:10" ht="12.75">
      <c r="A123" s="25" t="str">
        <f>IF(WEEKDAY(A122)=1,"SUN",IF(WEEKDAY(A122)=2,"MON",IF(WEEKDAY(A122)=3,"TUE",IF(WEEKDAY(A122)=4,"WED",IF(WEEKDAY(A122)=5,"THU",IF(WEEKDAY(A122)=6,"FRI","SAT"))))))</f>
        <v>SAT</v>
      </c>
      <c r="B123" s="7" t="s">
        <v>10</v>
      </c>
      <c r="C123" s="8">
        <v>537</v>
      </c>
      <c r="D123" s="8">
        <v>1805</v>
      </c>
      <c r="E123" s="8">
        <v>16</v>
      </c>
      <c r="F123" s="8">
        <v>47</v>
      </c>
      <c r="G123" s="8">
        <v>0</v>
      </c>
      <c r="H123" s="8">
        <v>0</v>
      </c>
      <c r="I123" s="9"/>
      <c r="J123" s="10">
        <f>+D123*100/D134</f>
        <v>32.61065943992773</v>
      </c>
    </row>
    <row r="124" spans="1:10" ht="12.75">
      <c r="A124" s="12"/>
      <c r="B124" s="7" t="s">
        <v>11</v>
      </c>
      <c r="C124" s="8">
        <v>0</v>
      </c>
      <c r="D124" s="8">
        <v>1312</v>
      </c>
      <c r="E124" s="8">
        <v>0</v>
      </c>
      <c r="F124" s="8">
        <v>37</v>
      </c>
      <c r="G124" s="8">
        <v>0</v>
      </c>
      <c r="H124" s="8">
        <v>0</v>
      </c>
      <c r="I124" s="9"/>
      <c r="J124" s="10">
        <f>+D124*100/D134</f>
        <v>23.703703703703702</v>
      </c>
    </row>
    <row r="125" spans="1:10" ht="12.75">
      <c r="A125" s="12"/>
      <c r="B125" s="7" t="s">
        <v>23</v>
      </c>
      <c r="C125" s="8">
        <v>0</v>
      </c>
      <c r="D125" s="8">
        <v>0</v>
      </c>
      <c r="E125" s="8">
        <v>0</v>
      </c>
      <c r="F125" s="8">
        <v>0</v>
      </c>
      <c r="G125" s="8">
        <v>0</v>
      </c>
      <c r="H125" s="8">
        <v>0</v>
      </c>
      <c r="I125" s="9"/>
      <c r="J125" s="10">
        <f>+D125*100/D134</f>
        <v>0</v>
      </c>
    </row>
    <row r="126" spans="1:10" ht="12.75">
      <c r="A126" s="12"/>
      <c r="B126" s="13" t="s">
        <v>12</v>
      </c>
      <c r="C126" s="14">
        <v>6472</v>
      </c>
      <c r="D126" s="14">
        <v>0</v>
      </c>
      <c r="E126" s="14">
        <v>6</v>
      </c>
      <c r="F126" s="14">
        <v>4182</v>
      </c>
      <c r="G126" s="14">
        <v>6265</v>
      </c>
      <c r="H126" s="14">
        <v>0</v>
      </c>
      <c r="I126" s="15">
        <f>+C126+D126+E126-G126-H126</f>
        <v>213</v>
      </c>
      <c r="J126" s="16"/>
    </row>
    <row r="127" spans="1:10" ht="12.75">
      <c r="A127" s="12"/>
      <c r="B127" s="13" t="s">
        <v>13</v>
      </c>
      <c r="C127" s="14">
        <v>4024</v>
      </c>
      <c r="D127" s="14">
        <v>1</v>
      </c>
      <c r="E127" s="14">
        <v>6</v>
      </c>
      <c r="F127" s="14">
        <v>2501</v>
      </c>
      <c r="G127" s="14">
        <v>3999</v>
      </c>
      <c r="H127" s="14">
        <v>0</v>
      </c>
      <c r="I127" s="15">
        <f>+C127+D127+E127-G127-H127</f>
        <v>32</v>
      </c>
      <c r="J127" s="16"/>
    </row>
    <row r="128" spans="1:10" ht="12.75">
      <c r="A128" s="12"/>
      <c r="B128" s="17" t="s">
        <v>14</v>
      </c>
      <c r="C128" s="18">
        <v>0</v>
      </c>
      <c r="D128" s="18">
        <v>13159</v>
      </c>
      <c r="E128" s="18">
        <v>3108</v>
      </c>
      <c r="F128" s="18">
        <v>1</v>
      </c>
      <c r="G128" s="18">
        <v>38</v>
      </c>
      <c r="H128" s="18">
        <v>0</v>
      </c>
      <c r="I128" s="9"/>
      <c r="J128" s="10">
        <f>+D128*100/D135</f>
        <v>46.939430691303414</v>
      </c>
    </row>
    <row r="129" spans="1:10" ht="12.75">
      <c r="A129" s="12"/>
      <c r="B129" s="17" t="s">
        <v>15</v>
      </c>
      <c r="C129" s="18">
        <f>18+28577</f>
        <v>28595</v>
      </c>
      <c r="D129" s="18">
        <f>4692+10183</f>
        <v>14875</v>
      </c>
      <c r="E129" s="18">
        <f>0+8021</f>
        <v>8021</v>
      </c>
      <c r="F129" s="18">
        <f>0+1</f>
        <v>1</v>
      </c>
      <c r="G129" s="18">
        <f>9790+57924</f>
        <v>67714</v>
      </c>
      <c r="H129" s="18">
        <v>0</v>
      </c>
      <c r="I129" s="19"/>
      <c r="J129" s="10">
        <f>+D129*100/D135</f>
        <v>53.060569308696586</v>
      </c>
    </row>
    <row r="130" spans="1:10" ht="12.75">
      <c r="A130" s="12"/>
      <c r="B130" s="17" t="s">
        <v>16</v>
      </c>
      <c r="C130" s="18">
        <v>0</v>
      </c>
      <c r="D130" s="18">
        <v>0</v>
      </c>
      <c r="E130" s="18">
        <v>0</v>
      </c>
      <c r="F130" s="18">
        <v>0</v>
      </c>
      <c r="G130" s="18">
        <v>0</v>
      </c>
      <c r="H130" s="18">
        <v>0</v>
      </c>
      <c r="I130" s="9"/>
      <c r="J130" s="10">
        <f>+D130*100/D135</f>
        <v>0</v>
      </c>
    </row>
    <row r="131" spans="1:10" ht="12.75">
      <c r="A131" s="12"/>
      <c r="B131" s="17" t="s">
        <v>17</v>
      </c>
      <c r="C131" s="18">
        <v>0</v>
      </c>
      <c r="D131" s="18">
        <v>0</v>
      </c>
      <c r="E131" s="18">
        <v>0</v>
      </c>
      <c r="F131" s="18">
        <v>0</v>
      </c>
      <c r="G131" s="18">
        <v>0</v>
      </c>
      <c r="H131" s="18">
        <v>0</v>
      </c>
      <c r="I131" s="9"/>
      <c r="J131" s="10">
        <f>+D131*100/D135</f>
        <v>0</v>
      </c>
    </row>
    <row r="132" spans="1:10" ht="12.75">
      <c r="A132" s="12"/>
      <c r="B132" s="17" t="s">
        <v>18</v>
      </c>
      <c r="C132" s="18">
        <v>0</v>
      </c>
      <c r="D132" s="18">
        <v>0</v>
      </c>
      <c r="E132" s="18">
        <v>0</v>
      </c>
      <c r="F132" s="18">
        <v>0</v>
      </c>
      <c r="G132" s="18">
        <v>0</v>
      </c>
      <c r="H132" s="18">
        <v>0</v>
      </c>
      <c r="I132" s="9"/>
      <c r="J132" s="10">
        <f>+D132*100/D135</f>
        <v>0</v>
      </c>
    </row>
    <row r="133" spans="1:10" ht="12.75">
      <c r="A133" s="12"/>
      <c r="B133" s="20" t="s">
        <v>19</v>
      </c>
      <c r="C133" s="21">
        <v>0</v>
      </c>
      <c r="D133" s="21">
        <v>0</v>
      </c>
      <c r="E133" s="21">
        <v>6</v>
      </c>
      <c r="F133" s="21">
        <v>0</v>
      </c>
      <c r="G133" s="21">
        <v>6</v>
      </c>
      <c r="H133" s="21">
        <v>0</v>
      </c>
      <c r="I133" s="15">
        <f>+C133+D133+E133-G133-H133</f>
        <v>0</v>
      </c>
      <c r="J133" s="16"/>
    </row>
    <row r="134" spans="1:10" ht="12.75">
      <c r="A134" s="12"/>
      <c r="B134" s="7" t="s">
        <v>20</v>
      </c>
      <c r="C134" s="8">
        <f aca="true" t="shared" si="24" ref="C134:H134">SUM(C122:C125)</f>
        <v>537</v>
      </c>
      <c r="D134" s="8">
        <f t="shared" si="24"/>
        <v>5535</v>
      </c>
      <c r="E134" s="8">
        <f t="shared" si="24"/>
        <v>24</v>
      </c>
      <c r="F134" s="8">
        <f t="shared" si="24"/>
        <v>128</v>
      </c>
      <c r="G134" s="8">
        <f t="shared" si="24"/>
        <v>6082</v>
      </c>
      <c r="H134" s="8">
        <f t="shared" si="24"/>
        <v>0</v>
      </c>
      <c r="I134" s="15">
        <f>+C134+D134+E134-G134-H134</f>
        <v>14</v>
      </c>
      <c r="J134" s="16"/>
    </row>
    <row r="135" spans="1:10" ht="12.75">
      <c r="A135" s="12"/>
      <c r="B135" s="17" t="s">
        <v>21</v>
      </c>
      <c r="C135" s="18">
        <f aca="true" t="shared" si="25" ref="C135:H135">SUM(C128:C132)</f>
        <v>28595</v>
      </c>
      <c r="D135" s="18">
        <f t="shared" si="25"/>
        <v>28034</v>
      </c>
      <c r="E135" s="18">
        <f t="shared" si="25"/>
        <v>11129</v>
      </c>
      <c r="F135" s="18">
        <f t="shared" si="25"/>
        <v>2</v>
      </c>
      <c r="G135" s="18">
        <f t="shared" si="25"/>
        <v>67752</v>
      </c>
      <c r="H135" s="18">
        <f t="shared" si="25"/>
        <v>0</v>
      </c>
      <c r="I135" s="15">
        <f>+C135+D135+E135-G135-H135</f>
        <v>6</v>
      </c>
      <c r="J135" s="16"/>
    </row>
    <row r="136" spans="1:10" ht="12.75">
      <c r="A136" s="12"/>
      <c r="B136" s="22" t="s">
        <v>22</v>
      </c>
      <c r="C136" s="23">
        <f aca="true" t="shared" si="26" ref="C136:H136">SUM(C134:C135)+C126+C127+C133</f>
        <v>39628</v>
      </c>
      <c r="D136" s="23">
        <f t="shared" si="26"/>
        <v>33570</v>
      </c>
      <c r="E136" s="23">
        <f t="shared" si="26"/>
        <v>11171</v>
      </c>
      <c r="F136" s="23">
        <f t="shared" si="26"/>
        <v>6813</v>
      </c>
      <c r="G136" s="23">
        <f t="shared" si="26"/>
        <v>84104</v>
      </c>
      <c r="H136" s="23">
        <f t="shared" si="26"/>
        <v>0</v>
      </c>
      <c r="I136" s="24">
        <f>+C136+D136+E136-G136-H136</f>
        <v>265</v>
      </c>
      <c r="J136" s="16"/>
    </row>
    <row r="137" spans="1:10" ht="12.75">
      <c r="A137" s="6">
        <f>A122+1</f>
        <v>40790</v>
      </c>
      <c r="B137" s="7" t="s">
        <v>9</v>
      </c>
      <c r="C137" s="8">
        <v>0</v>
      </c>
      <c r="D137" s="8">
        <v>2418</v>
      </c>
      <c r="E137" s="8">
        <v>8</v>
      </c>
      <c r="F137" s="8">
        <v>44</v>
      </c>
      <c r="G137" s="8">
        <v>6082</v>
      </c>
      <c r="H137" s="8">
        <v>0</v>
      </c>
      <c r="I137" s="9"/>
      <c r="J137" s="10">
        <f>+D137*100/D149</f>
        <v>43.68563685636856</v>
      </c>
    </row>
    <row r="138" spans="1:10" ht="12.75">
      <c r="A138" s="25" t="str">
        <f>IF(WEEKDAY(A137)=1,"SUN",IF(WEEKDAY(A137)=2,"MON",IF(WEEKDAY(A137)=3,"TUE",IF(WEEKDAY(A137)=4,"WED",IF(WEEKDAY(A137)=5,"THU",IF(WEEKDAY(A137)=6,"FRI","SAT"))))))</f>
        <v>SUN</v>
      </c>
      <c r="B138" s="7" t="s">
        <v>10</v>
      </c>
      <c r="C138" s="8">
        <v>537</v>
      </c>
      <c r="D138" s="8">
        <v>1805</v>
      </c>
      <c r="E138" s="8">
        <v>16</v>
      </c>
      <c r="F138" s="8">
        <v>47</v>
      </c>
      <c r="G138" s="8">
        <v>0</v>
      </c>
      <c r="H138" s="8">
        <v>0</v>
      </c>
      <c r="I138" s="9"/>
      <c r="J138" s="10">
        <f>+D138*100/D149</f>
        <v>32.61065943992773</v>
      </c>
    </row>
    <row r="139" spans="1:10" ht="12.75">
      <c r="A139" s="12"/>
      <c r="B139" s="7" t="s">
        <v>11</v>
      </c>
      <c r="C139" s="8">
        <v>0</v>
      </c>
      <c r="D139" s="8">
        <v>1312</v>
      </c>
      <c r="E139" s="8">
        <v>0</v>
      </c>
      <c r="F139" s="8">
        <v>37</v>
      </c>
      <c r="G139" s="8">
        <v>0</v>
      </c>
      <c r="H139" s="8">
        <v>0</v>
      </c>
      <c r="I139" s="9"/>
      <c r="J139" s="10">
        <f>+D139*100/D149</f>
        <v>23.703703703703702</v>
      </c>
    </row>
    <row r="140" spans="1:10" ht="12.75">
      <c r="A140" s="12"/>
      <c r="B140" s="7" t="s">
        <v>23</v>
      </c>
      <c r="C140" s="8">
        <v>0</v>
      </c>
      <c r="D140" s="8">
        <v>0</v>
      </c>
      <c r="E140" s="8">
        <v>0</v>
      </c>
      <c r="F140" s="8">
        <v>0</v>
      </c>
      <c r="G140" s="8">
        <v>0</v>
      </c>
      <c r="H140" s="8">
        <v>0</v>
      </c>
      <c r="I140" s="9"/>
      <c r="J140" s="10">
        <f>+D140*100/D149</f>
        <v>0</v>
      </c>
    </row>
    <row r="141" spans="1:10" ht="12.75">
      <c r="A141" s="12"/>
      <c r="B141" s="13" t="s">
        <v>12</v>
      </c>
      <c r="C141" s="14">
        <v>6472</v>
      </c>
      <c r="D141" s="14">
        <v>0</v>
      </c>
      <c r="E141" s="14">
        <v>6</v>
      </c>
      <c r="F141" s="14">
        <v>4182</v>
      </c>
      <c r="G141" s="14">
        <v>6265</v>
      </c>
      <c r="H141" s="14">
        <v>0</v>
      </c>
      <c r="I141" s="15">
        <f>+C141+D141+E141-G141-H141</f>
        <v>213</v>
      </c>
      <c r="J141" s="16"/>
    </row>
    <row r="142" spans="1:10" ht="12.75">
      <c r="A142" s="12"/>
      <c r="B142" s="13" t="s">
        <v>13</v>
      </c>
      <c r="C142" s="14">
        <v>4024</v>
      </c>
      <c r="D142" s="14">
        <v>1</v>
      </c>
      <c r="E142" s="14">
        <v>6</v>
      </c>
      <c r="F142" s="14">
        <v>2501</v>
      </c>
      <c r="G142" s="14">
        <v>3999</v>
      </c>
      <c r="H142" s="14">
        <v>0</v>
      </c>
      <c r="I142" s="15">
        <f>+C142+D142+E142-G142-H142</f>
        <v>32</v>
      </c>
      <c r="J142" s="16"/>
    </row>
    <row r="143" spans="1:10" ht="12.75">
      <c r="A143" s="12"/>
      <c r="B143" s="17" t="s">
        <v>14</v>
      </c>
      <c r="C143" s="18">
        <v>0</v>
      </c>
      <c r="D143" s="18">
        <v>13159</v>
      </c>
      <c r="E143" s="18">
        <v>3108</v>
      </c>
      <c r="F143" s="18">
        <v>1</v>
      </c>
      <c r="G143" s="18">
        <v>38</v>
      </c>
      <c r="H143" s="18">
        <v>0</v>
      </c>
      <c r="I143" s="9"/>
      <c r="J143" s="10">
        <f>+D143*100/D150</f>
        <v>46.939430691303414</v>
      </c>
    </row>
    <row r="144" spans="1:10" ht="12.75">
      <c r="A144" s="12"/>
      <c r="B144" s="17" t="s">
        <v>15</v>
      </c>
      <c r="C144" s="18">
        <v>28595</v>
      </c>
      <c r="D144" s="18">
        <v>14875</v>
      </c>
      <c r="E144" s="18">
        <v>8021</v>
      </c>
      <c r="F144" s="18">
        <v>1</v>
      </c>
      <c r="G144" s="18">
        <v>67714</v>
      </c>
      <c r="H144" s="18">
        <v>0</v>
      </c>
      <c r="I144" s="19"/>
      <c r="J144" s="10">
        <f>+D144*100/D150</f>
        <v>53.060569308696586</v>
      </c>
    </row>
    <row r="145" spans="1:10" ht="12.75">
      <c r="A145" s="12"/>
      <c r="B145" s="17" t="s">
        <v>16</v>
      </c>
      <c r="C145" s="18">
        <v>0</v>
      </c>
      <c r="D145" s="18">
        <v>0</v>
      </c>
      <c r="E145" s="18">
        <v>0</v>
      </c>
      <c r="F145" s="18">
        <v>0</v>
      </c>
      <c r="G145" s="18">
        <v>0</v>
      </c>
      <c r="H145" s="18">
        <v>0</v>
      </c>
      <c r="I145" s="9"/>
      <c r="J145" s="10">
        <f>+D145*100/D150</f>
        <v>0</v>
      </c>
    </row>
    <row r="146" spans="1:10" ht="12.75">
      <c r="A146" s="12"/>
      <c r="B146" s="17" t="s">
        <v>17</v>
      </c>
      <c r="C146" s="18">
        <v>0</v>
      </c>
      <c r="D146" s="18">
        <v>0</v>
      </c>
      <c r="E146" s="18">
        <v>0</v>
      </c>
      <c r="F146" s="18">
        <v>0</v>
      </c>
      <c r="G146" s="18">
        <v>0</v>
      </c>
      <c r="H146" s="18">
        <v>0</v>
      </c>
      <c r="I146" s="9"/>
      <c r="J146" s="10">
        <f>+D146*100/D150</f>
        <v>0</v>
      </c>
    </row>
    <row r="147" spans="1:10" ht="12.75">
      <c r="A147" s="12"/>
      <c r="B147" s="17" t="s">
        <v>18</v>
      </c>
      <c r="C147" s="18">
        <v>0</v>
      </c>
      <c r="D147" s="18">
        <v>0</v>
      </c>
      <c r="E147" s="18">
        <v>0</v>
      </c>
      <c r="F147" s="18">
        <v>0</v>
      </c>
      <c r="G147" s="18">
        <v>0</v>
      </c>
      <c r="H147" s="18">
        <v>0</v>
      </c>
      <c r="I147" s="9"/>
      <c r="J147" s="10">
        <f>+D147*100/D150</f>
        <v>0</v>
      </c>
    </row>
    <row r="148" spans="1:10" ht="12.75">
      <c r="A148" s="12"/>
      <c r="B148" s="20" t="s">
        <v>19</v>
      </c>
      <c r="C148" s="21">
        <v>0</v>
      </c>
      <c r="D148" s="21">
        <v>0</v>
      </c>
      <c r="E148" s="21">
        <v>6</v>
      </c>
      <c r="F148" s="21">
        <v>0</v>
      </c>
      <c r="G148" s="21">
        <v>6</v>
      </c>
      <c r="H148" s="21">
        <v>0</v>
      </c>
      <c r="I148" s="15">
        <f>+C148+D148+E148-G148-H148</f>
        <v>0</v>
      </c>
      <c r="J148" s="16"/>
    </row>
    <row r="149" spans="1:10" ht="12.75">
      <c r="A149" s="12"/>
      <c r="B149" s="7" t="s">
        <v>20</v>
      </c>
      <c r="C149" s="8">
        <f aca="true" t="shared" si="27" ref="C149:H149">SUM(C137:C140)</f>
        <v>537</v>
      </c>
      <c r="D149" s="8">
        <f t="shared" si="27"/>
        <v>5535</v>
      </c>
      <c r="E149" s="8">
        <f t="shared" si="27"/>
        <v>24</v>
      </c>
      <c r="F149" s="8">
        <f t="shared" si="27"/>
        <v>128</v>
      </c>
      <c r="G149" s="8">
        <f t="shared" si="27"/>
        <v>6082</v>
      </c>
      <c r="H149" s="8">
        <f t="shared" si="27"/>
        <v>0</v>
      </c>
      <c r="I149" s="15">
        <f>+C149+D149+E149-G149-H149</f>
        <v>14</v>
      </c>
      <c r="J149" s="16"/>
    </row>
    <row r="150" spans="1:10" ht="12.75">
      <c r="A150" s="12"/>
      <c r="B150" s="17" t="s">
        <v>21</v>
      </c>
      <c r="C150" s="18">
        <f aca="true" t="shared" si="28" ref="C150:H150">SUM(C143:C147)</f>
        <v>28595</v>
      </c>
      <c r="D150" s="18">
        <f t="shared" si="28"/>
        <v>28034</v>
      </c>
      <c r="E150" s="18">
        <f t="shared" si="28"/>
        <v>11129</v>
      </c>
      <c r="F150" s="18">
        <f t="shared" si="28"/>
        <v>2</v>
      </c>
      <c r="G150" s="18">
        <f t="shared" si="28"/>
        <v>67752</v>
      </c>
      <c r="H150" s="18">
        <f t="shared" si="28"/>
        <v>0</v>
      </c>
      <c r="I150" s="15">
        <f>+C150+D150+E150-G150-H150</f>
        <v>6</v>
      </c>
      <c r="J150" s="16"/>
    </row>
    <row r="151" spans="1:10" ht="12.75">
      <c r="A151" s="12"/>
      <c r="B151" s="22" t="s">
        <v>22</v>
      </c>
      <c r="C151" s="23">
        <f aca="true" t="shared" si="29" ref="C151:H151">SUM(C149:C150)+C141+C142+C148</f>
        <v>39628</v>
      </c>
      <c r="D151" s="23">
        <f t="shared" si="29"/>
        <v>33570</v>
      </c>
      <c r="E151" s="23">
        <f t="shared" si="29"/>
        <v>11171</v>
      </c>
      <c r="F151" s="23">
        <f t="shared" si="29"/>
        <v>6813</v>
      </c>
      <c r="G151" s="23">
        <f t="shared" si="29"/>
        <v>84104</v>
      </c>
      <c r="H151" s="23">
        <f t="shared" si="29"/>
        <v>0</v>
      </c>
      <c r="I151" s="24">
        <f>+C151+D151+E151-G151-H151</f>
        <v>265</v>
      </c>
      <c r="J151" s="16"/>
    </row>
    <row r="152" spans="1:10" ht="12.75">
      <c r="A152" s="6">
        <f>A137+1</f>
        <v>40791</v>
      </c>
      <c r="B152" s="7" t="s">
        <v>9</v>
      </c>
      <c r="C152" s="8">
        <v>0</v>
      </c>
      <c r="D152" s="8">
        <v>5805</v>
      </c>
      <c r="E152" s="8">
        <v>11</v>
      </c>
      <c r="F152" s="8">
        <v>110</v>
      </c>
      <c r="G152" s="8">
        <v>18137</v>
      </c>
      <c r="H152" s="8">
        <v>1</v>
      </c>
      <c r="I152" s="9"/>
      <c r="J152" s="10">
        <f>+D152*100/D164</f>
        <v>37.516965035868935</v>
      </c>
    </row>
    <row r="153" spans="1:10" ht="12.75">
      <c r="A153" s="25" t="str">
        <f>IF(WEEKDAY(A152)=1,"SUN",IF(WEEKDAY(A152)=2,"MON",IF(WEEKDAY(A152)=3,"TUE",IF(WEEKDAY(A152)=4,"WED",IF(WEEKDAY(A152)=5,"THU",IF(WEEKDAY(A152)=6,"FRI","SAT"))))))</f>
        <v>MON</v>
      </c>
      <c r="B153" s="7" t="s">
        <v>10</v>
      </c>
      <c r="C153" s="8">
        <v>2673</v>
      </c>
      <c r="D153" s="8">
        <v>5367</v>
      </c>
      <c r="E153" s="8">
        <v>13</v>
      </c>
      <c r="F153" s="8">
        <v>110</v>
      </c>
      <c r="G153" s="8">
        <v>0</v>
      </c>
      <c r="H153" s="8">
        <v>0</v>
      </c>
      <c r="I153" s="9"/>
      <c r="J153" s="10">
        <f>+D153*100/D164</f>
        <v>34.68622762230983</v>
      </c>
    </row>
    <row r="154" spans="1:10" ht="12.75">
      <c r="A154" s="12"/>
      <c r="B154" s="7" t="s">
        <v>11</v>
      </c>
      <c r="C154" s="8">
        <v>1</v>
      </c>
      <c r="D154" s="8">
        <v>4301</v>
      </c>
      <c r="E154" s="8">
        <v>0</v>
      </c>
      <c r="F154" s="8">
        <v>81</v>
      </c>
      <c r="G154" s="8">
        <v>0</v>
      </c>
      <c r="H154" s="8">
        <v>0</v>
      </c>
      <c r="I154" s="9"/>
      <c r="J154" s="10">
        <f>+D154*100/D164</f>
        <v>27.796807341821236</v>
      </c>
    </row>
    <row r="155" spans="1:10" ht="12.75">
      <c r="A155" s="12"/>
      <c r="B155" s="7" t="s">
        <v>23</v>
      </c>
      <c r="C155" s="8">
        <v>0</v>
      </c>
      <c r="D155" s="8">
        <v>0</v>
      </c>
      <c r="E155" s="8">
        <v>0</v>
      </c>
      <c r="F155" s="8">
        <v>0</v>
      </c>
      <c r="G155" s="8">
        <v>0</v>
      </c>
      <c r="H155" s="8">
        <v>0</v>
      </c>
      <c r="I155" s="9"/>
      <c r="J155" s="10">
        <f>+D155*100/D164</f>
        <v>0</v>
      </c>
    </row>
    <row r="156" spans="1:10" ht="12.75">
      <c r="A156" s="12"/>
      <c r="B156" s="13" t="s">
        <v>12</v>
      </c>
      <c r="C156" s="14">
        <v>11662</v>
      </c>
      <c r="D156" s="14">
        <v>0</v>
      </c>
      <c r="E156" s="14">
        <v>6</v>
      </c>
      <c r="F156" s="14">
        <v>7256</v>
      </c>
      <c r="G156" s="14">
        <v>11346</v>
      </c>
      <c r="H156" s="14">
        <v>0</v>
      </c>
      <c r="I156" s="15">
        <f>+C156+D156+E156-G156-H156</f>
        <v>322</v>
      </c>
      <c r="J156" s="16"/>
    </row>
    <row r="157" spans="1:10" ht="12.75">
      <c r="A157" s="12"/>
      <c r="B157" s="13" t="s">
        <v>13</v>
      </c>
      <c r="C157" s="14">
        <v>8843</v>
      </c>
      <c r="D157" s="14">
        <v>22</v>
      </c>
      <c r="E157" s="14">
        <v>6</v>
      </c>
      <c r="F157" s="14">
        <v>5428</v>
      </c>
      <c r="G157" s="14">
        <v>8781</v>
      </c>
      <c r="H157" s="14">
        <v>0</v>
      </c>
      <c r="I157" s="15">
        <f>+C157+D157+E157-G157-H157</f>
        <v>90</v>
      </c>
      <c r="J157" s="16"/>
    </row>
    <row r="158" spans="1:10" ht="12.75">
      <c r="A158" s="12"/>
      <c r="B158" s="17" t="s">
        <v>14</v>
      </c>
      <c r="C158" s="18">
        <v>0</v>
      </c>
      <c r="D158" s="18">
        <v>17135</v>
      </c>
      <c r="E158" s="18">
        <v>12755</v>
      </c>
      <c r="F158" s="18">
        <v>13</v>
      </c>
      <c r="G158" s="18">
        <v>0</v>
      </c>
      <c r="H158" s="18">
        <v>0</v>
      </c>
      <c r="I158" s="9"/>
      <c r="J158" s="10">
        <f>+D158*100/D165</f>
        <v>45.84615384615385</v>
      </c>
    </row>
    <row r="159" spans="1:10" ht="12.75">
      <c r="A159" s="12"/>
      <c r="B159" s="17" t="s">
        <v>15</v>
      </c>
      <c r="C159" s="18">
        <v>66609</v>
      </c>
      <c r="D159" s="18">
        <v>20240</v>
      </c>
      <c r="E159" s="18">
        <v>31827</v>
      </c>
      <c r="F159" s="18">
        <v>44</v>
      </c>
      <c r="G159" s="18">
        <v>148606</v>
      </c>
      <c r="H159" s="18">
        <v>0</v>
      </c>
      <c r="I159" s="19"/>
      <c r="J159" s="10">
        <f>+D159*100/D165</f>
        <v>54.15384615384615</v>
      </c>
    </row>
    <row r="160" spans="1:10" ht="12.75">
      <c r="A160" s="12"/>
      <c r="B160" s="17" t="s">
        <v>16</v>
      </c>
      <c r="C160" s="18">
        <v>0</v>
      </c>
      <c r="D160" s="18">
        <v>0</v>
      </c>
      <c r="E160" s="18">
        <v>0</v>
      </c>
      <c r="F160" s="18">
        <v>0</v>
      </c>
      <c r="G160" s="18">
        <v>0</v>
      </c>
      <c r="H160" s="18">
        <v>0</v>
      </c>
      <c r="I160" s="9"/>
      <c r="J160" s="10">
        <f>+D160*100/D165</f>
        <v>0</v>
      </c>
    </row>
    <row r="161" spans="1:10" ht="12.75">
      <c r="A161" s="12"/>
      <c r="B161" s="17" t="s">
        <v>17</v>
      </c>
      <c r="C161" s="18">
        <v>0</v>
      </c>
      <c r="D161" s="18">
        <v>0</v>
      </c>
      <c r="E161" s="18">
        <v>0</v>
      </c>
      <c r="F161" s="18">
        <v>0</v>
      </c>
      <c r="G161" s="18">
        <v>0</v>
      </c>
      <c r="H161" s="18">
        <v>0</v>
      </c>
      <c r="I161" s="9"/>
      <c r="J161" s="10">
        <f>+D161*100/D165</f>
        <v>0</v>
      </c>
    </row>
    <row r="162" spans="1:10" ht="12.75">
      <c r="A162" s="12"/>
      <c r="B162" s="17" t="s">
        <v>18</v>
      </c>
      <c r="C162" s="18">
        <v>0</v>
      </c>
      <c r="D162" s="18">
        <v>0</v>
      </c>
      <c r="E162" s="18">
        <v>0</v>
      </c>
      <c r="F162" s="18">
        <v>0</v>
      </c>
      <c r="G162" s="18">
        <v>0</v>
      </c>
      <c r="H162" s="18">
        <v>0</v>
      </c>
      <c r="I162" s="9"/>
      <c r="J162" s="10">
        <f>+D162*100/D165</f>
        <v>0</v>
      </c>
    </row>
    <row r="163" spans="1:10" ht="12.75">
      <c r="A163" s="12"/>
      <c r="B163" s="20" t="s">
        <v>19</v>
      </c>
      <c r="C163" s="21">
        <v>0</v>
      </c>
      <c r="D163" s="21">
        <v>0</v>
      </c>
      <c r="E163" s="21">
        <v>6</v>
      </c>
      <c r="F163" s="21">
        <v>0</v>
      </c>
      <c r="G163" s="21">
        <v>6</v>
      </c>
      <c r="H163" s="21">
        <v>0</v>
      </c>
      <c r="I163" s="15">
        <f>+C163+D163+E163-G163-H163</f>
        <v>0</v>
      </c>
      <c r="J163" s="16"/>
    </row>
    <row r="164" spans="1:10" ht="12.75">
      <c r="A164" s="12"/>
      <c r="B164" s="7" t="s">
        <v>20</v>
      </c>
      <c r="C164" s="8">
        <f aca="true" t="shared" si="30" ref="C164:H164">SUM(C152:C155)</f>
        <v>2674</v>
      </c>
      <c r="D164" s="8">
        <f t="shared" si="30"/>
        <v>15473</v>
      </c>
      <c r="E164" s="8">
        <f t="shared" si="30"/>
        <v>24</v>
      </c>
      <c r="F164" s="8">
        <f t="shared" si="30"/>
        <v>301</v>
      </c>
      <c r="G164" s="8">
        <f t="shared" si="30"/>
        <v>18137</v>
      </c>
      <c r="H164" s="8">
        <f t="shared" si="30"/>
        <v>1</v>
      </c>
      <c r="I164" s="15">
        <f>+C164+D164+E164-G164-H164</f>
        <v>33</v>
      </c>
      <c r="J164" s="16"/>
    </row>
    <row r="165" spans="1:10" ht="12.75">
      <c r="A165" s="12"/>
      <c r="B165" s="17" t="s">
        <v>21</v>
      </c>
      <c r="C165" s="18">
        <f aca="true" t="shared" si="31" ref="C165:H165">SUM(C158:C162)</f>
        <v>66609</v>
      </c>
      <c r="D165" s="18">
        <f t="shared" si="31"/>
        <v>37375</v>
      </c>
      <c r="E165" s="18">
        <f t="shared" si="31"/>
        <v>44582</v>
      </c>
      <c r="F165" s="18">
        <f t="shared" si="31"/>
        <v>57</v>
      </c>
      <c r="G165" s="18">
        <f t="shared" si="31"/>
        <v>148606</v>
      </c>
      <c r="H165" s="18">
        <f t="shared" si="31"/>
        <v>0</v>
      </c>
      <c r="I165" s="15">
        <f>+C165+D165+E165-G165-H165</f>
        <v>-40</v>
      </c>
      <c r="J165" s="16"/>
    </row>
    <row r="166" spans="1:10" ht="12.75">
      <c r="A166" s="12"/>
      <c r="B166" s="22" t="s">
        <v>22</v>
      </c>
      <c r="C166" s="23">
        <f aca="true" t="shared" si="32" ref="C166:H166">SUM(C164:C165)+C156+C157+C163</f>
        <v>89788</v>
      </c>
      <c r="D166" s="23">
        <f t="shared" si="32"/>
        <v>52870</v>
      </c>
      <c r="E166" s="23">
        <f t="shared" si="32"/>
        <v>44624</v>
      </c>
      <c r="F166" s="23">
        <f t="shared" si="32"/>
        <v>13042</v>
      </c>
      <c r="G166" s="23">
        <f t="shared" si="32"/>
        <v>186876</v>
      </c>
      <c r="H166" s="23">
        <f t="shared" si="32"/>
        <v>1</v>
      </c>
      <c r="I166" s="24">
        <f>+C166+D166+E166-G166-H166</f>
        <v>405</v>
      </c>
      <c r="J166" s="16"/>
    </row>
    <row r="167" spans="1:10" ht="12.75">
      <c r="A167" s="6">
        <f>A152+1</f>
        <v>40792</v>
      </c>
      <c r="B167" s="7" t="s">
        <v>9</v>
      </c>
      <c r="C167" s="8">
        <v>0</v>
      </c>
      <c r="D167" s="8">
        <v>5805</v>
      </c>
      <c r="E167" s="8">
        <v>11</v>
      </c>
      <c r="F167" s="8">
        <v>110</v>
      </c>
      <c r="G167" s="8">
        <v>18137</v>
      </c>
      <c r="H167" s="8">
        <v>1</v>
      </c>
      <c r="I167" s="9"/>
      <c r="J167" s="10">
        <f>+D167*100/D179</f>
        <v>37.516965035868935</v>
      </c>
    </row>
    <row r="168" spans="1:10" ht="12.75">
      <c r="A168" s="25" t="str">
        <f>IF(WEEKDAY(A167)=1,"SUN",IF(WEEKDAY(A167)=2,"MON",IF(WEEKDAY(A167)=3,"TUE",IF(WEEKDAY(A167)=4,"WED",IF(WEEKDAY(A167)=5,"THU",IF(WEEKDAY(A167)=6,"FRI","SAT"))))))</f>
        <v>TUE</v>
      </c>
      <c r="B168" s="7" t="s">
        <v>10</v>
      </c>
      <c r="C168" s="8">
        <v>2673</v>
      </c>
      <c r="D168" s="8">
        <v>5367</v>
      </c>
      <c r="E168" s="8">
        <v>13</v>
      </c>
      <c r="F168" s="8">
        <v>110</v>
      </c>
      <c r="G168" s="8">
        <v>0</v>
      </c>
      <c r="H168" s="8">
        <v>0</v>
      </c>
      <c r="I168" s="9"/>
      <c r="J168" s="10">
        <f>+D168*100/D179</f>
        <v>34.68622762230983</v>
      </c>
    </row>
    <row r="169" spans="1:10" ht="12.75">
      <c r="A169" s="12"/>
      <c r="B169" s="7" t="s">
        <v>11</v>
      </c>
      <c r="C169" s="8">
        <v>1</v>
      </c>
      <c r="D169" s="8">
        <v>4301</v>
      </c>
      <c r="E169" s="8">
        <v>0</v>
      </c>
      <c r="F169" s="8">
        <v>81</v>
      </c>
      <c r="G169" s="8">
        <v>0</v>
      </c>
      <c r="H169" s="8">
        <v>0</v>
      </c>
      <c r="I169" s="9"/>
      <c r="J169" s="10">
        <f>+D169*100/D179</f>
        <v>27.796807341821236</v>
      </c>
    </row>
    <row r="170" spans="1:10" ht="12.75">
      <c r="A170" s="12"/>
      <c r="B170" s="7" t="s">
        <v>23</v>
      </c>
      <c r="C170" s="8">
        <v>0</v>
      </c>
      <c r="D170" s="8">
        <v>0</v>
      </c>
      <c r="E170" s="8">
        <v>0</v>
      </c>
      <c r="F170" s="8">
        <v>0</v>
      </c>
      <c r="G170" s="8">
        <v>0</v>
      </c>
      <c r="H170" s="8">
        <v>0</v>
      </c>
      <c r="I170" s="9"/>
      <c r="J170" s="10">
        <f>+D170*100/D179</f>
        <v>0</v>
      </c>
    </row>
    <row r="171" spans="1:10" ht="12.75">
      <c r="A171" s="12"/>
      <c r="B171" s="13" t="s">
        <v>12</v>
      </c>
      <c r="C171" s="14">
        <v>11662</v>
      </c>
      <c r="D171" s="14">
        <v>0</v>
      </c>
      <c r="E171" s="14">
        <v>6</v>
      </c>
      <c r="F171" s="14">
        <v>7256</v>
      </c>
      <c r="G171" s="14">
        <v>11346</v>
      </c>
      <c r="H171" s="14">
        <v>0</v>
      </c>
      <c r="I171" s="15">
        <f>+C171+D171+E171-G171-H171</f>
        <v>322</v>
      </c>
      <c r="J171" s="16"/>
    </row>
    <row r="172" spans="1:10" ht="12.75">
      <c r="A172" s="12"/>
      <c r="B172" s="13" t="s">
        <v>13</v>
      </c>
      <c r="C172" s="14">
        <v>8843</v>
      </c>
      <c r="D172" s="14">
        <v>22</v>
      </c>
      <c r="E172" s="14">
        <v>6</v>
      </c>
      <c r="F172" s="14">
        <v>5428</v>
      </c>
      <c r="G172" s="14">
        <v>8781</v>
      </c>
      <c r="H172" s="14">
        <v>0</v>
      </c>
      <c r="I172" s="15">
        <f>+C172+D172+E172-G172-H172</f>
        <v>90</v>
      </c>
      <c r="J172" s="16"/>
    </row>
    <row r="173" spans="1:10" ht="12.75">
      <c r="A173" s="12"/>
      <c r="B173" s="17" t="s">
        <v>14</v>
      </c>
      <c r="C173" s="18">
        <v>0</v>
      </c>
      <c r="D173" s="18">
        <v>17135</v>
      </c>
      <c r="E173" s="18">
        <v>12755</v>
      </c>
      <c r="F173" s="18">
        <v>13</v>
      </c>
      <c r="G173" s="18">
        <v>0</v>
      </c>
      <c r="H173" s="18">
        <v>0</v>
      </c>
      <c r="I173" s="9"/>
      <c r="J173" s="10">
        <f>+D173*100/D180</f>
        <v>45.84615384615385</v>
      </c>
    </row>
    <row r="174" spans="1:10" ht="12.75">
      <c r="A174" s="12"/>
      <c r="B174" s="17" t="s">
        <v>15</v>
      </c>
      <c r="C174" s="18">
        <v>66609</v>
      </c>
      <c r="D174" s="18">
        <v>20240</v>
      </c>
      <c r="E174" s="18">
        <v>31827</v>
      </c>
      <c r="F174" s="18">
        <v>44</v>
      </c>
      <c r="G174" s="18">
        <v>148606</v>
      </c>
      <c r="H174" s="18">
        <v>0</v>
      </c>
      <c r="I174" s="19"/>
      <c r="J174" s="10">
        <f>+D174*100/D180</f>
        <v>54.15384615384615</v>
      </c>
    </row>
    <row r="175" spans="1:10" ht="12.75">
      <c r="A175" s="12"/>
      <c r="B175" s="17" t="s">
        <v>16</v>
      </c>
      <c r="C175" s="18">
        <v>0</v>
      </c>
      <c r="D175" s="18">
        <v>0</v>
      </c>
      <c r="E175" s="18">
        <v>0</v>
      </c>
      <c r="F175" s="18">
        <v>0</v>
      </c>
      <c r="G175" s="18">
        <v>0</v>
      </c>
      <c r="H175" s="18">
        <v>0</v>
      </c>
      <c r="I175" s="9"/>
      <c r="J175" s="10">
        <f>+D175*100/D180</f>
        <v>0</v>
      </c>
    </row>
    <row r="176" spans="1:10" ht="12.75">
      <c r="A176" s="12"/>
      <c r="B176" s="17" t="s">
        <v>17</v>
      </c>
      <c r="C176" s="18">
        <v>0</v>
      </c>
      <c r="D176" s="18">
        <v>0</v>
      </c>
      <c r="E176" s="18">
        <v>0</v>
      </c>
      <c r="F176" s="18">
        <v>0</v>
      </c>
      <c r="G176" s="18">
        <v>0</v>
      </c>
      <c r="H176" s="18">
        <v>0</v>
      </c>
      <c r="I176" s="9"/>
      <c r="J176" s="10">
        <f>+D176*100/D180</f>
        <v>0</v>
      </c>
    </row>
    <row r="177" spans="1:10" ht="12.75">
      <c r="A177" s="12"/>
      <c r="B177" s="17" t="s">
        <v>18</v>
      </c>
      <c r="C177" s="18">
        <v>0</v>
      </c>
      <c r="D177" s="18">
        <v>0</v>
      </c>
      <c r="E177" s="18">
        <v>0</v>
      </c>
      <c r="F177" s="18">
        <v>0</v>
      </c>
      <c r="G177" s="18">
        <v>0</v>
      </c>
      <c r="H177" s="18">
        <v>0</v>
      </c>
      <c r="I177" s="9"/>
      <c r="J177" s="10">
        <f>+D177*100/D180</f>
        <v>0</v>
      </c>
    </row>
    <row r="178" spans="1:10" ht="12.75">
      <c r="A178" s="12"/>
      <c r="B178" s="20" t="s">
        <v>19</v>
      </c>
      <c r="C178" s="21">
        <v>0</v>
      </c>
      <c r="D178" s="21">
        <v>0</v>
      </c>
      <c r="E178" s="21">
        <v>6</v>
      </c>
      <c r="F178" s="21">
        <v>0</v>
      </c>
      <c r="G178" s="21">
        <v>6</v>
      </c>
      <c r="H178" s="21">
        <v>0</v>
      </c>
      <c r="I178" s="15">
        <f>+C178+D178+E178-G178-H178</f>
        <v>0</v>
      </c>
      <c r="J178" s="16"/>
    </row>
    <row r="179" spans="1:10" ht="12.75">
      <c r="A179" s="12"/>
      <c r="B179" s="7" t="s">
        <v>20</v>
      </c>
      <c r="C179" s="8">
        <f aca="true" t="shared" si="33" ref="C179:H179">SUM(C167:C170)</f>
        <v>2674</v>
      </c>
      <c r="D179" s="8">
        <f t="shared" si="33"/>
        <v>15473</v>
      </c>
      <c r="E179" s="8">
        <f t="shared" si="33"/>
        <v>24</v>
      </c>
      <c r="F179" s="8">
        <f t="shared" si="33"/>
        <v>301</v>
      </c>
      <c r="G179" s="8">
        <f t="shared" si="33"/>
        <v>18137</v>
      </c>
      <c r="H179" s="8">
        <f t="shared" si="33"/>
        <v>1</v>
      </c>
      <c r="I179" s="15">
        <f>+C179+D179+E179-G179-H179</f>
        <v>33</v>
      </c>
      <c r="J179" s="16"/>
    </row>
    <row r="180" spans="1:10" ht="12.75">
      <c r="A180" s="12"/>
      <c r="B180" s="17" t="s">
        <v>21</v>
      </c>
      <c r="C180" s="18">
        <f aca="true" t="shared" si="34" ref="C180:H180">SUM(C173:C177)</f>
        <v>66609</v>
      </c>
      <c r="D180" s="18">
        <f t="shared" si="34"/>
        <v>37375</v>
      </c>
      <c r="E180" s="18">
        <f t="shared" si="34"/>
        <v>44582</v>
      </c>
      <c r="F180" s="18">
        <f t="shared" si="34"/>
        <v>57</v>
      </c>
      <c r="G180" s="18">
        <f t="shared" si="34"/>
        <v>148606</v>
      </c>
      <c r="H180" s="18">
        <f t="shared" si="34"/>
        <v>0</v>
      </c>
      <c r="I180" s="15">
        <f>+C180+D180+E180-G180-H180</f>
        <v>-40</v>
      </c>
      <c r="J180" s="16"/>
    </row>
    <row r="181" spans="1:10" ht="12.75">
      <c r="A181" s="12"/>
      <c r="B181" s="22" t="s">
        <v>22</v>
      </c>
      <c r="C181" s="23">
        <f aca="true" t="shared" si="35" ref="C181:H181">SUM(C179:C180)+C171+C172+C178</f>
        <v>89788</v>
      </c>
      <c r="D181" s="23">
        <f t="shared" si="35"/>
        <v>52870</v>
      </c>
      <c r="E181" s="23">
        <f t="shared" si="35"/>
        <v>44624</v>
      </c>
      <c r="F181" s="23">
        <f t="shared" si="35"/>
        <v>13042</v>
      </c>
      <c r="G181" s="23">
        <f t="shared" si="35"/>
        <v>186876</v>
      </c>
      <c r="H181" s="23">
        <f t="shared" si="35"/>
        <v>1</v>
      </c>
      <c r="I181" s="24">
        <f>+C181+D181+E181-G181-H181</f>
        <v>405</v>
      </c>
      <c r="J181" s="16"/>
    </row>
    <row r="182" spans="1:10" ht="12.75">
      <c r="A182" s="6">
        <f>A167+1</f>
        <v>40793</v>
      </c>
      <c r="B182" s="7" t="s">
        <v>9</v>
      </c>
      <c r="C182" s="8">
        <v>0</v>
      </c>
      <c r="D182" s="8">
        <v>5656</v>
      </c>
      <c r="E182" s="8">
        <v>1</v>
      </c>
      <c r="F182" s="8">
        <v>126</v>
      </c>
      <c r="G182" s="8">
        <v>16237</v>
      </c>
      <c r="H182" s="8">
        <v>0</v>
      </c>
      <c r="I182" s="9"/>
      <c r="J182" s="10">
        <f>+D182*100/D194</f>
        <v>39.81976907913264</v>
      </c>
    </row>
    <row r="183" spans="1:10" ht="12.75">
      <c r="A183" s="25" t="str">
        <f>IF(WEEKDAY(A182)=1,"SUN",IF(WEEKDAY(A182)=2,"MON",IF(WEEKDAY(A182)=3,"TUE",IF(WEEKDAY(A182)=4,"WED",IF(WEEKDAY(A182)=5,"THU",IF(WEEKDAY(A182)=6,"FRI","SAT"))))))</f>
        <v>WED</v>
      </c>
      <c r="B183" s="7" t="s">
        <v>10</v>
      </c>
      <c r="C183" s="8">
        <v>2031</v>
      </c>
      <c r="D183" s="8">
        <v>3956</v>
      </c>
      <c r="E183" s="8">
        <v>23</v>
      </c>
      <c r="F183" s="8">
        <v>124</v>
      </c>
      <c r="G183" s="8">
        <v>0</v>
      </c>
      <c r="H183" s="8">
        <v>0</v>
      </c>
      <c r="I183" s="9"/>
      <c r="J183" s="10">
        <f>+D183*100/D194</f>
        <v>27.851309490284425</v>
      </c>
    </row>
    <row r="184" spans="1:10" ht="12.75">
      <c r="A184" s="12"/>
      <c r="B184" s="7" t="s">
        <v>11</v>
      </c>
      <c r="C184" s="8">
        <v>0</v>
      </c>
      <c r="D184" s="8">
        <v>4592</v>
      </c>
      <c r="E184" s="8">
        <v>0</v>
      </c>
      <c r="F184" s="8">
        <v>73</v>
      </c>
      <c r="G184" s="8">
        <v>0</v>
      </c>
      <c r="H184" s="8">
        <v>0</v>
      </c>
      <c r="I184" s="9"/>
      <c r="J184" s="10">
        <f>+D184*100/D194</f>
        <v>32.32892143058294</v>
      </c>
    </row>
    <row r="185" spans="1:10" ht="12.75">
      <c r="A185" s="12"/>
      <c r="B185" s="7" t="s">
        <v>23</v>
      </c>
      <c r="C185" s="8">
        <v>0</v>
      </c>
      <c r="D185" s="8">
        <v>0</v>
      </c>
      <c r="E185" s="8">
        <v>0</v>
      </c>
      <c r="F185" s="8">
        <v>0</v>
      </c>
      <c r="G185" s="8">
        <v>0</v>
      </c>
      <c r="H185" s="8">
        <v>0</v>
      </c>
      <c r="I185" s="9"/>
      <c r="J185" s="10">
        <f>+D185*100/D194</f>
        <v>0</v>
      </c>
    </row>
    <row r="186" spans="1:10" ht="12.75">
      <c r="A186" s="12"/>
      <c r="B186" s="13" t="s">
        <v>12</v>
      </c>
      <c r="C186" s="14">
        <v>12417</v>
      </c>
      <c r="D186" s="14">
        <v>0</v>
      </c>
      <c r="E186" s="14">
        <v>6</v>
      </c>
      <c r="F186" s="14">
        <v>7600</v>
      </c>
      <c r="G186" s="14">
        <v>12101</v>
      </c>
      <c r="H186" s="14">
        <v>0</v>
      </c>
      <c r="I186" s="15">
        <f>+C186+D186+E186-G186-H186</f>
        <v>322</v>
      </c>
      <c r="J186" s="16"/>
    </row>
    <row r="187" spans="1:10" ht="12.75">
      <c r="A187" s="12"/>
      <c r="B187" s="13" t="s">
        <v>13</v>
      </c>
      <c r="C187" s="14">
        <v>10143</v>
      </c>
      <c r="D187" s="14">
        <v>39</v>
      </c>
      <c r="E187" s="14">
        <v>6</v>
      </c>
      <c r="F187" s="14">
        <v>6224</v>
      </c>
      <c r="G187" s="14">
        <v>10116</v>
      </c>
      <c r="H187" s="14">
        <v>0</v>
      </c>
      <c r="I187" s="15">
        <f>+C187+D187+E187-G187-H187</f>
        <v>72</v>
      </c>
      <c r="J187" s="16"/>
    </row>
    <row r="188" spans="1:10" ht="12.75">
      <c r="A188" s="12"/>
      <c r="B188" s="17" t="s">
        <v>14</v>
      </c>
      <c r="C188" s="18">
        <v>0</v>
      </c>
      <c r="D188" s="18">
        <v>13456</v>
      </c>
      <c r="E188" s="18">
        <v>12514</v>
      </c>
      <c r="F188" s="18">
        <v>27</v>
      </c>
      <c r="G188" s="18">
        <v>0</v>
      </c>
      <c r="H188" s="18">
        <v>0</v>
      </c>
      <c r="I188" s="9"/>
      <c r="J188" s="10">
        <f>+D188*100/D195</f>
        <v>44.092011272036174</v>
      </c>
    </row>
    <row r="189" spans="1:10" ht="12.75">
      <c r="A189" s="12"/>
      <c r="B189" s="17" t="s">
        <v>15</v>
      </c>
      <c r="C189" s="18">
        <v>69534</v>
      </c>
      <c r="D189" s="18">
        <v>17062</v>
      </c>
      <c r="E189" s="18">
        <v>30459</v>
      </c>
      <c r="F189" s="18">
        <v>55</v>
      </c>
      <c r="G189" s="18">
        <v>142960</v>
      </c>
      <c r="H189" s="18">
        <v>1</v>
      </c>
      <c r="I189" s="19"/>
      <c r="J189" s="10">
        <f>+D189*100/D195</f>
        <v>55.907988727963826</v>
      </c>
    </row>
    <row r="190" spans="1:10" ht="12.75">
      <c r="A190" s="12"/>
      <c r="B190" s="17" t="s">
        <v>16</v>
      </c>
      <c r="C190" s="18">
        <v>0</v>
      </c>
      <c r="D190" s="18">
        <v>0</v>
      </c>
      <c r="E190" s="18">
        <v>0</v>
      </c>
      <c r="F190" s="18">
        <v>0</v>
      </c>
      <c r="G190" s="18">
        <v>0</v>
      </c>
      <c r="H190" s="18">
        <v>0</v>
      </c>
      <c r="I190" s="9"/>
      <c r="J190" s="10">
        <f>+D190*100/D195</f>
        <v>0</v>
      </c>
    </row>
    <row r="191" spans="1:10" ht="12.75">
      <c r="A191" s="12"/>
      <c r="B191" s="17" t="s">
        <v>17</v>
      </c>
      <c r="C191" s="18">
        <v>0</v>
      </c>
      <c r="D191" s="18">
        <v>0</v>
      </c>
      <c r="E191" s="18">
        <v>0</v>
      </c>
      <c r="F191" s="18">
        <v>0</v>
      </c>
      <c r="G191" s="18">
        <v>0</v>
      </c>
      <c r="H191" s="18">
        <v>0</v>
      </c>
      <c r="I191" s="9"/>
      <c r="J191" s="10">
        <f>+D191*100/D195</f>
        <v>0</v>
      </c>
    </row>
    <row r="192" spans="1:10" ht="12.75">
      <c r="A192" s="12"/>
      <c r="B192" s="17" t="s">
        <v>18</v>
      </c>
      <c r="C192" s="18">
        <v>0</v>
      </c>
      <c r="D192" s="18">
        <v>0</v>
      </c>
      <c r="E192" s="18">
        <v>0</v>
      </c>
      <c r="F192" s="18">
        <v>0</v>
      </c>
      <c r="G192" s="18">
        <v>0</v>
      </c>
      <c r="H192" s="18">
        <v>0</v>
      </c>
      <c r="I192" s="9"/>
      <c r="J192" s="10">
        <f>+D192*100/D195</f>
        <v>0</v>
      </c>
    </row>
    <row r="193" spans="1:10" ht="12.75">
      <c r="A193" s="12"/>
      <c r="B193" s="20" t="s">
        <v>19</v>
      </c>
      <c r="C193" s="21">
        <v>0</v>
      </c>
      <c r="D193" s="21">
        <v>0</v>
      </c>
      <c r="E193" s="21">
        <v>6</v>
      </c>
      <c r="F193" s="21">
        <v>0</v>
      </c>
      <c r="G193" s="21">
        <v>6</v>
      </c>
      <c r="H193" s="21">
        <v>0</v>
      </c>
      <c r="I193" s="15">
        <f>+C193+D193+E193-G193-H193</f>
        <v>0</v>
      </c>
      <c r="J193" s="16"/>
    </row>
    <row r="194" spans="1:10" ht="12.75">
      <c r="A194" s="12"/>
      <c r="B194" s="7" t="s">
        <v>20</v>
      </c>
      <c r="C194" s="8">
        <f aca="true" t="shared" si="36" ref="C194:H194">SUM(C182:C185)</f>
        <v>2031</v>
      </c>
      <c r="D194" s="8">
        <f t="shared" si="36"/>
        <v>14204</v>
      </c>
      <c r="E194" s="8">
        <f t="shared" si="36"/>
        <v>24</v>
      </c>
      <c r="F194" s="8">
        <f t="shared" si="36"/>
        <v>323</v>
      </c>
      <c r="G194" s="8">
        <f t="shared" si="36"/>
        <v>16237</v>
      </c>
      <c r="H194" s="8">
        <f t="shared" si="36"/>
        <v>0</v>
      </c>
      <c r="I194" s="15">
        <f>+C194+D194+E194-G194-H194</f>
        <v>22</v>
      </c>
      <c r="J194" s="16"/>
    </row>
    <row r="195" spans="1:10" ht="12.75">
      <c r="A195" s="12"/>
      <c r="B195" s="17" t="s">
        <v>21</v>
      </c>
      <c r="C195" s="18">
        <f aca="true" t="shared" si="37" ref="C195:H195">SUM(C188:C192)</f>
        <v>69534</v>
      </c>
      <c r="D195" s="18">
        <f t="shared" si="37"/>
        <v>30518</v>
      </c>
      <c r="E195" s="18">
        <f t="shared" si="37"/>
        <v>42973</v>
      </c>
      <c r="F195" s="18">
        <f t="shared" si="37"/>
        <v>82</v>
      </c>
      <c r="G195" s="18">
        <f t="shared" si="37"/>
        <v>142960</v>
      </c>
      <c r="H195" s="18">
        <f t="shared" si="37"/>
        <v>1</v>
      </c>
      <c r="I195" s="15">
        <f>+C195+D195+E195-G195-H195</f>
        <v>64</v>
      </c>
      <c r="J195" s="16"/>
    </row>
    <row r="196" spans="1:10" ht="12.75">
      <c r="A196" s="12"/>
      <c r="B196" s="22" t="s">
        <v>22</v>
      </c>
      <c r="C196" s="23">
        <f aca="true" t="shared" si="38" ref="C196:H196">SUM(C194:C195)+C186+C187+C193</f>
        <v>94125</v>
      </c>
      <c r="D196" s="23">
        <f t="shared" si="38"/>
        <v>44761</v>
      </c>
      <c r="E196" s="23">
        <f t="shared" si="38"/>
        <v>43015</v>
      </c>
      <c r="F196" s="23">
        <f t="shared" si="38"/>
        <v>14229</v>
      </c>
      <c r="G196" s="23">
        <f t="shared" si="38"/>
        <v>181420</v>
      </c>
      <c r="H196" s="23">
        <f t="shared" si="38"/>
        <v>1</v>
      </c>
      <c r="I196" s="24">
        <f>+C196+D196+E196-G196-H196</f>
        <v>480</v>
      </c>
      <c r="J196" s="16"/>
    </row>
    <row r="197" spans="1:10" ht="12.75">
      <c r="A197" s="6">
        <f>A182+1</f>
        <v>40794</v>
      </c>
      <c r="B197" s="7" t="s">
        <v>9</v>
      </c>
      <c r="C197" s="8">
        <v>0</v>
      </c>
      <c r="D197" s="8">
        <v>5279</v>
      </c>
      <c r="E197" s="8">
        <v>7</v>
      </c>
      <c r="F197" s="8">
        <v>83</v>
      </c>
      <c r="G197" s="8">
        <v>16413</v>
      </c>
      <c r="H197" s="8">
        <v>1</v>
      </c>
      <c r="I197" s="9"/>
      <c r="J197" s="10">
        <f>+D197*100/D209</f>
        <v>36.708156595507965</v>
      </c>
    </row>
    <row r="198" spans="1:10" ht="12.75">
      <c r="A198" s="25" t="str">
        <f>IF(WEEKDAY(A197)=1,"SUN",IF(WEEKDAY(A197)=2,"MON",IF(WEEKDAY(A197)=3,"TUE",IF(WEEKDAY(A197)=4,"WED",IF(WEEKDAY(A197)=5,"THU",IF(WEEKDAY(A197)=6,"FRI","SAT"))))))</f>
        <v>THU</v>
      </c>
      <c r="B198" s="7" t="s">
        <v>10</v>
      </c>
      <c r="C198" s="8">
        <v>2039</v>
      </c>
      <c r="D198" s="8">
        <v>4294</v>
      </c>
      <c r="E198" s="8">
        <v>17</v>
      </c>
      <c r="F198" s="8">
        <v>114</v>
      </c>
      <c r="G198" s="8">
        <v>0</v>
      </c>
      <c r="H198" s="8">
        <v>0</v>
      </c>
      <c r="I198" s="9"/>
      <c r="J198" s="10">
        <f>+D198*100/D209</f>
        <v>29.85884152701481</v>
      </c>
    </row>
    <row r="199" spans="1:10" ht="12.75">
      <c r="A199" s="12"/>
      <c r="B199" s="7" t="s">
        <v>11</v>
      </c>
      <c r="C199" s="8">
        <v>0</v>
      </c>
      <c r="D199" s="8">
        <v>4808</v>
      </c>
      <c r="E199" s="8">
        <v>0</v>
      </c>
      <c r="F199" s="8">
        <v>98</v>
      </c>
      <c r="G199" s="8">
        <v>0</v>
      </c>
      <c r="H199" s="8">
        <v>0</v>
      </c>
      <c r="I199" s="9"/>
      <c r="J199" s="10">
        <f>+D199*100/D209</f>
        <v>33.433001877477224</v>
      </c>
    </row>
    <row r="200" spans="1:10" ht="12.75">
      <c r="A200" s="12"/>
      <c r="B200" s="7" t="s">
        <v>23</v>
      </c>
      <c r="C200" s="8">
        <v>0</v>
      </c>
      <c r="D200" s="8">
        <v>0</v>
      </c>
      <c r="E200" s="8">
        <v>0</v>
      </c>
      <c r="F200" s="8">
        <v>0</v>
      </c>
      <c r="G200" s="8">
        <v>0</v>
      </c>
      <c r="H200" s="8">
        <v>0</v>
      </c>
      <c r="I200" s="9"/>
      <c r="J200" s="10">
        <f>+D200*100/D209</f>
        <v>0</v>
      </c>
    </row>
    <row r="201" spans="1:10" ht="12.75">
      <c r="A201" s="12"/>
      <c r="B201" s="13" t="s">
        <v>12</v>
      </c>
      <c r="C201" s="14">
        <v>13265</v>
      </c>
      <c r="D201" s="14">
        <v>0</v>
      </c>
      <c r="E201" s="14">
        <v>6</v>
      </c>
      <c r="F201" s="14">
        <v>8232</v>
      </c>
      <c r="G201" s="14">
        <v>12817</v>
      </c>
      <c r="H201" s="14">
        <v>0</v>
      </c>
      <c r="I201" s="15">
        <f>+C201+D201+E201-G201-H201</f>
        <v>454</v>
      </c>
      <c r="J201" s="16"/>
    </row>
    <row r="202" spans="1:10" ht="12.75">
      <c r="A202" s="12"/>
      <c r="B202" s="13" t="s">
        <v>13</v>
      </c>
      <c r="C202" s="14">
        <v>10565</v>
      </c>
      <c r="D202" s="14">
        <v>26</v>
      </c>
      <c r="E202" s="14">
        <v>6</v>
      </c>
      <c r="F202" s="14">
        <v>6335</v>
      </c>
      <c r="G202" s="14">
        <v>10517</v>
      </c>
      <c r="H202" s="14">
        <v>0</v>
      </c>
      <c r="I202" s="15">
        <f>+C202+D202+E202-G202-H202</f>
        <v>80</v>
      </c>
      <c r="J202" s="16"/>
    </row>
    <row r="203" spans="1:10" ht="12.75">
      <c r="A203" s="12"/>
      <c r="B203" s="17" t="s">
        <v>14</v>
      </c>
      <c r="C203" s="18">
        <v>0</v>
      </c>
      <c r="D203" s="18">
        <v>15566</v>
      </c>
      <c r="E203" s="18">
        <v>13353</v>
      </c>
      <c r="F203" s="18">
        <v>45</v>
      </c>
      <c r="G203" s="18">
        <v>0</v>
      </c>
      <c r="H203" s="18">
        <v>0</v>
      </c>
      <c r="I203" s="9"/>
      <c r="J203" s="10">
        <f>+D203*100/D210</f>
        <v>44.972841788974925</v>
      </c>
    </row>
    <row r="204" spans="1:10" ht="12.75">
      <c r="A204" s="12"/>
      <c r="B204" s="17" t="s">
        <v>15</v>
      </c>
      <c r="C204" s="18">
        <v>66508</v>
      </c>
      <c r="D204" s="18">
        <v>19046</v>
      </c>
      <c r="E204" s="18">
        <v>29911</v>
      </c>
      <c r="F204" s="18">
        <v>73</v>
      </c>
      <c r="G204" s="18">
        <v>144337</v>
      </c>
      <c r="H204" s="18">
        <v>2</v>
      </c>
      <c r="I204" s="19"/>
      <c r="J204" s="10">
        <f>+D204*100/D210</f>
        <v>55.027158211025075</v>
      </c>
    </row>
    <row r="205" spans="1:10" ht="12.75">
      <c r="A205" s="12"/>
      <c r="B205" s="17" t="s">
        <v>16</v>
      </c>
      <c r="C205" s="18">
        <v>0</v>
      </c>
      <c r="D205" s="18">
        <v>0</v>
      </c>
      <c r="E205" s="18">
        <v>0</v>
      </c>
      <c r="F205" s="18">
        <v>0</v>
      </c>
      <c r="G205" s="18">
        <v>0</v>
      </c>
      <c r="H205" s="18">
        <v>0</v>
      </c>
      <c r="I205" s="9"/>
      <c r="J205" s="10">
        <f>+D205*100/D210</f>
        <v>0</v>
      </c>
    </row>
    <row r="206" spans="1:10" ht="12.75">
      <c r="A206" s="12"/>
      <c r="B206" s="17" t="s">
        <v>17</v>
      </c>
      <c r="C206" s="18">
        <v>0</v>
      </c>
      <c r="D206" s="18">
        <v>0</v>
      </c>
      <c r="E206" s="18">
        <v>0</v>
      </c>
      <c r="F206" s="18">
        <v>0</v>
      </c>
      <c r="G206" s="18">
        <v>0</v>
      </c>
      <c r="H206" s="18">
        <v>0</v>
      </c>
      <c r="I206" s="9"/>
      <c r="J206" s="10">
        <f>+D206*100/D210</f>
        <v>0</v>
      </c>
    </row>
    <row r="207" spans="1:10" ht="12.75">
      <c r="A207" s="12"/>
      <c r="B207" s="17" t="s">
        <v>18</v>
      </c>
      <c r="C207" s="18">
        <v>0</v>
      </c>
      <c r="D207" s="18">
        <v>0</v>
      </c>
      <c r="E207" s="18">
        <v>0</v>
      </c>
      <c r="F207" s="18">
        <v>0</v>
      </c>
      <c r="G207" s="18">
        <v>0</v>
      </c>
      <c r="H207" s="18">
        <v>0</v>
      </c>
      <c r="I207" s="9"/>
      <c r="J207" s="10">
        <f>+D207*100/D210</f>
        <v>0</v>
      </c>
    </row>
    <row r="208" spans="1:10" ht="12.75">
      <c r="A208" s="12"/>
      <c r="B208" s="20" t="s">
        <v>19</v>
      </c>
      <c r="C208" s="21">
        <v>1</v>
      </c>
      <c r="D208" s="21">
        <v>0</v>
      </c>
      <c r="E208" s="21">
        <v>6</v>
      </c>
      <c r="F208" s="21">
        <v>0</v>
      </c>
      <c r="G208" s="21">
        <v>7</v>
      </c>
      <c r="H208" s="21">
        <v>0</v>
      </c>
      <c r="I208" s="15">
        <f>+C208+D208+E208-G208-H208</f>
        <v>0</v>
      </c>
      <c r="J208" s="16"/>
    </row>
    <row r="209" spans="1:10" ht="12.75">
      <c r="A209" s="12"/>
      <c r="B209" s="7" t="s">
        <v>20</v>
      </c>
      <c r="C209" s="8">
        <f aca="true" t="shared" si="39" ref="C209:H209">SUM(C197:C200)</f>
        <v>2039</v>
      </c>
      <c r="D209" s="8">
        <f t="shared" si="39"/>
        <v>14381</v>
      </c>
      <c r="E209" s="8">
        <f t="shared" si="39"/>
        <v>24</v>
      </c>
      <c r="F209" s="8">
        <f t="shared" si="39"/>
        <v>295</v>
      </c>
      <c r="G209" s="8">
        <f t="shared" si="39"/>
        <v>16413</v>
      </c>
      <c r="H209" s="8">
        <f t="shared" si="39"/>
        <v>1</v>
      </c>
      <c r="I209" s="15">
        <f>+C209+D209+E209-G209-H209</f>
        <v>30</v>
      </c>
      <c r="J209" s="16"/>
    </row>
    <row r="210" spans="1:10" ht="12.75">
      <c r="A210" s="12"/>
      <c r="B210" s="17" t="s">
        <v>21</v>
      </c>
      <c r="C210" s="18">
        <f aca="true" t="shared" si="40" ref="C210:H210">SUM(C203:C207)</f>
        <v>66508</v>
      </c>
      <c r="D210" s="18">
        <f t="shared" si="40"/>
        <v>34612</v>
      </c>
      <c r="E210" s="18">
        <f t="shared" si="40"/>
        <v>43264</v>
      </c>
      <c r="F210" s="18">
        <f t="shared" si="40"/>
        <v>118</v>
      </c>
      <c r="G210" s="18">
        <f t="shared" si="40"/>
        <v>144337</v>
      </c>
      <c r="H210" s="18">
        <f t="shared" si="40"/>
        <v>2</v>
      </c>
      <c r="I210" s="15">
        <f>+C210+D210+E210-G210-H210</f>
        <v>45</v>
      </c>
      <c r="J210" s="16"/>
    </row>
    <row r="211" spans="1:10" ht="12.75">
      <c r="A211" s="12"/>
      <c r="B211" s="22" t="s">
        <v>22</v>
      </c>
      <c r="C211" s="23">
        <f aca="true" t="shared" si="41" ref="C211:H211">SUM(C209:C210)+C201+C202+C208</f>
        <v>92378</v>
      </c>
      <c r="D211" s="23">
        <f t="shared" si="41"/>
        <v>49019</v>
      </c>
      <c r="E211" s="23">
        <f t="shared" si="41"/>
        <v>43306</v>
      </c>
      <c r="F211" s="23">
        <f t="shared" si="41"/>
        <v>14980</v>
      </c>
      <c r="G211" s="23">
        <f t="shared" si="41"/>
        <v>184091</v>
      </c>
      <c r="H211" s="23">
        <f t="shared" si="41"/>
        <v>3</v>
      </c>
      <c r="I211" s="24">
        <f>+C211+D211+E211-G211-H211</f>
        <v>609</v>
      </c>
      <c r="J211" s="16"/>
    </row>
    <row r="212" spans="1:10" ht="12.75">
      <c r="A212" s="6">
        <f>A197+1</f>
        <v>40795</v>
      </c>
      <c r="B212" s="7" t="s">
        <v>9</v>
      </c>
      <c r="C212" s="8">
        <v>0</v>
      </c>
      <c r="D212" s="8">
        <v>5413</v>
      </c>
      <c r="E212" s="8">
        <v>17</v>
      </c>
      <c r="F212" s="8">
        <v>64</v>
      </c>
      <c r="G212" s="8">
        <v>16626</v>
      </c>
      <c r="H212" s="8">
        <v>1</v>
      </c>
      <c r="I212" s="9"/>
      <c r="J212" s="10">
        <f>+D212*100/D224</f>
        <v>36.91101261506989</v>
      </c>
    </row>
    <row r="213" spans="1:10" ht="12.75">
      <c r="A213" s="25" t="str">
        <f>IF(WEEKDAY(A212)=1,"SUN",IF(WEEKDAY(A212)=2,"MON",IF(WEEKDAY(A212)=3,"TUE",IF(WEEKDAY(A212)=4,"WED",IF(WEEKDAY(A212)=5,"THU",IF(WEEKDAY(A212)=6,"FRI","SAT"))))))</f>
        <v>FRI</v>
      </c>
      <c r="B213" s="7" t="s">
        <v>10</v>
      </c>
      <c r="C213" s="8">
        <v>1955</v>
      </c>
      <c r="D213" s="8">
        <v>4423</v>
      </c>
      <c r="E213" s="8">
        <v>7</v>
      </c>
      <c r="F213" s="8">
        <v>79</v>
      </c>
      <c r="G213" s="8">
        <v>0</v>
      </c>
      <c r="H213" s="8">
        <v>0</v>
      </c>
      <c r="I213" s="9"/>
      <c r="J213" s="10">
        <f>+D213*100/D224</f>
        <v>30.160245482441187</v>
      </c>
    </row>
    <row r="214" spans="1:10" ht="12.75">
      <c r="A214" s="12"/>
      <c r="B214" s="7" t="s">
        <v>11</v>
      </c>
      <c r="C214" s="8">
        <v>0</v>
      </c>
      <c r="D214" s="8">
        <v>4829</v>
      </c>
      <c r="E214" s="8">
        <v>0</v>
      </c>
      <c r="F214" s="8">
        <v>69</v>
      </c>
      <c r="G214" s="8">
        <v>0</v>
      </c>
      <c r="H214" s="8">
        <v>0</v>
      </c>
      <c r="I214" s="9"/>
      <c r="J214" s="10">
        <f>+D214*100/D224</f>
        <v>32.928741902488916</v>
      </c>
    </row>
    <row r="215" spans="1:10" ht="12.75">
      <c r="A215" s="12"/>
      <c r="B215" s="7" t="s">
        <v>23</v>
      </c>
      <c r="C215" s="8">
        <v>0</v>
      </c>
      <c r="D215" s="8">
        <v>0</v>
      </c>
      <c r="E215" s="8">
        <v>0</v>
      </c>
      <c r="F215" s="8">
        <v>0</v>
      </c>
      <c r="G215" s="8">
        <v>0</v>
      </c>
      <c r="H215" s="8">
        <v>0</v>
      </c>
      <c r="I215" s="9"/>
      <c r="J215" s="10">
        <f>+D215*100/D224</f>
        <v>0</v>
      </c>
    </row>
    <row r="216" spans="1:10" ht="12.75">
      <c r="A216" s="12"/>
      <c r="B216" s="13" t="s">
        <v>12</v>
      </c>
      <c r="C216" s="14">
        <v>13149</v>
      </c>
      <c r="D216" s="14">
        <v>0</v>
      </c>
      <c r="E216" s="14">
        <v>6</v>
      </c>
      <c r="F216" s="14">
        <v>8204</v>
      </c>
      <c r="G216" s="14">
        <v>12773</v>
      </c>
      <c r="H216" s="14">
        <v>0</v>
      </c>
      <c r="I216" s="15">
        <f>+C216+D216+E216-G216-H216</f>
        <v>382</v>
      </c>
      <c r="J216" s="16"/>
    </row>
    <row r="217" spans="1:10" ht="12.75">
      <c r="A217" s="12"/>
      <c r="B217" s="13" t="s">
        <v>13</v>
      </c>
      <c r="C217" s="14">
        <v>10709</v>
      </c>
      <c r="D217" s="14">
        <v>16</v>
      </c>
      <c r="E217" s="14">
        <v>6</v>
      </c>
      <c r="F217" s="14">
        <v>6417</v>
      </c>
      <c r="G217" s="14">
        <v>10661</v>
      </c>
      <c r="H217" s="14">
        <v>0</v>
      </c>
      <c r="I217" s="15">
        <f>+C217+D217+E217-G217-H217</f>
        <v>70</v>
      </c>
      <c r="J217" s="16"/>
    </row>
    <row r="218" spans="1:10" ht="12.75">
      <c r="A218" s="12"/>
      <c r="B218" s="17" t="s">
        <v>14</v>
      </c>
      <c r="C218" s="18">
        <v>0</v>
      </c>
      <c r="D218" s="18">
        <v>13746</v>
      </c>
      <c r="E218" s="18">
        <v>12906</v>
      </c>
      <c r="F218" s="18">
        <v>8</v>
      </c>
      <c r="G218" s="18">
        <v>0</v>
      </c>
      <c r="H218" s="18">
        <v>0</v>
      </c>
      <c r="I218" s="9"/>
      <c r="J218" s="10">
        <f>+D218*100/D225</f>
        <v>44.52145748987854</v>
      </c>
    </row>
    <row r="219" spans="1:10" ht="12.75">
      <c r="A219" s="12"/>
      <c r="B219" s="17" t="s">
        <v>15</v>
      </c>
      <c r="C219" s="18">
        <v>63154</v>
      </c>
      <c r="D219" s="18">
        <v>17129</v>
      </c>
      <c r="E219" s="18">
        <v>30557</v>
      </c>
      <c r="F219" s="18">
        <v>28</v>
      </c>
      <c r="G219" s="18">
        <v>137464</v>
      </c>
      <c r="H219" s="18">
        <v>1</v>
      </c>
      <c r="I219" s="19"/>
      <c r="J219" s="10">
        <f>+D219*100/D225</f>
        <v>55.47854251012146</v>
      </c>
    </row>
    <row r="220" spans="1:10" ht="12.75">
      <c r="A220" s="12"/>
      <c r="B220" s="17" t="s">
        <v>16</v>
      </c>
      <c r="C220" s="18">
        <v>0</v>
      </c>
      <c r="D220" s="18">
        <v>0</v>
      </c>
      <c r="E220" s="18">
        <v>0</v>
      </c>
      <c r="F220" s="18">
        <v>0</v>
      </c>
      <c r="G220" s="18">
        <v>0</v>
      </c>
      <c r="H220" s="18">
        <v>0</v>
      </c>
      <c r="I220" s="9"/>
      <c r="J220" s="10">
        <f>+D220*100/D225</f>
        <v>0</v>
      </c>
    </row>
    <row r="221" spans="1:10" ht="12.75">
      <c r="A221" s="12"/>
      <c r="B221" s="17" t="s">
        <v>17</v>
      </c>
      <c r="C221" s="18">
        <v>0</v>
      </c>
      <c r="D221" s="18">
        <v>0</v>
      </c>
      <c r="E221" s="18">
        <v>0</v>
      </c>
      <c r="F221" s="18">
        <v>0</v>
      </c>
      <c r="G221" s="18">
        <v>0</v>
      </c>
      <c r="H221" s="18">
        <v>0</v>
      </c>
      <c r="I221" s="9"/>
      <c r="J221" s="10">
        <f>+D221*100/D225</f>
        <v>0</v>
      </c>
    </row>
    <row r="222" spans="1:10" ht="12.75">
      <c r="A222" s="12"/>
      <c r="B222" s="17" t="s">
        <v>18</v>
      </c>
      <c r="C222" s="18">
        <v>0</v>
      </c>
      <c r="D222" s="18">
        <v>0</v>
      </c>
      <c r="E222" s="18">
        <v>0</v>
      </c>
      <c r="F222" s="18">
        <v>0</v>
      </c>
      <c r="G222" s="18">
        <v>0</v>
      </c>
      <c r="H222" s="18">
        <v>0</v>
      </c>
      <c r="I222" s="9"/>
      <c r="J222" s="10">
        <f>+D222*100/D225</f>
        <v>0</v>
      </c>
    </row>
    <row r="223" spans="1:10" ht="12.75">
      <c r="A223" s="12"/>
      <c r="B223" s="20" t="s">
        <v>19</v>
      </c>
      <c r="C223" s="21">
        <v>2</v>
      </c>
      <c r="D223" s="21">
        <v>0</v>
      </c>
      <c r="E223" s="21">
        <v>6</v>
      </c>
      <c r="F223" s="21">
        <v>0</v>
      </c>
      <c r="G223" s="21">
        <v>8</v>
      </c>
      <c r="H223" s="21">
        <v>0</v>
      </c>
      <c r="I223" s="15">
        <f>+C223+D223+E223-G223-H223</f>
        <v>0</v>
      </c>
      <c r="J223" s="16"/>
    </row>
    <row r="224" spans="1:10" ht="12.75">
      <c r="A224" s="12"/>
      <c r="B224" s="7" t="s">
        <v>20</v>
      </c>
      <c r="C224" s="8">
        <f aca="true" t="shared" si="42" ref="C224:H224">SUM(C212:C215)</f>
        <v>1955</v>
      </c>
      <c r="D224" s="8">
        <f t="shared" si="42"/>
        <v>14665</v>
      </c>
      <c r="E224" s="8">
        <f t="shared" si="42"/>
        <v>24</v>
      </c>
      <c r="F224" s="8">
        <f t="shared" si="42"/>
        <v>212</v>
      </c>
      <c r="G224" s="8">
        <f t="shared" si="42"/>
        <v>16626</v>
      </c>
      <c r="H224" s="8">
        <f t="shared" si="42"/>
        <v>1</v>
      </c>
      <c r="I224" s="15">
        <f>+C224+D224+E224-G224-H224</f>
        <v>17</v>
      </c>
      <c r="J224" s="16"/>
    </row>
    <row r="225" spans="1:10" ht="12.75">
      <c r="A225" s="12"/>
      <c r="B225" s="17" t="s">
        <v>21</v>
      </c>
      <c r="C225" s="18">
        <f aca="true" t="shared" si="43" ref="C225:H225">SUM(C218:C222)</f>
        <v>63154</v>
      </c>
      <c r="D225" s="18">
        <f t="shared" si="43"/>
        <v>30875</v>
      </c>
      <c r="E225" s="18">
        <f t="shared" si="43"/>
        <v>43463</v>
      </c>
      <c r="F225" s="18">
        <f t="shared" si="43"/>
        <v>36</v>
      </c>
      <c r="G225" s="18">
        <f t="shared" si="43"/>
        <v>137464</v>
      </c>
      <c r="H225" s="18">
        <f t="shared" si="43"/>
        <v>1</v>
      </c>
      <c r="I225" s="15">
        <f>+C225+D225+E225-G225-H225</f>
        <v>27</v>
      </c>
      <c r="J225" s="16"/>
    </row>
    <row r="226" spans="1:10" ht="12.75">
      <c r="A226" s="12"/>
      <c r="B226" s="22" t="s">
        <v>22</v>
      </c>
      <c r="C226" s="23">
        <f aca="true" t="shared" si="44" ref="C226:H226">SUM(C224:C225)+C216+C217+C223</f>
        <v>88969</v>
      </c>
      <c r="D226" s="23">
        <f t="shared" si="44"/>
        <v>45556</v>
      </c>
      <c r="E226" s="23">
        <f t="shared" si="44"/>
        <v>43505</v>
      </c>
      <c r="F226" s="23">
        <f t="shared" si="44"/>
        <v>14869</v>
      </c>
      <c r="G226" s="23">
        <f t="shared" si="44"/>
        <v>177532</v>
      </c>
      <c r="H226" s="23">
        <f t="shared" si="44"/>
        <v>2</v>
      </c>
      <c r="I226" s="24">
        <f>+C226+D226+E226-G226-H226</f>
        <v>496</v>
      </c>
      <c r="J226" s="16"/>
    </row>
    <row r="227" spans="1:10" ht="12.75">
      <c r="A227" s="6">
        <f>A212+1</f>
        <v>40796</v>
      </c>
      <c r="B227" s="7" t="s">
        <v>9</v>
      </c>
      <c r="C227" s="8">
        <v>0</v>
      </c>
      <c r="D227" s="8">
        <v>3363</v>
      </c>
      <c r="E227" s="8">
        <v>4</v>
      </c>
      <c r="F227" s="8">
        <v>45</v>
      </c>
      <c r="G227" s="8">
        <v>10740</v>
      </c>
      <c r="H227" s="8">
        <v>0</v>
      </c>
      <c r="I227" s="9"/>
      <c r="J227" s="10">
        <f>+D227*100/D239</f>
        <v>35.10438413361169</v>
      </c>
    </row>
    <row r="228" spans="1:10" ht="12.75">
      <c r="A228" s="25" t="str">
        <f>IF(WEEKDAY(A227)=1,"SUN",IF(WEEKDAY(A227)=2,"MON",IF(WEEKDAY(A227)=3,"TUE",IF(WEEKDAY(A227)=4,"WED",IF(WEEKDAY(A227)=5,"THU",IF(WEEKDAY(A227)=6,"FRI","SAT"))))))</f>
        <v>SAT</v>
      </c>
      <c r="B228" s="7" t="s">
        <v>10</v>
      </c>
      <c r="C228" s="8">
        <v>1152</v>
      </c>
      <c r="D228" s="8">
        <v>3224</v>
      </c>
      <c r="E228" s="8">
        <v>20</v>
      </c>
      <c r="F228" s="8">
        <v>46</v>
      </c>
      <c r="G228" s="8">
        <v>0</v>
      </c>
      <c r="H228" s="8">
        <v>0</v>
      </c>
      <c r="I228" s="9"/>
      <c r="J228" s="10">
        <f>+D228*100/D239</f>
        <v>33.65344467640919</v>
      </c>
    </row>
    <row r="229" spans="1:10" ht="12.75">
      <c r="A229" s="12"/>
      <c r="B229" s="7" t="s">
        <v>11</v>
      </c>
      <c r="C229" s="8">
        <v>0</v>
      </c>
      <c r="D229" s="8">
        <v>2993</v>
      </c>
      <c r="E229" s="8">
        <v>0</v>
      </c>
      <c r="F229" s="8">
        <v>39</v>
      </c>
      <c r="G229" s="8">
        <v>0</v>
      </c>
      <c r="H229" s="8">
        <v>0</v>
      </c>
      <c r="I229" s="9"/>
      <c r="J229" s="10">
        <f>+D229*100/D239</f>
        <v>31.242171189979125</v>
      </c>
    </row>
    <row r="230" spans="1:10" ht="12.75">
      <c r="A230" s="12"/>
      <c r="B230" s="7" t="s">
        <v>23</v>
      </c>
      <c r="C230" s="8">
        <v>0</v>
      </c>
      <c r="D230" s="8">
        <v>0</v>
      </c>
      <c r="E230" s="8">
        <v>0</v>
      </c>
      <c r="F230" s="8">
        <v>0</v>
      </c>
      <c r="G230" s="8">
        <v>0</v>
      </c>
      <c r="H230" s="8">
        <v>0</v>
      </c>
      <c r="I230" s="9"/>
      <c r="J230" s="10">
        <f>+D230*100/D239</f>
        <v>0</v>
      </c>
    </row>
    <row r="231" spans="1:10" ht="12.75">
      <c r="A231" s="12"/>
      <c r="B231" s="13" t="s">
        <v>12</v>
      </c>
      <c r="C231" s="14">
        <v>8208</v>
      </c>
      <c r="D231" s="14">
        <v>0</v>
      </c>
      <c r="E231" s="14">
        <v>6</v>
      </c>
      <c r="F231" s="14">
        <v>5202</v>
      </c>
      <c r="G231" s="14">
        <v>7987</v>
      </c>
      <c r="H231" s="14">
        <v>0</v>
      </c>
      <c r="I231" s="15">
        <f>+C231+D231+E231-G231-H231</f>
        <v>227</v>
      </c>
      <c r="J231" s="16"/>
    </row>
    <row r="232" spans="1:10" ht="12.75">
      <c r="A232" s="12"/>
      <c r="B232" s="13" t="s">
        <v>13</v>
      </c>
      <c r="C232" s="14">
        <v>6755</v>
      </c>
      <c r="D232" s="14">
        <v>0</v>
      </c>
      <c r="E232" s="14">
        <v>6</v>
      </c>
      <c r="F232" s="14">
        <v>3958</v>
      </c>
      <c r="G232" s="14">
        <v>6676</v>
      </c>
      <c r="H232" s="14">
        <v>0</v>
      </c>
      <c r="I232" s="15">
        <f>+C232+D232+E232-G232-H232</f>
        <v>85</v>
      </c>
      <c r="J232" s="16"/>
    </row>
    <row r="233" spans="1:10" ht="12.75">
      <c r="A233" s="12"/>
      <c r="B233" s="17" t="s">
        <v>14</v>
      </c>
      <c r="C233" s="18">
        <v>0</v>
      </c>
      <c r="D233" s="18">
        <v>13464</v>
      </c>
      <c r="E233" s="18">
        <v>12069</v>
      </c>
      <c r="F233" s="18">
        <v>3</v>
      </c>
      <c r="G233" s="18">
        <v>0</v>
      </c>
      <c r="H233" s="18">
        <v>0</v>
      </c>
      <c r="I233" s="9"/>
      <c r="J233" s="10">
        <f>+D233*100/D240</f>
        <v>43.955469948744735</v>
      </c>
    </row>
    <row r="234" spans="1:10" ht="12.75">
      <c r="A234" s="12"/>
      <c r="B234" s="17" t="s">
        <v>15</v>
      </c>
      <c r="C234" s="18">
        <v>56497</v>
      </c>
      <c r="D234" s="18">
        <v>17167</v>
      </c>
      <c r="E234" s="18">
        <v>25342</v>
      </c>
      <c r="F234" s="18">
        <v>5</v>
      </c>
      <c r="G234" s="18">
        <v>123863</v>
      </c>
      <c r="H234" s="18">
        <v>0</v>
      </c>
      <c r="I234" s="19"/>
      <c r="J234" s="10">
        <f>+D234*100/D240</f>
        <v>56.044530051255265</v>
      </c>
    </row>
    <row r="235" spans="1:10" ht="12.75">
      <c r="A235" s="12"/>
      <c r="B235" s="17" t="s">
        <v>16</v>
      </c>
      <c r="C235" s="18">
        <v>0</v>
      </c>
      <c r="D235" s="18">
        <v>0</v>
      </c>
      <c r="E235" s="18">
        <v>0</v>
      </c>
      <c r="F235" s="18">
        <v>0</v>
      </c>
      <c r="G235" s="18">
        <v>0</v>
      </c>
      <c r="H235" s="18">
        <v>0</v>
      </c>
      <c r="I235" s="9"/>
      <c r="J235" s="10">
        <f>+D235*100/D240</f>
        <v>0</v>
      </c>
    </row>
    <row r="236" spans="1:10" ht="12.75">
      <c r="A236" s="12"/>
      <c r="B236" s="17" t="s">
        <v>17</v>
      </c>
      <c r="C236" s="18">
        <v>0</v>
      </c>
      <c r="D236" s="18">
        <v>0</v>
      </c>
      <c r="E236" s="18">
        <v>0</v>
      </c>
      <c r="F236" s="18">
        <v>0</v>
      </c>
      <c r="G236" s="18">
        <v>0</v>
      </c>
      <c r="H236" s="18">
        <v>0</v>
      </c>
      <c r="I236" s="9"/>
      <c r="J236" s="10">
        <f>+D236*100/D240</f>
        <v>0</v>
      </c>
    </row>
    <row r="237" spans="1:10" ht="12.75">
      <c r="A237" s="12"/>
      <c r="B237" s="17" t="s">
        <v>18</v>
      </c>
      <c r="C237" s="18">
        <v>0</v>
      </c>
      <c r="D237" s="18">
        <v>0</v>
      </c>
      <c r="E237" s="18">
        <v>0</v>
      </c>
      <c r="F237" s="18">
        <v>0</v>
      </c>
      <c r="G237" s="18">
        <v>0</v>
      </c>
      <c r="H237" s="18">
        <v>0</v>
      </c>
      <c r="I237" s="9"/>
      <c r="J237" s="10">
        <f>+D237*100/D240</f>
        <v>0</v>
      </c>
    </row>
    <row r="238" spans="1:10" ht="12.75">
      <c r="A238" s="12"/>
      <c r="B238" s="20" t="s">
        <v>19</v>
      </c>
      <c r="C238" s="21">
        <v>0</v>
      </c>
      <c r="D238" s="21">
        <v>0</v>
      </c>
      <c r="E238" s="21">
        <v>6</v>
      </c>
      <c r="F238" s="21">
        <v>0</v>
      </c>
      <c r="G238" s="21">
        <v>6</v>
      </c>
      <c r="H238" s="21">
        <v>0</v>
      </c>
      <c r="I238" s="15">
        <f>+C238+D238+E238-G238-H238</f>
        <v>0</v>
      </c>
      <c r="J238" s="16"/>
    </row>
    <row r="239" spans="1:10" ht="12.75">
      <c r="A239" s="12"/>
      <c r="B239" s="7" t="s">
        <v>20</v>
      </c>
      <c r="C239" s="8">
        <f aca="true" t="shared" si="45" ref="C239:H239">SUM(C227:C230)</f>
        <v>1152</v>
      </c>
      <c r="D239" s="8">
        <f t="shared" si="45"/>
        <v>9580</v>
      </c>
      <c r="E239" s="8">
        <f t="shared" si="45"/>
        <v>24</v>
      </c>
      <c r="F239" s="8">
        <f t="shared" si="45"/>
        <v>130</v>
      </c>
      <c r="G239" s="8">
        <f t="shared" si="45"/>
        <v>10740</v>
      </c>
      <c r="H239" s="8">
        <f t="shared" si="45"/>
        <v>0</v>
      </c>
      <c r="I239" s="15">
        <f>+C239+D239+E239-G239-H239</f>
        <v>16</v>
      </c>
      <c r="J239" s="16"/>
    </row>
    <row r="240" spans="1:10" ht="12.75">
      <c r="A240" s="12"/>
      <c r="B240" s="17" t="s">
        <v>21</v>
      </c>
      <c r="C240" s="18">
        <f aca="true" t="shared" si="46" ref="C240:H240">SUM(C233:C237)</f>
        <v>56497</v>
      </c>
      <c r="D240" s="18">
        <f t="shared" si="46"/>
        <v>30631</v>
      </c>
      <c r="E240" s="18">
        <f t="shared" si="46"/>
        <v>37411</v>
      </c>
      <c r="F240" s="18">
        <f t="shared" si="46"/>
        <v>8</v>
      </c>
      <c r="G240" s="18">
        <f t="shared" si="46"/>
        <v>123863</v>
      </c>
      <c r="H240" s="18">
        <f t="shared" si="46"/>
        <v>0</v>
      </c>
      <c r="I240" s="15">
        <f>+C240+D240+E240-G240-H240</f>
        <v>676</v>
      </c>
      <c r="J240" s="16"/>
    </row>
    <row r="241" spans="1:10" ht="12.75">
      <c r="A241" s="12"/>
      <c r="B241" s="22" t="s">
        <v>22</v>
      </c>
      <c r="C241" s="23">
        <f aca="true" t="shared" si="47" ref="C241:H241">SUM(C239:C240)+C231+C232+C238</f>
        <v>72612</v>
      </c>
      <c r="D241" s="23">
        <f t="shared" si="47"/>
        <v>40211</v>
      </c>
      <c r="E241" s="23">
        <f t="shared" si="47"/>
        <v>37453</v>
      </c>
      <c r="F241" s="23">
        <f t="shared" si="47"/>
        <v>9298</v>
      </c>
      <c r="G241" s="23">
        <f t="shared" si="47"/>
        <v>149272</v>
      </c>
      <c r="H241" s="23">
        <f t="shared" si="47"/>
        <v>0</v>
      </c>
      <c r="I241" s="24">
        <f>+C241+D241+E241-G241-H241</f>
        <v>1004</v>
      </c>
      <c r="J241" s="16"/>
    </row>
    <row r="242" spans="1:10" ht="12.75">
      <c r="A242" s="6">
        <f>A227+1</f>
        <v>40797</v>
      </c>
      <c r="B242" s="7" t="s">
        <v>9</v>
      </c>
      <c r="C242" s="8">
        <v>0</v>
      </c>
      <c r="D242" s="8">
        <v>2366</v>
      </c>
      <c r="E242" s="8">
        <v>9</v>
      </c>
      <c r="F242" s="8">
        <v>72</v>
      </c>
      <c r="G242" s="8">
        <v>6287</v>
      </c>
      <c r="H242" s="8">
        <v>0</v>
      </c>
      <c r="I242" s="9"/>
      <c r="J242" s="10">
        <f>+D242*100/D254</f>
        <v>41.5671117357695</v>
      </c>
    </row>
    <row r="243" spans="1:10" ht="12.75">
      <c r="A243" s="25" t="str">
        <f>IF(WEEKDAY(A242)=1,"SUN",IF(WEEKDAY(A242)=2,"MON",IF(WEEKDAY(A242)=3,"TUE",IF(WEEKDAY(A242)=4,"WED",IF(WEEKDAY(A242)=5,"THU",IF(WEEKDAY(A242)=6,"FRI","SAT"))))))</f>
        <v>SUN</v>
      </c>
      <c r="B243" s="7" t="s">
        <v>10</v>
      </c>
      <c r="C243" s="8">
        <v>576</v>
      </c>
      <c r="D243" s="8">
        <v>1581</v>
      </c>
      <c r="E243" s="8">
        <v>15</v>
      </c>
      <c r="F243" s="8">
        <v>50</v>
      </c>
      <c r="G243" s="8">
        <v>0</v>
      </c>
      <c r="H243" s="8">
        <v>0</v>
      </c>
      <c r="I243" s="9"/>
      <c r="J243" s="10">
        <f>+D243*100/D254</f>
        <v>27.775825720309207</v>
      </c>
    </row>
    <row r="244" spans="1:10" ht="12.75">
      <c r="A244" s="12"/>
      <c r="B244" s="7" t="s">
        <v>11</v>
      </c>
      <c r="C244" s="8">
        <v>0</v>
      </c>
      <c r="D244" s="8">
        <v>1745</v>
      </c>
      <c r="E244" s="8">
        <v>0</v>
      </c>
      <c r="F244" s="8">
        <v>43</v>
      </c>
      <c r="G244" s="8">
        <v>0</v>
      </c>
      <c r="H244" s="8">
        <v>0</v>
      </c>
      <c r="I244" s="9"/>
      <c r="J244" s="10">
        <f>+D244*100/D254</f>
        <v>30.657062543921292</v>
      </c>
    </row>
    <row r="245" spans="1:10" ht="12.75">
      <c r="A245" s="12"/>
      <c r="B245" s="7" t="s">
        <v>23</v>
      </c>
      <c r="C245" s="8">
        <v>0</v>
      </c>
      <c r="D245" s="8">
        <v>0</v>
      </c>
      <c r="E245" s="8">
        <v>0</v>
      </c>
      <c r="F245" s="8">
        <v>0</v>
      </c>
      <c r="G245" s="8">
        <v>0</v>
      </c>
      <c r="H245" s="8">
        <v>0</v>
      </c>
      <c r="I245" s="9"/>
      <c r="J245" s="10">
        <f>+D245*100/D254</f>
        <v>0</v>
      </c>
    </row>
    <row r="246" spans="1:10" ht="12.75">
      <c r="A246" s="12"/>
      <c r="B246" s="13" t="s">
        <v>12</v>
      </c>
      <c r="C246" s="14">
        <v>6537</v>
      </c>
      <c r="D246" s="14">
        <v>0</v>
      </c>
      <c r="E246" s="14">
        <v>6</v>
      </c>
      <c r="F246" s="14">
        <v>4225</v>
      </c>
      <c r="G246" s="14">
        <v>6285</v>
      </c>
      <c r="H246" s="14">
        <v>0</v>
      </c>
      <c r="I246" s="15">
        <f>+C246+D246+E246-G246-H246</f>
        <v>258</v>
      </c>
      <c r="J246" s="16"/>
    </row>
    <row r="247" spans="1:10" ht="12.75">
      <c r="A247" s="12"/>
      <c r="B247" s="13" t="s">
        <v>13</v>
      </c>
      <c r="C247" s="14">
        <v>4589</v>
      </c>
      <c r="D247" s="14">
        <v>1</v>
      </c>
      <c r="E247" s="14">
        <v>6</v>
      </c>
      <c r="F247" s="14">
        <v>2861</v>
      </c>
      <c r="G247" s="14">
        <v>4379</v>
      </c>
      <c r="H247" s="14">
        <v>0</v>
      </c>
      <c r="I247" s="15">
        <f>+C247+D247+E247-G247-H247</f>
        <v>217</v>
      </c>
      <c r="J247" s="16"/>
    </row>
    <row r="248" spans="1:10" ht="12.75">
      <c r="A248" s="12"/>
      <c r="B248" s="17" t="s">
        <v>14</v>
      </c>
      <c r="C248" s="18">
        <v>0</v>
      </c>
      <c r="D248" s="18">
        <v>14136</v>
      </c>
      <c r="E248" s="18">
        <v>3479</v>
      </c>
      <c r="F248" s="18">
        <v>2</v>
      </c>
      <c r="G248" s="18">
        <v>0</v>
      </c>
      <c r="H248" s="18">
        <v>0</v>
      </c>
      <c r="I248" s="9"/>
      <c r="J248" s="10">
        <f>+D248*100/D255</f>
        <v>46.13878190482407</v>
      </c>
    </row>
    <row r="249" spans="1:10" ht="12.75">
      <c r="A249" s="12"/>
      <c r="B249" s="17" t="s">
        <v>15</v>
      </c>
      <c r="C249" s="18">
        <v>29755</v>
      </c>
      <c r="D249" s="18">
        <v>16502</v>
      </c>
      <c r="E249" s="18">
        <v>7828</v>
      </c>
      <c r="F249" s="18">
        <v>3</v>
      </c>
      <c r="G249" s="18">
        <v>72142</v>
      </c>
      <c r="H249" s="18">
        <v>0</v>
      </c>
      <c r="I249" s="19"/>
      <c r="J249" s="10">
        <f>+D249*100/D255</f>
        <v>53.86121809517593</v>
      </c>
    </row>
    <row r="250" spans="1:10" ht="12.75">
      <c r="A250" s="12"/>
      <c r="B250" s="17" t="s">
        <v>16</v>
      </c>
      <c r="C250" s="18">
        <v>0</v>
      </c>
      <c r="D250" s="18">
        <v>0</v>
      </c>
      <c r="E250" s="18">
        <v>0</v>
      </c>
      <c r="F250" s="18">
        <v>0</v>
      </c>
      <c r="G250" s="18">
        <v>0</v>
      </c>
      <c r="H250" s="18">
        <v>0</v>
      </c>
      <c r="I250" s="9"/>
      <c r="J250" s="10">
        <f>+D250*100/D255</f>
        <v>0</v>
      </c>
    </row>
    <row r="251" spans="1:10" ht="12.75">
      <c r="A251" s="12"/>
      <c r="B251" s="17" t="s">
        <v>17</v>
      </c>
      <c r="C251" s="18">
        <v>0</v>
      </c>
      <c r="D251" s="18">
        <v>0</v>
      </c>
      <c r="E251" s="18">
        <v>0</v>
      </c>
      <c r="F251" s="18">
        <v>0</v>
      </c>
      <c r="G251" s="18">
        <v>0</v>
      </c>
      <c r="H251" s="18">
        <v>0</v>
      </c>
      <c r="I251" s="9"/>
      <c r="J251" s="10">
        <f>+D251*100/D255</f>
        <v>0</v>
      </c>
    </row>
    <row r="252" spans="1:10" ht="12.75">
      <c r="A252" s="12"/>
      <c r="B252" s="17" t="s">
        <v>18</v>
      </c>
      <c r="C252" s="18">
        <v>0</v>
      </c>
      <c r="D252" s="18">
        <v>0</v>
      </c>
      <c r="E252" s="18">
        <v>0</v>
      </c>
      <c r="F252" s="18">
        <v>0</v>
      </c>
      <c r="G252" s="18">
        <v>0</v>
      </c>
      <c r="H252" s="18">
        <v>0</v>
      </c>
      <c r="I252" s="9"/>
      <c r="J252" s="10">
        <f>+D252*100/D255</f>
        <v>0</v>
      </c>
    </row>
    <row r="253" spans="1:10" ht="12.75">
      <c r="A253" s="12"/>
      <c r="B253" s="20" t="s">
        <v>19</v>
      </c>
      <c r="C253" s="21">
        <v>0</v>
      </c>
      <c r="D253" s="21">
        <v>0</v>
      </c>
      <c r="E253" s="21">
        <v>6</v>
      </c>
      <c r="F253" s="21">
        <v>0</v>
      </c>
      <c r="G253" s="21">
        <v>6</v>
      </c>
      <c r="H253" s="21">
        <v>0</v>
      </c>
      <c r="I253" s="15">
        <f>+C253+D253+E253-G253-H253</f>
        <v>0</v>
      </c>
      <c r="J253" s="16"/>
    </row>
    <row r="254" spans="1:10" ht="12.75">
      <c r="A254" s="12"/>
      <c r="B254" s="7" t="s">
        <v>20</v>
      </c>
      <c r="C254" s="8">
        <f aca="true" t="shared" si="48" ref="C254:H254">SUM(C242:C245)</f>
        <v>576</v>
      </c>
      <c r="D254" s="8">
        <f t="shared" si="48"/>
        <v>5692</v>
      </c>
      <c r="E254" s="8">
        <f t="shared" si="48"/>
        <v>24</v>
      </c>
      <c r="F254" s="8">
        <f t="shared" si="48"/>
        <v>165</v>
      </c>
      <c r="G254" s="8">
        <f t="shared" si="48"/>
        <v>6287</v>
      </c>
      <c r="H254" s="8">
        <f t="shared" si="48"/>
        <v>0</v>
      </c>
      <c r="I254" s="15">
        <f>+C254+D254+E254-G254-H254</f>
        <v>5</v>
      </c>
      <c r="J254" s="16"/>
    </row>
    <row r="255" spans="1:10" ht="12.75">
      <c r="A255" s="12"/>
      <c r="B255" s="17" t="s">
        <v>21</v>
      </c>
      <c r="C255" s="18">
        <f aca="true" t="shared" si="49" ref="C255:H255">SUM(C248:C252)</f>
        <v>29755</v>
      </c>
      <c r="D255" s="18">
        <f t="shared" si="49"/>
        <v>30638</v>
      </c>
      <c r="E255" s="18">
        <f t="shared" si="49"/>
        <v>11307</v>
      </c>
      <c r="F255" s="18">
        <f t="shared" si="49"/>
        <v>5</v>
      </c>
      <c r="G255" s="18">
        <f t="shared" si="49"/>
        <v>72142</v>
      </c>
      <c r="H255" s="18">
        <f t="shared" si="49"/>
        <v>0</v>
      </c>
      <c r="I255" s="15">
        <f>+C255+D255+E255-G255-H255</f>
        <v>-442</v>
      </c>
      <c r="J255" s="16"/>
    </row>
    <row r="256" spans="1:10" ht="12.75">
      <c r="A256" s="12"/>
      <c r="B256" s="22" t="s">
        <v>22</v>
      </c>
      <c r="C256" s="23">
        <f aca="true" t="shared" si="50" ref="C256:H256">SUM(C254:C255)+C246+C247+C253</f>
        <v>41457</v>
      </c>
      <c r="D256" s="23">
        <f t="shared" si="50"/>
        <v>36331</v>
      </c>
      <c r="E256" s="23">
        <f t="shared" si="50"/>
        <v>11349</v>
      </c>
      <c r="F256" s="23">
        <f t="shared" si="50"/>
        <v>7256</v>
      </c>
      <c r="G256" s="23">
        <f t="shared" si="50"/>
        <v>89099</v>
      </c>
      <c r="H256" s="23">
        <f t="shared" si="50"/>
        <v>0</v>
      </c>
      <c r="I256" s="24">
        <f>+C256+D256+E256-G256-H256</f>
        <v>38</v>
      </c>
      <c r="J256" s="16"/>
    </row>
    <row r="257" spans="1:10" ht="12.75">
      <c r="A257" s="6">
        <f>A242+1</f>
        <v>40798</v>
      </c>
      <c r="B257" s="7" t="s">
        <v>9</v>
      </c>
      <c r="C257" s="8">
        <v>0</v>
      </c>
      <c r="D257" s="8">
        <v>7227</v>
      </c>
      <c r="E257" s="8">
        <v>12</v>
      </c>
      <c r="F257" s="8">
        <v>113</v>
      </c>
      <c r="G257" s="8">
        <v>20001</v>
      </c>
      <c r="H257" s="8">
        <v>1</v>
      </c>
      <c r="I257" s="9"/>
      <c r="J257" s="10">
        <f>+D257*100/D269</f>
        <v>39.98782714546561</v>
      </c>
    </row>
    <row r="258" spans="1:10" ht="12.75">
      <c r="A258" s="25" t="str">
        <f>IF(WEEKDAY(A257)=1,"SUN",IF(WEEKDAY(A257)=2,"MON",IF(WEEKDAY(A257)=3,"TUE",IF(WEEKDAY(A257)=4,"WED",IF(WEEKDAY(A257)=5,"THU",IF(WEEKDAY(A257)=6,"FRI","SAT"))))))</f>
        <v>MON</v>
      </c>
      <c r="B258" s="7" t="s">
        <v>10</v>
      </c>
      <c r="C258" s="8">
        <v>1931</v>
      </c>
      <c r="D258" s="8">
        <v>5402</v>
      </c>
      <c r="E258" s="8">
        <v>12</v>
      </c>
      <c r="F258" s="8">
        <v>112</v>
      </c>
      <c r="G258" s="8">
        <v>0</v>
      </c>
      <c r="H258" s="8">
        <v>0</v>
      </c>
      <c r="I258" s="9"/>
      <c r="J258" s="10">
        <f>+D258*100/D269</f>
        <v>29.88989099762076</v>
      </c>
    </row>
    <row r="259" spans="1:10" ht="12.75">
      <c r="A259" s="12"/>
      <c r="B259" s="7" t="s">
        <v>11</v>
      </c>
      <c r="C259" s="8">
        <v>0</v>
      </c>
      <c r="D259" s="8">
        <v>5444</v>
      </c>
      <c r="E259" s="8">
        <v>0</v>
      </c>
      <c r="F259" s="8">
        <v>69</v>
      </c>
      <c r="G259" s="8">
        <v>0</v>
      </c>
      <c r="H259" s="8">
        <v>0</v>
      </c>
      <c r="I259" s="9"/>
      <c r="J259" s="10">
        <f>+D259*100/D269</f>
        <v>30.122281856913627</v>
      </c>
    </row>
    <row r="260" spans="1:10" ht="12.75">
      <c r="A260" s="12"/>
      <c r="B260" s="7" t="s">
        <v>23</v>
      </c>
      <c r="C260" s="8">
        <v>0</v>
      </c>
      <c r="D260" s="8">
        <v>0</v>
      </c>
      <c r="E260" s="8">
        <v>0</v>
      </c>
      <c r="F260" s="8">
        <v>0</v>
      </c>
      <c r="G260" s="8">
        <v>0</v>
      </c>
      <c r="H260" s="8">
        <v>0</v>
      </c>
      <c r="I260" s="9"/>
      <c r="J260" s="10">
        <f>+D260*100/D269</f>
        <v>0</v>
      </c>
    </row>
    <row r="261" spans="1:10" ht="12.75">
      <c r="A261" s="12"/>
      <c r="B261" s="13" t="s">
        <v>12</v>
      </c>
      <c r="C261" s="14">
        <v>11120</v>
      </c>
      <c r="D261" s="14">
        <v>0</v>
      </c>
      <c r="E261" s="14">
        <v>6</v>
      </c>
      <c r="F261" s="14">
        <v>6929</v>
      </c>
      <c r="G261" s="14">
        <v>10827</v>
      </c>
      <c r="H261" s="14">
        <v>0</v>
      </c>
      <c r="I261" s="15">
        <f>+C261+D261+E261-G261-H261</f>
        <v>299</v>
      </c>
      <c r="J261" s="16"/>
    </row>
    <row r="262" spans="1:10" ht="12.75">
      <c r="A262" s="12"/>
      <c r="B262" s="13" t="s">
        <v>13</v>
      </c>
      <c r="C262" s="14">
        <v>9188</v>
      </c>
      <c r="D262" s="14">
        <v>44</v>
      </c>
      <c r="E262" s="14">
        <v>6</v>
      </c>
      <c r="F262" s="14">
        <v>5662</v>
      </c>
      <c r="G262" s="14">
        <v>9343</v>
      </c>
      <c r="H262" s="14">
        <v>0</v>
      </c>
      <c r="I262" s="15">
        <f>+C262+D262+E262-G262-H262</f>
        <v>-105</v>
      </c>
      <c r="J262" s="16"/>
    </row>
    <row r="263" spans="1:10" ht="12.75">
      <c r="A263" s="12"/>
      <c r="B263" s="17" t="s">
        <v>14</v>
      </c>
      <c r="C263" s="18">
        <v>0</v>
      </c>
      <c r="D263" s="18">
        <v>15178</v>
      </c>
      <c r="E263" s="18">
        <v>14038</v>
      </c>
      <c r="F263" s="18">
        <v>28</v>
      </c>
      <c r="G263" s="18">
        <v>0</v>
      </c>
      <c r="H263" s="18">
        <v>0</v>
      </c>
      <c r="I263" s="9"/>
      <c r="J263" s="10">
        <f>+D263*100/D270</f>
        <v>43.441426486161596</v>
      </c>
    </row>
    <row r="264" spans="1:10" ht="12.75">
      <c r="A264" s="12"/>
      <c r="B264" s="17" t="s">
        <v>15</v>
      </c>
      <c r="C264" s="18">
        <v>73440</v>
      </c>
      <c r="D264" s="18">
        <v>19761</v>
      </c>
      <c r="E264" s="18">
        <v>32729</v>
      </c>
      <c r="F264" s="18">
        <v>94</v>
      </c>
      <c r="G264" s="18">
        <v>155269</v>
      </c>
      <c r="H264" s="18">
        <v>0</v>
      </c>
      <c r="I264" s="19"/>
      <c r="J264" s="10">
        <f>+D264*100/D270</f>
        <v>56.558573513838404</v>
      </c>
    </row>
    <row r="265" spans="1:10" ht="12.75">
      <c r="A265" s="12"/>
      <c r="B265" s="17" t="s">
        <v>16</v>
      </c>
      <c r="C265" s="18">
        <v>0</v>
      </c>
      <c r="D265" s="18">
        <v>0</v>
      </c>
      <c r="E265" s="18">
        <v>0</v>
      </c>
      <c r="F265" s="18">
        <v>0</v>
      </c>
      <c r="G265" s="18">
        <v>0</v>
      </c>
      <c r="H265" s="18">
        <v>0</v>
      </c>
      <c r="I265" s="9"/>
      <c r="J265" s="10">
        <f>+D265*100/D270</f>
        <v>0</v>
      </c>
    </row>
    <row r="266" spans="1:10" ht="12.75">
      <c r="A266" s="12"/>
      <c r="B266" s="17" t="s">
        <v>17</v>
      </c>
      <c r="C266" s="18">
        <v>0</v>
      </c>
      <c r="D266" s="18">
        <v>0</v>
      </c>
      <c r="E266" s="18">
        <v>0</v>
      </c>
      <c r="F266" s="18">
        <v>0</v>
      </c>
      <c r="G266" s="18">
        <v>0</v>
      </c>
      <c r="H266" s="18">
        <v>0</v>
      </c>
      <c r="I266" s="9"/>
      <c r="J266" s="10">
        <f>+D266*100/D270</f>
        <v>0</v>
      </c>
    </row>
    <row r="267" spans="1:10" ht="12.75">
      <c r="A267" s="12"/>
      <c r="B267" s="17" t="s">
        <v>18</v>
      </c>
      <c r="C267" s="18">
        <v>0</v>
      </c>
      <c r="D267" s="18">
        <v>0</v>
      </c>
      <c r="E267" s="18">
        <v>0</v>
      </c>
      <c r="F267" s="18">
        <v>0</v>
      </c>
      <c r="G267" s="18">
        <v>0</v>
      </c>
      <c r="H267" s="18">
        <v>0</v>
      </c>
      <c r="I267" s="9"/>
      <c r="J267" s="10">
        <f>+D267*100/D270</f>
        <v>0</v>
      </c>
    </row>
    <row r="268" spans="1:10" ht="12.75">
      <c r="A268" s="12"/>
      <c r="B268" s="20" t="s">
        <v>19</v>
      </c>
      <c r="C268" s="21">
        <v>0</v>
      </c>
      <c r="D268" s="21">
        <v>0</v>
      </c>
      <c r="E268" s="21">
        <v>6</v>
      </c>
      <c r="F268" s="21">
        <v>0</v>
      </c>
      <c r="G268" s="21">
        <v>6</v>
      </c>
      <c r="H268" s="21">
        <v>0</v>
      </c>
      <c r="I268" s="15">
        <f>+C268+D268+E268-G268-H268</f>
        <v>0</v>
      </c>
      <c r="J268" s="16"/>
    </row>
    <row r="269" spans="1:10" ht="12.75">
      <c r="A269" s="12"/>
      <c r="B269" s="7" t="s">
        <v>20</v>
      </c>
      <c r="C269" s="8">
        <f aca="true" t="shared" si="51" ref="C269:H269">SUM(C257:C260)</f>
        <v>1931</v>
      </c>
      <c r="D269" s="8">
        <f t="shared" si="51"/>
        <v>18073</v>
      </c>
      <c r="E269" s="8">
        <f t="shared" si="51"/>
        <v>24</v>
      </c>
      <c r="F269" s="8">
        <f t="shared" si="51"/>
        <v>294</v>
      </c>
      <c r="G269" s="8">
        <f t="shared" si="51"/>
        <v>20001</v>
      </c>
      <c r="H269" s="8">
        <f t="shared" si="51"/>
        <v>1</v>
      </c>
      <c r="I269" s="15">
        <f>+C269+D269+E269-G269-H269</f>
        <v>26</v>
      </c>
      <c r="J269" s="16"/>
    </row>
    <row r="270" spans="1:10" ht="12.75">
      <c r="A270" s="12"/>
      <c r="B270" s="17" t="s">
        <v>21</v>
      </c>
      <c r="C270" s="18">
        <f aca="true" t="shared" si="52" ref="C270:H270">SUM(C263:C267)</f>
        <v>73440</v>
      </c>
      <c r="D270" s="18">
        <f t="shared" si="52"/>
        <v>34939</v>
      </c>
      <c r="E270" s="18">
        <f t="shared" si="52"/>
        <v>46767</v>
      </c>
      <c r="F270" s="18">
        <f t="shared" si="52"/>
        <v>122</v>
      </c>
      <c r="G270" s="18">
        <f t="shared" si="52"/>
        <v>155269</v>
      </c>
      <c r="H270" s="18">
        <f t="shared" si="52"/>
        <v>0</v>
      </c>
      <c r="I270" s="15">
        <f>+C270+D270+E270-G270-H270</f>
        <v>-123</v>
      </c>
      <c r="J270" s="16"/>
    </row>
    <row r="271" spans="1:10" ht="12.75">
      <c r="A271" s="12"/>
      <c r="B271" s="22" t="s">
        <v>22</v>
      </c>
      <c r="C271" s="23">
        <f aca="true" t="shared" si="53" ref="C271:H271">SUM(C269:C270)+C261+C262+C268</f>
        <v>95679</v>
      </c>
      <c r="D271" s="23">
        <f t="shared" si="53"/>
        <v>53056</v>
      </c>
      <c r="E271" s="23">
        <f t="shared" si="53"/>
        <v>46809</v>
      </c>
      <c r="F271" s="23">
        <f t="shared" si="53"/>
        <v>13007</v>
      </c>
      <c r="G271" s="23">
        <f t="shared" si="53"/>
        <v>195446</v>
      </c>
      <c r="H271" s="23">
        <f t="shared" si="53"/>
        <v>1</v>
      </c>
      <c r="I271" s="24">
        <f>+C271+D271+E271-G271-H271</f>
        <v>97</v>
      </c>
      <c r="J271" s="16"/>
    </row>
    <row r="272" spans="1:10" ht="12.75">
      <c r="A272" s="6">
        <f>A257+1</f>
        <v>40799</v>
      </c>
      <c r="B272" s="7" t="s">
        <v>9</v>
      </c>
      <c r="C272" s="8">
        <v>0</v>
      </c>
      <c r="D272" s="8">
        <v>5156</v>
      </c>
      <c r="E272" s="8">
        <v>5</v>
      </c>
      <c r="F272" s="8">
        <v>100</v>
      </c>
      <c r="G272" s="8">
        <v>18020</v>
      </c>
      <c r="H272" s="8">
        <v>1</v>
      </c>
      <c r="I272" s="9"/>
      <c r="J272" s="10">
        <f>+D272*100/D284</f>
        <v>33.50880613504907</v>
      </c>
    </row>
    <row r="273" spans="1:10" ht="12.75">
      <c r="A273" s="25" t="str">
        <f>IF(WEEKDAY(A272)=1,"SUN",IF(WEEKDAY(A272)=2,"MON",IF(WEEKDAY(A272)=3,"TUE",IF(WEEKDAY(A272)=4,"WED",IF(WEEKDAY(A272)=5,"THU",IF(WEEKDAY(A272)=6,"FRI","SAT"))))))</f>
        <v>TUE</v>
      </c>
      <c r="B273" s="7" t="s">
        <v>10</v>
      </c>
      <c r="C273" s="8">
        <v>2729</v>
      </c>
      <c r="D273" s="8">
        <v>5967</v>
      </c>
      <c r="E273" s="8">
        <v>19</v>
      </c>
      <c r="F273" s="8">
        <v>142</v>
      </c>
      <c r="G273" s="8">
        <v>0</v>
      </c>
      <c r="H273" s="8">
        <v>0</v>
      </c>
      <c r="I273" s="9"/>
      <c r="J273" s="10">
        <f>+D273*100/D284</f>
        <v>38.779489179177226</v>
      </c>
    </row>
    <row r="274" spans="1:10" ht="12.75">
      <c r="A274" s="12"/>
      <c r="B274" s="7" t="s">
        <v>11</v>
      </c>
      <c r="C274" s="8">
        <v>0</v>
      </c>
      <c r="D274" s="8">
        <v>4264</v>
      </c>
      <c r="E274" s="8">
        <v>0</v>
      </c>
      <c r="F274" s="8">
        <v>106</v>
      </c>
      <c r="G274" s="8">
        <v>0</v>
      </c>
      <c r="H274" s="8">
        <v>0</v>
      </c>
      <c r="I274" s="9"/>
      <c r="J274" s="10">
        <f>+D274*100/D284</f>
        <v>27.711704685773704</v>
      </c>
    </row>
    <row r="275" spans="1:10" ht="12.75">
      <c r="A275" s="12"/>
      <c r="B275" s="7" t="s">
        <v>23</v>
      </c>
      <c r="C275" s="8">
        <v>0</v>
      </c>
      <c r="D275" s="8">
        <v>0</v>
      </c>
      <c r="E275" s="8">
        <v>0</v>
      </c>
      <c r="F275" s="8">
        <v>0</v>
      </c>
      <c r="G275" s="8">
        <v>0</v>
      </c>
      <c r="H275" s="8">
        <v>0</v>
      </c>
      <c r="I275" s="9"/>
      <c r="J275" s="10">
        <f>+D275*100/D284</f>
        <v>0</v>
      </c>
    </row>
    <row r="276" spans="1:10" ht="12.75">
      <c r="A276" s="12"/>
      <c r="B276" s="13" t="s">
        <v>12</v>
      </c>
      <c r="C276" s="14">
        <v>11547</v>
      </c>
      <c r="D276" s="14">
        <v>0</v>
      </c>
      <c r="E276" s="14">
        <v>6</v>
      </c>
      <c r="F276" s="14">
        <v>7124</v>
      </c>
      <c r="G276" s="14">
        <v>11145</v>
      </c>
      <c r="H276" s="14">
        <v>0</v>
      </c>
      <c r="I276" s="15">
        <f>+C276+D276+E276-G276-H276</f>
        <v>408</v>
      </c>
      <c r="J276" s="16"/>
    </row>
    <row r="277" spans="1:10" ht="12.75">
      <c r="A277" s="12"/>
      <c r="B277" s="13" t="s">
        <v>13</v>
      </c>
      <c r="C277" s="14">
        <v>9538</v>
      </c>
      <c r="D277" s="14">
        <v>49</v>
      </c>
      <c r="E277" s="14">
        <v>6</v>
      </c>
      <c r="F277" s="14">
        <v>5761</v>
      </c>
      <c r="G277" s="14">
        <v>9527</v>
      </c>
      <c r="H277" s="14">
        <v>0</v>
      </c>
      <c r="I277" s="15">
        <f>+C277+D277+E277-G277-H277</f>
        <v>66</v>
      </c>
      <c r="J277" s="16"/>
    </row>
    <row r="278" spans="1:10" ht="12.75">
      <c r="A278" s="12"/>
      <c r="B278" s="17" t="s">
        <v>14</v>
      </c>
      <c r="C278" s="18">
        <v>0</v>
      </c>
      <c r="D278" s="18">
        <v>16940</v>
      </c>
      <c r="E278" s="18">
        <v>13576</v>
      </c>
      <c r="F278" s="18">
        <v>37</v>
      </c>
      <c r="G278" s="18">
        <v>0</v>
      </c>
      <c r="H278" s="18">
        <v>0</v>
      </c>
      <c r="I278" s="9"/>
      <c r="J278" s="10">
        <f>+D278*100/D285</f>
        <v>45.01129267968646</v>
      </c>
    </row>
    <row r="279" spans="1:10" ht="12.75">
      <c r="A279" s="12"/>
      <c r="B279" s="17" t="s">
        <v>15</v>
      </c>
      <c r="C279" s="18">
        <v>68034</v>
      </c>
      <c r="D279" s="18">
        <v>20695</v>
      </c>
      <c r="E279" s="18">
        <v>31418</v>
      </c>
      <c r="F279" s="18">
        <v>122</v>
      </c>
      <c r="G279" s="18">
        <v>150617</v>
      </c>
      <c r="H279" s="18">
        <v>0</v>
      </c>
      <c r="I279" s="19"/>
      <c r="J279" s="10">
        <f>+D279*100/D285</f>
        <v>54.98870732031354</v>
      </c>
    </row>
    <row r="280" spans="1:10" ht="12.75">
      <c r="A280" s="12"/>
      <c r="B280" s="17" t="s">
        <v>16</v>
      </c>
      <c r="C280" s="18">
        <v>0</v>
      </c>
      <c r="D280" s="18">
        <v>0</v>
      </c>
      <c r="E280" s="18">
        <v>0</v>
      </c>
      <c r="F280" s="18">
        <v>0</v>
      </c>
      <c r="G280" s="18">
        <v>0</v>
      </c>
      <c r="H280" s="18">
        <v>0</v>
      </c>
      <c r="I280" s="9"/>
      <c r="J280" s="10">
        <f>+D280*100/D285</f>
        <v>0</v>
      </c>
    </row>
    <row r="281" spans="1:10" ht="12.75">
      <c r="A281" s="12"/>
      <c r="B281" s="17" t="s">
        <v>17</v>
      </c>
      <c r="C281" s="18">
        <v>0</v>
      </c>
      <c r="D281" s="18">
        <v>0</v>
      </c>
      <c r="E281" s="18">
        <v>0</v>
      </c>
      <c r="F281" s="18">
        <v>0</v>
      </c>
      <c r="G281" s="18">
        <v>0</v>
      </c>
      <c r="H281" s="18">
        <v>0</v>
      </c>
      <c r="I281" s="9"/>
      <c r="J281" s="10">
        <f>+D281*100/D285</f>
        <v>0</v>
      </c>
    </row>
    <row r="282" spans="1:10" ht="12.75">
      <c r="A282" s="12"/>
      <c r="B282" s="17" t="s">
        <v>18</v>
      </c>
      <c r="C282" s="18">
        <v>0</v>
      </c>
      <c r="D282" s="18">
        <v>0</v>
      </c>
      <c r="E282" s="18">
        <v>0</v>
      </c>
      <c r="F282" s="18">
        <v>0</v>
      </c>
      <c r="G282" s="18">
        <v>0</v>
      </c>
      <c r="H282" s="18">
        <v>0</v>
      </c>
      <c r="I282" s="9"/>
      <c r="J282" s="10">
        <f>+D282*100/D285</f>
        <v>0</v>
      </c>
    </row>
    <row r="283" spans="1:10" ht="12.75">
      <c r="A283" s="12"/>
      <c r="B283" s="20" t="s">
        <v>19</v>
      </c>
      <c r="C283" s="21">
        <v>1</v>
      </c>
      <c r="D283" s="21">
        <v>0</v>
      </c>
      <c r="E283" s="21">
        <v>6</v>
      </c>
      <c r="F283" s="21">
        <v>0</v>
      </c>
      <c r="G283" s="21">
        <v>7</v>
      </c>
      <c r="H283" s="21">
        <v>0</v>
      </c>
      <c r="I283" s="15">
        <f>+C283+D283+E283-G283-H283</f>
        <v>0</v>
      </c>
      <c r="J283" s="16"/>
    </row>
    <row r="284" spans="1:10" ht="12.75">
      <c r="A284" s="12"/>
      <c r="B284" s="7" t="s">
        <v>20</v>
      </c>
      <c r="C284" s="8">
        <f aca="true" t="shared" si="54" ref="C284:H284">SUM(C272:C275)</f>
        <v>2729</v>
      </c>
      <c r="D284" s="8">
        <f t="shared" si="54"/>
        <v>15387</v>
      </c>
      <c r="E284" s="8">
        <f t="shared" si="54"/>
        <v>24</v>
      </c>
      <c r="F284" s="8">
        <f t="shared" si="54"/>
        <v>348</v>
      </c>
      <c r="G284" s="8">
        <f t="shared" si="54"/>
        <v>18020</v>
      </c>
      <c r="H284" s="8">
        <f t="shared" si="54"/>
        <v>1</v>
      </c>
      <c r="I284" s="15">
        <f>+C284+D284+E284-G284-H284</f>
        <v>119</v>
      </c>
      <c r="J284" s="16"/>
    </row>
    <row r="285" spans="1:10" ht="12.75">
      <c r="A285" s="12"/>
      <c r="B285" s="17" t="s">
        <v>21</v>
      </c>
      <c r="C285" s="18">
        <f aca="true" t="shared" si="55" ref="C285:H285">SUM(C278:C282)</f>
        <v>68034</v>
      </c>
      <c r="D285" s="18">
        <f t="shared" si="55"/>
        <v>37635</v>
      </c>
      <c r="E285" s="18">
        <f t="shared" si="55"/>
        <v>44994</v>
      </c>
      <c r="F285" s="18">
        <f t="shared" si="55"/>
        <v>159</v>
      </c>
      <c r="G285" s="18">
        <f t="shared" si="55"/>
        <v>150617</v>
      </c>
      <c r="H285" s="18">
        <f t="shared" si="55"/>
        <v>0</v>
      </c>
      <c r="I285" s="15">
        <f>+C285+D285+E285-G285-H285</f>
        <v>46</v>
      </c>
      <c r="J285" s="16"/>
    </row>
    <row r="286" spans="1:10" ht="12.75">
      <c r="A286" s="12"/>
      <c r="B286" s="22" t="s">
        <v>22</v>
      </c>
      <c r="C286" s="23">
        <f aca="true" t="shared" si="56" ref="C286:H286">SUM(C284:C285)+C276+C277+C283</f>
        <v>91849</v>
      </c>
      <c r="D286" s="23">
        <f t="shared" si="56"/>
        <v>53071</v>
      </c>
      <c r="E286" s="23">
        <f t="shared" si="56"/>
        <v>45036</v>
      </c>
      <c r="F286" s="23">
        <f t="shared" si="56"/>
        <v>13392</v>
      </c>
      <c r="G286" s="23">
        <f t="shared" si="56"/>
        <v>189316</v>
      </c>
      <c r="H286" s="23">
        <f t="shared" si="56"/>
        <v>1</v>
      </c>
      <c r="I286" s="24">
        <f>+C286+D286+E286-G286-H286</f>
        <v>639</v>
      </c>
      <c r="J286" s="16"/>
    </row>
    <row r="287" spans="1:10" ht="12.75">
      <c r="A287" s="6">
        <f>A272+1</f>
        <v>40800</v>
      </c>
      <c r="B287" s="7" t="s">
        <v>9</v>
      </c>
      <c r="C287" s="8">
        <v>0</v>
      </c>
      <c r="D287" s="8">
        <v>5209</v>
      </c>
      <c r="E287" s="8">
        <v>8</v>
      </c>
      <c r="F287" s="8">
        <v>109</v>
      </c>
      <c r="G287" s="8">
        <v>16651</v>
      </c>
      <c r="H287" s="8">
        <v>1</v>
      </c>
      <c r="I287" s="9"/>
      <c r="J287" s="10">
        <f>+D287*100/D299</f>
        <v>34.56306814411784</v>
      </c>
    </row>
    <row r="288" spans="1:10" ht="12.75">
      <c r="A288" s="25" t="str">
        <f>IF(WEEKDAY(A287)=1,"SUN",IF(WEEKDAY(A287)=2,"MON",IF(WEEKDAY(A287)=3,"TUE",IF(WEEKDAY(A287)=4,"WED",IF(WEEKDAY(A287)=5,"THU",IF(WEEKDAY(A287)=6,"FRI","SAT"))))))</f>
        <v>WED</v>
      </c>
      <c r="B288" s="7" t="s">
        <v>10</v>
      </c>
      <c r="C288" s="8">
        <v>1666</v>
      </c>
      <c r="D288" s="8">
        <v>4857</v>
      </c>
      <c r="E288" s="8">
        <v>16</v>
      </c>
      <c r="F288" s="8">
        <v>147</v>
      </c>
      <c r="G288" s="8">
        <v>0</v>
      </c>
      <c r="H288" s="8">
        <v>0</v>
      </c>
      <c r="I288" s="9"/>
      <c r="J288" s="10">
        <f>+D288*100/D299</f>
        <v>32.22745670493</v>
      </c>
    </row>
    <row r="289" spans="1:10" ht="12.75">
      <c r="A289" s="12"/>
      <c r="B289" s="7" t="s">
        <v>11</v>
      </c>
      <c r="C289" s="8">
        <v>0</v>
      </c>
      <c r="D289" s="8">
        <v>5005</v>
      </c>
      <c r="E289" s="8">
        <v>0</v>
      </c>
      <c r="F289" s="8">
        <v>107</v>
      </c>
      <c r="G289" s="8">
        <v>0</v>
      </c>
      <c r="H289" s="8">
        <v>0</v>
      </c>
      <c r="I289" s="9"/>
      <c r="J289" s="10">
        <f>+D289*100/D299</f>
        <v>33.20947515095216</v>
      </c>
    </row>
    <row r="290" spans="1:10" ht="12.75">
      <c r="A290" s="12"/>
      <c r="B290" s="7" t="s">
        <v>23</v>
      </c>
      <c r="C290" s="8">
        <v>0</v>
      </c>
      <c r="D290" s="8">
        <v>0</v>
      </c>
      <c r="E290" s="8">
        <v>0</v>
      </c>
      <c r="F290" s="8">
        <v>0</v>
      </c>
      <c r="G290" s="8">
        <v>0</v>
      </c>
      <c r="H290" s="8">
        <v>0</v>
      </c>
      <c r="I290" s="9"/>
      <c r="J290" s="10">
        <f>+D290*100/D299</f>
        <v>0</v>
      </c>
    </row>
    <row r="291" spans="1:10" ht="12.75">
      <c r="A291" s="12"/>
      <c r="B291" s="13" t="s">
        <v>12</v>
      </c>
      <c r="C291" s="14">
        <v>12334</v>
      </c>
      <c r="D291" s="14">
        <v>2</v>
      </c>
      <c r="E291" s="14">
        <v>6</v>
      </c>
      <c r="F291" s="14">
        <v>7641</v>
      </c>
      <c r="G291" s="14">
        <v>11919</v>
      </c>
      <c r="H291" s="14">
        <v>0</v>
      </c>
      <c r="I291" s="15">
        <f>+C291+D291+E291-G291-H291</f>
        <v>423</v>
      </c>
      <c r="J291" s="16"/>
    </row>
    <row r="292" spans="1:10" ht="12.75">
      <c r="A292" s="12"/>
      <c r="B292" s="13" t="s">
        <v>13</v>
      </c>
      <c r="C292" s="14">
        <v>10111</v>
      </c>
      <c r="D292" s="14">
        <v>49</v>
      </c>
      <c r="E292" s="14">
        <v>6</v>
      </c>
      <c r="F292" s="14">
        <v>6158</v>
      </c>
      <c r="G292" s="14">
        <v>10085</v>
      </c>
      <c r="H292" s="14">
        <v>0</v>
      </c>
      <c r="I292" s="15">
        <f>+C292+D292+E292-G292-H292</f>
        <v>81</v>
      </c>
      <c r="J292" s="16"/>
    </row>
    <row r="293" spans="1:10" ht="12.75">
      <c r="A293" s="12"/>
      <c r="B293" s="17" t="s">
        <v>14</v>
      </c>
      <c r="C293" s="18">
        <v>0</v>
      </c>
      <c r="D293" s="18">
        <v>14984</v>
      </c>
      <c r="E293" s="18">
        <v>13685</v>
      </c>
      <c r="F293" s="18">
        <v>39</v>
      </c>
      <c r="G293" s="18">
        <v>0</v>
      </c>
      <c r="H293" s="18">
        <v>0</v>
      </c>
      <c r="I293" s="9"/>
      <c r="J293" s="10">
        <f>+D293*100/D300</f>
        <v>44.86093230741594</v>
      </c>
    </row>
    <row r="294" spans="1:10" ht="12.75">
      <c r="A294" s="12"/>
      <c r="B294" s="17" t="s">
        <v>15</v>
      </c>
      <c r="C294" s="18">
        <v>73102</v>
      </c>
      <c r="D294" s="18">
        <v>18417</v>
      </c>
      <c r="E294" s="18">
        <v>31200</v>
      </c>
      <c r="F294" s="18">
        <v>53</v>
      </c>
      <c r="G294" s="18">
        <v>151361</v>
      </c>
      <c r="H294" s="18">
        <v>1</v>
      </c>
      <c r="I294" s="19"/>
      <c r="J294" s="10">
        <f>+D294*100/D300</f>
        <v>55.13906769258406</v>
      </c>
    </row>
    <row r="295" spans="1:10" ht="12.75">
      <c r="A295" s="12"/>
      <c r="B295" s="17" t="s">
        <v>16</v>
      </c>
      <c r="C295" s="18">
        <v>0</v>
      </c>
      <c r="D295" s="18">
        <v>0</v>
      </c>
      <c r="E295" s="18">
        <v>0</v>
      </c>
      <c r="F295" s="18">
        <v>0</v>
      </c>
      <c r="G295" s="18">
        <v>0</v>
      </c>
      <c r="H295" s="18">
        <v>0</v>
      </c>
      <c r="I295" s="9"/>
      <c r="J295" s="10">
        <f>+D295*100/D300</f>
        <v>0</v>
      </c>
    </row>
    <row r="296" spans="1:10" ht="12.75">
      <c r="A296" s="12"/>
      <c r="B296" s="17" t="s">
        <v>17</v>
      </c>
      <c r="C296" s="18">
        <v>0</v>
      </c>
      <c r="D296" s="18">
        <v>0</v>
      </c>
      <c r="E296" s="18">
        <v>0</v>
      </c>
      <c r="F296" s="18">
        <v>0</v>
      </c>
      <c r="G296" s="18">
        <v>0</v>
      </c>
      <c r="H296" s="18">
        <v>0</v>
      </c>
      <c r="I296" s="9"/>
      <c r="J296" s="10">
        <f>+D296*100/D300</f>
        <v>0</v>
      </c>
    </row>
    <row r="297" spans="1:10" ht="12.75">
      <c r="A297" s="12"/>
      <c r="B297" s="17" t="s">
        <v>18</v>
      </c>
      <c r="C297" s="18">
        <v>0</v>
      </c>
      <c r="D297" s="18">
        <v>0</v>
      </c>
      <c r="E297" s="18">
        <v>0</v>
      </c>
      <c r="F297" s="18">
        <v>0</v>
      </c>
      <c r="G297" s="18">
        <v>0</v>
      </c>
      <c r="H297" s="18">
        <v>0</v>
      </c>
      <c r="I297" s="9"/>
      <c r="J297" s="10">
        <f>+D297*100/D300</f>
        <v>0</v>
      </c>
    </row>
    <row r="298" spans="1:10" ht="12.75">
      <c r="A298" s="12"/>
      <c r="B298" s="20" t="s">
        <v>19</v>
      </c>
      <c r="C298" s="21">
        <v>1</v>
      </c>
      <c r="D298" s="21">
        <v>0</v>
      </c>
      <c r="E298" s="21">
        <v>6</v>
      </c>
      <c r="F298" s="21">
        <v>0</v>
      </c>
      <c r="G298" s="21">
        <v>7</v>
      </c>
      <c r="H298" s="21">
        <v>0</v>
      </c>
      <c r="I298" s="15">
        <f>+C298+D298+E298-G298-H298</f>
        <v>0</v>
      </c>
      <c r="J298" s="16"/>
    </row>
    <row r="299" spans="1:10" ht="12.75">
      <c r="A299" s="12"/>
      <c r="B299" s="7" t="s">
        <v>20</v>
      </c>
      <c r="C299" s="8">
        <f aca="true" t="shared" si="57" ref="C299:H299">SUM(C287:C290)</f>
        <v>1666</v>
      </c>
      <c r="D299" s="8">
        <f t="shared" si="57"/>
        <v>15071</v>
      </c>
      <c r="E299" s="8">
        <f t="shared" si="57"/>
        <v>24</v>
      </c>
      <c r="F299" s="8">
        <f t="shared" si="57"/>
        <v>363</v>
      </c>
      <c r="G299" s="8">
        <f t="shared" si="57"/>
        <v>16651</v>
      </c>
      <c r="H299" s="8">
        <f t="shared" si="57"/>
        <v>1</v>
      </c>
      <c r="I299" s="15">
        <f>+C299+D299+E299-G299-H299</f>
        <v>109</v>
      </c>
      <c r="J299" s="16"/>
    </row>
    <row r="300" spans="1:10" ht="12.75">
      <c r="A300" s="12"/>
      <c r="B300" s="17" t="s">
        <v>21</v>
      </c>
      <c r="C300" s="18">
        <f aca="true" t="shared" si="58" ref="C300:H300">SUM(C293:C297)</f>
        <v>73102</v>
      </c>
      <c r="D300" s="18">
        <f t="shared" si="58"/>
        <v>33401</v>
      </c>
      <c r="E300" s="18">
        <f t="shared" si="58"/>
        <v>44885</v>
      </c>
      <c r="F300" s="18">
        <f t="shared" si="58"/>
        <v>92</v>
      </c>
      <c r="G300" s="18">
        <f t="shared" si="58"/>
        <v>151361</v>
      </c>
      <c r="H300" s="18">
        <f t="shared" si="58"/>
        <v>1</v>
      </c>
      <c r="I300" s="15">
        <f>+C300+D300+E300-G300-H300</f>
        <v>26</v>
      </c>
      <c r="J300" s="16"/>
    </row>
    <row r="301" spans="1:10" ht="12.75">
      <c r="A301" s="12"/>
      <c r="B301" s="22" t="s">
        <v>22</v>
      </c>
      <c r="C301" s="23">
        <f aca="true" t="shared" si="59" ref="C301:H301">SUM(C299:C300)+C291+C292+C298</f>
        <v>97214</v>
      </c>
      <c r="D301" s="23">
        <f t="shared" si="59"/>
        <v>48523</v>
      </c>
      <c r="E301" s="23">
        <f t="shared" si="59"/>
        <v>44927</v>
      </c>
      <c r="F301" s="23">
        <f t="shared" si="59"/>
        <v>14254</v>
      </c>
      <c r="G301" s="23">
        <f t="shared" si="59"/>
        <v>190023</v>
      </c>
      <c r="H301" s="23">
        <f t="shared" si="59"/>
        <v>2</v>
      </c>
      <c r="I301" s="24">
        <f>+C301+D301+E301-G301-H301</f>
        <v>639</v>
      </c>
      <c r="J301" s="16"/>
    </row>
    <row r="302" spans="1:10" ht="12.75">
      <c r="A302" s="6">
        <f>A287+1</f>
        <v>40801</v>
      </c>
      <c r="B302" s="7" t="s">
        <v>9</v>
      </c>
      <c r="C302" s="8">
        <v>0</v>
      </c>
      <c r="D302" s="8">
        <v>0</v>
      </c>
      <c r="E302" s="8">
        <v>0</v>
      </c>
      <c r="F302" s="8">
        <v>0</v>
      </c>
      <c r="G302" s="8">
        <v>0</v>
      </c>
      <c r="H302" s="8">
        <v>0</v>
      </c>
      <c r="I302" s="9"/>
      <c r="J302" s="10" t="e">
        <f>+D302*100/D314</f>
        <v>#DIV/0!</v>
      </c>
    </row>
    <row r="303" spans="1:10" ht="12.75">
      <c r="A303" s="25" t="str">
        <f>IF(WEEKDAY(A302)=1,"SUN",IF(WEEKDAY(A302)=2,"MON",IF(WEEKDAY(A302)=3,"TUE",IF(WEEKDAY(A302)=4,"WED",IF(WEEKDAY(A302)=5,"THU",IF(WEEKDAY(A302)=6,"FRI","SAT"))))))</f>
        <v>THU</v>
      </c>
      <c r="B303" s="7" t="s">
        <v>10</v>
      </c>
      <c r="C303" s="8">
        <v>0</v>
      </c>
      <c r="D303" s="8">
        <v>0</v>
      </c>
      <c r="E303" s="8">
        <v>0</v>
      </c>
      <c r="F303" s="8">
        <v>0</v>
      </c>
      <c r="G303" s="8">
        <v>0</v>
      </c>
      <c r="H303" s="8">
        <v>0</v>
      </c>
      <c r="I303" s="9"/>
      <c r="J303" s="10" t="e">
        <f>+D303*100/D314</f>
        <v>#DIV/0!</v>
      </c>
    </row>
    <row r="304" spans="1:10" ht="12.75">
      <c r="A304" s="12"/>
      <c r="B304" s="7" t="s">
        <v>11</v>
      </c>
      <c r="C304" s="8">
        <v>0</v>
      </c>
      <c r="D304" s="8">
        <v>0</v>
      </c>
      <c r="E304" s="8">
        <v>0</v>
      </c>
      <c r="F304" s="8">
        <v>0</v>
      </c>
      <c r="G304" s="8">
        <v>0</v>
      </c>
      <c r="H304" s="8">
        <v>0</v>
      </c>
      <c r="I304" s="9"/>
      <c r="J304" s="10" t="e">
        <f>+D304*100/D314</f>
        <v>#DIV/0!</v>
      </c>
    </row>
    <row r="305" spans="1:10" ht="12.75">
      <c r="A305" s="12"/>
      <c r="B305" s="7" t="s">
        <v>23</v>
      </c>
      <c r="C305" s="8">
        <v>0</v>
      </c>
      <c r="D305" s="8">
        <v>0</v>
      </c>
      <c r="E305" s="8">
        <v>0</v>
      </c>
      <c r="F305" s="8">
        <v>0</v>
      </c>
      <c r="G305" s="8">
        <v>0</v>
      </c>
      <c r="H305" s="8">
        <v>0</v>
      </c>
      <c r="I305" s="9"/>
      <c r="J305" s="10" t="e">
        <f>+D305*100/D314</f>
        <v>#DIV/0!</v>
      </c>
    </row>
    <row r="306" spans="1:10" ht="12.75">
      <c r="A306" s="12"/>
      <c r="B306" s="13" t="s">
        <v>12</v>
      </c>
      <c r="C306" s="14">
        <v>0</v>
      </c>
      <c r="D306" s="14">
        <v>0</v>
      </c>
      <c r="E306" s="14">
        <v>0</v>
      </c>
      <c r="F306" s="14">
        <v>0</v>
      </c>
      <c r="G306" s="14">
        <v>0</v>
      </c>
      <c r="H306" s="14">
        <v>0</v>
      </c>
      <c r="I306" s="15">
        <f>+C306+D306+E306-G306-H306</f>
        <v>0</v>
      </c>
      <c r="J306" s="16"/>
    </row>
    <row r="307" spans="1:10" ht="12.75">
      <c r="A307" s="12"/>
      <c r="B307" s="13" t="s">
        <v>13</v>
      </c>
      <c r="C307" s="14">
        <v>0</v>
      </c>
      <c r="D307" s="14">
        <v>0</v>
      </c>
      <c r="E307" s="14">
        <v>0</v>
      </c>
      <c r="F307" s="14">
        <v>0</v>
      </c>
      <c r="G307" s="14">
        <v>0</v>
      </c>
      <c r="H307" s="14">
        <v>0</v>
      </c>
      <c r="I307" s="15">
        <f>+C307+D307+E307-G307-H307</f>
        <v>0</v>
      </c>
      <c r="J307" s="16"/>
    </row>
    <row r="308" spans="1:10" ht="12.75">
      <c r="A308" s="12"/>
      <c r="B308" s="17" t="s">
        <v>14</v>
      </c>
      <c r="C308" s="18">
        <v>0</v>
      </c>
      <c r="D308" s="18">
        <v>0</v>
      </c>
      <c r="E308" s="18">
        <v>0</v>
      </c>
      <c r="F308" s="18">
        <v>0</v>
      </c>
      <c r="G308" s="18">
        <v>0</v>
      </c>
      <c r="H308" s="18">
        <v>0</v>
      </c>
      <c r="I308" s="9"/>
      <c r="J308" s="10" t="e">
        <f>+D308*100/D315</f>
        <v>#DIV/0!</v>
      </c>
    </row>
    <row r="309" spans="1:10" ht="12.75">
      <c r="A309" s="12"/>
      <c r="B309" s="17" t="s">
        <v>15</v>
      </c>
      <c r="C309" s="18">
        <v>0</v>
      </c>
      <c r="D309" s="18">
        <v>0</v>
      </c>
      <c r="E309" s="18">
        <v>0</v>
      </c>
      <c r="F309" s="18">
        <v>0</v>
      </c>
      <c r="G309" s="18">
        <v>0</v>
      </c>
      <c r="H309" s="18">
        <v>0</v>
      </c>
      <c r="I309" s="19"/>
      <c r="J309" s="10" t="e">
        <f>+D309*100/D315</f>
        <v>#DIV/0!</v>
      </c>
    </row>
    <row r="310" spans="1:10" ht="12.75">
      <c r="A310" s="12"/>
      <c r="B310" s="17" t="s">
        <v>16</v>
      </c>
      <c r="C310" s="18">
        <v>0</v>
      </c>
      <c r="D310" s="18">
        <v>0</v>
      </c>
      <c r="E310" s="18">
        <v>0</v>
      </c>
      <c r="F310" s="18">
        <v>0</v>
      </c>
      <c r="G310" s="18">
        <v>0</v>
      </c>
      <c r="H310" s="18">
        <v>0</v>
      </c>
      <c r="I310" s="9"/>
      <c r="J310" s="10" t="e">
        <f>+D310*100/D315</f>
        <v>#DIV/0!</v>
      </c>
    </row>
    <row r="311" spans="1:10" ht="12.75">
      <c r="A311" s="12"/>
      <c r="B311" s="17" t="s">
        <v>17</v>
      </c>
      <c r="C311" s="18">
        <v>0</v>
      </c>
      <c r="D311" s="18">
        <v>0</v>
      </c>
      <c r="E311" s="18">
        <v>0</v>
      </c>
      <c r="F311" s="18">
        <v>0</v>
      </c>
      <c r="G311" s="18">
        <v>0</v>
      </c>
      <c r="H311" s="18">
        <v>0</v>
      </c>
      <c r="I311" s="9"/>
      <c r="J311" s="10" t="e">
        <f>+D311*100/D315</f>
        <v>#DIV/0!</v>
      </c>
    </row>
    <row r="312" spans="1:10" ht="12.75">
      <c r="A312" s="12"/>
      <c r="B312" s="17" t="s">
        <v>18</v>
      </c>
      <c r="C312" s="18">
        <v>0</v>
      </c>
      <c r="D312" s="18">
        <v>0</v>
      </c>
      <c r="E312" s="18">
        <v>0</v>
      </c>
      <c r="F312" s="18">
        <v>0</v>
      </c>
      <c r="G312" s="18">
        <v>0</v>
      </c>
      <c r="H312" s="18">
        <v>0</v>
      </c>
      <c r="I312" s="9"/>
      <c r="J312" s="10" t="e">
        <f>+D312*100/D315</f>
        <v>#DIV/0!</v>
      </c>
    </row>
    <row r="313" spans="1:10" ht="12.75">
      <c r="A313" s="12"/>
      <c r="B313" s="20" t="s">
        <v>19</v>
      </c>
      <c r="C313" s="21">
        <v>0</v>
      </c>
      <c r="D313" s="21">
        <v>0</v>
      </c>
      <c r="E313" s="21">
        <v>0</v>
      </c>
      <c r="F313" s="21">
        <v>0</v>
      </c>
      <c r="G313" s="21">
        <v>0</v>
      </c>
      <c r="H313" s="21">
        <v>0</v>
      </c>
      <c r="I313" s="15">
        <f>+C313+D313+E313-G313-H313</f>
        <v>0</v>
      </c>
      <c r="J313" s="16"/>
    </row>
    <row r="314" spans="1:10" ht="12.75">
      <c r="A314" s="12"/>
      <c r="B314" s="7" t="s">
        <v>20</v>
      </c>
      <c r="C314" s="8">
        <f aca="true" t="shared" si="60" ref="C314:H314">SUM(C302:C305)</f>
        <v>0</v>
      </c>
      <c r="D314" s="8">
        <f t="shared" si="60"/>
        <v>0</v>
      </c>
      <c r="E314" s="8">
        <f t="shared" si="60"/>
        <v>0</v>
      </c>
      <c r="F314" s="8">
        <f t="shared" si="60"/>
        <v>0</v>
      </c>
      <c r="G314" s="8">
        <f t="shared" si="60"/>
        <v>0</v>
      </c>
      <c r="H314" s="8">
        <f t="shared" si="60"/>
        <v>0</v>
      </c>
      <c r="I314" s="15">
        <f>+C314+D314+E314-G314-H314</f>
        <v>0</v>
      </c>
      <c r="J314" s="16"/>
    </row>
    <row r="315" spans="1:10" ht="12.75">
      <c r="A315" s="12"/>
      <c r="B315" s="17" t="s">
        <v>21</v>
      </c>
      <c r="C315" s="18">
        <f aca="true" t="shared" si="61" ref="C315:H315">SUM(C308:C312)</f>
        <v>0</v>
      </c>
      <c r="D315" s="18">
        <f t="shared" si="61"/>
        <v>0</v>
      </c>
      <c r="E315" s="18">
        <f t="shared" si="61"/>
        <v>0</v>
      </c>
      <c r="F315" s="18">
        <f t="shared" si="61"/>
        <v>0</v>
      </c>
      <c r="G315" s="18">
        <f t="shared" si="61"/>
        <v>0</v>
      </c>
      <c r="H315" s="18">
        <f t="shared" si="61"/>
        <v>0</v>
      </c>
      <c r="I315" s="15">
        <f>+C315+D315+E315-G315-H315</f>
        <v>0</v>
      </c>
      <c r="J315" s="16"/>
    </row>
    <row r="316" spans="1:10" ht="12.75">
      <c r="A316" s="12"/>
      <c r="B316" s="22" t="s">
        <v>22</v>
      </c>
      <c r="C316" s="23">
        <f aca="true" t="shared" si="62" ref="C316:H316">SUM(C314:C315)+C306+C307+C313</f>
        <v>0</v>
      </c>
      <c r="D316" s="23">
        <f t="shared" si="62"/>
        <v>0</v>
      </c>
      <c r="E316" s="23">
        <f t="shared" si="62"/>
        <v>0</v>
      </c>
      <c r="F316" s="23">
        <f t="shared" si="62"/>
        <v>0</v>
      </c>
      <c r="G316" s="23">
        <f t="shared" si="62"/>
        <v>0</v>
      </c>
      <c r="H316" s="23">
        <f t="shared" si="62"/>
        <v>0</v>
      </c>
      <c r="I316" s="24">
        <f>+C316+D316+E316-G316-H316</f>
        <v>0</v>
      </c>
      <c r="J316" s="16"/>
    </row>
    <row r="317" spans="1:10" ht="12.75">
      <c r="A317" s="6">
        <f>A302+1</f>
        <v>40802</v>
      </c>
      <c r="B317" s="7" t="s">
        <v>9</v>
      </c>
      <c r="C317" s="8">
        <v>0</v>
      </c>
      <c r="D317" s="8">
        <v>0</v>
      </c>
      <c r="E317" s="8">
        <v>0</v>
      </c>
      <c r="F317" s="8">
        <v>0</v>
      </c>
      <c r="G317" s="8">
        <v>0</v>
      </c>
      <c r="H317" s="8">
        <v>0</v>
      </c>
      <c r="I317" s="9"/>
      <c r="J317" s="10" t="e">
        <f>+D317*100/D329</f>
        <v>#DIV/0!</v>
      </c>
    </row>
    <row r="318" spans="1:10" ht="12.75">
      <c r="A318" s="25" t="str">
        <f>IF(WEEKDAY(A317)=1,"SUN",IF(WEEKDAY(A317)=2,"MON",IF(WEEKDAY(A317)=3,"TUE",IF(WEEKDAY(A317)=4,"WED",IF(WEEKDAY(A317)=5,"THU",IF(WEEKDAY(A317)=6,"FRI","SAT"))))))</f>
        <v>FRI</v>
      </c>
      <c r="B318" s="7" t="s">
        <v>10</v>
      </c>
      <c r="C318" s="8">
        <v>0</v>
      </c>
      <c r="D318" s="8">
        <v>0</v>
      </c>
      <c r="E318" s="8">
        <v>0</v>
      </c>
      <c r="F318" s="8">
        <v>0</v>
      </c>
      <c r="G318" s="8">
        <v>0</v>
      </c>
      <c r="H318" s="8">
        <v>0</v>
      </c>
      <c r="I318" s="9"/>
      <c r="J318" s="10" t="e">
        <f>+D318*100/D329</f>
        <v>#DIV/0!</v>
      </c>
    </row>
    <row r="319" spans="1:10" ht="12.75">
      <c r="A319" s="12"/>
      <c r="B319" s="7" t="s">
        <v>11</v>
      </c>
      <c r="C319" s="8">
        <v>0</v>
      </c>
      <c r="D319" s="8">
        <v>0</v>
      </c>
      <c r="E319" s="8">
        <v>0</v>
      </c>
      <c r="F319" s="8">
        <v>0</v>
      </c>
      <c r="G319" s="8">
        <v>0</v>
      </c>
      <c r="H319" s="8">
        <v>0</v>
      </c>
      <c r="I319" s="9"/>
      <c r="J319" s="10" t="e">
        <f>+D319*100/D329</f>
        <v>#DIV/0!</v>
      </c>
    </row>
    <row r="320" spans="1:10" ht="12.75">
      <c r="A320" s="12"/>
      <c r="B320" s="7" t="s">
        <v>23</v>
      </c>
      <c r="C320" s="8">
        <v>0</v>
      </c>
      <c r="D320" s="8">
        <v>0</v>
      </c>
      <c r="E320" s="8">
        <v>0</v>
      </c>
      <c r="F320" s="8">
        <v>0</v>
      </c>
      <c r="G320" s="8">
        <v>0</v>
      </c>
      <c r="H320" s="8">
        <v>0</v>
      </c>
      <c r="I320" s="9"/>
      <c r="J320" s="10" t="e">
        <f>+D320*100/D329</f>
        <v>#DIV/0!</v>
      </c>
    </row>
    <row r="321" spans="1:10" ht="12.75">
      <c r="A321" s="12"/>
      <c r="B321" s="13" t="s">
        <v>12</v>
      </c>
      <c r="C321" s="14">
        <v>0</v>
      </c>
      <c r="D321" s="14">
        <v>0</v>
      </c>
      <c r="E321" s="14">
        <v>0</v>
      </c>
      <c r="F321" s="14">
        <v>0</v>
      </c>
      <c r="G321" s="14">
        <v>0</v>
      </c>
      <c r="H321" s="14">
        <v>0</v>
      </c>
      <c r="I321" s="15">
        <f>+C321+D321+E321-G321-H321</f>
        <v>0</v>
      </c>
      <c r="J321" s="16"/>
    </row>
    <row r="322" spans="1:10" ht="12.75">
      <c r="A322" s="12"/>
      <c r="B322" s="13" t="s">
        <v>13</v>
      </c>
      <c r="C322" s="14">
        <v>0</v>
      </c>
      <c r="D322" s="14">
        <v>0</v>
      </c>
      <c r="E322" s="14">
        <v>0</v>
      </c>
      <c r="F322" s="14">
        <v>0</v>
      </c>
      <c r="G322" s="14">
        <v>0</v>
      </c>
      <c r="H322" s="14">
        <v>0</v>
      </c>
      <c r="I322" s="15">
        <f>+C322+D322+E322-G322-H322</f>
        <v>0</v>
      </c>
      <c r="J322" s="16"/>
    </row>
    <row r="323" spans="1:10" ht="12.75">
      <c r="A323" s="12"/>
      <c r="B323" s="17" t="s">
        <v>14</v>
      </c>
      <c r="C323" s="18">
        <v>0</v>
      </c>
      <c r="D323" s="18">
        <v>0</v>
      </c>
      <c r="E323" s="18">
        <v>0</v>
      </c>
      <c r="F323" s="18">
        <v>0</v>
      </c>
      <c r="G323" s="18">
        <v>0</v>
      </c>
      <c r="H323" s="18">
        <v>0</v>
      </c>
      <c r="I323" s="9"/>
      <c r="J323" s="10" t="e">
        <f>+D323*100/D330</f>
        <v>#DIV/0!</v>
      </c>
    </row>
    <row r="324" spans="1:10" ht="12.75">
      <c r="A324" s="12"/>
      <c r="B324" s="17" t="s">
        <v>15</v>
      </c>
      <c r="C324" s="18">
        <v>0</v>
      </c>
      <c r="D324" s="18">
        <v>0</v>
      </c>
      <c r="E324" s="18">
        <v>0</v>
      </c>
      <c r="F324" s="18">
        <v>0</v>
      </c>
      <c r="G324" s="18">
        <v>0</v>
      </c>
      <c r="H324" s="18">
        <v>0</v>
      </c>
      <c r="I324" s="19"/>
      <c r="J324" s="10" t="e">
        <f>+D324*100/D330</f>
        <v>#DIV/0!</v>
      </c>
    </row>
    <row r="325" spans="1:10" ht="12.75">
      <c r="A325" s="12"/>
      <c r="B325" s="17" t="s">
        <v>16</v>
      </c>
      <c r="C325" s="18">
        <v>0</v>
      </c>
      <c r="D325" s="18">
        <v>0</v>
      </c>
      <c r="E325" s="18">
        <v>0</v>
      </c>
      <c r="F325" s="18">
        <v>0</v>
      </c>
      <c r="G325" s="18">
        <v>0</v>
      </c>
      <c r="H325" s="18">
        <v>0</v>
      </c>
      <c r="I325" s="9"/>
      <c r="J325" s="10" t="e">
        <f>+D325*100/D330</f>
        <v>#DIV/0!</v>
      </c>
    </row>
    <row r="326" spans="1:10" ht="12.75">
      <c r="A326" s="12"/>
      <c r="B326" s="17" t="s">
        <v>17</v>
      </c>
      <c r="C326" s="18">
        <v>0</v>
      </c>
      <c r="D326" s="18">
        <v>0</v>
      </c>
      <c r="E326" s="18">
        <v>0</v>
      </c>
      <c r="F326" s="18">
        <v>0</v>
      </c>
      <c r="G326" s="18">
        <v>0</v>
      </c>
      <c r="H326" s="18">
        <v>0</v>
      </c>
      <c r="I326" s="9"/>
      <c r="J326" s="10" t="e">
        <f>+D326*100/D330</f>
        <v>#DIV/0!</v>
      </c>
    </row>
    <row r="327" spans="1:10" ht="12.75">
      <c r="A327" s="12"/>
      <c r="B327" s="17" t="s">
        <v>18</v>
      </c>
      <c r="C327" s="18">
        <v>0</v>
      </c>
      <c r="D327" s="18">
        <v>0</v>
      </c>
      <c r="E327" s="18">
        <v>0</v>
      </c>
      <c r="F327" s="18">
        <v>0</v>
      </c>
      <c r="G327" s="18">
        <v>0</v>
      </c>
      <c r="H327" s="18">
        <v>0</v>
      </c>
      <c r="I327" s="9"/>
      <c r="J327" s="10" t="e">
        <f>+D327*100/D330</f>
        <v>#DIV/0!</v>
      </c>
    </row>
    <row r="328" spans="1:10" ht="12.75">
      <c r="A328" s="12"/>
      <c r="B328" s="20" t="s">
        <v>19</v>
      </c>
      <c r="C328" s="21">
        <v>0</v>
      </c>
      <c r="D328" s="21">
        <v>0</v>
      </c>
      <c r="E328" s="21">
        <v>0</v>
      </c>
      <c r="F328" s="21">
        <v>0</v>
      </c>
      <c r="G328" s="21">
        <v>0</v>
      </c>
      <c r="H328" s="21">
        <v>0</v>
      </c>
      <c r="I328" s="15">
        <f>+C328+D328+E328-G328-H328</f>
        <v>0</v>
      </c>
      <c r="J328" s="16"/>
    </row>
    <row r="329" spans="1:10" ht="12.75">
      <c r="A329" s="12"/>
      <c r="B329" s="7" t="s">
        <v>20</v>
      </c>
      <c r="C329" s="8">
        <f aca="true" t="shared" si="63" ref="C329:H329">SUM(C317:C320)</f>
        <v>0</v>
      </c>
      <c r="D329" s="8">
        <f t="shared" si="63"/>
        <v>0</v>
      </c>
      <c r="E329" s="8">
        <f t="shared" si="63"/>
        <v>0</v>
      </c>
      <c r="F329" s="8">
        <f t="shared" si="63"/>
        <v>0</v>
      </c>
      <c r="G329" s="8">
        <f t="shared" si="63"/>
        <v>0</v>
      </c>
      <c r="H329" s="8">
        <f t="shared" si="63"/>
        <v>0</v>
      </c>
      <c r="I329" s="15">
        <f>+C329+D329+E329-G329-H329</f>
        <v>0</v>
      </c>
      <c r="J329" s="16"/>
    </row>
    <row r="330" spans="1:10" ht="12.75">
      <c r="A330" s="12"/>
      <c r="B330" s="17" t="s">
        <v>21</v>
      </c>
      <c r="C330" s="18">
        <f aca="true" t="shared" si="64" ref="C330:H330">SUM(C323:C327)</f>
        <v>0</v>
      </c>
      <c r="D330" s="18">
        <f t="shared" si="64"/>
        <v>0</v>
      </c>
      <c r="E330" s="18">
        <f t="shared" si="64"/>
        <v>0</v>
      </c>
      <c r="F330" s="18">
        <f t="shared" si="64"/>
        <v>0</v>
      </c>
      <c r="G330" s="18">
        <f t="shared" si="64"/>
        <v>0</v>
      </c>
      <c r="H330" s="18">
        <f t="shared" si="64"/>
        <v>0</v>
      </c>
      <c r="I330" s="15">
        <f>+C330+D330+E330-G330-H330</f>
        <v>0</v>
      </c>
      <c r="J330" s="16"/>
    </row>
    <row r="331" spans="1:10" ht="12.75">
      <c r="A331" s="12"/>
      <c r="B331" s="22" t="s">
        <v>22</v>
      </c>
      <c r="C331" s="23">
        <f aca="true" t="shared" si="65" ref="C331:H331">SUM(C329:C330)+C321+C322+C328</f>
        <v>0</v>
      </c>
      <c r="D331" s="23">
        <f t="shared" si="65"/>
        <v>0</v>
      </c>
      <c r="E331" s="23">
        <f t="shared" si="65"/>
        <v>0</v>
      </c>
      <c r="F331" s="23">
        <f t="shared" si="65"/>
        <v>0</v>
      </c>
      <c r="G331" s="23">
        <f t="shared" si="65"/>
        <v>0</v>
      </c>
      <c r="H331" s="23">
        <f t="shared" si="65"/>
        <v>0</v>
      </c>
      <c r="I331" s="24">
        <f>+C331+D331+E331-G331-H331</f>
        <v>0</v>
      </c>
      <c r="J331" s="16"/>
    </row>
    <row r="332" spans="1:10" ht="12.75">
      <c r="A332" s="6">
        <f>A317+1</f>
        <v>40803</v>
      </c>
      <c r="B332" s="7" t="s">
        <v>9</v>
      </c>
      <c r="C332" s="8">
        <v>0</v>
      </c>
      <c r="D332" s="8">
        <v>0</v>
      </c>
      <c r="E332" s="8">
        <v>0</v>
      </c>
      <c r="F332" s="8">
        <v>0</v>
      </c>
      <c r="G332" s="8">
        <v>0</v>
      </c>
      <c r="H332" s="8">
        <v>0</v>
      </c>
      <c r="I332" s="9"/>
      <c r="J332" s="10" t="e">
        <f>+D332*100/D344</f>
        <v>#DIV/0!</v>
      </c>
    </row>
    <row r="333" spans="1:10" ht="12.75">
      <c r="A333" s="25" t="str">
        <f>IF(WEEKDAY(A332)=1,"SUN",IF(WEEKDAY(A332)=2,"MON",IF(WEEKDAY(A332)=3,"TUE",IF(WEEKDAY(A332)=4,"WED",IF(WEEKDAY(A332)=5,"THU",IF(WEEKDAY(A332)=6,"FRI","SAT"))))))</f>
        <v>SAT</v>
      </c>
      <c r="B333" s="7" t="s">
        <v>10</v>
      </c>
      <c r="C333" s="8">
        <v>0</v>
      </c>
      <c r="D333" s="8">
        <v>0</v>
      </c>
      <c r="E333" s="8">
        <v>0</v>
      </c>
      <c r="F333" s="8">
        <v>0</v>
      </c>
      <c r="G333" s="8">
        <v>0</v>
      </c>
      <c r="H333" s="8">
        <v>0</v>
      </c>
      <c r="I333" s="9"/>
      <c r="J333" s="10" t="e">
        <f>+D333*100/D344</f>
        <v>#DIV/0!</v>
      </c>
    </row>
    <row r="334" spans="1:10" ht="12.75">
      <c r="A334" s="12"/>
      <c r="B334" s="7" t="s">
        <v>11</v>
      </c>
      <c r="C334" s="8">
        <v>0</v>
      </c>
      <c r="D334" s="8">
        <v>0</v>
      </c>
      <c r="E334" s="8">
        <v>0</v>
      </c>
      <c r="F334" s="8">
        <v>0</v>
      </c>
      <c r="G334" s="8">
        <v>0</v>
      </c>
      <c r="H334" s="8">
        <v>0</v>
      </c>
      <c r="I334" s="9"/>
      <c r="J334" s="10" t="e">
        <f>+D334*100/D344</f>
        <v>#DIV/0!</v>
      </c>
    </row>
    <row r="335" spans="1:10" ht="12.75">
      <c r="A335" s="12"/>
      <c r="B335" s="7" t="s">
        <v>23</v>
      </c>
      <c r="C335" s="8">
        <v>0</v>
      </c>
      <c r="D335" s="8">
        <v>0</v>
      </c>
      <c r="E335" s="8">
        <v>0</v>
      </c>
      <c r="F335" s="8">
        <v>0</v>
      </c>
      <c r="G335" s="8">
        <v>0</v>
      </c>
      <c r="H335" s="8">
        <v>0</v>
      </c>
      <c r="I335" s="9"/>
      <c r="J335" s="10" t="e">
        <f>+D335*100/D345</f>
        <v>#DIV/0!</v>
      </c>
    </row>
    <row r="336" spans="1:10" ht="12.75">
      <c r="A336" s="12"/>
      <c r="B336" s="13" t="s">
        <v>12</v>
      </c>
      <c r="C336" s="14">
        <v>0</v>
      </c>
      <c r="D336" s="14">
        <v>0</v>
      </c>
      <c r="E336" s="14">
        <v>0</v>
      </c>
      <c r="F336" s="14">
        <v>0</v>
      </c>
      <c r="G336" s="14">
        <v>0</v>
      </c>
      <c r="H336" s="14">
        <v>0</v>
      </c>
      <c r="I336" s="15">
        <f>+C336+D336+E336-G336-H336</f>
        <v>0</v>
      </c>
      <c r="J336" s="16"/>
    </row>
    <row r="337" spans="1:10" ht="12.75">
      <c r="A337" s="12"/>
      <c r="B337" s="13" t="s">
        <v>13</v>
      </c>
      <c r="C337" s="14">
        <v>0</v>
      </c>
      <c r="D337" s="14">
        <v>0</v>
      </c>
      <c r="E337" s="14">
        <v>0</v>
      </c>
      <c r="F337" s="14">
        <v>0</v>
      </c>
      <c r="G337" s="14">
        <v>0</v>
      </c>
      <c r="H337" s="14">
        <v>0</v>
      </c>
      <c r="I337" s="15">
        <f>+C337+D337+E337-G337-H337</f>
        <v>0</v>
      </c>
      <c r="J337" s="16"/>
    </row>
    <row r="338" spans="1:10" ht="12.75">
      <c r="A338" s="12"/>
      <c r="B338" s="17" t="s">
        <v>14</v>
      </c>
      <c r="C338" s="18">
        <v>0</v>
      </c>
      <c r="D338" s="18">
        <v>0</v>
      </c>
      <c r="E338" s="18">
        <v>0</v>
      </c>
      <c r="F338" s="18">
        <v>0</v>
      </c>
      <c r="G338" s="18">
        <v>0</v>
      </c>
      <c r="H338" s="18">
        <v>0</v>
      </c>
      <c r="I338" s="9"/>
      <c r="J338" s="10" t="e">
        <f>+D338*100/D345</f>
        <v>#DIV/0!</v>
      </c>
    </row>
    <row r="339" spans="1:10" ht="12.75">
      <c r="A339" s="12"/>
      <c r="B339" s="17" t="s">
        <v>15</v>
      </c>
      <c r="C339" s="18">
        <v>0</v>
      </c>
      <c r="D339" s="18">
        <v>0</v>
      </c>
      <c r="E339" s="18">
        <v>0</v>
      </c>
      <c r="F339" s="18">
        <v>0</v>
      </c>
      <c r="G339" s="18">
        <v>0</v>
      </c>
      <c r="H339" s="18">
        <v>0</v>
      </c>
      <c r="I339" s="19"/>
      <c r="J339" s="10" t="e">
        <f>+D339*100/D345</f>
        <v>#DIV/0!</v>
      </c>
    </row>
    <row r="340" spans="1:10" ht="12.75">
      <c r="A340" s="12"/>
      <c r="B340" s="17" t="s">
        <v>16</v>
      </c>
      <c r="C340" s="18">
        <v>0</v>
      </c>
      <c r="D340" s="18">
        <v>0</v>
      </c>
      <c r="E340" s="18">
        <v>0</v>
      </c>
      <c r="F340" s="18">
        <v>0</v>
      </c>
      <c r="G340" s="18">
        <v>0</v>
      </c>
      <c r="H340" s="18">
        <v>0</v>
      </c>
      <c r="I340" s="9"/>
      <c r="J340" s="10" t="e">
        <f>+D340*100/D345</f>
        <v>#DIV/0!</v>
      </c>
    </row>
    <row r="341" spans="1:10" ht="12.75">
      <c r="A341" s="12"/>
      <c r="B341" s="17" t="s">
        <v>17</v>
      </c>
      <c r="C341" s="18">
        <v>0</v>
      </c>
      <c r="D341" s="18">
        <v>0</v>
      </c>
      <c r="E341" s="18">
        <v>0</v>
      </c>
      <c r="F341" s="18">
        <v>0</v>
      </c>
      <c r="G341" s="18">
        <v>0</v>
      </c>
      <c r="H341" s="18">
        <v>0</v>
      </c>
      <c r="I341" s="9"/>
      <c r="J341" s="10" t="e">
        <f>+D341*100/D345</f>
        <v>#DIV/0!</v>
      </c>
    </row>
    <row r="342" spans="1:10" ht="12.75">
      <c r="A342" s="12"/>
      <c r="B342" s="17" t="s">
        <v>18</v>
      </c>
      <c r="C342" s="18">
        <v>0</v>
      </c>
      <c r="D342" s="18">
        <v>0</v>
      </c>
      <c r="E342" s="18">
        <v>0</v>
      </c>
      <c r="F342" s="18">
        <v>0</v>
      </c>
      <c r="G342" s="18">
        <v>0</v>
      </c>
      <c r="H342" s="18">
        <v>0</v>
      </c>
      <c r="I342" s="9"/>
      <c r="J342" s="10" t="e">
        <f>+D342*100/D345</f>
        <v>#DIV/0!</v>
      </c>
    </row>
    <row r="343" spans="1:10" ht="12.75">
      <c r="A343" s="12"/>
      <c r="B343" s="20" t="s">
        <v>19</v>
      </c>
      <c r="C343" s="21">
        <v>0</v>
      </c>
      <c r="D343" s="21">
        <v>0</v>
      </c>
      <c r="E343" s="21">
        <v>0</v>
      </c>
      <c r="F343" s="21">
        <v>0</v>
      </c>
      <c r="G343" s="21">
        <v>0</v>
      </c>
      <c r="H343" s="21">
        <v>0</v>
      </c>
      <c r="I343" s="15">
        <f>+C343+D343+E343-G343-H343</f>
        <v>0</v>
      </c>
      <c r="J343" s="16"/>
    </row>
    <row r="344" spans="1:10" ht="12.75">
      <c r="A344" s="12"/>
      <c r="B344" s="7" t="s">
        <v>20</v>
      </c>
      <c r="C344" s="8">
        <f aca="true" t="shared" si="66" ref="C344:H344">SUM(C332:C335)</f>
        <v>0</v>
      </c>
      <c r="D344" s="8">
        <f t="shared" si="66"/>
        <v>0</v>
      </c>
      <c r="E344" s="8">
        <f t="shared" si="66"/>
        <v>0</v>
      </c>
      <c r="F344" s="8">
        <f t="shared" si="66"/>
        <v>0</v>
      </c>
      <c r="G344" s="8">
        <f t="shared" si="66"/>
        <v>0</v>
      </c>
      <c r="H344" s="8">
        <f t="shared" si="66"/>
        <v>0</v>
      </c>
      <c r="I344" s="15">
        <f>+C344+D344+E344-G344-H344</f>
        <v>0</v>
      </c>
      <c r="J344" s="16"/>
    </row>
    <row r="345" spans="1:10" ht="12.75">
      <c r="A345" s="12"/>
      <c r="B345" s="17" t="s">
        <v>21</v>
      </c>
      <c r="C345" s="18">
        <f aca="true" t="shared" si="67" ref="C345:H345">SUM(C338:C342)</f>
        <v>0</v>
      </c>
      <c r="D345" s="18">
        <f t="shared" si="67"/>
        <v>0</v>
      </c>
      <c r="E345" s="18">
        <f t="shared" si="67"/>
        <v>0</v>
      </c>
      <c r="F345" s="18">
        <f t="shared" si="67"/>
        <v>0</v>
      </c>
      <c r="G345" s="18">
        <f t="shared" si="67"/>
        <v>0</v>
      </c>
      <c r="H345" s="18">
        <f t="shared" si="67"/>
        <v>0</v>
      </c>
      <c r="I345" s="15">
        <f>+C345+D345+E345-G345-H345</f>
        <v>0</v>
      </c>
      <c r="J345" s="16"/>
    </row>
    <row r="346" spans="1:10" ht="12.75">
      <c r="A346" s="12"/>
      <c r="B346" s="22" t="s">
        <v>22</v>
      </c>
      <c r="C346" s="23">
        <f aca="true" t="shared" si="68" ref="C346:H346">SUM(C344:C345)+C336+C337+C343</f>
        <v>0</v>
      </c>
      <c r="D346" s="23">
        <f t="shared" si="68"/>
        <v>0</v>
      </c>
      <c r="E346" s="23">
        <f t="shared" si="68"/>
        <v>0</v>
      </c>
      <c r="F346" s="23">
        <f t="shared" si="68"/>
        <v>0</v>
      </c>
      <c r="G346" s="23">
        <f t="shared" si="68"/>
        <v>0</v>
      </c>
      <c r="H346" s="23">
        <f t="shared" si="68"/>
        <v>0</v>
      </c>
      <c r="I346" s="24">
        <f>+C346+D346+E346-G346-H346</f>
        <v>0</v>
      </c>
      <c r="J346" s="16"/>
    </row>
    <row r="347" spans="1:10" ht="12.75">
      <c r="A347" s="6">
        <f>A332+1</f>
        <v>40804</v>
      </c>
      <c r="B347" s="7" t="s">
        <v>9</v>
      </c>
      <c r="C347" s="8">
        <v>0</v>
      </c>
      <c r="D347" s="8">
        <v>0</v>
      </c>
      <c r="E347" s="8">
        <v>0</v>
      </c>
      <c r="F347" s="8">
        <v>0</v>
      </c>
      <c r="G347" s="8">
        <v>0</v>
      </c>
      <c r="H347" s="8">
        <v>0</v>
      </c>
      <c r="I347" s="9"/>
      <c r="J347" s="10" t="e">
        <f>+D347*100/D359</f>
        <v>#DIV/0!</v>
      </c>
    </row>
    <row r="348" spans="1:10" ht="12.75">
      <c r="A348" s="25" t="str">
        <f>IF(WEEKDAY(A347)=1,"SUN",IF(WEEKDAY(A347)=2,"MON",IF(WEEKDAY(A347)=3,"TUE",IF(WEEKDAY(A347)=4,"WED",IF(WEEKDAY(A347)=5,"THU",IF(WEEKDAY(A347)=6,"FRI","SAT"))))))</f>
        <v>SUN</v>
      </c>
      <c r="B348" s="7" t="s">
        <v>10</v>
      </c>
      <c r="C348" s="8">
        <v>0</v>
      </c>
      <c r="D348" s="8">
        <v>0</v>
      </c>
      <c r="E348" s="8">
        <v>0</v>
      </c>
      <c r="F348" s="8">
        <v>0</v>
      </c>
      <c r="G348" s="8">
        <v>0</v>
      </c>
      <c r="H348" s="8">
        <v>0</v>
      </c>
      <c r="I348" s="9"/>
      <c r="J348" s="10" t="e">
        <f>+D348*100/D359</f>
        <v>#DIV/0!</v>
      </c>
    </row>
    <row r="349" spans="1:10" ht="12.75">
      <c r="A349" s="12"/>
      <c r="B349" s="7" t="s">
        <v>11</v>
      </c>
      <c r="C349" s="8">
        <v>0</v>
      </c>
      <c r="D349" s="8">
        <v>0</v>
      </c>
      <c r="E349" s="8">
        <v>0</v>
      </c>
      <c r="F349" s="8">
        <v>0</v>
      </c>
      <c r="G349" s="8">
        <v>0</v>
      </c>
      <c r="H349" s="8">
        <v>0</v>
      </c>
      <c r="I349" s="9"/>
      <c r="J349" s="10" t="e">
        <f>+D349*100/D359</f>
        <v>#DIV/0!</v>
      </c>
    </row>
    <row r="350" spans="1:10" ht="12.75">
      <c r="A350" s="12"/>
      <c r="B350" s="7" t="s">
        <v>23</v>
      </c>
      <c r="C350" s="8">
        <v>0</v>
      </c>
      <c r="D350" s="8">
        <v>0</v>
      </c>
      <c r="E350" s="8">
        <v>0</v>
      </c>
      <c r="F350" s="8">
        <v>0</v>
      </c>
      <c r="G350" s="8">
        <v>0</v>
      </c>
      <c r="H350" s="8">
        <v>0</v>
      </c>
      <c r="I350" s="9"/>
      <c r="J350" s="10" t="e">
        <f>+D350*100/D359</f>
        <v>#DIV/0!</v>
      </c>
    </row>
    <row r="351" spans="1:10" ht="12.75">
      <c r="A351" s="12"/>
      <c r="B351" s="13" t="s">
        <v>12</v>
      </c>
      <c r="C351" s="14">
        <v>0</v>
      </c>
      <c r="D351" s="14">
        <v>0</v>
      </c>
      <c r="E351" s="14">
        <v>0</v>
      </c>
      <c r="F351" s="14">
        <v>0</v>
      </c>
      <c r="G351" s="14">
        <v>0</v>
      </c>
      <c r="H351" s="14">
        <v>0</v>
      </c>
      <c r="I351" s="15">
        <f>+C351+D351+E351-G351-H351</f>
        <v>0</v>
      </c>
      <c r="J351" s="16"/>
    </row>
    <row r="352" spans="1:10" ht="12.75">
      <c r="A352" s="12"/>
      <c r="B352" s="13" t="s">
        <v>13</v>
      </c>
      <c r="C352" s="14">
        <v>0</v>
      </c>
      <c r="D352" s="14">
        <v>0</v>
      </c>
      <c r="E352" s="14">
        <v>0</v>
      </c>
      <c r="F352" s="14">
        <v>0</v>
      </c>
      <c r="G352" s="14">
        <v>0</v>
      </c>
      <c r="H352" s="14">
        <v>0</v>
      </c>
      <c r="I352" s="15">
        <f>+C352+D352+E352-G352-H352</f>
        <v>0</v>
      </c>
      <c r="J352" s="16"/>
    </row>
    <row r="353" spans="1:10" ht="12.75">
      <c r="A353" s="12"/>
      <c r="B353" s="17" t="s">
        <v>14</v>
      </c>
      <c r="C353" s="18">
        <v>0</v>
      </c>
      <c r="D353" s="18">
        <v>0</v>
      </c>
      <c r="E353" s="18">
        <v>0</v>
      </c>
      <c r="F353" s="18">
        <v>0</v>
      </c>
      <c r="G353" s="18">
        <v>0</v>
      </c>
      <c r="H353" s="18">
        <v>0</v>
      </c>
      <c r="I353" s="9"/>
      <c r="J353" s="10" t="e">
        <f>+D353*100/D360</f>
        <v>#DIV/0!</v>
      </c>
    </row>
    <row r="354" spans="1:10" ht="12.75">
      <c r="A354" s="12"/>
      <c r="B354" s="17" t="s">
        <v>15</v>
      </c>
      <c r="C354" s="18">
        <v>0</v>
      </c>
      <c r="D354" s="18">
        <v>0</v>
      </c>
      <c r="E354" s="18">
        <v>0</v>
      </c>
      <c r="F354" s="18">
        <v>0</v>
      </c>
      <c r="G354" s="18">
        <v>0</v>
      </c>
      <c r="H354" s="18">
        <v>0</v>
      </c>
      <c r="I354" s="19"/>
      <c r="J354" s="10" t="e">
        <f>+D354*100/D360</f>
        <v>#DIV/0!</v>
      </c>
    </row>
    <row r="355" spans="1:10" ht="12.75">
      <c r="A355" s="12"/>
      <c r="B355" s="17" t="s">
        <v>16</v>
      </c>
      <c r="C355" s="18">
        <v>0</v>
      </c>
      <c r="D355" s="18">
        <v>0</v>
      </c>
      <c r="E355" s="18">
        <v>0</v>
      </c>
      <c r="F355" s="18">
        <v>0</v>
      </c>
      <c r="G355" s="18">
        <v>0</v>
      </c>
      <c r="H355" s="18">
        <v>0</v>
      </c>
      <c r="I355" s="9"/>
      <c r="J355" s="10" t="e">
        <f>+D355*100/D360</f>
        <v>#DIV/0!</v>
      </c>
    </row>
    <row r="356" spans="1:10" ht="12.75">
      <c r="A356" s="12"/>
      <c r="B356" s="17" t="s">
        <v>17</v>
      </c>
      <c r="C356" s="18">
        <v>0</v>
      </c>
      <c r="D356" s="18">
        <v>0</v>
      </c>
      <c r="E356" s="18">
        <v>0</v>
      </c>
      <c r="F356" s="18">
        <v>0</v>
      </c>
      <c r="G356" s="18">
        <v>0</v>
      </c>
      <c r="H356" s="18">
        <v>0</v>
      </c>
      <c r="I356" s="9"/>
      <c r="J356" s="10" t="e">
        <f>+D356*100/D360</f>
        <v>#DIV/0!</v>
      </c>
    </row>
    <row r="357" spans="1:10" ht="12.75">
      <c r="A357" s="12"/>
      <c r="B357" s="17" t="s">
        <v>18</v>
      </c>
      <c r="C357" s="18">
        <v>0</v>
      </c>
      <c r="D357" s="18">
        <v>0</v>
      </c>
      <c r="E357" s="18">
        <v>0</v>
      </c>
      <c r="F357" s="18">
        <v>0</v>
      </c>
      <c r="G357" s="18">
        <v>0</v>
      </c>
      <c r="H357" s="18">
        <v>0</v>
      </c>
      <c r="I357" s="9"/>
      <c r="J357" s="10" t="e">
        <f>+D357*100/D360</f>
        <v>#DIV/0!</v>
      </c>
    </row>
    <row r="358" spans="1:10" ht="12.75">
      <c r="A358" s="12"/>
      <c r="B358" s="20" t="s">
        <v>19</v>
      </c>
      <c r="C358" s="21">
        <v>0</v>
      </c>
      <c r="D358" s="21">
        <v>0</v>
      </c>
      <c r="E358" s="21">
        <v>0</v>
      </c>
      <c r="F358" s="21">
        <v>0</v>
      </c>
      <c r="G358" s="21">
        <v>0</v>
      </c>
      <c r="H358" s="21">
        <v>0</v>
      </c>
      <c r="I358" s="15">
        <f>+C358+D358+E358-G358-H358</f>
        <v>0</v>
      </c>
      <c r="J358" s="16"/>
    </row>
    <row r="359" spans="1:10" ht="12.75">
      <c r="A359" s="12"/>
      <c r="B359" s="7" t="s">
        <v>20</v>
      </c>
      <c r="C359" s="8">
        <f aca="true" t="shared" si="69" ref="C359:H359">SUM(C347:C350)</f>
        <v>0</v>
      </c>
      <c r="D359" s="8">
        <f t="shared" si="69"/>
        <v>0</v>
      </c>
      <c r="E359" s="8">
        <f t="shared" si="69"/>
        <v>0</v>
      </c>
      <c r="F359" s="8">
        <f t="shared" si="69"/>
        <v>0</v>
      </c>
      <c r="G359" s="8">
        <f t="shared" si="69"/>
        <v>0</v>
      </c>
      <c r="H359" s="8">
        <f t="shared" si="69"/>
        <v>0</v>
      </c>
      <c r="I359" s="15">
        <f>+C359+D359+E359-G359-H359</f>
        <v>0</v>
      </c>
      <c r="J359" s="16"/>
    </row>
    <row r="360" spans="1:10" ht="12.75">
      <c r="A360" s="12"/>
      <c r="B360" s="17" t="s">
        <v>21</v>
      </c>
      <c r="C360" s="18">
        <f aca="true" t="shared" si="70" ref="C360:H360">SUM(C353:C357)</f>
        <v>0</v>
      </c>
      <c r="D360" s="18">
        <f t="shared" si="70"/>
        <v>0</v>
      </c>
      <c r="E360" s="18">
        <f t="shared" si="70"/>
        <v>0</v>
      </c>
      <c r="F360" s="18">
        <f t="shared" si="70"/>
        <v>0</v>
      </c>
      <c r="G360" s="18">
        <f t="shared" si="70"/>
        <v>0</v>
      </c>
      <c r="H360" s="18">
        <f t="shared" si="70"/>
        <v>0</v>
      </c>
      <c r="I360" s="15">
        <f>+C360+D360+E360-G360-H360</f>
        <v>0</v>
      </c>
      <c r="J360" s="16"/>
    </row>
    <row r="361" spans="1:10" ht="12.75">
      <c r="A361" s="12"/>
      <c r="B361" s="22" t="s">
        <v>22</v>
      </c>
      <c r="C361" s="23">
        <f aca="true" t="shared" si="71" ref="C361:H361">SUM(C359:C360)+C351+C352+C358</f>
        <v>0</v>
      </c>
      <c r="D361" s="23">
        <f t="shared" si="71"/>
        <v>0</v>
      </c>
      <c r="E361" s="23">
        <f t="shared" si="71"/>
        <v>0</v>
      </c>
      <c r="F361" s="23">
        <f t="shared" si="71"/>
        <v>0</v>
      </c>
      <c r="G361" s="23">
        <f t="shared" si="71"/>
        <v>0</v>
      </c>
      <c r="H361" s="23">
        <f t="shared" si="71"/>
        <v>0</v>
      </c>
      <c r="I361" s="24">
        <f>+C361+D361+E361-G361-H361</f>
        <v>0</v>
      </c>
      <c r="J361" s="16"/>
    </row>
    <row r="362" spans="1:10" ht="12.75">
      <c r="A362" s="6">
        <f>A347+1</f>
        <v>40805</v>
      </c>
      <c r="B362" s="7" t="s">
        <v>9</v>
      </c>
      <c r="C362" s="8">
        <v>0</v>
      </c>
      <c r="D362" s="8">
        <v>0</v>
      </c>
      <c r="E362" s="8">
        <v>0</v>
      </c>
      <c r="F362" s="8">
        <v>0</v>
      </c>
      <c r="G362" s="8">
        <v>0</v>
      </c>
      <c r="H362" s="8">
        <v>0</v>
      </c>
      <c r="I362" s="9"/>
      <c r="J362" s="10" t="e">
        <f>+D362*100/D374</f>
        <v>#DIV/0!</v>
      </c>
    </row>
    <row r="363" spans="1:10" ht="12.75">
      <c r="A363" s="25" t="str">
        <f>IF(WEEKDAY(A362)=1,"SUN",IF(WEEKDAY(A362)=2,"MON",IF(WEEKDAY(A362)=3,"TUE",IF(WEEKDAY(A362)=4,"WED",IF(WEEKDAY(A362)=5,"THU",IF(WEEKDAY(A362)=6,"FRI","SAT"))))))</f>
        <v>MON</v>
      </c>
      <c r="B363" s="7" t="s">
        <v>10</v>
      </c>
      <c r="C363" s="8">
        <v>0</v>
      </c>
      <c r="D363" s="8">
        <v>0</v>
      </c>
      <c r="E363" s="8">
        <v>0</v>
      </c>
      <c r="F363" s="8">
        <v>0</v>
      </c>
      <c r="G363" s="8">
        <v>0</v>
      </c>
      <c r="H363" s="8">
        <v>0</v>
      </c>
      <c r="I363" s="9"/>
      <c r="J363" s="10" t="e">
        <f>+D363*100/D374</f>
        <v>#DIV/0!</v>
      </c>
    </row>
    <row r="364" spans="1:10" ht="12.75">
      <c r="A364" s="12"/>
      <c r="B364" s="7" t="s">
        <v>11</v>
      </c>
      <c r="C364" s="8">
        <v>0</v>
      </c>
      <c r="D364" s="8">
        <v>0</v>
      </c>
      <c r="E364" s="8">
        <v>0</v>
      </c>
      <c r="F364" s="8">
        <v>0</v>
      </c>
      <c r="G364" s="8">
        <v>0</v>
      </c>
      <c r="H364" s="8">
        <v>0</v>
      </c>
      <c r="I364" s="9"/>
      <c r="J364" s="10" t="e">
        <f>+D364*100/D374</f>
        <v>#DIV/0!</v>
      </c>
    </row>
    <row r="365" spans="1:10" ht="12.75">
      <c r="A365" s="12"/>
      <c r="B365" s="7" t="s">
        <v>23</v>
      </c>
      <c r="C365" s="8">
        <v>0</v>
      </c>
      <c r="D365" s="8">
        <v>0</v>
      </c>
      <c r="E365" s="8">
        <v>0</v>
      </c>
      <c r="F365" s="8">
        <v>0</v>
      </c>
      <c r="G365" s="8">
        <v>0</v>
      </c>
      <c r="H365" s="8">
        <v>0</v>
      </c>
      <c r="I365" s="9"/>
      <c r="J365" s="10" t="e">
        <f>+D365*100/D374</f>
        <v>#DIV/0!</v>
      </c>
    </row>
    <row r="366" spans="1:10" ht="12.75">
      <c r="A366" s="12"/>
      <c r="B366" s="13" t="s">
        <v>12</v>
      </c>
      <c r="C366" s="14">
        <v>0</v>
      </c>
      <c r="D366" s="14">
        <v>0</v>
      </c>
      <c r="E366" s="14">
        <v>0</v>
      </c>
      <c r="F366" s="14">
        <v>0</v>
      </c>
      <c r="G366" s="14">
        <v>0</v>
      </c>
      <c r="H366" s="14">
        <v>0</v>
      </c>
      <c r="I366" s="15">
        <f>+C366+D366+E366-G366-H366</f>
        <v>0</v>
      </c>
      <c r="J366" s="16"/>
    </row>
    <row r="367" spans="1:10" ht="12.75">
      <c r="A367" s="12"/>
      <c r="B367" s="13" t="s">
        <v>13</v>
      </c>
      <c r="C367" s="14">
        <v>0</v>
      </c>
      <c r="D367" s="14">
        <v>0</v>
      </c>
      <c r="E367" s="14">
        <v>0</v>
      </c>
      <c r="F367" s="14">
        <v>0</v>
      </c>
      <c r="G367" s="14">
        <v>0</v>
      </c>
      <c r="H367" s="14">
        <v>0</v>
      </c>
      <c r="I367" s="15">
        <f>+C367+D367+E367-G367-H367</f>
        <v>0</v>
      </c>
      <c r="J367" s="16"/>
    </row>
    <row r="368" spans="1:10" ht="12.75">
      <c r="A368" s="12"/>
      <c r="B368" s="17" t="s">
        <v>14</v>
      </c>
      <c r="C368" s="18">
        <v>0</v>
      </c>
      <c r="D368" s="18">
        <v>0</v>
      </c>
      <c r="E368" s="18">
        <v>0</v>
      </c>
      <c r="F368" s="18">
        <v>0</v>
      </c>
      <c r="G368" s="18">
        <v>0</v>
      </c>
      <c r="H368" s="18">
        <v>0</v>
      </c>
      <c r="I368" s="9"/>
      <c r="J368" s="10" t="e">
        <f>+D368*100/D375</f>
        <v>#DIV/0!</v>
      </c>
    </row>
    <row r="369" spans="1:10" ht="12.75">
      <c r="A369" s="12"/>
      <c r="B369" s="17" t="s">
        <v>15</v>
      </c>
      <c r="C369" s="18">
        <v>0</v>
      </c>
      <c r="D369" s="18">
        <v>0</v>
      </c>
      <c r="E369" s="18">
        <v>0</v>
      </c>
      <c r="F369" s="18">
        <v>0</v>
      </c>
      <c r="G369" s="18">
        <v>0</v>
      </c>
      <c r="H369" s="18">
        <v>0</v>
      </c>
      <c r="I369" s="19"/>
      <c r="J369" s="10" t="e">
        <f>+D369*100/D375</f>
        <v>#DIV/0!</v>
      </c>
    </row>
    <row r="370" spans="1:10" ht="12.75">
      <c r="A370" s="12"/>
      <c r="B370" s="17" t="s">
        <v>16</v>
      </c>
      <c r="C370" s="18">
        <v>0</v>
      </c>
      <c r="D370" s="18">
        <v>0</v>
      </c>
      <c r="E370" s="18">
        <v>0</v>
      </c>
      <c r="F370" s="18">
        <v>0</v>
      </c>
      <c r="G370" s="18">
        <v>0</v>
      </c>
      <c r="H370" s="18">
        <v>0</v>
      </c>
      <c r="I370" s="9"/>
      <c r="J370" s="10" t="e">
        <f>+D370*100/D375</f>
        <v>#DIV/0!</v>
      </c>
    </row>
    <row r="371" spans="1:10" ht="12.75">
      <c r="A371" s="12"/>
      <c r="B371" s="17" t="s">
        <v>17</v>
      </c>
      <c r="C371" s="18">
        <v>0</v>
      </c>
      <c r="D371" s="18">
        <v>0</v>
      </c>
      <c r="E371" s="18">
        <v>0</v>
      </c>
      <c r="F371" s="18">
        <v>0</v>
      </c>
      <c r="G371" s="18">
        <v>0</v>
      </c>
      <c r="H371" s="18">
        <v>0</v>
      </c>
      <c r="I371" s="9"/>
      <c r="J371" s="10" t="e">
        <f>+D371*100/D375</f>
        <v>#DIV/0!</v>
      </c>
    </row>
    <row r="372" spans="1:10" ht="12.75">
      <c r="A372" s="12"/>
      <c r="B372" s="17" t="s">
        <v>18</v>
      </c>
      <c r="C372" s="18">
        <v>0</v>
      </c>
      <c r="D372" s="18">
        <v>0</v>
      </c>
      <c r="E372" s="18">
        <v>0</v>
      </c>
      <c r="F372" s="18">
        <v>0</v>
      </c>
      <c r="G372" s="18">
        <v>0</v>
      </c>
      <c r="H372" s="18">
        <v>0</v>
      </c>
      <c r="I372" s="9"/>
      <c r="J372" s="10" t="e">
        <f>+D372*100/D375</f>
        <v>#DIV/0!</v>
      </c>
    </row>
    <row r="373" spans="1:10" ht="12.75">
      <c r="A373" s="12"/>
      <c r="B373" s="20" t="s">
        <v>19</v>
      </c>
      <c r="C373" s="21">
        <v>0</v>
      </c>
      <c r="D373" s="21">
        <v>0</v>
      </c>
      <c r="E373" s="21">
        <v>0</v>
      </c>
      <c r="F373" s="21">
        <v>0</v>
      </c>
      <c r="G373" s="21">
        <v>0</v>
      </c>
      <c r="H373" s="21">
        <v>0</v>
      </c>
      <c r="I373" s="15">
        <f>+C373+D373+E373-G373-H373</f>
        <v>0</v>
      </c>
      <c r="J373" s="16"/>
    </row>
    <row r="374" spans="1:10" ht="12.75">
      <c r="A374" s="12"/>
      <c r="B374" s="7" t="s">
        <v>20</v>
      </c>
      <c r="C374" s="8">
        <f aca="true" t="shared" si="72" ref="C374:H374">SUM(C362:C365)</f>
        <v>0</v>
      </c>
      <c r="D374" s="8">
        <f t="shared" si="72"/>
        <v>0</v>
      </c>
      <c r="E374" s="8">
        <f t="shared" si="72"/>
        <v>0</v>
      </c>
      <c r="F374" s="8">
        <f t="shared" si="72"/>
        <v>0</v>
      </c>
      <c r="G374" s="8">
        <f t="shared" si="72"/>
        <v>0</v>
      </c>
      <c r="H374" s="8">
        <f t="shared" si="72"/>
        <v>0</v>
      </c>
      <c r="I374" s="15">
        <f>+C374+D374+E374-G374-H374</f>
        <v>0</v>
      </c>
      <c r="J374" s="16"/>
    </row>
    <row r="375" spans="1:10" ht="12.75">
      <c r="A375" s="12"/>
      <c r="B375" s="17" t="s">
        <v>21</v>
      </c>
      <c r="C375" s="18">
        <f aca="true" t="shared" si="73" ref="C375:H375">SUM(C368:C372)</f>
        <v>0</v>
      </c>
      <c r="D375" s="18">
        <f t="shared" si="73"/>
        <v>0</v>
      </c>
      <c r="E375" s="18">
        <f t="shared" si="73"/>
        <v>0</v>
      </c>
      <c r="F375" s="18">
        <f t="shared" si="73"/>
        <v>0</v>
      </c>
      <c r="G375" s="18">
        <f t="shared" si="73"/>
        <v>0</v>
      </c>
      <c r="H375" s="18">
        <f t="shared" si="73"/>
        <v>0</v>
      </c>
      <c r="I375" s="15">
        <f>+C375+D375+E375-G375-H375</f>
        <v>0</v>
      </c>
      <c r="J375" s="16"/>
    </row>
    <row r="376" spans="1:10" ht="12.75">
      <c r="A376" s="12"/>
      <c r="B376" s="22" t="s">
        <v>22</v>
      </c>
      <c r="C376" s="23">
        <f aca="true" t="shared" si="74" ref="C376:H376">SUM(C374:C375)+C366+C367+C373</f>
        <v>0</v>
      </c>
      <c r="D376" s="23">
        <f t="shared" si="74"/>
        <v>0</v>
      </c>
      <c r="E376" s="23">
        <f t="shared" si="74"/>
        <v>0</v>
      </c>
      <c r="F376" s="23">
        <f t="shared" si="74"/>
        <v>0</v>
      </c>
      <c r="G376" s="23">
        <f t="shared" si="74"/>
        <v>0</v>
      </c>
      <c r="H376" s="23">
        <f t="shared" si="74"/>
        <v>0</v>
      </c>
      <c r="I376" s="24">
        <f>+C376+D376+E376-G376-H376</f>
        <v>0</v>
      </c>
      <c r="J376" s="16"/>
    </row>
    <row r="377" spans="1:10" ht="12.75">
      <c r="A377" s="6">
        <f>A362+1</f>
        <v>40806</v>
      </c>
      <c r="B377" s="7" t="s">
        <v>9</v>
      </c>
      <c r="C377" s="8">
        <v>0</v>
      </c>
      <c r="D377" s="8">
        <v>0</v>
      </c>
      <c r="E377" s="8">
        <v>0</v>
      </c>
      <c r="F377" s="8">
        <v>0</v>
      </c>
      <c r="G377" s="8">
        <v>0</v>
      </c>
      <c r="H377" s="8">
        <v>0</v>
      </c>
      <c r="I377" s="9"/>
      <c r="J377" s="10" t="e">
        <f>+D377*100/D389</f>
        <v>#DIV/0!</v>
      </c>
    </row>
    <row r="378" spans="1:10" ht="12.75">
      <c r="A378" s="25" t="str">
        <f>IF(WEEKDAY(A377)=1,"SUN",IF(WEEKDAY(A377)=2,"MON",IF(WEEKDAY(A377)=3,"TUE",IF(WEEKDAY(A377)=4,"WED",IF(WEEKDAY(A377)=5,"THU",IF(WEEKDAY(A377)=6,"FRI","SAT"))))))</f>
        <v>TUE</v>
      </c>
      <c r="B378" s="7" t="s">
        <v>10</v>
      </c>
      <c r="C378" s="8">
        <v>0</v>
      </c>
      <c r="D378" s="8">
        <v>0</v>
      </c>
      <c r="E378" s="8">
        <v>0</v>
      </c>
      <c r="F378" s="8">
        <v>0</v>
      </c>
      <c r="G378" s="8">
        <v>0</v>
      </c>
      <c r="H378" s="8">
        <v>0</v>
      </c>
      <c r="I378" s="9"/>
      <c r="J378" s="10" t="e">
        <f>+D378*100/D389</f>
        <v>#DIV/0!</v>
      </c>
    </row>
    <row r="379" spans="1:10" ht="12.75">
      <c r="A379" s="12"/>
      <c r="B379" s="7" t="s">
        <v>11</v>
      </c>
      <c r="C379" s="8">
        <v>0</v>
      </c>
      <c r="D379" s="8">
        <v>0</v>
      </c>
      <c r="E379" s="8">
        <v>0</v>
      </c>
      <c r="F379" s="8">
        <v>0</v>
      </c>
      <c r="G379" s="8">
        <v>0</v>
      </c>
      <c r="H379" s="8">
        <v>0</v>
      </c>
      <c r="I379" s="9"/>
      <c r="J379" s="10" t="e">
        <f>+D379*100/D389</f>
        <v>#DIV/0!</v>
      </c>
    </row>
    <row r="380" spans="1:10" ht="12.75">
      <c r="A380" s="12"/>
      <c r="B380" s="7" t="s">
        <v>23</v>
      </c>
      <c r="C380" s="8">
        <v>0</v>
      </c>
      <c r="D380" s="8">
        <v>0</v>
      </c>
      <c r="E380" s="8">
        <v>0</v>
      </c>
      <c r="F380" s="8">
        <v>0</v>
      </c>
      <c r="G380" s="8">
        <v>0</v>
      </c>
      <c r="H380" s="8">
        <v>0</v>
      </c>
      <c r="I380" s="9"/>
      <c r="J380" s="10" t="e">
        <f>+D380*100/D389</f>
        <v>#DIV/0!</v>
      </c>
    </row>
    <row r="381" spans="1:10" ht="12.75">
      <c r="A381" s="12"/>
      <c r="B381" s="13" t="s">
        <v>12</v>
      </c>
      <c r="C381" s="14">
        <v>0</v>
      </c>
      <c r="D381" s="14">
        <v>0</v>
      </c>
      <c r="E381" s="14">
        <v>0</v>
      </c>
      <c r="F381" s="14">
        <v>0</v>
      </c>
      <c r="G381" s="14">
        <v>0</v>
      </c>
      <c r="H381" s="14">
        <v>0</v>
      </c>
      <c r="I381" s="15">
        <f>+C381+D381+E381-G381-H381</f>
        <v>0</v>
      </c>
      <c r="J381" s="16"/>
    </row>
    <row r="382" spans="1:10" ht="12.75">
      <c r="A382" s="12"/>
      <c r="B382" s="13" t="s">
        <v>13</v>
      </c>
      <c r="C382" s="14">
        <v>0</v>
      </c>
      <c r="D382" s="14">
        <v>0</v>
      </c>
      <c r="E382" s="14">
        <v>0</v>
      </c>
      <c r="F382" s="14">
        <v>0</v>
      </c>
      <c r="G382" s="14">
        <v>0</v>
      </c>
      <c r="H382" s="14">
        <v>0</v>
      </c>
      <c r="I382" s="15">
        <f>+C382+D382+E382-G382-H382</f>
        <v>0</v>
      </c>
      <c r="J382" s="16"/>
    </row>
    <row r="383" spans="1:10" ht="12.75">
      <c r="A383" s="12"/>
      <c r="B383" s="17" t="s">
        <v>14</v>
      </c>
      <c r="C383" s="18">
        <v>0</v>
      </c>
      <c r="D383" s="18">
        <v>0</v>
      </c>
      <c r="E383" s="18">
        <v>0</v>
      </c>
      <c r="F383" s="18">
        <v>0</v>
      </c>
      <c r="G383" s="18">
        <v>0</v>
      </c>
      <c r="H383" s="18">
        <v>0</v>
      </c>
      <c r="I383" s="9"/>
      <c r="J383" s="10" t="e">
        <f>+D383*100/D390</f>
        <v>#DIV/0!</v>
      </c>
    </row>
    <row r="384" spans="1:10" ht="12.75">
      <c r="A384" s="12"/>
      <c r="B384" s="17" t="s">
        <v>15</v>
      </c>
      <c r="C384" s="18">
        <v>0</v>
      </c>
      <c r="D384" s="18">
        <v>0</v>
      </c>
      <c r="E384" s="18">
        <v>0</v>
      </c>
      <c r="F384" s="18">
        <v>0</v>
      </c>
      <c r="G384" s="18">
        <v>0</v>
      </c>
      <c r="H384" s="18">
        <v>0</v>
      </c>
      <c r="I384" s="19"/>
      <c r="J384" s="10" t="e">
        <f>+D384*100/D390</f>
        <v>#DIV/0!</v>
      </c>
    </row>
    <row r="385" spans="1:10" ht="12.75">
      <c r="A385" s="12"/>
      <c r="B385" s="17" t="s">
        <v>16</v>
      </c>
      <c r="C385" s="18">
        <v>0</v>
      </c>
      <c r="D385" s="18">
        <v>0</v>
      </c>
      <c r="E385" s="18">
        <v>0</v>
      </c>
      <c r="F385" s="18">
        <v>0</v>
      </c>
      <c r="G385" s="18">
        <v>0</v>
      </c>
      <c r="H385" s="18">
        <v>0</v>
      </c>
      <c r="I385" s="9"/>
      <c r="J385" s="10" t="e">
        <f>+D385*100/D390</f>
        <v>#DIV/0!</v>
      </c>
    </row>
    <row r="386" spans="1:10" ht="12.75">
      <c r="A386" s="12"/>
      <c r="B386" s="17" t="s">
        <v>17</v>
      </c>
      <c r="C386" s="18">
        <v>0</v>
      </c>
      <c r="D386" s="18">
        <v>0</v>
      </c>
      <c r="E386" s="18">
        <v>0</v>
      </c>
      <c r="F386" s="18">
        <v>0</v>
      </c>
      <c r="G386" s="18">
        <v>0</v>
      </c>
      <c r="H386" s="18">
        <v>0</v>
      </c>
      <c r="I386" s="9"/>
      <c r="J386" s="10" t="e">
        <f>+D386*100/D390</f>
        <v>#DIV/0!</v>
      </c>
    </row>
    <row r="387" spans="1:10" ht="12.75">
      <c r="A387" s="12"/>
      <c r="B387" s="17" t="s">
        <v>18</v>
      </c>
      <c r="C387" s="18">
        <v>0</v>
      </c>
      <c r="D387" s="18">
        <v>0</v>
      </c>
      <c r="E387" s="18">
        <v>0</v>
      </c>
      <c r="F387" s="18">
        <v>0</v>
      </c>
      <c r="G387" s="18">
        <v>0</v>
      </c>
      <c r="H387" s="18">
        <v>0</v>
      </c>
      <c r="I387" s="9"/>
      <c r="J387" s="10" t="e">
        <f>+D387*100/D390</f>
        <v>#DIV/0!</v>
      </c>
    </row>
    <row r="388" spans="1:10" ht="12.75">
      <c r="A388" s="12"/>
      <c r="B388" s="20" t="s">
        <v>19</v>
      </c>
      <c r="C388" s="21">
        <v>0</v>
      </c>
      <c r="D388" s="21">
        <v>0</v>
      </c>
      <c r="E388" s="21">
        <v>0</v>
      </c>
      <c r="F388" s="21">
        <v>0</v>
      </c>
      <c r="G388" s="21">
        <v>0</v>
      </c>
      <c r="H388" s="21">
        <v>0</v>
      </c>
      <c r="I388" s="15">
        <f>+C388+D388+E388-G388-H388</f>
        <v>0</v>
      </c>
      <c r="J388" s="16"/>
    </row>
    <row r="389" spans="1:10" ht="12.75">
      <c r="A389" s="12"/>
      <c r="B389" s="7" t="s">
        <v>20</v>
      </c>
      <c r="C389" s="8">
        <f aca="true" t="shared" si="75" ref="C389:H389">SUM(C377:C380)</f>
        <v>0</v>
      </c>
      <c r="D389" s="8">
        <f t="shared" si="75"/>
        <v>0</v>
      </c>
      <c r="E389" s="8">
        <f t="shared" si="75"/>
        <v>0</v>
      </c>
      <c r="F389" s="8">
        <f t="shared" si="75"/>
        <v>0</v>
      </c>
      <c r="G389" s="8">
        <f t="shared" si="75"/>
        <v>0</v>
      </c>
      <c r="H389" s="8">
        <f t="shared" si="75"/>
        <v>0</v>
      </c>
      <c r="I389" s="15">
        <f>+C389+D389+E389-G389-H389</f>
        <v>0</v>
      </c>
      <c r="J389" s="16"/>
    </row>
    <row r="390" spans="1:10" ht="12.75">
      <c r="A390" s="12"/>
      <c r="B390" s="17" t="s">
        <v>21</v>
      </c>
      <c r="C390" s="18">
        <f aca="true" t="shared" si="76" ref="C390:H390">SUM(C383:C387)</f>
        <v>0</v>
      </c>
      <c r="D390" s="18">
        <f t="shared" si="76"/>
        <v>0</v>
      </c>
      <c r="E390" s="18">
        <f t="shared" si="76"/>
        <v>0</v>
      </c>
      <c r="F390" s="18">
        <f t="shared" si="76"/>
        <v>0</v>
      </c>
      <c r="G390" s="18">
        <f t="shared" si="76"/>
        <v>0</v>
      </c>
      <c r="H390" s="18">
        <f t="shared" si="76"/>
        <v>0</v>
      </c>
      <c r="I390" s="15">
        <f>+C390+D390+E390-G390-H390</f>
        <v>0</v>
      </c>
      <c r="J390" s="16"/>
    </row>
    <row r="391" spans="1:10" ht="12.75">
      <c r="A391" s="12"/>
      <c r="B391" s="22" t="s">
        <v>22</v>
      </c>
      <c r="C391" s="23">
        <f aca="true" t="shared" si="77" ref="C391:H391">SUM(C389:C390)+C381+C382+C388</f>
        <v>0</v>
      </c>
      <c r="D391" s="23">
        <f t="shared" si="77"/>
        <v>0</v>
      </c>
      <c r="E391" s="23">
        <f t="shared" si="77"/>
        <v>0</v>
      </c>
      <c r="F391" s="23">
        <f t="shared" si="77"/>
        <v>0</v>
      </c>
      <c r="G391" s="23">
        <f t="shared" si="77"/>
        <v>0</v>
      </c>
      <c r="H391" s="23">
        <f t="shared" si="77"/>
        <v>0</v>
      </c>
      <c r="I391" s="24">
        <f>+C391+D391+E391-G391-H391</f>
        <v>0</v>
      </c>
      <c r="J391" s="16"/>
    </row>
    <row r="392" spans="1:10" ht="12.75">
      <c r="A392" s="6">
        <f>A377+1</f>
        <v>40807</v>
      </c>
      <c r="B392" s="7" t="s">
        <v>9</v>
      </c>
      <c r="C392" s="8">
        <v>0</v>
      </c>
      <c r="D392" s="8">
        <v>0</v>
      </c>
      <c r="E392" s="8">
        <v>0</v>
      </c>
      <c r="F392" s="8">
        <v>0</v>
      </c>
      <c r="G392" s="8">
        <v>0</v>
      </c>
      <c r="H392" s="8">
        <v>0</v>
      </c>
      <c r="I392" s="9"/>
      <c r="J392" s="10" t="e">
        <f>+D392*100/D404</f>
        <v>#DIV/0!</v>
      </c>
    </row>
    <row r="393" spans="1:10" ht="12.75">
      <c r="A393" s="25" t="str">
        <f>IF(WEEKDAY(A392)=1,"SUN",IF(WEEKDAY(A392)=2,"MON",IF(WEEKDAY(A392)=3,"TUE",IF(WEEKDAY(A392)=4,"WED",IF(WEEKDAY(A392)=5,"THU",IF(WEEKDAY(A392)=6,"FRI","SAT"))))))</f>
        <v>WED</v>
      </c>
      <c r="B393" s="7" t="s">
        <v>10</v>
      </c>
      <c r="C393" s="8">
        <v>0</v>
      </c>
      <c r="D393" s="8">
        <v>0</v>
      </c>
      <c r="E393" s="8">
        <v>0</v>
      </c>
      <c r="F393" s="8">
        <v>0</v>
      </c>
      <c r="G393" s="8">
        <v>0</v>
      </c>
      <c r="H393" s="8">
        <v>0</v>
      </c>
      <c r="I393" s="9"/>
      <c r="J393" s="10" t="e">
        <f>+D393*100/D404</f>
        <v>#DIV/0!</v>
      </c>
    </row>
    <row r="394" spans="1:10" ht="12.75">
      <c r="A394" s="12"/>
      <c r="B394" s="7" t="s">
        <v>11</v>
      </c>
      <c r="C394" s="8">
        <v>0</v>
      </c>
      <c r="D394" s="8">
        <v>0</v>
      </c>
      <c r="E394" s="8">
        <v>0</v>
      </c>
      <c r="F394" s="8">
        <v>0</v>
      </c>
      <c r="G394" s="8">
        <v>0</v>
      </c>
      <c r="H394" s="8">
        <v>0</v>
      </c>
      <c r="I394" s="9"/>
      <c r="J394" s="10" t="e">
        <f>+D394*100/D404</f>
        <v>#DIV/0!</v>
      </c>
    </row>
    <row r="395" spans="1:10" ht="12.75">
      <c r="A395" s="12"/>
      <c r="B395" s="7" t="s">
        <v>23</v>
      </c>
      <c r="C395" s="8">
        <v>0</v>
      </c>
      <c r="D395" s="8">
        <v>0</v>
      </c>
      <c r="E395" s="8">
        <v>0</v>
      </c>
      <c r="F395" s="8">
        <v>0</v>
      </c>
      <c r="G395" s="8">
        <v>0</v>
      </c>
      <c r="H395" s="8">
        <v>0</v>
      </c>
      <c r="I395" s="9"/>
      <c r="J395" s="10" t="e">
        <f>+D395*100/D404</f>
        <v>#DIV/0!</v>
      </c>
    </row>
    <row r="396" spans="1:10" ht="12.75">
      <c r="A396" s="12"/>
      <c r="B396" s="13" t="s">
        <v>12</v>
      </c>
      <c r="C396" s="14">
        <v>0</v>
      </c>
      <c r="D396" s="14">
        <v>0</v>
      </c>
      <c r="E396" s="14">
        <v>0</v>
      </c>
      <c r="F396" s="14">
        <v>0</v>
      </c>
      <c r="G396" s="14">
        <v>0</v>
      </c>
      <c r="H396" s="14">
        <v>0</v>
      </c>
      <c r="I396" s="15">
        <f>+C396+D396+E396-G396-H396</f>
        <v>0</v>
      </c>
      <c r="J396" s="16"/>
    </row>
    <row r="397" spans="1:10" ht="12.75">
      <c r="A397" s="12"/>
      <c r="B397" s="13" t="s">
        <v>13</v>
      </c>
      <c r="C397" s="14">
        <v>0</v>
      </c>
      <c r="D397" s="14">
        <v>0</v>
      </c>
      <c r="E397" s="14">
        <v>0</v>
      </c>
      <c r="F397" s="14">
        <v>0</v>
      </c>
      <c r="G397" s="14">
        <v>0</v>
      </c>
      <c r="H397" s="14">
        <v>0</v>
      </c>
      <c r="I397" s="15">
        <f>+C397+D397+E397-G397-H397</f>
        <v>0</v>
      </c>
      <c r="J397" s="16"/>
    </row>
    <row r="398" spans="1:10" ht="12.75">
      <c r="A398" s="12"/>
      <c r="B398" s="17" t="s">
        <v>14</v>
      </c>
      <c r="C398" s="18">
        <v>0</v>
      </c>
      <c r="D398" s="18">
        <v>0</v>
      </c>
      <c r="E398" s="18">
        <v>0</v>
      </c>
      <c r="F398" s="18">
        <v>0</v>
      </c>
      <c r="G398" s="18">
        <v>0</v>
      </c>
      <c r="H398" s="18">
        <v>0</v>
      </c>
      <c r="I398" s="9"/>
      <c r="J398" s="10" t="e">
        <f>+D398*100/D405</f>
        <v>#DIV/0!</v>
      </c>
    </row>
    <row r="399" spans="1:10" ht="12.75">
      <c r="A399" s="12"/>
      <c r="B399" s="17" t="s">
        <v>15</v>
      </c>
      <c r="C399" s="18">
        <v>0</v>
      </c>
      <c r="D399" s="18">
        <v>0</v>
      </c>
      <c r="E399" s="18">
        <v>0</v>
      </c>
      <c r="F399" s="18">
        <v>0</v>
      </c>
      <c r="G399" s="18">
        <v>0</v>
      </c>
      <c r="H399" s="18">
        <v>0</v>
      </c>
      <c r="I399" s="19"/>
      <c r="J399" s="10" t="e">
        <f>+D399*100/D405</f>
        <v>#DIV/0!</v>
      </c>
    </row>
    <row r="400" spans="1:10" ht="12.75">
      <c r="A400" s="12"/>
      <c r="B400" s="17" t="s">
        <v>16</v>
      </c>
      <c r="C400" s="18">
        <v>0</v>
      </c>
      <c r="D400" s="18">
        <v>0</v>
      </c>
      <c r="E400" s="18">
        <v>0</v>
      </c>
      <c r="F400" s="18">
        <v>0</v>
      </c>
      <c r="G400" s="18">
        <v>0</v>
      </c>
      <c r="H400" s="18">
        <v>0</v>
      </c>
      <c r="I400" s="9"/>
      <c r="J400" s="10" t="e">
        <f>+D400*100/D405</f>
        <v>#DIV/0!</v>
      </c>
    </row>
    <row r="401" spans="1:10" ht="12.75">
      <c r="A401" s="12"/>
      <c r="B401" s="17" t="s">
        <v>17</v>
      </c>
      <c r="C401" s="18">
        <v>0</v>
      </c>
      <c r="D401" s="18">
        <v>0</v>
      </c>
      <c r="E401" s="18">
        <v>0</v>
      </c>
      <c r="F401" s="18">
        <v>0</v>
      </c>
      <c r="G401" s="18">
        <v>0</v>
      </c>
      <c r="H401" s="18">
        <v>0</v>
      </c>
      <c r="I401" s="9"/>
      <c r="J401" s="10" t="e">
        <f>+D401*100/D405</f>
        <v>#DIV/0!</v>
      </c>
    </row>
    <row r="402" spans="1:10" ht="12.75">
      <c r="A402" s="12"/>
      <c r="B402" s="17" t="s">
        <v>18</v>
      </c>
      <c r="C402" s="18">
        <v>0</v>
      </c>
      <c r="D402" s="18">
        <v>0</v>
      </c>
      <c r="E402" s="18">
        <v>0</v>
      </c>
      <c r="F402" s="18">
        <v>0</v>
      </c>
      <c r="G402" s="18">
        <v>0</v>
      </c>
      <c r="H402" s="18">
        <v>0</v>
      </c>
      <c r="I402" s="9"/>
      <c r="J402" s="10" t="e">
        <f>+D402*100/D405</f>
        <v>#DIV/0!</v>
      </c>
    </row>
    <row r="403" spans="1:10" ht="12.75">
      <c r="A403" s="12"/>
      <c r="B403" s="20" t="s">
        <v>19</v>
      </c>
      <c r="C403" s="21">
        <v>0</v>
      </c>
      <c r="D403" s="21">
        <v>0</v>
      </c>
      <c r="E403" s="21">
        <v>0</v>
      </c>
      <c r="F403" s="21">
        <v>0</v>
      </c>
      <c r="G403" s="21">
        <v>0</v>
      </c>
      <c r="H403" s="21">
        <v>0</v>
      </c>
      <c r="I403" s="15">
        <f>+C403+D403+E403-G403-H403</f>
        <v>0</v>
      </c>
      <c r="J403" s="16"/>
    </row>
    <row r="404" spans="1:10" ht="12.75">
      <c r="A404" s="12"/>
      <c r="B404" s="7" t="s">
        <v>20</v>
      </c>
      <c r="C404" s="8">
        <f aca="true" t="shared" si="78" ref="C404:H404">SUM(C392:C395)</f>
        <v>0</v>
      </c>
      <c r="D404" s="8">
        <f t="shared" si="78"/>
        <v>0</v>
      </c>
      <c r="E404" s="8">
        <f t="shared" si="78"/>
        <v>0</v>
      </c>
      <c r="F404" s="8">
        <f t="shared" si="78"/>
        <v>0</v>
      </c>
      <c r="G404" s="8">
        <f t="shared" si="78"/>
        <v>0</v>
      </c>
      <c r="H404" s="8">
        <f t="shared" si="78"/>
        <v>0</v>
      </c>
      <c r="I404" s="15">
        <f>+C404+D404+E404-G404-H404</f>
        <v>0</v>
      </c>
      <c r="J404" s="16"/>
    </row>
    <row r="405" spans="1:10" ht="12.75">
      <c r="A405" s="12"/>
      <c r="B405" s="17" t="s">
        <v>21</v>
      </c>
      <c r="C405" s="18">
        <f aca="true" t="shared" si="79" ref="C405:H405">SUM(C398:C402)</f>
        <v>0</v>
      </c>
      <c r="D405" s="18">
        <f t="shared" si="79"/>
        <v>0</v>
      </c>
      <c r="E405" s="18">
        <f t="shared" si="79"/>
        <v>0</v>
      </c>
      <c r="F405" s="18">
        <f t="shared" si="79"/>
        <v>0</v>
      </c>
      <c r="G405" s="18">
        <f t="shared" si="79"/>
        <v>0</v>
      </c>
      <c r="H405" s="18">
        <f t="shared" si="79"/>
        <v>0</v>
      </c>
      <c r="I405" s="15">
        <f>+C405+D405+E405-G405-H405</f>
        <v>0</v>
      </c>
      <c r="J405" s="16"/>
    </row>
    <row r="406" spans="1:10" ht="12.75">
      <c r="A406" s="12"/>
      <c r="B406" s="22" t="s">
        <v>22</v>
      </c>
      <c r="C406" s="23">
        <f aca="true" t="shared" si="80" ref="C406:H406">SUM(C404:C405)+C396+C397+C403</f>
        <v>0</v>
      </c>
      <c r="D406" s="23">
        <f t="shared" si="80"/>
        <v>0</v>
      </c>
      <c r="E406" s="23">
        <f t="shared" si="80"/>
        <v>0</v>
      </c>
      <c r="F406" s="23">
        <f t="shared" si="80"/>
        <v>0</v>
      </c>
      <c r="G406" s="23">
        <f t="shared" si="80"/>
        <v>0</v>
      </c>
      <c r="H406" s="23">
        <f t="shared" si="80"/>
        <v>0</v>
      </c>
      <c r="I406" s="24">
        <f>+C406+D406+E406-G406-H406</f>
        <v>0</v>
      </c>
      <c r="J406" s="16"/>
    </row>
    <row r="407" spans="1:10" ht="12.75">
      <c r="A407" s="6">
        <f>A392+1</f>
        <v>40808</v>
      </c>
      <c r="B407" s="7" t="s">
        <v>9</v>
      </c>
      <c r="C407" s="8">
        <v>0</v>
      </c>
      <c r="D407" s="8">
        <v>0</v>
      </c>
      <c r="E407" s="8">
        <v>0</v>
      </c>
      <c r="F407" s="8">
        <v>0</v>
      </c>
      <c r="G407" s="8">
        <v>0</v>
      </c>
      <c r="H407" s="8">
        <v>0</v>
      </c>
      <c r="I407" s="9"/>
      <c r="J407" s="10" t="e">
        <f>+D407*100/D419</f>
        <v>#DIV/0!</v>
      </c>
    </row>
    <row r="408" spans="1:10" ht="12.75">
      <c r="A408" s="25" t="str">
        <f>IF(WEEKDAY(A407)=1,"SUN",IF(WEEKDAY(A407)=2,"MON",IF(WEEKDAY(A407)=3,"TUE",IF(WEEKDAY(A407)=4,"WED",IF(WEEKDAY(A407)=5,"THU",IF(WEEKDAY(A407)=6,"FRI","SAT"))))))</f>
        <v>THU</v>
      </c>
      <c r="B408" s="7" t="s">
        <v>10</v>
      </c>
      <c r="C408" s="8">
        <v>0</v>
      </c>
      <c r="D408" s="8">
        <v>0</v>
      </c>
      <c r="E408" s="8">
        <v>0</v>
      </c>
      <c r="F408" s="8">
        <v>0</v>
      </c>
      <c r="G408" s="8">
        <v>0</v>
      </c>
      <c r="H408" s="8">
        <v>0</v>
      </c>
      <c r="I408" s="9"/>
      <c r="J408" s="10" t="e">
        <f>+D408*100/D419</f>
        <v>#DIV/0!</v>
      </c>
    </row>
    <row r="409" spans="1:10" ht="12.75">
      <c r="A409" s="12"/>
      <c r="B409" s="7" t="s">
        <v>11</v>
      </c>
      <c r="C409" s="8">
        <v>0</v>
      </c>
      <c r="D409" s="8">
        <v>0</v>
      </c>
      <c r="E409" s="8">
        <v>0</v>
      </c>
      <c r="F409" s="8">
        <v>0</v>
      </c>
      <c r="G409" s="8">
        <v>0</v>
      </c>
      <c r="H409" s="8">
        <v>0</v>
      </c>
      <c r="I409" s="9"/>
      <c r="J409" s="10" t="e">
        <f>+D409*100/D419</f>
        <v>#DIV/0!</v>
      </c>
    </row>
    <row r="410" spans="1:10" ht="12.75">
      <c r="A410" s="12"/>
      <c r="B410" s="7" t="s">
        <v>23</v>
      </c>
      <c r="C410" s="8">
        <v>0</v>
      </c>
      <c r="D410" s="8">
        <v>0</v>
      </c>
      <c r="E410" s="8">
        <v>0</v>
      </c>
      <c r="F410" s="8">
        <v>0</v>
      </c>
      <c r="G410" s="8">
        <v>0</v>
      </c>
      <c r="H410" s="8">
        <v>0</v>
      </c>
      <c r="I410" s="9"/>
      <c r="J410" s="10" t="e">
        <f>+D410*100/D419</f>
        <v>#DIV/0!</v>
      </c>
    </row>
    <row r="411" spans="1:10" ht="12.75">
      <c r="A411" s="12"/>
      <c r="B411" s="13" t="s">
        <v>12</v>
      </c>
      <c r="C411" s="14">
        <v>0</v>
      </c>
      <c r="D411" s="14">
        <v>0</v>
      </c>
      <c r="E411" s="14">
        <v>0</v>
      </c>
      <c r="F411" s="14">
        <v>0</v>
      </c>
      <c r="G411" s="14">
        <v>0</v>
      </c>
      <c r="H411" s="14">
        <v>0</v>
      </c>
      <c r="I411" s="15">
        <f>+C411+D411+E411-G411-H411</f>
        <v>0</v>
      </c>
      <c r="J411" s="16"/>
    </row>
    <row r="412" spans="1:10" ht="12.75">
      <c r="A412" s="12"/>
      <c r="B412" s="13" t="s">
        <v>13</v>
      </c>
      <c r="C412" s="14">
        <v>0</v>
      </c>
      <c r="D412" s="14">
        <v>0</v>
      </c>
      <c r="E412" s="14">
        <v>0</v>
      </c>
      <c r="F412" s="14">
        <v>0</v>
      </c>
      <c r="G412" s="14">
        <v>0</v>
      </c>
      <c r="H412" s="14">
        <v>0</v>
      </c>
      <c r="I412" s="15">
        <f>+C412+D412+E412-G412-H412</f>
        <v>0</v>
      </c>
      <c r="J412" s="16"/>
    </row>
    <row r="413" spans="1:10" ht="12.75">
      <c r="A413" s="12"/>
      <c r="B413" s="17" t="s">
        <v>14</v>
      </c>
      <c r="C413" s="18">
        <v>0</v>
      </c>
      <c r="D413" s="18">
        <v>0</v>
      </c>
      <c r="E413" s="18">
        <v>0</v>
      </c>
      <c r="F413" s="18">
        <v>0</v>
      </c>
      <c r="G413" s="18">
        <v>0</v>
      </c>
      <c r="H413" s="18">
        <v>0</v>
      </c>
      <c r="I413" s="9"/>
      <c r="J413" s="10" t="e">
        <f>+D413*100/D420</f>
        <v>#DIV/0!</v>
      </c>
    </row>
    <row r="414" spans="1:10" ht="12.75">
      <c r="A414" s="12"/>
      <c r="B414" s="17" t="s">
        <v>15</v>
      </c>
      <c r="C414" s="18">
        <v>0</v>
      </c>
      <c r="D414" s="18">
        <v>0</v>
      </c>
      <c r="E414" s="18">
        <v>0</v>
      </c>
      <c r="F414" s="18">
        <v>0</v>
      </c>
      <c r="G414" s="18">
        <v>0</v>
      </c>
      <c r="H414" s="18">
        <v>0</v>
      </c>
      <c r="I414" s="19"/>
      <c r="J414" s="10" t="e">
        <f>+D414*100/D420</f>
        <v>#DIV/0!</v>
      </c>
    </row>
    <row r="415" spans="1:10" ht="12.75">
      <c r="A415" s="12"/>
      <c r="B415" s="17" t="s">
        <v>16</v>
      </c>
      <c r="C415" s="18">
        <v>0</v>
      </c>
      <c r="D415" s="18">
        <v>0</v>
      </c>
      <c r="E415" s="18">
        <v>0</v>
      </c>
      <c r="F415" s="18">
        <v>0</v>
      </c>
      <c r="G415" s="18">
        <v>0</v>
      </c>
      <c r="H415" s="18">
        <v>0</v>
      </c>
      <c r="I415" s="9"/>
      <c r="J415" s="10" t="e">
        <f>+D415*100/D420</f>
        <v>#DIV/0!</v>
      </c>
    </row>
    <row r="416" spans="1:10" ht="12.75">
      <c r="A416" s="12"/>
      <c r="B416" s="17" t="s">
        <v>17</v>
      </c>
      <c r="C416" s="18">
        <v>0</v>
      </c>
      <c r="D416" s="18">
        <v>0</v>
      </c>
      <c r="E416" s="18">
        <v>0</v>
      </c>
      <c r="F416" s="18">
        <v>0</v>
      </c>
      <c r="G416" s="18">
        <v>0</v>
      </c>
      <c r="H416" s="18">
        <v>0</v>
      </c>
      <c r="I416" s="9"/>
      <c r="J416" s="10" t="e">
        <f>+D416*100/D420</f>
        <v>#DIV/0!</v>
      </c>
    </row>
    <row r="417" spans="1:10" ht="12.75">
      <c r="A417" s="12"/>
      <c r="B417" s="17" t="s">
        <v>18</v>
      </c>
      <c r="C417" s="18">
        <v>0</v>
      </c>
      <c r="D417" s="18">
        <v>0</v>
      </c>
      <c r="E417" s="18">
        <v>0</v>
      </c>
      <c r="F417" s="18">
        <v>0</v>
      </c>
      <c r="G417" s="18">
        <v>0</v>
      </c>
      <c r="H417" s="18">
        <v>0</v>
      </c>
      <c r="I417" s="9"/>
      <c r="J417" s="10" t="e">
        <f>+D417*100/D420</f>
        <v>#DIV/0!</v>
      </c>
    </row>
    <row r="418" spans="1:10" ht="12.75">
      <c r="A418" s="12"/>
      <c r="B418" s="20" t="s">
        <v>19</v>
      </c>
      <c r="C418" s="21">
        <v>0</v>
      </c>
      <c r="D418" s="21">
        <v>0</v>
      </c>
      <c r="E418" s="21">
        <v>0</v>
      </c>
      <c r="F418" s="21">
        <v>0</v>
      </c>
      <c r="G418" s="21">
        <v>0</v>
      </c>
      <c r="H418" s="21">
        <v>0</v>
      </c>
      <c r="I418" s="15">
        <f>+C418+D418+E418-G418-H418</f>
        <v>0</v>
      </c>
      <c r="J418" s="16"/>
    </row>
    <row r="419" spans="1:10" ht="12.75">
      <c r="A419" s="12"/>
      <c r="B419" s="7" t="s">
        <v>20</v>
      </c>
      <c r="C419" s="8">
        <f aca="true" t="shared" si="81" ref="C419:H419">SUM(C407:C410)</f>
        <v>0</v>
      </c>
      <c r="D419" s="8">
        <f t="shared" si="81"/>
        <v>0</v>
      </c>
      <c r="E419" s="8">
        <f t="shared" si="81"/>
        <v>0</v>
      </c>
      <c r="F419" s="8">
        <f t="shared" si="81"/>
        <v>0</v>
      </c>
      <c r="G419" s="8">
        <f t="shared" si="81"/>
        <v>0</v>
      </c>
      <c r="H419" s="8">
        <f t="shared" si="81"/>
        <v>0</v>
      </c>
      <c r="I419" s="15">
        <f>+C419+D419+E419-G419-H419</f>
        <v>0</v>
      </c>
      <c r="J419" s="16"/>
    </row>
    <row r="420" spans="1:10" ht="12.75">
      <c r="A420" s="12"/>
      <c r="B420" s="17" t="s">
        <v>21</v>
      </c>
      <c r="C420" s="18">
        <f aca="true" t="shared" si="82" ref="C420:H420">SUM(C413:C417)</f>
        <v>0</v>
      </c>
      <c r="D420" s="18">
        <f t="shared" si="82"/>
        <v>0</v>
      </c>
      <c r="E420" s="18">
        <f t="shared" si="82"/>
        <v>0</v>
      </c>
      <c r="F420" s="18">
        <f t="shared" si="82"/>
        <v>0</v>
      </c>
      <c r="G420" s="18">
        <f t="shared" si="82"/>
        <v>0</v>
      </c>
      <c r="H420" s="18">
        <f t="shared" si="82"/>
        <v>0</v>
      </c>
      <c r="I420" s="15">
        <f>+C420+D420+E420-G420-H420</f>
        <v>0</v>
      </c>
      <c r="J420" s="16"/>
    </row>
    <row r="421" spans="1:10" ht="12.75">
      <c r="A421" s="12"/>
      <c r="B421" s="22" t="s">
        <v>22</v>
      </c>
      <c r="C421" s="23">
        <f aca="true" t="shared" si="83" ref="C421:H421">SUM(C419:C420)+C411+C412+C418</f>
        <v>0</v>
      </c>
      <c r="D421" s="23">
        <f t="shared" si="83"/>
        <v>0</v>
      </c>
      <c r="E421" s="23">
        <f t="shared" si="83"/>
        <v>0</v>
      </c>
      <c r="F421" s="23">
        <f t="shared" si="83"/>
        <v>0</v>
      </c>
      <c r="G421" s="23">
        <f t="shared" si="83"/>
        <v>0</v>
      </c>
      <c r="H421" s="23">
        <f t="shared" si="83"/>
        <v>0</v>
      </c>
      <c r="I421" s="24">
        <f>+C421+D421+E421-G421-H421</f>
        <v>0</v>
      </c>
      <c r="J421" s="16"/>
    </row>
    <row r="422" spans="1:10" ht="12.75">
      <c r="A422" s="6">
        <f>A407+1</f>
        <v>40809</v>
      </c>
      <c r="B422" s="7" t="s">
        <v>9</v>
      </c>
      <c r="C422" s="8">
        <v>0</v>
      </c>
      <c r="D422" s="8">
        <v>0</v>
      </c>
      <c r="E422" s="8">
        <v>0</v>
      </c>
      <c r="F422" s="8">
        <v>0</v>
      </c>
      <c r="G422" s="8">
        <v>0</v>
      </c>
      <c r="H422" s="8">
        <v>0</v>
      </c>
      <c r="I422" s="9"/>
      <c r="J422" s="10" t="e">
        <f>+D422*100/D434</f>
        <v>#DIV/0!</v>
      </c>
    </row>
    <row r="423" spans="1:10" ht="12.75">
      <c r="A423" s="25" t="str">
        <f>IF(WEEKDAY(A422)=1,"SUN",IF(WEEKDAY(A422)=2,"MON",IF(WEEKDAY(A422)=3,"TUE",IF(WEEKDAY(A422)=4,"WED",IF(WEEKDAY(A422)=5,"THU",IF(WEEKDAY(A422)=6,"FRI","SAT"))))))</f>
        <v>FRI</v>
      </c>
      <c r="B423" s="7" t="s">
        <v>10</v>
      </c>
      <c r="C423" s="8">
        <v>0</v>
      </c>
      <c r="D423" s="8">
        <v>0</v>
      </c>
      <c r="E423" s="8">
        <v>0</v>
      </c>
      <c r="F423" s="8">
        <v>0</v>
      </c>
      <c r="G423" s="8">
        <v>0</v>
      </c>
      <c r="H423" s="8">
        <v>0</v>
      </c>
      <c r="I423" s="9"/>
      <c r="J423" s="10" t="e">
        <f>+D423*100/D434</f>
        <v>#DIV/0!</v>
      </c>
    </row>
    <row r="424" spans="1:10" ht="12.75">
      <c r="A424" s="12"/>
      <c r="B424" s="7" t="s">
        <v>11</v>
      </c>
      <c r="C424" s="8">
        <v>0</v>
      </c>
      <c r="D424" s="8">
        <v>0</v>
      </c>
      <c r="E424" s="8">
        <v>0</v>
      </c>
      <c r="F424" s="8">
        <v>0</v>
      </c>
      <c r="G424" s="8">
        <v>0</v>
      </c>
      <c r="H424" s="8">
        <v>0</v>
      </c>
      <c r="I424" s="9"/>
      <c r="J424" s="10" t="e">
        <f>+D424*100/D434</f>
        <v>#DIV/0!</v>
      </c>
    </row>
    <row r="425" spans="1:10" ht="12.75">
      <c r="A425" s="12"/>
      <c r="B425" s="7" t="s">
        <v>23</v>
      </c>
      <c r="C425" s="8">
        <v>0</v>
      </c>
      <c r="D425" s="8">
        <v>0</v>
      </c>
      <c r="E425" s="8">
        <v>0</v>
      </c>
      <c r="F425" s="8">
        <v>0</v>
      </c>
      <c r="G425" s="8">
        <v>0</v>
      </c>
      <c r="H425" s="8">
        <v>0</v>
      </c>
      <c r="I425" s="9"/>
      <c r="J425" s="10" t="e">
        <f>+D425*100/D434</f>
        <v>#DIV/0!</v>
      </c>
    </row>
    <row r="426" spans="1:10" ht="12.75">
      <c r="A426" s="12"/>
      <c r="B426" s="13" t="s">
        <v>12</v>
      </c>
      <c r="C426" s="14">
        <v>0</v>
      </c>
      <c r="D426" s="14">
        <v>0</v>
      </c>
      <c r="E426" s="14">
        <v>0</v>
      </c>
      <c r="F426" s="14">
        <v>0</v>
      </c>
      <c r="G426" s="14">
        <v>0</v>
      </c>
      <c r="H426" s="14">
        <v>0</v>
      </c>
      <c r="I426" s="15">
        <f>+C426+D426+E426-G426-H426</f>
        <v>0</v>
      </c>
      <c r="J426" s="16"/>
    </row>
    <row r="427" spans="1:10" ht="12.75">
      <c r="A427" s="12"/>
      <c r="B427" s="13" t="s">
        <v>13</v>
      </c>
      <c r="C427" s="14">
        <v>0</v>
      </c>
      <c r="D427" s="14">
        <v>0</v>
      </c>
      <c r="E427" s="14">
        <v>0</v>
      </c>
      <c r="F427" s="14">
        <v>0</v>
      </c>
      <c r="G427" s="14">
        <v>0</v>
      </c>
      <c r="H427" s="14">
        <v>0</v>
      </c>
      <c r="I427" s="15">
        <f>+C427+D427+E427-G427-H427</f>
        <v>0</v>
      </c>
      <c r="J427" s="16"/>
    </row>
    <row r="428" spans="1:10" ht="12.75">
      <c r="A428" s="12"/>
      <c r="B428" s="17" t="s">
        <v>14</v>
      </c>
      <c r="C428" s="18">
        <v>0</v>
      </c>
      <c r="D428" s="18">
        <v>0</v>
      </c>
      <c r="E428" s="18">
        <v>0</v>
      </c>
      <c r="F428" s="18">
        <v>0</v>
      </c>
      <c r="G428" s="18">
        <v>0</v>
      </c>
      <c r="H428" s="18">
        <v>0</v>
      </c>
      <c r="I428" s="9"/>
      <c r="J428" s="10" t="e">
        <f>+D428*100/D435</f>
        <v>#DIV/0!</v>
      </c>
    </row>
    <row r="429" spans="1:10" ht="12.75">
      <c r="A429" s="12"/>
      <c r="B429" s="17" t="s">
        <v>15</v>
      </c>
      <c r="C429" s="18">
        <v>0</v>
      </c>
      <c r="D429" s="18">
        <v>0</v>
      </c>
      <c r="E429" s="18">
        <v>0</v>
      </c>
      <c r="F429" s="18">
        <v>0</v>
      </c>
      <c r="G429" s="18">
        <v>0</v>
      </c>
      <c r="H429" s="18">
        <v>0</v>
      </c>
      <c r="I429" s="19"/>
      <c r="J429" s="10" t="e">
        <f>+D429*100/D435</f>
        <v>#DIV/0!</v>
      </c>
    </row>
    <row r="430" spans="1:10" ht="12.75">
      <c r="A430" s="12"/>
      <c r="B430" s="17" t="s">
        <v>16</v>
      </c>
      <c r="C430" s="18">
        <v>0</v>
      </c>
      <c r="D430" s="18">
        <v>0</v>
      </c>
      <c r="E430" s="18">
        <v>0</v>
      </c>
      <c r="F430" s="18">
        <v>0</v>
      </c>
      <c r="G430" s="18">
        <v>0</v>
      </c>
      <c r="H430" s="18">
        <v>0</v>
      </c>
      <c r="I430" s="9"/>
      <c r="J430" s="10" t="e">
        <f>+D430*100/D435</f>
        <v>#DIV/0!</v>
      </c>
    </row>
    <row r="431" spans="1:10" ht="12.75">
      <c r="A431" s="12"/>
      <c r="B431" s="17" t="s">
        <v>17</v>
      </c>
      <c r="C431" s="18">
        <v>0</v>
      </c>
      <c r="D431" s="18">
        <v>0</v>
      </c>
      <c r="E431" s="18">
        <v>0</v>
      </c>
      <c r="F431" s="18">
        <v>0</v>
      </c>
      <c r="G431" s="18">
        <v>0</v>
      </c>
      <c r="H431" s="18">
        <v>0</v>
      </c>
      <c r="I431" s="9"/>
      <c r="J431" s="10" t="e">
        <f>+D431*100/D435</f>
        <v>#DIV/0!</v>
      </c>
    </row>
    <row r="432" spans="1:10" ht="12.75">
      <c r="A432" s="12"/>
      <c r="B432" s="17" t="s">
        <v>18</v>
      </c>
      <c r="C432" s="18">
        <v>0</v>
      </c>
      <c r="D432" s="18">
        <v>0</v>
      </c>
      <c r="E432" s="18">
        <v>0</v>
      </c>
      <c r="F432" s="18">
        <v>0</v>
      </c>
      <c r="G432" s="18">
        <v>0</v>
      </c>
      <c r="H432" s="18">
        <v>0</v>
      </c>
      <c r="I432" s="9"/>
      <c r="J432" s="10" t="e">
        <f>+D432*100/D435</f>
        <v>#DIV/0!</v>
      </c>
    </row>
    <row r="433" spans="1:10" ht="12.75">
      <c r="A433" s="12"/>
      <c r="B433" s="20" t="s">
        <v>19</v>
      </c>
      <c r="C433" s="21">
        <v>0</v>
      </c>
      <c r="D433" s="21">
        <v>0</v>
      </c>
      <c r="E433" s="21">
        <v>0</v>
      </c>
      <c r="F433" s="21">
        <v>0</v>
      </c>
      <c r="G433" s="21">
        <v>0</v>
      </c>
      <c r="H433" s="21">
        <v>0</v>
      </c>
      <c r="I433" s="15">
        <f>+C433+D433+E433-G433-H433</f>
        <v>0</v>
      </c>
      <c r="J433" s="16"/>
    </row>
    <row r="434" spans="1:10" ht="12.75">
      <c r="A434" s="12"/>
      <c r="B434" s="7" t="s">
        <v>20</v>
      </c>
      <c r="C434" s="8">
        <f aca="true" t="shared" si="84" ref="C434:H434">SUM(C422:C425)</f>
        <v>0</v>
      </c>
      <c r="D434" s="8">
        <f t="shared" si="84"/>
        <v>0</v>
      </c>
      <c r="E434" s="8">
        <f t="shared" si="84"/>
        <v>0</v>
      </c>
      <c r="F434" s="8">
        <f t="shared" si="84"/>
        <v>0</v>
      </c>
      <c r="G434" s="8">
        <f t="shared" si="84"/>
        <v>0</v>
      </c>
      <c r="H434" s="8">
        <f t="shared" si="84"/>
        <v>0</v>
      </c>
      <c r="I434" s="15">
        <f>+C434+D434+E434-G434-H434</f>
        <v>0</v>
      </c>
      <c r="J434" s="16"/>
    </row>
    <row r="435" spans="1:10" ht="12.75">
      <c r="A435" s="12"/>
      <c r="B435" s="17" t="s">
        <v>21</v>
      </c>
      <c r="C435" s="18">
        <f aca="true" t="shared" si="85" ref="C435:H435">SUM(C428:C432)</f>
        <v>0</v>
      </c>
      <c r="D435" s="18">
        <f t="shared" si="85"/>
        <v>0</v>
      </c>
      <c r="E435" s="18">
        <f t="shared" si="85"/>
        <v>0</v>
      </c>
      <c r="F435" s="18">
        <f t="shared" si="85"/>
        <v>0</v>
      </c>
      <c r="G435" s="18">
        <f t="shared" si="85"/>
        <v>0</v>
      </c>
      <c r="H435" s="18">
        <f t="shared" si="85"/>
        <v>0</v>
      </c>
      <c r="I435" s="15">
        <f>+C435+D435+E435-G435-H435</f>
        <v>0</v>
      </c>
      <c r="J435" s="16"/>
    </row>
    <row r="436" spans="1:10" ht="12.75">
      <c r="A436" s="12"/>
      <c r="B436" s="22" t="s">
        <v>22</v>
      </c>
      <c r="C436" s="23">
        <f aca="true" t="shared" si="86" ref="C436:H436">SUM(C434:C435)+C426+C427+C433</f>
        <v>0</v>
      </c>
      <c r="D436" s="23">
        <f t="shared" si="86"/>
        <v>0</v>
      </c>
      <c r="E436" s="23">
        <f t="shared" si="86"/>
        <v>0</v>
      </c>
      <c r="F436" s="23">
        <f t="shared" si="86"/>
        <v>0</v>
      </c>
      <c r="G436" s="23">
        <f t="shared" si="86"/>
        <v>0</v>
      </c>
      <c r="H436" s="23">
        <f t="shared" si="86"/>
        <v>0</v>
      </c>
      <c r="I436" s="24">
        <f>+C436+D436+E436-G436-H436</f>
        <v>0</v>
      </c>
      <c r="J436" s="16"/>
    </row>
    <row r="437" spans="1:10" ht="12.75">
      <c r="A437" s="6">
        <f>A422+1</f>
        <v>40810</v>
      </c>
      <c r="B437" s="7" t="s">
        <v>9</v>
      </c>
      <c r="C437" s="8">
        <v>0</v>
      </c>
      <c r="D437" s="8">
        <v>0</v>
      </c>
      <c r="E437" s="8">
        <v>0</v>
      </c>
      <c r="F437" s="8">
        <v>0</v>
      </c>
      <c r="G437" s="8">
        <v>0</v>
      </c>
      <c r="H437" s="8">
        <v>0</v>
      </c>
      <c r="I437" s="9"/>
      <c r="J437" s="10" t="e">
        <f>+D437*100/D449</f>
        <v>#DIV/0!</v>
      </c>
    </row>
    <row r="438" spans="1:10" ht="12.75">
      <c r="A438" s="25" t="str">
        <f>IF(WEEKDAY(A437)=1,"SUN",IF(WEEKDAY(A437)=2,"MON",IF(WEEKDAY(A437)=3,"TUE",IF(WEEKDAY(A437)=4,"WED",IF(WEEKDAY(A437)=5,"THU",IF(WEEKDAY(A437)=6,"FRI","SAT"))))))</f>
        <v>SAT</v>
      </c>
      <c r="B438" s="7" t="s">
        <v>10</v>
      </c>
      <c r="C438" s="8">
        <v>0</v>
      </c>
      <c r="D438" s="8">
        <v>0</v>
      </c>
      <c r="E438" s="8">
        <v>0</v>
      </c>
      <c r="F438" s="8">
        <v>0</v>
      </c>
      <c r="G438" s="8">
        <v>0</v>
      </c>
      <c r="H438" s="8">
        <v>0</v>
      </c>
      <c r="I438" s="9"/>
      <c r="J438" s="10" t="e">
        <f>+D438*100/D449</f>
        <v>#DIV/0!</v>
      </c>
    </row>
    <row r="439" spans="1:10" ht="12.75">
      <c r="A439" s="12"/>
      <c r="B439" s="7" t="s">
        <v>11</v>
      </c>
      <c r="C439" s="8">
        <v>0</v>
      </c>
      <c r="D439" s="8">
        <v>0</v>
      </c>
      <c r="E439" s="8">
        <v>0</v>
      </c>
      <c r="F439" s="8">
        <v>0</v>
      </c>
      <c r="G439" s="8">
        <v>0</v>
      </c>
      <c r="H439" s="8">
        <v>0</v>
      </c>
      <c r="I439" s="9"/>
      <c r="J439" s="10" t="e">
        <f>+D439*100/D449</f>
        <v>#DIV/0!</v>
      </c>
    </row>
    <row r="440" spans="1:10" ht="12.75">
      <c r="A440" s="12"/>
      <c r="B440" s="7" t="s">
        <v>23</v>
      </c>
      <c r="C440" s="8">
        <v>0</v>
      </c>
      <c r="D440" s="8">
        <v>0</v>
      </c>
      <c r="E440" s="8">
        <v>0</v>
      </c>
      <c r="F440" s="8">
        <v>0</v>
      </c>
      <c r="G440" s="8">
        <v>0</v>
      </c>
      <c r="H440" s="8">
        <v>0</v>
      </c>
      <c r="I440" s="9"/>
      <c r="J440" s="10" t="e">
        <f>+D440*100/D449</f>
        <v>#DIV/0!</v>
      </c>
    </row>
    <row r="441" spans="1:10" ht="12.75">
      <c r="A441" s="12"/>
      <c r="B441" s="13" t="s">
        <v>12</v>
      </c>
      <c r="C441" s="14">
        <v>0</v>
      </c>
      <c r="D441" s="14">
        <v>0</v>
      </c>
      <c r="E441" s="14">
        <v>0</v>
      </c>
      <c r="F441" s="14">
        <v>0</v>
      </c>
      <c r="G441" s="14">
        <v>0</v>
      </c>
      <c r="H441" s="14">
        <v>0</v>
      </c>
      <c r="I441" s="15">
        <f>+C441+D441+E441-G441-H441</f>
        <v>0</v>
      </c>
      <c r="J441" s="16"/>
    </row>
    <row r="442" spans="1:10" ht="12.75">
      <c r="A442" s="12"/>
      <c r="B442" s="13" t="s">
        <v>13</v>
      </c>
      <c r="C442" s="14">
        <v>0</v>
      </c>
      <c r="D442" s="14">
        <v>0</v>
      </c>
      <c r="E442" s="14">
        <v>0</v>
      </c>
      <c r="F442" s="14">
        <v>0</v>
      </c>
      <c r="G442" s="14">
        <v>0</v>
      </c>
      <c r="H442" s="14">
        <v>0</v>
      </c>
      <c r="I442" s="15">
        <f>+C442+D442+E442-G442-H442</f>
        <v>0</v>
      </c>
      <c r="J442" s="16"/>
    </row>
    <row r="443" spans="1:10" ht="12.75">
      <c r="A443" s="12"/>
      <c r="B443" s="17" t="s">
        <v>14</v>
      </c>
      <c r="C443" s="18">
        <v>0</v>
      </c>
      <c r="D443" s="18">
        <v>0</v>
      </c>
      <c r="E443" s="18">
        <v>0</v>
      </c>
      <c r="F443" s="18">
        <v>0</v>
      </c>
      <c r="G443" s="18">
        <v>0</v>
      </c>
      <c r="H443" s="18">
        <v>0</v>
      </c>
      <c r="I443" s="9"/>
      <c r="J443" s="10" t="e">
        <f>+D443*100/D450</f>
        <v>#DIV/0!</v>
      </c>
    </row>
    <row r="444" spans="1:10" ht="12.75">
      <c r="A444" s="12"/>
      <c r="B444" s="17" t="s">
        <v>15</v>
      </c>
      <c r="C444" s="18">
        <v>0</v>
      </c>
      <c r="D444" s="18">
        <v>0</v>
      </c>
      <c r="E444" s="18">
        <v>0</v>
      </c>
      <c r="F444" s="18">
        <v>0</v>
      </c>
      <c r="G444" s="18">
        <v>0</v>
      </c>
      <c r="H444" s="18">
        <v>0</v>
      </c>
      <c r="I444" s="19"/>
      <c r="J444" s="10" t="e">
        <f>+D444*100/D450</f>
        <v>#DIV/0!</v>
      </c>
    </row>
    <row r="445" spans="1:10" ht="12.75">
      <c r="A445" s="12"/>
      <c r="B445" s="17" t="s">
        <v>16</v>
      </c>
      <c r="C445" s="18">
        <v>0</v>
      </c>
      <c r="D445" s="18">
        <v>0</v>
      </c>
      <c r="E445" s="18">
        <v>0</v>
      </c>
      <c r="F445" s="18">
        <v>0</v>
      </c>
      <c r="G445" s="18">
        <v>0</v>
      </c>
      <c r="H445" s="18">
        <v>0</v>
      </c>
      <c r="I445" s="9"/>
      <c r="J445" s="10" t="e">
        <f>+D445*100/D450</f>
        <v>#DIV/0!</v>
      </c>
    </row>
    <row r="446" spans="1:10" ht="12.75">
      <c r="A446" s="12"/>
      <c r="B446" s="17" t="s">
        <v>17</v>
      </c>
      <c r="C446" s="18">
        <v>0</v>
      </c>
      <c r="D446" s="18">
        <v>0</v>
      </c>
      <c r="E446" s="18">
        <v>0</v>
      </c>
      <c r="F446" s="18">
        <v>0</v>
      </c>
      <c r="G446" s="18">
        <v>0</v>
      </c>
      <c r="H446" s="18">
        <v>0</v>
      </c>
      <c r="I446" s="9"/>
      <c r="J446" s="10" t="e">
        <f>+D446*100/D450</f>
        <v>#DIV/0!</v>
      </c>
    </row>
    <row r="447" spans="1:10" ht="12.75">
      <c r="A447" s="12"/>
      <c r="B447" s="17" t="s">
        <v>18</v>
      </c>
      <c r="C447" s="18">
        <v>0</v>
      </c>
      <c r="D447" s="18">
        <v>0</v>
      </c>
      <c r="E447" s="18">
        <v>0</v>
      </c>
      <c r="F447" s="18">
        <v>0</v>
      </c>
      <c r="G447" s="18">
        <v>0</v>
      </c>
      <c r="H447" s="18">
        <v>0</v>
      </c>
      <c r="I447" s="9"/>
      <c r="J447" s="10" t="e">
        <f>+D447*100/D450</f>
        <v>#DIV/0!</v>
      </c>
    </row>
    <row r="448" spans="1:10" ht="12.75">
      <c r="A448" s="12"/>
      <c r="B448" s="20" t="s">
        <v>19</v>
      </c>
      <c r="C448" s="21">
        <v>0</v>
      </c>
      <c r="D448" s="21">
        <v>0</v>
      </c>
      <c r="E448" s="21">
        <v>0</v>
      </c>
      <c r="F448" s="21">
        <v>0</v>
      </c>
      <c r="G448" s="21">
        <v>0</v>
      </c>
      <c r="H448" s="21">
        <v>0</v>
      </c>
      <c r="I448" s="15">
        <f>+C448+D448+E448-G448-H448</f>
        <v>0</v>
      </c>
      <c r="J448" s="16"/>
    </row>
    <row r="449" spans="1:10" ht="12.75">
      <c r="A449" s="12"/>
      <c r="B449" s="7" t="s">
        <v>20</v>
      </c>
      <c r="C449" s="8">
        <f aca="true" t="shared" si="87" ref="C449:H449">SUM(C437:C440)</f>
        <v>0</v>
      </c>
      <c r="D449" s="8">
        <f t="shared" si="87"/>
        <v>0</v>
      </c>
      <c r="E449" s="8">
        <f t="shared" si="87"/>
        <v>0</v>
      </c>
      <c r="F449" s="8">
        <f t="shared" si="87"/>
        <v>0</v>
      </c>
      <c r="G449" s="8">
        <f t="shared" si="87"/>
        <v>0</v>
      </c>
      <c r="H449" s="8">
        <f t="shared" si="87"/>
        <v>0</v>
      </c>
      <c r="I449" s="15">
        <f>+C449+D449+E449-G449-H449</f>
        <v>0</v>
      </c>
      <c r="J449" s="16"/>
    </row>
    <row r="450" spans="1:10" ht="12.75">
      <c r="A450" s="12"/>
      <c r="B450" s="17" t="s">
        <v>21</v>
      </c>
      <c r="C450" s="18">
        <f aca="true" t="shared" si="88" ref="C450:H450">SUM(C443:C447)</f>
        <v>0</v>
      </c>
      <c r="D450" s="18">
        <f t="shared" si="88"/>
        <v>0</v>
      </c>
      <c r="E450" s="18">
        <f t="shared" si="88"/>
        <v>0</v>
      </c>
      <c r="F450" s="18">
        <f t="shared" si="88"/>
        <v>0</v>
      </c>
      <c r="G450" s="18">
        <f t="shared" si="88"/>
        <v>0</v>
      </c>
      <c r="H450" s="18">
        <f t="shared" si="88"/>
        <v>0</v>
      </c>
      <c r="I450" s="15">
        <f>+C450+D450+E450-G450-H450</f>
        <v>0</v>
      </c>
      <c r="J450" s="16"/>
    </row>
    <row r="451" spans="1:10" ht="12.75">
      <c r="A451" s="12"/>
      <c r="B451" s="22" t="s">
        <v>22</v>
      </c>
      <c r="C451" s="23">
        <f aca="true" t="shared" si="89" ref="C451:H451">SUM(C449:C450)+C441+C442+C448</f>
        <v>0</v>
      </c>
      <c r="D451" s="23">
        <f t="shared" si="89"/>
        <v>0</v>
      </c>
      <c r="E451" s="23">
        <f t="shared" si="89"/>
        <v>0</v>
      </c>
      <c r="F451" s="23">
        <f t="shared" si="89"/>
        <v>0</v>
      </c>
      <c r="G451" s="23">
        <f t="shared" si="89"/>
        <v>0</v>
      </c>
      <c r="H451" s="23">
        <f t="shared" si="89"/>
        <v>0</v>
      </c>
      <c r="I451" s="24">
        <f>+C451+D451+E451-G451-H451</f>
        <v>0</v>
      </c>
      <c r="J451" s="16"/>
    </row>
    <row r="452" spans="1:10" ht="12.75">
      <c r="A452" s="6">
        <f>A437+1</f>
        <v>40811</v>
      </c>
      <c r="B452" s="7" t="s">
        <v>9</v>
      </c>
      <c r="C452" s="8">
        <v>0</v>
      </c>
      <c r="D452" s="8">
        <v>0</v>
      </c>
      <c r="E452" s="8">
        <v>0</v>
      </c>
      <c r="F452" s="8">
        <v>0</v>
      </c>
      <c r="G452" s="8">
        <v>0</v>
      </c>
      <c r="H452" s="8">
        <v>0</v>
      </c>
      <c r="I452" s="9"/>
      <c r="J452" s="10" t="e">
        <f>+D452*100/D464</f>
        <v>#DIV/0!</v>
      </c>
    </row>
    <row r="453" spans="1:10" ht="12.75">
      <c r="A453" s="25" t="str">
        <f>IF(WEEKDAY(A452)=1,"SUN",IF(WEEKDAY(A452)=2,"MON",IF(WEEKDAY(A452)=3,"TUE",IF(WEEKDAY(A452)=4,"WED",IF(WEEKDAY(A452)=5,"THU",IF(WEEKDAY(A452)=6,"FRI","SAT"))))))</f>
        <v>SUN</v>
      </c>
      <c r="B453" s="7" t="s">
        <v>10</v>
      </c>
      <c r="C453" s="8">
        <v>0</v>
      </c>
      <c r="D453" s="8">
        <v>0</v>
      </c>
      <c r="E453" s="8">
        <v>0</v>
      </c>
      <c r="F453" s="8">
        <v>0</v>
      </c>
      <c r="G453" s="8">
        <v>0</v>
      </c>
      <c r="H453" s="8">
        <v>0</v>
      </c>
      <c r="I453" s="9"/>
      <c r="J453" s="10" t="e">
        <f>+D453*100/D464</f>
        <v>#DIV/0!</v>
      </c>
    </row>
    <row r="454" spans="1:10" ht="12.75">
      <c r="A454" s="12"/>
      <c r="B454" s="7" t="s">
        <v>11</v>
      </c>
      <c r="C454" s="8">
        <v>0</v>
      </c>
      <c r="D454" s="8">
        <v>0</v>
      </c>
      <c r="E454" s="8">
        <v>0</v>
      </c>
      <c r="F454" s="8">
        <v>0</v>
      </c>
      <c r="G454" s="8">
        <v>0</v>
      </c>
      <c r="H454" s="8">
        <v>0</v>
      </c>
      <c r="I454" s="9"/>
      <c r="J454" s="10" t="e">
        <f>+D454*100/D464</f>
        <v>#DIV/0!</v>
      </c>
    </row>
    <row r="455" spans="1:10" ht="12.75">
      <c r="A455" s="12"/>
      <c r="B455" s="7" t="s">
        <v>23</v>
      </c>
      <c r="C455" s="8">
        <v>0</v>
      </c>
      <c r="D455" s="8">
        <v>0</v>
      </c>
      <c r="E455" s="8">
        <v>0</v>
      </c>
      <c r="F455" s="8">
        <v>0</v>
      </c>
      <c r="G455" s="8">
        <v>0</v>
      </c>
      <c r="H455" s="8">
        <v>0</v>
      </c>
      <c r="I455" s="9"/>
      <c r="J455" s="10" t="e">
        <f>+D455*100/D464</f>
        <v>#DIV/0!</v>
      </c>
    </row>
    <row r="456" spans="1:10" ht="12.75">
      <c r="A456" s="12"/>
      <c r="B456" s="13" t="s">
        <v>12</v>
      </c>
      <c r="C456" s="14">
        <v>0</v>
      </c>
      <c r="D456" s="14">
        <v>0</v>
      </c>
      <c r="E456" s="14">
        <v>0</v>
      </c>
      <c r="F456" s="14">
        <v>0</v>
      </c>
      <c r="G456" s="14">
        <v>0</v>
      </c>
      <c r="H456" s="14">
        <v>0</v>
      </c>
      <c r="I456" s="15">
        <f>+C456+D456+E456-G456-H456</f>
        <v>0</v>
      </c>
      <c r="J456" s="16"/>
    </row>
    <row r="457" spans="1:10" ht="12.75">
      <c r="A457" s="12"/>
      <c r="B457" s="13" t="s">
        <v>13</v>
      </c>
      <c r="C457" s="14">
        <v>0</v>
      </c>
      <c r="D457" s="14">
        <v>0</v>
      </c>
      <c r="E457" s="14">
        <v>0</v>
      </c>
      <c r="F457" s="14">
        <v>0</v>
      </c>
      <c r="G457" s="14">
        <v>0</v>
      </c>
      <c r="H457" s="14">
        <v>0</v>
      </c>
      <c r="I457" s="15">
        <f>+C457+D457+E457-G457-H457</f>
        <v>0</v>
      </c>
      <c r="J457" s="16"/>
    </row>
    <row r="458" spans="1:10" ht="12.75">
      <c r="A458" s="12"/>
      <c r="B458" s="17" t="s">
        <v>14</v>
      </c>
      <c r="C458" s="18">
        <v>0</v>
      </c>
      <c r="D458" s="18">
        <v>0</v>
      </c>
      <c r="E458" s="18">
        <v>0</v>
      </c>
      <c r="F458" s="18">
        <v>0</v>
      </c>
      <c r="G458" s="18">
        <v>0</v>
      </c>
      <c r="H458" s="18">
        <v>0</v>
      </c>
      <c r="I458" s="9"/>
      <c r="J458" s="10" t="e">
        <f>+D458*100/D465</f>
        <v>#DIV/0!</v>
      </c>
    </row>
    <row r="459" spans="1:10" ht="12.75">
      <c r="A459" s="12"/>
      <c r="B459" s="17" t="s">
        <v>15</v>
      </c>
      <c r="C459" s="18">
        <v>0</v>
      </c>
      <c r="D459" s="18">
        <v>0</v>
      </c>
      <c r="E459" s="18">
        <v>0</v>
      </c>
      <c r="F459" s="18">
        <v>0</v>
      </c>
      <c r="G459" s="18">
        <v>0</v>
      </c>
      <c r="H459" s="18">
        <v>0</v>
      </c>
      <c r="I459" s="19"/>
      <c r="J459" s="10" t="e">
        <f>+D459*100/D465</f>
        <v>#DIV/0!</v>
      </c>
    </row>
    <row r="460" spans="1:10" ht="12.75">
      <c r="A460" s="12"/>
      <c r="B460" s="17" t="s">
        <v>16</v>
      </c>
      <c r="C460" s="18">
        <v>0</v>
      </c>
      <c r="D460" s="18">
        <v>0</v>
      </c>
      <c r="E460" s="18">
        <v>0</v>
      </c>
      <c r="F460" s="18">
        <v>0</v>
      </c>
      <c r="G460" s="18">
        <v>0</v>
      </c>
      <c r="H460" s="18">
        <v>0</v>
      </c>
      <c r="I460" s="9"/>
      <c r="J460" s="10" t="e">
        <f>+D460*100/D465</f>
        <v>#DIV/0!</v>
      </c>
    </row>
    <row r="461" spans="1:10" ht="12.75">
      <c r="A461" s="12"/>
      <c r="B461" s="17" t="s">
        <v>17</v>
      </c>
      <c r="C461" s="18">
        <v>0</v>
      </c>
      <c r="D461" s="18">
        <v>0</v>
      </c>
      <c r="E461" s="18">
        <v>0</v>
      </c>
      <c r="F461" s="18">
        <v>0</v>
      </c>
      <c r="G461" s="18">
        <v>0</v>
      </c>
      <c r="H461" s="18">
        <v>0</v>
      </c>
      <c r="I461" s="9"/>
      <c r="J461" s="10" t="e">
        <f>+D461*100/D465</f>
        <v>#DIV/0!</v>
      </c>
    </row>
    <row r="462" spans="1:10" ht="12.75">
      <c r="A462" s="12"/>
      <c r="B462" s="17" t="s">
        <v>18</v>
      </c>
      <c r="C462" s="18">
        <v>0</v>
      </c>
      <c r="D462" s="18">
        <v>0</v>
      </c>
      <c r="E462" s="18">
        <v>0</v>
      </c>
      <c r="F462" s="18">
        <v>0</v>
      </c>
      <c r="G462" s="18">
        <v>0</v>
      </c>
      <c r="H462" s="18">
        <v>0</v>
      </c>
      <c r="I462" s="9"/>
      <c r="J462" s="10" t="e">
        <f>+D462*100/D465</f>
        <v>#DIV/0!</v>
      </c>
    </row>
    <row r="463" spans="1:10" ht="12.75">
      <c r="A463" s="12"/>
      <c r="B463" s="20" t="s">
        <v>19</v>
      </c>
      <c r="C463" s="21">
        <v>0</v>
      </c>
      <c r="D463" s="21">
        <v>0</v>
      </c>
      <c r="E463" s="21">
        <v>0</v>
      </c>
      <c r="F463" s="21">
        <v>0</v>
      </c>
      <c r="G463" s="21">
        <v>0</v>
      </c>
      <c r="H463" s="21">
        <v>0</v>
      </c>
      <c r="I463" s="15">
        <f>+C463+D463+E463-G463-H463</f>
        <v>0</v>
      </c>
      <c r="J463" s="16"/>
    </row>
    <row r="464" spans="1:10" ht="12.75">
      <c r="A464" s="12"/>
      <c r="B464" s="7" t="s">
        <v>20</v>
      </c>
      <c r="C464" s="8">
        <f aca="true" t="shared" si="90" ref="C464:H464">SUM(C452:C455)</f>
        <v>0</v>
      </c>
      <c r="D464" s="8">
        <f t="shared" si="90"/>
        <v>0</v>
      </c>
      <c r="E464" s="8">
        <f t="shared" si="90"/>
        <v>0</v>
      </c>
      <c r="F464" s="8">
        <f t="shared" si="90"/>
        <v>0</v>
      </c>
      <c r="G464" s="8">
        <f t="shared" si="90"/>
        <v>0</v>
      </c>
      <c r="H464" s="8">
        <f t="shared" si="90"/>
        <v>0</v>
      </c>
      <c r="I464" s="15">
        <f>+C464+D464+E464-G464-H464</f>
        <v>0</v>
      </c>
      <c r="J464" s="16"/>
    </row>
    <row r="465" spans="1:10" ht="12.75">
      <c r="A465" s="12"/>
      <c r="B465" s="17" t="s">
        <v>21</v>
      </c>
      <c r="C465" s="18">
        <f aca="true" t="shared" si="91" ref="C465:H465">SUM(C458:C462)</f>
        <v>0</v>
      </c>
      <c r="D465" s="18">
        <f t="shared" si="91"/>
        <v>0</v>
      </c>
      <c r="E465" s="18">
        <f t="shared" si="91"/>
        <v>0</v>
      </c>
      <c r="F465" s="18">
        <f t="shared" si="91"/>
        <v>0</v>
      </c>
      <c r="G465" s="18">
        <f t="shared" si="91"/>
        <v>0</v>
      </c>
      <c r="H465" s="18">
        <f t="shared" si="91"/>
        <v>0</v>
      </c>
      <c r="I465" s="15">
        <f>+C465+D465+E465-G465-H465</f>
        <v>0</v>
      </c>
      <c r="J465" s="16"/>
    </row>
    <row r="466" spans="1:10" ht="12.75">
      <c r="A466" s="12"/>
      <c r="B466" s="22" t="s">
        <v>22</v>
      </c>
      <c r="C466" s="23">
        <f aca="true" t="shared" si="92" ref="C466:H466">SUM(C464:C465)+C456+C457+C463</f>
        <v>0</v>
      </c>
      <c r="D466" s="23">
        <f t="shared" si="92"/>
        <v>0</v>
      </c>
      <c r="E466" s="23">
        <f t="shared" si="92"/>
        <v>0</v>
      </c>
      <c r="F466" s="23">
        <f t="shared" si="92"/>
        <v>0</v>
      </c>
      <c r="G466" s="23">
        <f t="shared" si="92"/>
        <v>0</v>
      </c>
      <c r="H466" s="23">
        <f t="shared" si="92"/>
        <v>0</v>
      </c>
      <c r="I466" s="24">
        <f>+C466+D466+E466-G466-H466</f>
        <v>0</v>
      </c>
      <c r="J466" s="16"/>
    </row>
    <row r="467" spans="1:10" ht="12.75">
      <c r="A467" s="6">
        <f>A452+1</f>
        <v>40812</v>
      </c>
      <c r="B467" s="7" t="s">
        <v>9</v>
      </c>
      <c r="C467" s="8">
        <v>0</v>
      </c>
      <c r="D467" s="8">
        <v>0</v>
      </c>
      <c r="E467" s="8">
        <v>0</v>
      </c>
      <c r="F467" s="8">
        <v>0</v>
      </c>
      <c r="G467" s="8">
        <v>0</v>
      </c>
      <c r="H467" s="8">
        <v>0</v>
      </c>
      <c r="I467" s="9"/>
      <c r="J467" s="10" t="e">
        <f>+D467*100/D479</f>
        <v>#DIV/0!</v>
      </c>
    </row>
    <row r="468" spans="1:10" ht="12.75">
      <c r="A468" s="25" t="str">
        <f>IF(WEEKDAY(A467)=1,"SUN",IF(WEEKDAY(A467)=2,"MON",IF(WEEKDAY(A467)=3,"TUE",IF(WEEKDAY(A467)=4,"WED",IF(WEEKDAY(A467)=5,"THU",IF(WEEKDAY(A467)=6,"FRI","SAT"))))))</f>
        <v>MON</v>
      </c>
      <c r="B468" s="7" t="s">
        <v>10</v>
      </c>
      <c r="C468" s="8">
        <v>0</v>
      </c>
      <c r="D468" s="8">
        <v>0</v>
      </c>
      <c r="E468" s="8">
        <v>0</v>
      </c>
      <c r="F468" s="8">
        <v>0</v>
      </c>
      <c r="G468" s="8">
        <v>0</v>
      </c>
      <c r="H468" s="8">
        <v>0</v>
      </c>
      <c r="I468" s="9"/>
      <c r="J468" s="10" t="e">
        <f>+D468*100/D479</f>
        <v>#DIV/0!</v>
      </c>
    </row>
    <row r="469" spans="1:10" ht="12.75">
      <c r="A469" s="12"/>
      <c r="B469" s="7" t="s">
        <v>11</v>
      </c>
      <c r="C469" s="8">
        <v>0</v>
      </c>
      <c r="D469" s="8">
        <v>0</v>
      </c>
      <c r="E469" s="8">
        <v>0</v>
      </c>
      <c r="F469" s="8">
        <v>0</v>
      </c>
      <c r="G469" s="8">
        <v>0</v>
      </c>
      <c r="H469" s="8">
        <v>0</v>
      </c>
      <c r="I469" s="9"/>
      <c r="J469" s="10" t="e">
        <f>+D469*100/D479</f>
        <v>#DIV/0!</v>
      </c>
    </row>
    <row r="470" spans="1:10" ht="12.75">
      <c r="A470" s="12"/>
      <c r="B470" s="7" t="s">
        <v>23</v>
      </c>
      <c r="C470" s="8">
        <v>0</v>
      </c>
      <c r="D470" s="8">
        <v>0</v>
      </c>
      <c r="E470" s="8">
        <v>0</v>
      </c>
      <c r="F470" s="8">
        <v>0</v>
      </c>
      <c r="G470" s="8">
        <v>0</v>
      </c>
      <c r="H470" s="8">
        <v>0</v>
      </c>
      <c r="I470" s="9"/>
      <c r="J470" s="10" t="e">
        <f>+D470*100/D479</f>
        <v>#DIV/0!</v>
      </c>
    </row>
    <row r="471" spans="1:10" ht="12.75">
      <c r="A471" s="12"/>
      <c r="B471" s="13" t="s">
        <v>12</v>
      </c>
      <c r="C471" s="14">
        <v>0</v>
      </c>
      <c r="D471" s="14">
        <v>0</v>
      </c>
      <c r="E471" s="14">
        <v>0</v>
      </c>
      <c r="F471" s="14">
        <v>0</v>
      </c>
      <c r="G471" s="14">
        <v>0</v>
      </c>
      <c r="H471" s="14">
        <v>0</v>
      </c>
      <c r="I471" s="15">
        <f>+C471+D471+E471-G471-H471</f>
        <v>0</v>
      </c>
      <c r="J471" s="16"/>
    </row>
    <row r="472" spans="1:10" ht="12.75">
      <c r="A472" s="12"/>
      <c r="B472" s="13" t="s">
        <v>13</v>
      </c>
      <c r="C472" s="14">
        <v>0</v>
      </c>
      <c r="D472" s="14">
        <v>0</v>
      </c>
      <c r="E472" s="14">
        <v>0</v>
      </c>
      <c r="F472" s="14">
        <v>0</v>
      </c>
      <c r="G472" s="14">
        <v>0</v>
      </c>
      <c r="H472" s="14">
        <v>0</v>
      </c>
      <c r="I472" s="15">
        <f>+C472+D472+E472-G472-H472</f>
        <v>0</v>
      </c>
      <c r="J472" s="16"/>
    </row>
    <row r="473" spans="1:10" ht="12.75">
      <c r="A473" s="12"/>
      <c r="B473" s="17" t="s">
        <v>14</v>
      </c>
      <c r="C473" s="18">
        <v>0</v>
      </c>
      <c r="D473" s="18">
        <v>0</v>
      </c>
      <c r="E473" s="18">
        <v>0</v>
      </c>
      <c r="F473" s="18">
        <v>0</v>
      </c>
      <c r="G473" s="18">
        <v>0</v>
      </c>
      <c r="H473" s="18">
        <v>0</v>
      </c>
      <c r="I473" s="9"/>
      <c r="J473" s="10" t="e">
        <f>+D473*100/D480</f>
        <v>#DIV/0!</v>
      </c>
    </row>
    <row r="474" spans="1:10" ht="12.75">
      <c r="A474" s="12"/>
      <c r="B474" s="17" t="s">
        <v>15</v>
      </c>
      <c r="C474" s="18">
        <v>0</v>
      </c>
      <c r="D474" s="18">
        <v>0</v>
      </c>
      <c r="E474" s="18">
        <v>0</v>
      </c>
      <c r="F474" s="18">
        <v>0</v>
      </c>
      <c r="G474" s="18">
        <v>0</v>
      </c>
      <c r="H474" s="18">
        <v>0</v>
      </c>
      <c r="I474" s="19"/>
      <c r="J474" s="10" t="e">
        <f>+D474*100/D480</f>
        <v>#DIV/0!</v>
      </c>
    </row>
    <row r="475" spans="1:10" ht="12.75">
      <c r="A475" s="12"/>
      <c r="B475" s="17" t="s">
        <v>16</v>
      </c>
      <c r="C475" s="18">
        <v>0</v>
      </c>
      <c r="D475" s="18">
        <v>0</v>
      </c>
      <c r="E475" s="18">
        <v>0</v>
      </c>
      <c r="F475" s="18">
        <v>0</v>
      </c>
      <c r="G475" s="18">
        <v>0</v>
      </c>
      <c r="H475" s="18">
        <v>0</v>
      </c>
      <c r="I475" s="9"/>
      <c r="J475" s="10" t="e">
        <f>+D475*100/D480</f>
        <v>#DIV/0!</v>
      </c>
    </row>
    <row r="476" spans="1:10" ht="12.75">
      <c r="A476" s="12"/>
      <c r="B476" s="17" t="s">
        <v>17</v>
      </c>
      <c r="C476" s="18">
        <v>0</v>
      </c>
      <c r="D476" s="18">
        <v>0</v>
      </c>
      <c r="E476" s="18">
        <v>0</v>
      </c>
      <c r="F476" s="18">
        <v>0</v>
      </c>
      <c r="G476" s="18">
        <v>0</v>
      </c>
      <c r="H476" s="18">
        <v>0</v>
      </c>
      <c r="I476" s="9"/>
      <c r="J476" s="10" t="e">
        <f>+D476*100/D480</f>
        <v>#DIV/0!</v>
      </c>
    </row>
    <row r="477" spans="1:10" ht="12.75">
      <c r="A477" s="12"/>
      <c r="B477" s="17" t="s">
        <v>18</v>
      </c>
      <c r="C477" s="18">
        <v>0</v>
      </c>
      <c r="D477" s="18">
        <v>0</v>
      </c>
      <c r="E477" s="18">
        <v>0</v>
      </c>
      <c r="F477" s="18">
        <v>0</v>
      </c>
      <c r="G477" s="18">
        <v>0</v>
      </c>
      <c r="H477" s="18">
        <v>0</v>
      </c>
      <c r="I477" s="9"/>
      <c r="J477" s="10" t="e">
        <f>+D477*100/D480</f>
        <v>#DIV/0!</v>
      </c>
    </row>
    <row r="478" spans="1:10" ht="12.75">
      <c r="A478" s="12"/>
      <c r="B478" s="20" t="s">
        <v>19</v>
      </c>
      <c r="C478" s="21">
        <v>0</v>
      </c>
      <c r="D478" s="21">
        <v>0</v>
      </c>
      <c r="E478" s="21">
        <v>0</v>
      </c>
      <c r="F478" s="21">
        <v>0</v>
      </c>
      <c r="G478" s="21">
        <v>0</v>
      </c>
      <c r="H478" s="21">
        <v>0</v>
      </c>
      <c r="I478" s="15">
        <f>+C478+D478+E478-G478-H478</f>
        <v>0</v>
      </c>
      <c r="J478" s="16"/>
    </row>
    <row r="479" spans="1:10" ht="12.75">
      <c r="A479" s="12"/>
      <c r="B479" s="7" t="s">
        <v>20</v>
      </c>
      <c r="C479" s="8">
        <f aca="true" t="shared" si="93" ref="C479:H479">SUM(C467:C470)</f>
        <v>0</v>
      </c>
      <c r="D479" s="8">
        <f t="shared" si="93"/>
        <v>0</v>
      </c>
      <c r="E479" s="8">
        <f t="shared" si="93"/>
        <v>0</v>
      </c>
      <c r="F479" s="8">
        <f t="shared" si="93"/>
        <v>0</v>
      </c>
      <c r="G479" s="8">
        <f t="shared" si="93"/>
        <v>0</v>
      </c>
      <c r="H479" s="8">
        <f t="shared" si="93"/>
        <v>0</v>
      </c>
      <c r="I479" s="15">
        <f>+C479+D479+E479-G479-H479</f>
        <v>0</v>
      </c>
      <c r="J479" s="16"/>
    </row>
    <row r="480" spans="1:10" ht="12.75">
      <c r="A480" s="12"/>
      <c r="B480" s="17" t="s">
        <v>21</v>
      </c>
      <c r="C480" s="18">
        <f aca="true" t="shared" si="94" ref="C480:H480">SUM(C473:C477)</f>
        <v>0</v>
      </c>
      <c r="D480" s="18">
        <f t="shared" si="94"/>
        <v>0</v>
      </c>
      <c r="E480" s="18">
        <f t="shared" si="94"/>
        <v>0</v>
      </c>
      <c r="F480" s="18">
        <f t="shared" si="94"/>
        <v>0</v>
      </c>
      <c r="G480" s="18">
        <f t="shared" si="94"/>
        <v>0</v>
      </c>
      <c r="H480" s="18">
        <f t="shared" si="94"/>
        <v>0</v>
      </c>
      <c r="I480" s="15">
        <f>+C480+D480+E480-G480-H480</f>
        <v>0</v>
      </c>
      <c r="J480" s="16"/>
    </row>
    <row r="481" spans="1:10" ht="12.75">
      <c r="A481" s="12"/>
      <c r="B481" s="22" t="s">
        <v>22</v>
      </c>
      <c r="C481" s="23">
        <f aca="true" t="shared" si="95" ref="C481:H481">SUM(C479:C480)+C471+C472+C478</f>
        <v>0</v>
      </c>
      <c r="D481" s="23">
        <f t="shared" si="95"/>
        <v>0</v>
      </c>
      <c r="E481" s="23">
        <f t="shared" si="95"/>
        <v>0</v>
      </c>
      <c r="F481" s="23">
        <f t="shared" si="95"/>
        <v>0</v>
      </c>
      <c r="G481" s="23">
        <f t="shared" si="95"/>
        <v>0</v>
      </c>
      <c r="H481" s="23">
        <f t="shared" si="95"/>
        <v>0</v>
      </c>
      <c r="I481" s="24">
        <f>+C481+D481+E481-G481-H481</f>
        <v>0</v>
      </c>
      <c r="J481" s="16"/>
    </row>
    <row r="482" spans="1:10" ht="12.75">
      <c r="A482" s="6">
        <f>A467+1</f>
        <v>40813</v>
      </c>
      <c r="B482" s="7" t="s">
        <v>9</v>
      </c>
      <c r="C482" s="8">
        <v>0</v>
      </c>
      <c r="D482" s="8">
        <v>0</v>
      </c>
      <c r="E482" s="8">
        <v>0</v>
      </c>
      <c r="F482" s="8">
        <v>0</v>
      </c>
      <c r="G482" s="8">
        <v>0</v>
      </c>
      <c r="H482" s="8">
        <v>0</v>
      </c>
      <c r="I482" s="9"/>
      <c r="J482" s="10" t="e">
        <f>+D482*100/D494</f>
        <v>#DIV/0!</v>
      </c>
    </row>
    <row r="483" spans="1:10" ht="12.75">
      <c r="A483" s="25" t="str">
        <f>IF(WEEKDAY(A482)=1,"SUN",IF(WEEKDAY(A482)=2,"MON",IF(WEEKDAY(A482)=3,"TUE",IF(WEEKDAY(A482)=4,"WED",IF(WEEKDAY(A482)=5,"THU",IF(WEEKDAY(A482)=6,"FRI","SAT"))))))</f>
        <v>TUE</v>
      </c>
      <c r="B483" s="7" t="s">
        <v>10</v>
      </c>
      <c r="C483" s="8">
        <v>0</v>
      </c>
      <c r="D483" s="8">
        <v>0</v>
      </c>
      <c r="E483" s="8">
        <v>0</v>
      </c>
      <c r="F483" s="8">
        <v>0</v>
      </c>
      <c r="G483" s="8">
        <v>0</v>
      </c>
      <c r="H483" s="8">
        <v>0</v>
      </c>
      <c r="I483" s="9"/>
      <c r="J483" s="10" t="e">
        <f>+D483*100/D494</f>
        <v>#DIV/0!</v>
      </c>
    </row>
    <row r="484" spans="1:10" ht="12.75">
      <c r="A484" s="12"/>
      <c r="B484" s="7" t="s">
        <v>11</v>
      </c>
      <c r="C484" s="8">
        <v>0</v>
      </c>
      <c r="D484" s="8">
        <v>0</v>
      </c>
      <c r="E484" s="8">
        <v>0</v>
      </c>
      <c r="F484" s="8">
        <v>0</v>
      </c>
      <c r="G484" s="8">
        <v>0</v>
      </c>
      <c r="H484" s="8">
        <v>0</v>
      </c>
      <c r="I484" s="9"/>
      <c r="J484" s="10" t="e">
        <f>+D484*100/D494</f>
        <v>#DIV/0!</v>
      </c>
    </row>
    <row r="485" spans="1:10" ht="12.75">
      <c r="A485" s="12"/>
      <c r="B485" s="7" t="s">
        <v>23</v>
      </c>
      <c r="C485" s="8">
        <v>0</v>
      </c>
      <c r="D485" s="8">
        <v>0</v>
      </c>
      <c r="E485" s="8">
        <v>0</v>
      </c>
      <c r="F485" s="8">
        <v>0</v>
      </c>
      <c r="G485" s="8">
        <v>0</v>
      </c>
      <c r="H485" s="8">
        <v>0</v>
      </c>
      <c r="I485" s="9"/>
      <c r="J485" s="10" t="e">
        <f>+D485*100/D494</f>
        <v>#DIV/0!</v>
      </c>
    </row>
    <row r="486" spans="1:10" ht="12.75">
      <c r="A486" s="12"/>
      <c r="B486" s="13" t="s">
        <v>12</v>
      </c>
      <c r="C486" s="14">
        <v>0</v>
      </c>
      <c r="D486" s="14">
        <v>0</v>
      </c>
      <c r="E486" s="14">
        <v>0</v>
      </c>
      <c r="F486" s="14">
        <v>0</v>
      </c>
      <c r="G486" s="14">
        <v>0</v>
      </c>
      <c r="H486" s="14">
        <v>0</v>
      </c>
      <c r="I486" s="15">
        <f>+C486+D486+E486-G486-H486</f>
        <v>0</v>
      </c>
      <c r="J486" s="16"/>
    </row>
    <row r="487" spans="1:10" ht="12.75">
      <c r="A487" s="12"/>
      <c r="B487" s="13" t="s">
        <v>13</v>
      </c>
      <c r="C487" s="14">
        <v>0</v>
      </c>
      <c r="D487" s="14">
        <v>0</v>
      </c>
      <c r="E487" s="14">
        <v>0</v>
      </c>
      <c r="F487" s="14">
        <v>0</v>
      </c>
      <c r="G487" s="14">
        <v>0</v>
      </c>
      <c r="H487" s="14">
        <v>0</v>
      </c>
      <c r="I487" s="15">
        <f>+C487+D487+E487-G487-H487</f>
        <v>0</v>
      </c>
      <c r="J487" s="16"/>
    </row>
    <row r="488" spans="1:10" ht="12.75">
      <c r="A488" s="12"/>
      <c r="B488" s="17" t="s">
        <v>14</v>
      </c>
      <c r="C488" s="18">
        <v>0</v>
      </c>
      <c r="D488" s="18">
        <v>0</v>
      </c>
      <c r="E488" s="18">
        <v>0</v>
      </c>
      <c r="F488" s="18">
        <v>0</v>
      </c>
      <c r="G488" s="18">
        <v>0</v>
      </c>
      <c r="H488" s="18">
        <v>0</v>
      </c>
      <c r="I488" s="9"/>
      <c r="J488" s="10" t="e">
        <f>+D488*100/D495</f>
        <v>#DIV/0!</v>
      </c>
    </row>
    <row r="489" spans="1:10" ht="12.75">
      <c r="A489" s="12"/>
      <c r="B489" s="17" t="s">
        <v>15</v>
      </c>
      <c r="C489" s="18">
        <v>0</v>
      </c>
      <c r="D489" s="18">
        <v>0</v>
      </c>
      <c r="E489" s="18">
        <v>0</v>
      </c>
      <c r="F489" s="18">
        <v>0</v>
      </c>
      <c r="G489" s="18">
        <v>0</v>
      </c>
      <c r="H489" s="18">
        <v>0</v>
      </c>
      <c r="I489" s="19"/>
      <c r="J489" s="10" t="e">
        <f>+D489*100/D495</f>
        <v>#DIV/0!</v>
      </c>
    </row>
    <row r="490" spans="1:10" ht="12.75">
      <c r="A490" s="12"/>
      <c r="B490" s="17" t="s">
        <v>16</v>
      </c>
      <c r="C490" s="18">
        <v>0</v>
      </c>
      <c r="D490" s="18">
        <v>0</v>
      </c>
      <c r="E490" s="18">
        <v>0</v>
      </c>
      <c r="F490" s="18">
        <v>0</v>
      </c>
      <c r="G490" s="18">
        <v>0</v>
      </c>
      <c r="H490" s="18">
        <v>0</v>
      </c>
      <c r="I490" s="9"/>
      <c r="J490" s="10" t="e">
        <f>+D490*100/D495</f>
        <v>#DIV/0!</v>
      </c>
    </row>
    <row r="491" spans="1:10" ht="12.75">
      <c r="A491" s="12"/>
      <c r="B491" s="17" t="s">
        <v>17</v>
      </c>
      <c r="C491" s="18">
        <v>0</v>
      </c>
      <c r="D491" s="18">
        <v>0</v>
      </c>
      <c r="E491" s="18">
        <v>0</v>
      </c>
      <c r="F491" s="18">
        <v>0</v>
      </c>
      <c r="G491" s="18">
        <v>0</v>
      </c>
      <c r="H491" s="18">
        <v>0</v>
      </c>
      <c r="I491" s="9"/>
      <c r="J491" s="10" t="e">
        <f>+D491*100/D495</f>
        <v>#DIV/0!</v>
      </c>
    </row>
    <row r="492" spans="1:10" ht="12.75">
      <c r="A492" s="12"/>
      <c r="B492" s="17" t="s">
        <v>18</v>
      </c>
      <c r="C492" s="18">
        <v>0</v>
      </c>
      <c r="D492" s="18">
        <v>0</v>
      </c>
      <c r="E492" s="18">
        <v>0</v>
      </c>
      <c r="F492" s="18">
        <v>0</v>
      </c>
      <c r="G492" s="18">
        <v>0</v>
      </c>
      <c r="H492" s="18">
        <v>0</v>
      </c>
      <c r="I492" s="9"/>
      <c r="J492" s="10" t="e">
        <f>+D492*100/D495</f>
        <v>#DIV/0!</v>
      </c>
    </row>
    <row r="493" spans="1:10" ht="12.75">
      <c r="A493" s="12"/>
      <c r="B493" s="20" t="s">
        <v>19</v>
      </c>
      <c r="C493" s="21">
        <v>0</v>
      </c>
      <c r="D493" s="21">
        <v>0</v>
      </c>
      <c r="E493" s="21">
        <v>0</v>
      </c>
      <c r="F493" s="21">
        <v>0</v>
      </c>
      <c r="G493" s="21">
        <v>0</v>
      </c>
      <c r="H493" s="21">
        <v>0</v>
      </c>
      <c r="I493" s="15">
        <f>+C493+D493+E493-G493-H493</f>
        <v>0</v>
      </c>
      <c r="J493" s="16"/>
    </row>
    <row r="494" spans="1:10" ht="12.75">
      <c r="A494" s="12"/>
      <c r="B494" s="7" t="s">
        <v>20</v>
      </c>
      <c r="C494" s="8">
        <f aca="true" t="shared" si="96" ref="C494:H494">SUM(C482:C485)</f>
        <v>0</v>
      </c>
      <c r="D494" s="8">
        <f t="shared" si="96"/>
        <v>0</v>
      </c>
      <c r="E494" s="8">
        <f t="shared" si="96"/>
        <v>0</v>
      </c>
      <c r="F494" s="8">
        <f t="shared" si="96"/>
        <v>0</v>
      </c>
      <c r="G494" s="8">
        <f t="shared" si="96"/>
        <v>0</v>
      </c>
      <c r="H494" s="8">
        <f t="shared" si="96"/>
        <v>0</v>
      </c>
      <c r="I494" s="15">
        <f>+C494+D494+E494-G494-H494</f>
        <v>0</v>
      </c>
      <c r="J494" s="16"/>
    </row>
    <row r="495" spans="1:10" ht="12.75">
      <c r="A495" s="12"/>
      <c r="B495" s="17" t="s">
        <v>21</v>
      </c>
      <c r="C495" s="18">
        <f aca="true" t="shared" si="97" ref="C495:H495">SUM(C488:C492)</f>
        <v>0</v>
      </c>
      <c r="D495" s="18">
        <f t="shared" si="97"/>
        <v>0</v>
      </c>
      <c r="E495" s="18">
        <f t="shared" si="97"/>
        <v>0</v>
      </c>
      <c r="F495" s="18">
        <f t="shared" si="97"/>
        <v>0</v>
      </c>
      <c r="G495" s="18">
        <f t="shared" si="97"/>
        <v>0</v>
      </c>
      <c r="H495" s="18">
        <f t="shared" si="97"/>
        <v>0</v>
      </c>
      <c r="I495" s="15">
        <f>+C495+D495+E495-G495-H495</f>
        <v>0</v>
      </c>
      <c r="J495" s="16"/>
    </row>
    <row r="496" spans="1:10" ht="12.75">
      <c r="A496" s="12"/>
      <c r="B496" s="22" t="s">
        <v>22</v>
      </c>
      <c r="C496" s="23">
        <f aca="true" t="shared" si="98" ref="C496:H496">SUM(C494:C495)+C486+C487+C493</f>
        <v>0</v>
      </c>
      <c r="D496" s="23">
        <f t="shared" si="98"/>
        <v>0</v>
      </c>
      <c r="E496" s="23">
        <f t="shared" si="98"/>
        <v>0</v>
      </c>
      <c r="F496" s="23">
        <f t="shared" si="98"/>
        <v>0</v>
      </c>
      <c r="G496" s="23">
        <f t="shared" si="98"/>
        <v>0</v>
      </c>
      <c r="H496" s="23">
        <f t="shared" si="98"/>
        <v>0</v>
      </c>
      <c r="I496" s="24">
        <f>+C496+D496+E496-G496-H496</f>
        <v>0</v>
      </c>
      <c r="J496" s="16"/>
    </row>
    <row r="497" spans="1:10" ht="12.75">
      <c r="A497" s="6">
        <f>A482+1</f>
        <v>40814</v>
      </c>
      <c r="B497" s="7" t="s">
        <v>9</v>
      </c>
      <c r="C497" s="8">
        <v>0</v>
      </c>
      <c r="D497" s="8">
        <v>0</v>
      </c>
      <c r="E497" s="8">
        <v>0</v>
      </c>
      <c r="F497" s="8">
        <v>0</v>
      </c>
      <c r="G497" s="8">
        <v>0</v>
      </c>
      <c r="H497" s="8">
        <v>0</v>
      </c>
      <c r="I497" s="9"/>
      <c r="J497" s="10" t="e">
        <f>+D497*100/D509</f>
        <v>#DIV/0!</v>
      </c>
    </row>
    <row r="498" spans="1:10" ht="12.75">
      <c r="A498" s="25" t="str">
        <f>IF(WEEKDAY(A497)=1,"SUN",IF(WEEKDAY(A497)=2,"MON",IF(WEEKDAY(A497)=3,"TUE",IF(WEEKDAY(A497)=4,"WED",IF(WEEKDAY(A497)=5,"THU",IF(WEEKDAY(A497)=6,"FRI","SAT"))))))</f>
        <v>WED</v>
      </c>
      <c r="B498" s="7" t="s">
        <v>10</v>
      </c>
      <c r="C498" s="8">
        <v>0</v>
      </c>
      <c r="D498" s="8">
        <v>0</v>
      </c>
      <c r="E498" s="8">
        <v>0</v>
      </c>
      <c r="F498" s="8">
        <v>0</v>
      </c>
      <c r="G498" s="8">
        <v>0</v>
      </c>
      <c r="H498" s="8">
        <v>0</v>
      </c>
      <c r="I498" s="9"/>
      <c r="J498" s="10" t="e">
        <f>+D498*100/D509</f>
        <v>#DIV/0!</v>
      </c>
    </row>
    <row r="499" spans="1:10" ht="12.75">
      <c r="A499" s="12"/>
      <c r="B499" s="7" t="s">
        <v>11</v>
      </c>
      <c r="C499" s="8">
        <v>0</v>
      </c>
      <c r="D499" s="8">
        <v>0</v>
      </c>
      <c r="E499" s="8">
        <v>0</v>
      </c>
      <c r="F499" s="8">
        <v>0</v>
      </c>
      <c r="G499" s="8">
        <v>0</v>
      </c>
      <c r="H499" s="8">
        <v>0</v>
      </c>
      <c r="I499" s="9"/>
      <c r="J499" s="10" t="e">
        <f>+D499*100/D509</f>
        <v>#DIV/0!</v>
      </c>
    </row>
    <row r="500" spans="1:10" ht="12.75">
      <c r="A500" s="12"/>
      <c r="B500" s="7" t="s">
        <v>23</v>
      </c>
      <c r="C500" s="8">
        <v>0</v>
      </c>
      <c r="D500" s="8">
        <v>0</v>
      </c>
      <c r="E500" s="8">
        <v>0</v>
      </c>
      <c r="F500" s="8">
        <v>0</v>
      </c>
      <c r="G500" s="8">
        <v>0</v>
      </c>
      <c r="H500" s="8">
        <v>0</v>
      </c>
      <c r="I500" s="9"/>
      <c r="J500" s="10" t="e">
        <f>+D500*100/D509</f>
        <v>#DIV/0!</v>
      </c>
    </row>
    <row r="501" spans="1:10" ht="12.75">
      <c r="A501" s="12"/>
      <c r="B501" s="13" t="s">
        <v>12</v>
      </c>
      <c r="C501" s="14">
        <v>0</v>
      </c>
      <c r="D501" s="14">
        <v>0</v>
      </c>
      <c r="E501" s="14">
        <v>0</v>
      </c>
      <c r="F501" s="14">
        <v>0</v>
      </c>
      <c r="G501" s="14">
        <v>0</v>
      </c>
      <c r="H501" s="14">
        <v>0</v>
      </c>
      <c r="I501" s="15">
        <f>+C501+D501+E501-G501-H501</f>
        <v>0</v>
      </c>
      <c r="J501" s="16"/>
    </row>
    <row r="502" spans="1:10" ht="12.75">
      <c r="A502" s="12"/>
      <c r="B502" s="13" t="s">
        <v>13</v>
      </c>
      <c r="C502" s="14">
        <v>0</v>
      </c>
      <c r="D502" s="14">
        <v>0</v>
      </c>
      <c r="E502" s="14">
        <v>0</v>
      </c>
      <c r="F502" s="14">
        <v>0</v>
      </c>
      <c r="G502" s="14">
        <v>0</v>
      </c>
      <c r="H502" s="14">
        <v>0</v>
      </c>
      <c r="I502" s="15">
        <f>+C502+D502+E502-G502-H502</f>
        <v>0</v>
      </c>
      <c r="J502" s="16"/>
    </row>
    <row r="503" spans="1:10" ht="12.75">
      <c r="A503" s="12"/>
      <c r="B503" s="17" t="s">
        <v>14</v>
      </c>
      <c r="C503" s="18">
        <v>0</v>
      </c>
      <c r="D503" s="18">
        <v>0</v>
      </c>
      <c r="E503" s="18">
        <v>0</v>
      </c>
      <c r="F503" s="18">
        <v>0</v>
      </c>
      <c r="G503" s="18">
        <v>0</v>
      </c>
      <c r="H503" s="18">
        <v>0</v>
      </c>
      <c r="I503" s="9"/>
      <c r="J503" s="10" t="e">
        <f>+D503*100/D510</f>
        <v>#DIV/0!</v>
      </c>
    </row>
    <row r="504" spans="1:10" ht="12.75">
      <c r="A504" s="12"/>
      <c r="B504" s="17" t="s">
        <v>15</v>
      </c>
      <c r="C504" s="18">
        <v>0</v>
      </c>
      <c r="D504" s="18">
        <v>0</v>
      </c>
      <c r="E504" s="18">
        <v>0</v>
      </c>
      <c r="F504" s="18">
        <v>0</v>
      </c>
      <c r="G504" s="18">
        <v>0</v>
      </c>
      <c r="H504" s="18">
        <v>0</v>
      </c>
      <c r="I504" s="19"/>
      <c r="J504" s="10" t="e">
        <f>+D504*100/D510</f>
        <v>#DIV/0!</v>
      </c>
    </row>
    <row r="505" spans="1:10" ht="12.75">
      <c r="A505" s="12"/>
      <c r="B505" s="17" t="s">
        <v>16</v>
      </c>
      <c r="C505" s="18">
        <v>0</v>
      </c>
      <c r="D505" s="18">
        <v>0</v>
      </c>
      <c r="E505" s="18">
        <v>0</v>
      </c>
      <c r="F505" s="18">
        <v>0</v>
      </c>
      <c r="G505" s="18">
        <v>0</v>
      </c>
      <c r="H505" s="18">
        <v>0</v>
      </c>
      <c r="I505" s="9"/>
      <c r="J505" s="10" t="e">
        <f>+D505*100/D510</f>
        <v>#DIV/0!</v>
      </c>
    </row>
    <row r="506" spans="1:10" ht="12.75">
      <c r="A506" s="12"/>
      <c r="B506" s="17" t="s">
        <v>17</v>
      </c>
      <c r="C506" s="18">
        <v>0</v>
      </c>
      <c r="D506" s="18">
        <v>0</v>
      </c>
      <c r="E506" s="18">
        <v>0</v>
      </c>
      <c r="F506" s="18">
        <v>0</v>
      </c>
      <c r="G506" s="18">
        <v>0</v>
      </c>
      <c r="H506" s="18">
        <v>0</v>
      </c>
      <c r="I506" s="9"/>
      <c r="J506" s="10" t="e">
        <f>+D506*100/D510</f>
        <v>#DIV/0!</v>
      </c>
    </row>
    <row r="507" spans="1:10" ht="12.75">
      <c r="A507" s="12"/>
      <c r="B507" s="17" t="s">
        <v>18</v>
      </c>
      <c r="C507" s="18">
        <v>0</v>
      </c>
      <c r="D507" s="18">
        <v>0</v>
      </c>
      <c r="E507" s="18">
        <v>0</v>
      </c>
      <c r="F507" s="18">
        <v>0</v>
      </c>
      <c r="G507" s="18">
        <v>0</v>
      </c>
      <c r="H507" s="18">
        <v>0</v>
      </c>
      <c r="I507" s="9"/>
      <c r="J507" s="10" t="e">
        <f>+D507*100/D510</f>
        <v>#DIV/0!</v>
      </c>
    </row>
    <row r="508" spans="1:10" ht="12.75">
      <c r="A508" s="12"/>
      <c r="B508" s="20" t="s">
        <v>19</v>
      </c>
      <c r="C508" s="21">
        <v>0</v>
      </c>
      <c r="D508" s="21">
        <v>0</v>
      </c>
      <c r="E508" s="21">
        <v>0</v>
      </c>
      <c r="F508" s="21">
        <v>0</v>
      </c>
      <c r="G508" s="21">
        <v>0</v>
      </c>
      <c r="H508" s="21">
        <v>0</v>
      </c>
      <c r="I508" s="15">
        <f>+C508+D508+E508-G508-H508</f>
        <v>0</v>
      </c>
      <c r="J508" s="16"/>
    </row>
    <row r="509" spans="1:10" ht="12.75">
      <c r="A509" s="12"/>
      <c r="B509" s="7" t="s">
        <v>20</v>
      </c>
      <c r="C509" s="8">
        <f aca="true" t="shared" si="99" ref="C509:H509">SUM(C497:C500)</f>
        <v>0</v>
      </c>
      <c r="D509" s="8">
        <f t="shared" si="99"/>
        <v>0</v>
      </c>
      <c r="E509" s="8">
        <f t="shared" si="99"/>
        <v>0</v>
      </c>
      <c r="F509" s="8">
        <f t="shared" si="99"/>
        <v>0</v>
      </c>
      <c r="G509" s="8">
        <f t="shared" si="99"/>
        <v>0</v>
      </c>
      <c r="H509" s="8">
        <f t="shared" si="99"/>
        <v>0</v>
      </c>
      <c r="I509" s="15">
        <f>+C509+D509+E509-G509-H509</f>
        <v>0</v>
      </c>
      <c r="J509" s="16"/>
    </row>
    <row r="510" spans="1:10" ht="12.75">
      <c r="A510" s="12"/>
      <c r="B510" s="17" t="s">
        <v>21</v>
      </c>
      <c r="C510" s="18">
        <f aca="true" t="shared" si="100" ref="C510:H510">SUM(C503:C507)</f>
        <v>0</v>
      </c>
      <c r="D510" s="18">
        <f t="shared" si="100"/>
        <v>0</v>
      </c>
      <c r="E510" s="18">
        <f t="shared" si="100"/>
        <v>0</v>
      </c>
      <c r="F510" s="18">
        <f t="shared" si="100"/>
        <v>0</v>
      </c>
      <c r="G510" s="18">
        <f t="shared" si="100"/>
        <v>0</v>
      </c>
      <c r="H510" s="18">
        <f t="shared" si="100"/>
        <v>0</v>
      </c>
      <c r="I510" s="15">
        <f>+C510+D510+E510-G510-H510</f>
        <v>0</v>
      </c>
      <c r="J510" s="16"/>
    </row>
    <row r="511" spans="1:10" ht="12.75">
      <c r="A511" s="12"/>
      <c r="B511" s="22" t="s">
        <v>22</v>
      </c>
      <c r="C511" s="23">
        <f aca="true" t="shared" si="101" ref="C511:H511">SUM(C509:C510)+C501+C502+C508</f>
        <v>0</v>
      </c>
      <c r="D511" s="23">
        <f t="shared" si="101"/>
        <v>0</v>
      </c>
      <c r="E511" s="23">
        <f t="shared" si="101"/>
        <v>0</v>
      </c>
      <c r="F511" s="23">
        <f t="shared" si="101"/>
        <v>0</v>
      </c>
      <c r="G511" s="23">
        <f t="shared" si="101"/>
        <v>0</v>
      </c>
      <c r="H511" s="23">
        <f t="shared" si="101"/>
        <v>0</v>
      </c>
      <c r="I511" s="24">
        <f>+C511+D511+E511-G511-H511</f>
        <v>0</v>
      </c>
      <c r="J511" s="16"/>
    </row>
    <row r="512" spans="1:10" ht="12.75">
      <c r="A512" s="6">
        <f>A497+1</f>
        <v>40815</v>
      </c>
      <c r="B512" s="7" t="s">
        <v>9</v>
      </c>
      <c r="C512" s="8">
        <v>0</v>
      </c>
      <c r="D512" s="8">
        <v>0</v>
      </c>
      <c r="E512" s="8">
        <v>0</v>
      </c>
      <c r="F512" s="8">
        <v>0</v>
      </c>
      <c r="G512" s="8">
        <v>0</v>
      </c>
      <c r="H512" s="8">
        <v>0</v>
      </c>
      <c r="I512" s="9"/>
      <c r="J512" s="10" t="e">
        <f>+D512*100/D524</f>
        <v>#DIV/0!</v>
      </c>
    </row>
    <row r="513" spans="1:10" ht="12.75">
      <c r="A513" s="25" t="str">
        <f>IF(WEEKDAY(A512)=1,"SUN",IF(WEEKDAY(A512)=2,"MON",IF(WEEKDAY(A512)=3,"TUE",IF(WEEKDAY(A512)=4,"WED",IF(WEEKDAY(A512)=5,"THU",IF(WEEKDAY(A512)=6,"FRI","SAT"))))))</f>
        <v>THU</v>
      </c>
      <c r="B513" s="7" t="s">
        <v>10</v>
      </c>
      <c r="C513" s="8">
        <v>0</v>
      </c>
      <c r="D513" s="8">
        <v>0</v>
      </c>
      <c r="E513" s="8">
        <v>0</v>
      </c>
      <c r="F513" s="8">
        <v>0</v>
      </c>
      <c r="G513" s="8">
        <v>0</v>
      </c>
      <c r="H513" s="8">
        <v>0</v>
      </c>
      <c r="I513" s="9"/>
      <c r="J513" s="10" t="e">
        <f>+D513*100/D524</f>
        <v>#DIV/0!</v>
      </c>
    </row>
    <row r="514" spans="1:10" ht="12.75">
      <c r="A514" s="12"/>
      <c r="B514" s="7" t="s">
        <v>11</v>
      </c>
      <c r="C514" s="8">
        <v>0</v>
      </c>
      <c r="D514" s="8">
        <v>0</v>
      </c>
      <c r="E514" s="8">
        <v>0</v>
      </c>
      <c r="F514" s="8">
        <v>0</v>
      </c>
      <c r="G514" s="8">
        <v>0</v>
      </c>
      <c r="H514" s="8">
        <v>0</v>
      </c>
      <c r="I514" s="9"/>
      <c r="J514" s="10" t="e">
        <f>+D514*100/D524</f>
        <v>#DIV/0!</v>
      </c>
    </row>
    <row r="515" spans="1:10" ht="12.75">
      <c r="A515" s="12"/>
      <c r="B515" s="7" t="s">
        <v>23</v>
      </c>
      <c r="C515" s="8">
        <v>0</v>
      </c>
      <c r="D515" s="8">
        <v>0</v>
      </c>
      <c r="E515" s="8">
        <v>0</v>
      </c>
      <c r="F515" s="8">
        <v>0</v>
      </c>
      <c r="G515" s="8">
        <v>0</v>
      </c>
      <c r="H515" s="8">
        <v>0</v>
      </c>
      <c r="I515" s="9"/>
      <c r="J515" s="10" t="e">
        <f>+D515*100/D524</f>
        <v>#DIV/0!</v>
      </c>
    </row>
    <row r="516" spans="1:10" ht="12.75">
      <c r="A516" s="12"/>
      <c r="B516" s="13" t="s">
        <v>12</v>
      </c>
      <c r="C516" s="14">
        <v>0</v>
      </c>
      <c r="D516" s="14">
        <v>0</v>
      </c>
      <c r="E516" s="14">
        <v>0</v>
      </c>
      <c r="F516" s="14">
        <v>0</v>
      </c>
      <c r="G516" s="14">
        <v>0</v>
      </c>
      <c r="H516" s="14">
        <v>0</v>
      </c>
      <c r="I516" s="15">
        <f>+C516+D516+E516-G516-H516</f>
        <v>0</v>
      </c>
      <c r="J516" s="16"/>
    </row>
    <row r="517" spans="1:10" ht="12.75">
      <c r="A517" s="12"/>
      <c r="B517" s="13" t="s">
        <v>13</v>
      </c>
      <c r="C517" s="14">
        <v>0</v>
      </c>
      <c r="D517" s="14">
        <v>0</v>
      </c>
      <c r="E517" s="14">
        <v>0</v>
      </c>
      <c r="F517" s="14">
        <v>0</v>
      </c>
      <c r="G517" s="14">
        <v>0</v>
      </c>
      <c r="H517" s="14">
        <v>0</v>
      </c>
      <c r="I517" s="15">
        <f>+C517+D517+E517-G517-H517</f>
        <v>0</v>
      </c>
      <c r="J517" s="16"/>
    </row>
    <row r="518" spans="1:10" ht="12.75">
      <c r="A518" s="12"/>
      <c r="B518" s="17" t="s">
        <v>14</v>
      </c>
      <c r="C518" s="18">
        <v>0</v>
      </c>
      <c r="D518" s="18">
        <v>0</v>
      </c>
      <c r="E518" s="18">
        <v>0</v>
      </c>
      <c r="F518" s="18">
        <v>0</v>
      </c>
      <c r="G518" s="18">
        <v>0</v>
      </c>
      <c r="H518" s="18">
        <v>0</v>
      </c>
      <c r="I518" s="9"/>
      <c r="J518" s="10" t="e">
        <f>+D518*100/D525</f>
        <v>#DIV/0!</v>
      </c>
    </row>
    <row r="519" spans="1:10" ht="12.75">
      <c r="A519" s="12"/>
      <c r="B519" s="17" t="s">
        <v>15</v>
      </c>
      <c r="C519" s="18">
        <v>0</v>
      </c>
      <c r="D519" s="18">
        <v>0</v>
      </c>
      <c r="E519" s="18">
        <v>0</v>
      </c>
      <c r="F519" s="18">
        <v>0</v>
      </c>
      <c r="G519" s="18">
        <v>0</v>
      </c>
      <c r="H519" s="18">
        <v>0</v>
      </c>
      <c r="I519" s="19"/>
      <c r="J519" s="10" t="e">
        <f>+D519*100/D525</f>
        <v>#DIV/0!</v>
      </c>
    </row>
    <row r="520" spans="1:10" ht="12.75">
      <c r="A520" s="12"/>
      <c r="B520" s="17" t="s">
        <v>16</v>
      </c>
      <c r="C520" s="18">
        <v>0</v>
      </c>
      <c r="D520" s="18">
        <v>0</v>
      </c>
      <c r="E520" s="18">
        <v>0</v>
      </c>
      <c r="F520" s="18">
        <v>0</v>
      </c>
      <c r="G520" s="18">
        <v>0</v>
      </c>
      <c r="H520" s="18">
        <v>0</v>
      </c>
      <c r="I520" s="9"/>
      <c r="J520" s="10" t="e">
        <f>+D520*100/D525</f>
        <v>#DIV/0!</v>
      </c>
    </row>
    <row r="521" spans="1:10" ht="12.75">
      <c r="A521" s="12"/>
      <c r="B521" s="17" t="s">
        <v>17</v>
      </c>
      <c r="C521" s="18">
        <v>0</v>
      </c>
      <c r="D521" s="18">
        <v>0</v>
      </c>
      <c r="E521" s="18">
        <v>0</v>
      </c>
      <c r="F521" s="18">
        <v>0</v>
      </c>
      <c r="G521" s="18">
        <v>0</v>
      </c>
      <c r="H521" s="18">
        <v>0</v>
      </c>
      <c r="I521" s="9"/>
      <c r="J521" s="10" t="e">
        <f>+D521*100/D525</f>
        <v>#DIV/0!</v>
      </c>
    </row>
    <row r="522" spans="1:10" ht="12.75">
      <c r="A522" s="12"/>
      <c r="B522" s="17" t="s">
        <v>18</v>
      </c>
      <c r="C522" s="18">
        <v>0</v>
      </c>
      <c r="D522" s="18">
        <v>0</v>
      </c>
      <c r="E522" s="18">
        <v>0</v>
      </c>
      <c r="F522" s="18">
        <v>0</v>
      </c>
      <c r="G522" s="18">
        <v>0</v>
      </c>
      <c r="H522" s="18">
        <v>0</v>
      </c>
      <c r="I522" s="9"/>
      <c r="J522" s="10" t="e">
        <f>+D522*100/D525</f>
        <v>#DIV/0!</v>
      </c>
    </row>
    <row r="523" spans="1:10" ht="12.75">
      <c r="A523" s="12"/>
      <c r="B523" s="20" t="s">
        <v>19</v>
      </c>
      <c r="C523" s="21">
        <v>0</v>
      </c>
      <c r="D523" s="21">
        <v>0</v>
      </c>
      <c r="E523" s="21">
        <v>0</v>
      </c>
      <c r="F523" s="21">
        <v>0</v>
      </c>
      <c r="G523" s="21">
        <v>0</v>
      </c>
      <c r="H523" s="21">
        <v>0</v>
      </c>
      <c r="I523" s="15">
        <f>+C523+D523+E523-G523-H523</f>
        <v>0</v>
      </c>
      <c r="J523" s="16"/>
    </row>
    <row r="524" spans="1:10" ht="12.75">
      <c r="A524" s="12"/>
      <c r="B524" s="7" t="s">
        <v>20</v>
      </c>
      <c r="C524" s="8">
        <f aca="true" t="shared" si="102" ref="C524:H524">SUM(C512:C515)</f>
        <v>0</v>
      </c>
      <c r="D524" s="8">
        <f t="shared" si="102"/>
        <v>0</v>
      </c>
      <c r="E524" s="8">
        <f t="shared" si="102"/>
        <v>0</v>
      </c>
      <c r="F524" s="8">
        <f t="shared" si="102"/>
        <v>0</v>
      </c>
      <c r="G524" s="8">
        <f t="shared" si="102"/>
        <v>0</v>
      </c>
      <c r="H524" s="8">
        <f t="shared" si="102"/>
        <v>0</v>
      </c>
      <c r="I524" s="15">
        <f>+C524+D524+E524-G524-H524</f>
        <v>0</v>
      </c>
      <c r="J524" s="16"/>
    </row>
    <row r="525" spans="1:10" ht="12.75">
      <c r="A525" s="12"/>
      <c r="B525" s="17" t="s">
        <v>21</v>
      </c>
      <c r="C525" s="18">
        <f aca="true" t="shared" si="103" ref="C525:H525">SUM(C518:C522)</f>
        <v>0</v>
      </c>
      <c r="D525" s="18">
        <f t="shared" si="103"/>
        <v>0</v>
      </c>
      <c r="E525" s="18">
        <f t="shared" si="103"/>
        <v>0</v>
      </c>
      <c r="F525" s="18">
        <f t="shared" si="103"/>
        <v>0</v>
      </c>
      <c r="G525" s="18">
        <f t="shared" si="103"/>
        <v>0</v>
      </c>
      <c r="H525" s="18">
        <f t="shared" si="103"/>
        <v>0</v>
      </c>
      <c r="I525" s="15">
        <f>+C525+D525+E525-G525-H525</f>
        <v>0</v>
      </c>
      <c r="J525" s="16"/>
    </row>
    <row r="526" spans="1:10" ht="12.75">
      <c r="A526" s="12"/>
      <c r="B526" s="22" t="s">
        <v>22</v>
      </c>
      <c r="C526" s="23">
        <f aca="true" t="shared" si="104" ref="C526:H526">SUM(C524:C525)+C516+C517+C523</f>
        <v>0</v>
      </c>
      <c r="D526" s="23">
        <f t="shared" si="104"/>
        <v>0</v>
      </c>
      <c r="E526" s="23">
        <f t="shared" si="104"/>
        <v>0</v>
      </c>
      <c r="F526" s="23">
        <f t="shared" si="104"/>
        <v>0</v>
      </c>
      <c r="G526" s="23">
        <f t="shared" si="104"/>
        <v>0</v>
      </c>
      <c r="H526" s="23">
        <f t="shared" si="104"/>
        <v>0</v>
      </c>
      <c r="I526" s="24">
        <f>+C526+D526+E526-G526-H526</f>
        <v>0</v>
      </c>
      <c r="J526" s="16"/>
    </row>
    <row r="527" spans="1:10" ht="12.75">
      <c r="A527" s="6">
        <f>A512+1</f>
        <v>40816</v>
      </c>
      <c r="B527" s="7" t="s">
        <v>9</v>
      </c>
      <c r="C527" s="8">
        <v>0</v>
      </c>
      <c r="D527" s="8">
        <v>0</v>
      </c>
      <c r="E527" s="8">
        <v>0</v>
      </c>
      <c r="F527" s="8">
        <v>0</v>
      </c>
      <c r="G527" s="8">
        <v>0</v>
      </c>
      <c r="H527" s="8">
        <v>0</v>
      </c>
      <c r="I527" s="9"/>
      <c r="J527" s="10" t="e">
        <f>+D527*100/D539</f>
        <v>#DIV/0!</v>
      </c>
    </row>
    <row r="528" spans="1:10" ht="12.75">
      <c r="A528" s="25" t="str">
        <f>IF(WEEKDAY(A527)=1,"SUN",IF(WEEKDAY(A527)=2,"MON",IF(WEEKDAY(A527)=3,"TUE",IF(WEEKDAY(A527)=4,"WED",IF(WEEKDAY(A527)=5,"THU",IF(WEEKDAY(A527)=6,"FRI","SAT"))))))</f>
        <v>FRI</v>
      </c>
      <c r="B528" s="7" t="s">
        <v>10</v>
      </c>
      <c r="C528" s="8">
        <v>0</v>
      </c>
      <c r="D528" s="8">
        <v>0</v>
      </c>
      <c r="E528" s="8">
        <v>0</v>
      </c>
      <c r="F528" s="8">
        <v>0</v>
      </c>
      <c r="G528" s="8">
        <v>0</v>
      </c>
      <c r="H528" s="8">
        <v>0</v>
      </c>
      <c r="I528" s="9"/>
      <c r="J528" s="10" t="e">
        <f>+D528*100/D539</f>
        <v>#DIV/0!</v>
      </c>
    </row>
    <row r="529" spans="1:10" ht="12.75">
      <c r="A529" s="12"/>
      <c r="B529" s="7" t="s">
        <v>11</v>
      </c>
      <c r="C529" s="8">
        <v>0</v>
      </c>
      <c r="D529" s="8">
        <v>0</v>
      </c>
      <c r="E529" s="8">
        <v>0</v>
      </c>
      <c r="F529" s="8">
        <v>0</v>
      </c>
      <c r="G529" s="8">
        <v>0</v>
      </c>
      <c r="H529" s="8">
        <v>0</v>
      </c>
      <c r="I529" s="9"/>
      <c r="J529" s="10" t="e">
        <f>+D529*100/D539</f>
        <v>#DIV/0!</v>
      </c>
    </row>
    <row r="530" spans="1:10" ht="12.75">
      <c r="A530" s="12"/>
      <c r="B530" s="7" t="s">
        <v>23</v>
      </c>
      <c r="C530" s="8">
        <v>0</v>
      </c>
      <c r="D530" s="8">
        <v>0</v>
      </c>
      <c r="E530" s="8">
        <v>0</v>
      </c>
      <c r="F530" s="8">
        <v>0</v>
      </c>
      <c r="G530" s="8">
        <v>0</v>
      </c>
      <c r="H530" s="8">
        <v>0</v>
      </c>
      <c r="I530" s="9"/>
      <c r="J530" s="10" t="e">
        <f>+D530*100/D539</f>
        <v>#DIV/0!</v>
      </c>
    </row>
    <row r="531" spans="1:10" ht="12.75">
      <c r="A531" s="12"/>
      <c r="B531" s="13" t="s">
        <v>12</v>
      </c>
      <c r="C531" s="14">
        <v>0</v>
      </c>
      <c r="D531" s="14">
        <v>0</v>
      </c>
      <c r="E531" s="14">
        <v>0</v>
      </c>
      <c r="F531" s="14">
        <v>0</v>
      </c>
      <c r="G531" s="14">
        <v>0</v>
      </c>
      <c r="H531" s="14">
        <v>0</v>
      </c>
      <c r="I531" s="15">
        <f>+C531+D531+E531-G531-H531</f>
        <v>0</v>
      </c>
      <c r="J531" s="16"/>
    </row>
    <row r="532" spans="1:10" ht="12.75">
      <c r="A532" s="12"/>
      <c r="B532" s="13" t="s">
        <v>13</v>
      </c>
      <c r="C532" s="14">
        <v>0</v>
      </c>
      <c r="D532" s="14">
        <v>0</v>
      </c>
      <c r="E532" s="14">
        <v>0</v>
      </c>
      <c r="F532" s="14">
        <v>0</v>
      </c>
      <c r="G532" s="14">
        <v>0</v>
      </c>
      <c r="H532" s="14">
        <v>0</v>
      </c>
      <c r="I532" s="15">
        <f>+C532+D532+E532-G532-H532</f>
        <v>0</v>
      </c>
      <c r="J532" s="16"/>
    </row>
    <row r="533" spans="1:10" ht="12.75">
      <c r="A533" s="12"/>
      <c r="B533" s="17" t="s">
        <v>14</v>
      </c>
      <c r="C533" s="18">
        <v>0</v>
      </c>
      <c r="D533" s="18">
        <v>0</v>
      </c>
      <c r="E533" s="18">
        <v>0</v>
      </c>
      <c r="F533" s="18">
        <v>0</v>
      </c>
      <c r="G533" s="18">
        <v>0</v>
      </c>
      <c r="H533" s="18">
        <v>0</v>
      </c>
      <c r="I533" s="9"/>
      <c r="J533" s="10" t="e">
        <f>+D533*100/D540</f>
        <v>#DIV/0!</v>
      </c>
    </row>
    <row r="534" spans="1:10" ht="12.75">
      <c r="A534" s="12"/>
      <c r="B534" s="17" t="s">
        <v>15</v>
      </c>
      <c r="C534" s="18">
        <v>0</v>
      </c>
      <c r="D534" s="18">
        <v>0</v>
      </c>
      <c r="E534" s="18">
        <v>0</v>
      </c>
      <c r="F534" s="18">
        <v>0</v>
      </c>
      <c r="G534" s="18">
        <v>0</v>
      </c>
      <c r="H534" s="18">
        <v>0</v>
      </c>
      <c r="I534" s="19"/>
      <c r="J534" s="10" t="e">
        <f>+D534*100/D540</f>
        <v>#DIV/0!</v>
      </c>
    </row>
    <row r="535" spans="1:10" ht="12.75">
      <c r="A535" s="12"/>
      <c r="B535" s="17" t="s">
        <v>16</v>
      </c>
      <c r="C535" s="18">
        <v>0</v>
      </c>
      <c r="D535" s="18">
        <v>0</v>
      </c>
      <c r="E535" s="18">
        <v>0</v>
      </c>
      <c r="F535" s="18">
        <v>0</v>
      </c>
      <c r="G535" s="18">
        <v>0</v>
      </c>
      <c r="H535" s="18">
        <v>0</v>
      </c>
      <c r="I535" s="9"/>
      <c r="J535" s="10" t="e">
        <f>+D535*100/D540</f>
        <v>#DIV/0!</v>
      </c>
    </row>
    <row r="536" spans="1:10" ht="12.75">
      <c r="A536" s="12"/>
      <c r="B536" s="17" t="s">
        <v>17</v>
      </c>
      <c r="C536" s="18">
        <v>0</v>
      </c>
      <c r="D536" s="18">
        <v>0</v>
      </c>
      <c r="E536" s="18">
        <v>0</v>
      </c>
      <c r="F536" s="18">
        <v>0</v>
      </c>
      <c r="G536" s="18">
        <v>0</v>
      </c>
      <c r="H536" s="18">
        <v>0</v>
      </c>
      <c r="I536" s="9"/>
      <c r="J536" s="10" t="e">
        <f>+D536*100/D540</f>
        <v>#DIV/0!</v>
      </c>
    </row>
    <row r="537" spans="1:10" ht="12.75">
      <c r="A537" s="12"/>
      <c r="B537" s="17" t="s">
        <v>18</v>
      </c>
      <c r="C537" s="18">
        <v>0</v>
      </c>
      <c r="D537" s="18">
        <v>0</v>
      </c>
      <c r="E537" s="18">
        <v>0</v>
      </c>
      <c r="F537" s="18">
        <v>0</v>
      </c>
      <c r="G537" s="18">
        <v>0</v>
      </c>
      <c r="H537" s="18">
        <v>0</v>
      </c>
      <c r="I537" s="9"/>
      <c r="J537" s="10" t="e">
        <f>+D537*100/D540</f>
        <v>#DIV/0!</v>
      </c>
    </row>
    <row r="538" spans="1:10" ht="12.75">
      <c r="A538" s="12"/>
      <c r="B538" s="20" t="s">
        <v>19</v>
      </c>
      <c r="C538" s="21">
        <v>0</v>
      </c>
      <c r="D538" s="21">
        <v>0</v>
      </c>
      <c r="E538" s="21">
        <v>0</v>
      </c>
      <c r="F538" s="21">
        <v>0</v>
      </c>
      <c r="G538" s="21">
        <v>0</v>
      </c>
      <c r="H538" s="21">
        <v>0</v>
      </c>
      <c r="I538" s="15">
        <f>+C538+D538+E538-G538-H538</f>
        <v>0</v>
      </c>
      <c r="J538" s="16"/>
    </row>
    <row r="539" spans="1:10" ht="12.75">
      <c r="A539" s="12"/>
      <c r="B539" s="7" t="s">
        <v>20</v>
      </c>
      <c r="C539" s="8">
        <f aca="true" t="shared" si="105" ref="C539:H539">SUM(C527:C530)</f>
        <v>0</v>
      </c>
      <c r="D539" s="8">
        <f t="shared" si="105"/>
        <v>0</v>
      </c>
      <c r="E539" s="8">
        <f t="shared" si="105"/>
        <v>0</v>
      </c>
      <c r="F539" s="8">
        <f t="shared" si="105"/>
        <v>0</v>
      </c>
      <c r="G539" s="8">
        <f t="shared" si="105"/>
        <v>0</v>
      </c>
      <c r="H539" s="8">
        <f t="shared" si="105"/>
        <v>0</v>
      </c>
      <c r="I539" s="15">
        <f>+C539+D539+E539-G539-H539</f>
        <v>0</v>
      </c>
      <c r="J539" s="16"/>
    </row>
    <row r="540" spans="1:10" ht="12.75">
      <c r="A540" s="12"/>
      <c r="B540" s="17" t="s">
        <v>21</v>
      </c>
      <c r="C540" s="18">
        <f aca="true" t="shared" si="106" ref="C540:H540">SUM(C533:C537)</f>
        <v>0</v>
      </c>
      <c r="D540" s="18">
        <f t="shared" si="106"/>
        <v>0</v>
      </c>
      <c r="E540" s="18">
        <f t="shared" si="106"/>
        <v>0</v>
      </c>
      <c r="F540" s="18">
        <f t="shared" si="106"/>
        <v>0</v>
      </c>
      <c r="G540" s="18">
        <f t="shared" si="106"/>
        <v>0</v>
      </c>
      <c r="H540" s="18">
        <f t="shared" si="106"/>
        <v>0</v>
      </c>
      <c r="I540" s="15">
        <f>+C540+D540+E540-G540-H540</f>
        <v>0</v>
      </c>
      <c r="J540" s="16"/>
    </row>
    <row r="541" spans="1:10" ht="12.75">
      <c r="A541" s="12"/>
      <c r="B541" s="22" t="s">
        <v>22</v>
      </c>
      <c r="C541" s="23">
        <f aca="true" t="shared" si="107" ref="C541:H541">SUM(C539:C540)+C531+C532+C538</f>
        <v>0</v>
      </c>
      <c r="D541" s="23">
        <f t="shared" si="107"/>
        <v>0</v>
      </c>
      <c r="E541" s="23">
        <f t="shared" si="107"/>
        <v>0</v>
      </c>
      <c r="F541" s="23">
        <f t="shared" si="107"/>
        <v>0</v>
      </c>
      <c r="G541" s="23">
        <f t="shared" si="107"/>
        <v>0</v>
      </c>
      <c r="H541" s="23">
        <f t="shared" si="107"/>
        <v>0</v>
      </c>
      <c r="I541" s="24">
        <f>+C541+D541+E541-G541-H541</f>
        <v>0</v>
      </c>
      <c r="J541" s="16"/>
    </row>
    <row r="542" spans="1:10" ht="12.75">
      <c r="A542" s="6">
        <f>A527+1</f>
        <v>40817</v>
      </c>
      <c r="B542" s="7" t="s">
        <v>9</v>
      </c>
      <c r="C542" s="8">
        <v>0</v>
      </c>
      <c r="D542" s="8">
        <v>0</v>
      </c>
      <c r="E542" s="8">
        <v>0</v>
      </c>
      <c r="F542" s="8">
        <v>0</v>
      </c>
      <c r="G542" s="8">
        <v>0</v>
      </c>
      <c r="H542" s="8">
        <v>0</v>
      </c>
      <c r="I542" s="9"/>
      <c r="J542" s="10" t="e">
        <f>+D542*100/D554</f>
        <v>#DIV/0!</v>
      </c>
    </row>
    <row r="543" spans="1:10" ht="12.75">
      <c r="A543" s="25" t="str">
        <f>IF(WEEKDAY(A542)=1,"SUN",IF(WEEKDAY(A542)=2,"MON",IF(WEEKDAY(A542)=3,"TUE",IF(WEEKDAY(A542)=4,"WED",IF(WEEKDAY(A542)=5,"THU",IF(WEEKDAY(A542)=6,"FRI","SAT"))))))</f>
        <v>SAT</v>
      </c>
      <c r="B543" s="7" t="s">
        <v>10</v>
      </c>
      <c r="C543" s="8">
        <v>0</v>
      </c>
      <c r="D543" s="8">
        <v>0</v>
      </c>
      <c r="E543" s="8">
        <v>0</v>
      </c>
      <c r="F543" s="8">
        <v>0</v>
      </c>
      <c r="G543" s="8">
        <v>0</v>
      </c>
      <c r="H543" s="8">
        <v>0</v>
      </c>
      <c r="I543" s="9"/>
      <c r="J543" s="10" t="e">
        <f>+D543*100/D554</f>
        <v>#DIV/0!</v>
      </c>
    </row>
    <row r="544" spans="1:10" ht="12.75">
      <c r="A544" s="12"/>
      <c r="B544" s="7" t="s">
        <v>11</v>
      </c>
      <c r="C544" s="8">
        <v>0</v>
      </c>
      <c r="D544" s="8">
        <v>0</v>
      </c>
      <c r="E544" s="8">
        <v>0</v>
      </c>
      <c r="F544" s="8">
        <v>0</v>
      </c>
      <c r="G544" s="8">
        <v>0</v>
      </c>
      <c r="H544" s="8">
        <v>0</v>
      </c>
      <c r="I544" s="9"/>
      <c r="J544" s="10" t="e">
        <f>+D544*100/D554</f>
        <v>#DIV/0!</v>
      </c>
    </row>
    <row r="545" spans="1:10" ht="12.75">
      <c r="A545" s="12"/>
      <c r="B545" s="7" t="s">
        <v>23</v>
      </c>
      <c r="C545" s="8">
        <v>0</v>
      </c>
      <c r="D545" s="8">
        <v>0</v>
      </c>
      <c r="E545" s="8">
        <v>0</v>
      </c>
      <c r="F545" s="8">
        <v>0</v>
      </c>
      <c r="G545" s="8">
        <v>0</v>
      </c>
      <c r="H545" s="8">
        <v>0</v>
      </c>
      <c r="I545" s="9"/>
      <c r="J545" s="10" t="e">
        <f>+D545*100/D554</f>
        <v>#DIV/0!</v>
      </c>
    </row>
    <row r="546" spans="1:10" ht="12.75">
      <c r="A546" s="12"/>
      <c r="B546" s="13" t="s">
        <v>12</v>
      </c>
      <c r="C546" s="14">
        <v>0</v>
      </c>
      <c r="D546" s="14">
        <v>0</v>
      </c>
      <c r="E546" s="14">
        <v>0</v>
      </c>
      <c r="F546" s="14">
        <v>0</v>
      </c>
      <c r="G546" s="14">
        <v>0</v>
      </c>
      <c r="H546" s="14">
        <v>0</v>
      </c>
      <c r="I546" s="15">
        <f>+C546+D546+E546-G546-H546</f>
        <v>0</v>
      </c>
      <c r="J546" s="16"/>
    </row>
    <row r="547" spans="1:10" ht="12.75">
      <c r="A547" s="12"/>
      <c r="B547" s="13" t="s">
        <v>13</v>
      </c>
      <c r="C547" s="14">
        <v>0</v>
      </c>
      <c r="D547" s="14">
        <v>0</v>
      </c>
      <c r="E547" s="14">
        <v>0</v>
      </c>
      <c r="F547" s="14">
        <v>0</v>
      </c>
      <c r="G547" s="14">
        <v>0</v>
      </c>
      <c r="H547" s="14">
        <v>0</v>
      </c>
      <c r="I547" s="15">
        <f>+C547+D547+E547-G547-H547</f>
        <v>0</v>
      </c>
      <c r="J547" s="16"/>
    </row>
    <row r="548" spans="1:10" ht="12.75">
      <c r="A548" s="12"/>
      <c r="B548" s="17" t="s">
        <v>14</v>
      </c>
      <c r="C548" s="18">
        <v>0</v>
      </c>
      <c r="D548" s="18">
        <v>0</v>
      </c>
      <c r="E548" s="18">
        <v>0</v>
      </c>
      <c r="F548" s="18">
        <v>0</v>
      </c>
      <c r="G548" s="18">
        <v>0</v>
      </c>
      <c r="H548" s="18">
        <v>0</v>
      </c>
      <c r="I548" s="9"/>
      <c r="J548" s="10" t="e">
        <f>+D548*100/D555</f>
        <v>#DIV/0!</v>
      </c>
    </row>
    <row r="549" spans="1:10" ht="12.75">
      <c r="A549" s="12"/>
      <c r="B549" s="17" t="s">
        <v>15</v>
      </c>
      <c r="C549" s="18">
        <v>0</v>
      </c>
      <c r="D549" s="18">
        <v>0</v>
      </c>
      <c r="E549" s="18">
        <v>0</v>
      </c>
      <c r="F549" s="18">
        <v>0</v>
      </c>
      <c r="G549" s="18">
        <v>0</v>
      </c>
      <c r="H549" s="18">
        <v>0</v>
      </c>
      <c r="I549" s="19"/>
      <c r="J549" s="10" t="e">
        <f>+D549*100/D555</f>
        <v>#DIV/0!</v>
      </c>
    </row>
    <row r="550" spans="1:10" ht="12.75">
      <c r="A550" s="12"/>
      <c r="B550" s="17" t="s">
        <v>16</v>
      </c>
      <c r="C550" s="18">
        <v>0</v>
      </c>
      <c r="D550" s="18">
        <v>0</v>
      </c>
      <c r="E550" s="18">
        <v>0</v>
      </c>
      <c r="F550" s="18">
        <v>0</v>
      </c>
      <c r="G550" s="18">
        <v>0</v>
      </c>
      <c r="H550" s="18">
        <v>0</v>
      </c>
      <c r="I550" s="9"/>
      <c r="J550" s="10" t="e">
        <f>+D550*100/D555</f>
        <v>#DIV/0!</v>
      </c>
    </row>
    <row r="551" spans="1:10" ht="12.75">
      <c r="A551" s="12"/>
      <c r="B551" s="17" t="s">
        <v>17</v>
      </c>
      <c r="C551" s="18">
        <v>0</v>
      </c>
      <c r="D551" s="18">
        <v>0</v>
      </c>
      <c r="E551" s="18">
        <v>0</v>
      </c>
      <c r="F551" s="18">
        <v>0</v>
      </c>
      <c r="G551" s="18">
        <v>0</v>
      </c>
      <c r="H551" s="18">
        <v>0</v>
      </c>
      <c r="I551" s="9"/>
      <c r="J551" s="10" t="e">
        <f>+D551*100/D555</f>
        <v>#DIV/0!</v>
      </c>
    </row>
    <row r="552" spans="1:10" ht="12.75">
      <c r="A552" s="12"/>
      <c r="B552" s="17" t="s">
        <v>18</v>
      </c>
      <c r="C552" s="18">
        <v>0</v>
      </c>
      <c r="D552" s="18">
        <v>0</v>
      </c>
      <c r="E552" s="18">
        <v>0</v>
      </c>
      <c r="F552" s="18">
        <v>0</v>
      </c>
      <c r="G552" s="18">
        <v>0</v>
      </c>
      <c r="H552" s="18">
        <v>0</v>
      </c>
      <c r="I552" s="9"/>
      <c r="J552" s="10" t="e">
        <f>+D552*100/D555</f>
        <v>#DIV/0!</v>
      </c>
    </row>
    <row r="553" spans="1:10" ht="12.75">
      <c r="A553" s="12"/>
      <c r="B553" s="20" t="s">
        <v>19</v>
      </c>
      <c r="C553" s="21">
        <v>0</v>
      </c>
      <c r="D553" s="21">
        <v>0</v>
      </c>
      <c r="E553" s="21">
        <v>0</v>
      </c>
      <c r="F553" s="21">
        <v>0</v>
      </c>
      <c r="G553" s="21">
        <v>0</v>
      </c>
      <c r="H553" s="21">
        <v>0</v>
      </c>
      <c r="I553" s="15">
        <f>+C553+D553+E553-G553-H553</f>
        <v>0</v>
      </c>
      <c r="J553" s="16"/>
    </row>
    <row r="554" spans="1:10" ht="12.75">
      <c r="A554" s="12"/>
      <c r="B554" s="7" t="s">
        <v>20</v>
      </c>
      <c r="C554" s="8">
        <f aca="true" t="shared" si="108" ref="C554:H554">SUM(C542:C545)</f>
        <v>0</v>
      </c>
      <c r="D554" s="8">
        <f t="shared" si="108"/>
        <v>0</v>
      </c>
      <c r="E554" s="8">
        <f t="shared" si="108"/>
        <v>0</v>
      </c>
      <c r="F554" s="8">
        <f t="shared" si="108"/>
        <v>0</v>
      </c>
      <c r="G554" s="8">
        <f t="shared" si="108"/>
        <v>0</v>
      </c>
      <c r="H554" s="8">
        <f t="shared" si="108"/>
        <v>0</v>
      </c>
      <c r="I554" s="15">
        <f>+C554+D554+E554-G554-H554</f>
        <v>0</v>
      </c>
      <c r="J554" s="16"/>
    </row>
    <row r="555" spans="1:10" ht="12.75">
      <c r="A555" s="12"/>
      <c r="B555" s="17" t="s">
        <v>21</v>
      </c>
      <c r="C555" s="18">
        <f aca="true" t="shared" si="109" ref="C555:H555">SUM(C548:C552)</f>
        <v>0</v>
      </c>
      <c r="D555" s="18">
        <f t="shared" si="109"/>
        <v>0</v>
      </c>
      <c r="E555" s="18">
        <f t="shared" si="109"/>
        <v>0</v>
      </c>
      <c r="F555" s="18">
        <f t="shared" si="109"/>
        <v>0</v>
      </c>
      <c r="G555" s="18">
        <f t="shared" si="109"/>
        <v>0</v>
      </c>
      <c r="H555" s="18">
        <f t="shared" si="109"/>
        <v>0</v>
      </c>
      <c r="I555" s="15">
        <f>+C555+D555+E555-G555-H555</f>
        <v>0</v>
      </c>
      <c r="J555" s="16"/>
    </row>
    <row r="556" spans="1:10" ht="12.75">
      <c r="A556" s="12"/>
      <c r="B556" s="22" t="s">
        <v>22</v>
      </c>
      <c r="C556" s="23">
        <f aca="true" t="shared" si="110" ref="C556:H556">SUM(C554:C555)+C546+C547+C553</f>
        <v>0</v>
      </c>
      <c r="D556" s="23">
        <f t="shared" si="110"/>
        <v>0</v>
      </c>
      <c r="E556" s="23">
        <f t="shared" si="110"/>
        <v>0</v>
      </c>
      <c r="F556" s="23">
        <f t="shared" si="110"/>
        <v>0</v>
      </c>
      <c r="G556" s="23">
        <f t="shared" si="110"/>
        <v>0</v>
      </c>
      <c r="H556" s="23">
        <f t="shared" si="110"/>
        <v>0</v>
      </c>
      <c r="I556" s="24">
        <f>+C556+D556+E556-G556-H556</f>
        <v>0</v>
      </c>
      <c r="J556" s="16"/>
    </row>
    <row r="557" spans="1:10" ht="12.75">
      <c r="A557" s="6">
        <f>A542+1</f>
        <v>40818</v>
      </c>
      <c r="B557" s="7" t="s">
        <v>9</v>
      </c>
      <c r="C557" s="8">
        <v>0</v>
      </c>
      <c r="D557" s="8">
        <v>0</v>
      </c>
      <c r="E557" s="8">
        <v>0</v>
      </c>
      <c r="F557" s="8">
        <v>0</v>
      </c>
      <c r="G557" s="8">
        <v>0</v>
      </c>
      <c r="H557" s="8">
        <v>0</v>
      </c>
      <c r="I557" s="9"/>
      <c r="J557" s="10" t="e">
        <f>+D557*100/D569</f>
        <v>#DIV/0!</v>
      </c>
    </row>
    <row r="558" spans="1:10" ht="12.75">
      <c r="A558" s="25" t="str">
        <f>IF(WEEKDAY(A557)=1,"SUN",IF(WEEKDAY(A557)=2,"MON",IF(WEEKDAY(A557)=3,"TUE",IF(WEEKDAY(A557)=4,"WED",IF(WEEKDAY(A557)=5,"THU",IF(WEEKDAY(A557)=6,"FRI","SAT"))))))</f>
        <v>SUN</v>
      </c>
      <c r="B558" s="7" t="s">
        <v>10</v>
      </c>
      <c r="C558" s="8">
        <v>0</v>
      </c>
      <c r="D558" s="8">
        <v>0</v>
      </c>
      <c r="E558" s="8">
        <v>0</v>
      </c>
      <c r="F558" s="8">
        <v>0</v>
      </c>
      <c r="G558" s="8">
        <v>0</v>
      </c>
      <c r="H558" s="8">
        <v>0</v>
      </c>
      <c r="I558" s="9"/>
      <c r="J558" s="10" t="e">
        <f>+D558*100/D569</f>
        <v>#DIV/0!</v>
      </c>
    </row>
    <row r="559" spans="1:10" ht="12.75">
      <c r="A559" s="12"/>
      <c r="B559" s="7" t="s">
        <v>11</v>
      </c>
      <c r="C559" s="8">
        <v>0</v>
      </c>
      <c r="D559" s="8">
        <v>0</v>
      </c>
      <c r="E559" s="8">
        <v>0</v>
      </c>
      <c r="F559" s="8">
        <v>0</v>
      </c>
      <c r="G559" s="8">
        <v>0</v>
      </c>
      <c r="H559" s="8">
        <v>0</v>
      </c>
      <c r="I559" s="9"/>
      <c r="J559" s="10" t="e">
        <f>+D559*100/D569</f>
        <v>#DIV/0!</v>
      </c>
    </row>
    <row r="560" spans="1:10" ht="12.75">
      <c r="A560" s="12"/>
      <c r="B560" s="7" t="s">
        <v>23</v>
      </c>
      <c r="C560" s="8">
        <v>0</v>
      </c>
      <c r="D560" s="8">
        <v>0</v>
      </c>
      <c r="E560" s="8">
        <v>0</v>
      </c>
      <c r="F560" s="8">
        <v>0</v>
      </c>
      <c r="G560" s="8">
        <v>0</v>
      </c>
      <c r="H560" s="8">
        <v>0</v>
      </c>
      <c r="I560" s="9"/>
      <c r="J560" s="10" t="e">
        <f>+D560*100/D569</f>
        <v>#DIV/0!</v>
      </c>
    </row>
    <row r="561" spans="1:10" ht="12.75">
      <c r="A561" s="12"/>
      <c r="B561" s="13" t="s">
        <v>12</v>
      </c>
      <c r="C561" s="14">
        <v>0</v>
      </c>
      <c r="D561" s="14">
        <v>0</v>
      </c>
      <c r="E561" s="14">
        <v>0</v>
      </c>
      <c r="F561" s="14">
        <v>0</v>
      </c>
      <c r="G561" s="14">
        <v>0</v>
      </c>
      <c r="H561" s="14">
        <v>0</v>
      </c>
      <c r="I561" s="15">
        <f>+C561+D561+E561-G561-H561</f>
        <v>0</v>
      </c>
      <c r="J561" s="16"/>
    </row>
    <row r="562" spans="1:10" ht="12.75">
      <c r="A562" s="12"/>
      <c r="B562" s="13" t="s">
        <v>13</v>
      </c>
      <c r="C562" s="14">
        <v>0</v>
      </c>
      <c r="D562" s="14">
        <v>0</v>
      </c>
      <c r="E562" s="14">
        <v>0</v>
      </c>
      <c r="F562" s="14">
        <v>0</v>
      </c>
      <c r="G562" s="14">
        <v>0</v>
      </c>
      <c r="H562" s="14">
        <v>0</v>
      </c>
      <c r="I562" s="15">
        <f>+C562+D562+E562-G562-H562</f>
        <v>0</v>
      </c>
      <c r="J562" s="16"/>
    </row>
    <row r="563" spans="1:10" ht="12.75">
      <c r="A563" s="12"/>
      <c r="B563" s="17" t="s">
        <v>14</v>
      </c>
      <c r="C563" s="18">
        <v>0</v>
      </c>
      <c r="D563" s="18">
        <v>0</v>
      </c>
      <c r="E563" s="18">
        <v>0</v>
      </c>
      <c r="F563" s="18">
        <v>0</v>
      </c>
      <c r="G563" s="18">
        <v>0</v>
      </c>
      <c r="H563" s="18">
        <v>0</v>
      </c>
      <c r="I563" s="9"/>
      <c r="J563" s="10" t="e">
        <f>+D563*100/D570</f>
        <v>#DIV/0!</v>
      </c>
    </row>
    <row r="564" spans="1:10" ht="12.75">
      <c r="A564" s="12"/>
      <c r="B564" s="17" t="s">
        <v>15</v>
      </c>
      <c r="C564" s="18">
        <v>0</v>
      </c>
      <c r="D564" s="18">
        <v>0</v>
      </c>
      <c r="E564" s="18">
        <v>0</v>
      </c>
      <c r="F564" s="18">
        <v>0</v>
      </c>
      <c r="G564" s="18">
        <v>0</v>
      </c>
      <c r="H564" s="18">
        <v>0</v>
      </c>
      <c r="I564" s="19"/>
      <c r="J564" s="10" t="e">
        <f>+D564*100/D570</f>
        <v>#DIV/0!</v>
      </c>
    </row>
    <row r="565" spans="1:10" ht="12.75">
      <c r="A565" s="12"/>
      <c r="B565" s="17" t="s">
        <v>16</v>
      </c>
      <c r="C565" s="18">
        <v>0</v>
      </c>
      <c r="D565" s="18">
        <v>0</v>
      </c>
      <c r="E565" s="18">
        <v>0</v>
      </c>
      <c r="F565" s="18">
        <v>0</v>
      </c>
      <c r="G565" s="18">
        <v>0</v>
      </c>
      <c r="H565" s="18">
        <v>0</v>
      </c>
      <c r="I565" s="9"/>
      <c r="J565" s="10" t="e">
        <f>+D565*100/D570</f>
        <v>#DIV/0!</v>
      </c>
    </row>
    <row r="566" spans="1:10" ht="12.75">
      <c r="A566" s="12"/>
      <c r="B566" s="17" t="s">
        <v>17</v>
      </c>
      <c r="C566" s="18">
        <v>0</v>
      </c>
      <c r="D566" s="18">
        <v>0</v>
      </c>
      <c r="E566" s="18">
        <v>0</v>
      </c>
      <c r="F566" s="18">
        <v>0</v>
      </c>
      <c r="G566" s="18">
        <v>0</v>
      </c>
      <c r="H566" s="18">
        <v>0</v>
      </c>
      <c r="I566" s="9"/>
      <c r="J566" s="10" t="e">
        <f>+D566*100/D570</f>
        <v>#DIV/0!</v>
      </c>
    </row>
    <row r="567" spans="1:10" ht="12.75">
      <c r="A567" s="12"/>
      <c r="B567" s="17" t="s">
        <v>18</v>
      </c>
      <c r="C567" s="18">
        <v>0</v>
      </c>
      <c r="D567" s="18">
        <v>0</v>
      </c>
      <c r="E567" s="18">
        <v>0</v>
      </c>
      <c r="F567" s="18">
        <v>0</v>
      </c>
      <c r="G567" s="18">
        <v>0</v>
      </c>
      <c r="H567" s="18">
        <v>0</v>
      </c>
      <c r="I567" s="9"/>
      <c r="J567" s="10" t="e">
        <f>+D567*100/D570</f>
        <v>#DIV/0!</v>
      </c>
    </row>
    <row r="568" spans="1:10" ht="12.75">
      <c r="A568" s="12"/>
      <c r="B568" s="20" t="s">
        <v>19</v>
      </c>
      <c r="C568" s="21">
        <v>0</v>
      </c>
      <c r="D568" s="21">
        <v>0</v>
      </c>
      <c r="E568" s="21">
        <v>0</v>
      </c>
      <c r="F568" s="21">
        <v>0</v>
      </c>
      <c r="G568" s="21">
        <v>0</v>
      </c>
      <c r="H568" s="21">
        <v>0</v>
      </c>
      <c r="I568" s="15">
        <f>+C568+D568+E568-G568-H568</f>
        <v>0</v>
      </c>
      <c r="J568" s="16"/>
    </row>
    <row r="569" spans="1:10" ht="12.75">
      <c r="A569" s="12"/>
      <c r="B569" s="7" t="s">
        <v>20</v>
      </c>
      <c r="C569" s="8">
        <f aca="true" t="shared" si="111" ref="C569:H569">SUM(C557:C560)</f>
        <v>0</v>
      </c>
      <c r="D569" s="8">
        <f t="shared" si="111"/>
        <v>0</v>
      </c>
      <c r="E569" s="8">
        <f t="shared" si="111"/>
        <v>0</v>
      </c>
      <c r="F569" s="8">
        <f t="shared" si="111"/>
        <v>0</v>
      </c>
      <c r="G569" s="8">
        <f t="shared" si="111"/>
        <v>0</v>
      </c>
      <c r="H569" s="8">
        <f t="shared" si="111"/>
        <v>0</v>
      </c>
      <c r="I569" s="15">
        <f>+C569+D569+E569-G569-H569</f>
        <v>0</v>
      </c>
      <c r="J569" s="16"/>
    </row>
    <row r="570" spans="1:10" ht="12.75">
      <c r="A570" s="12"/>
      <c r="B570" s="17" t="s">
        <v>21</v>
      </c>
      <c r="C570" s="18">
        <f aca="true" t="shared" si="112" ref="C570:H570">SUM(C563:C567)</f>
        <v>0</v>
      </c>
      <c r="D570" s="18">
        <f t="shared" si="112"/>
        <v>0</v>
      </c>
      <c r="E570" s="18">
        <f t="shared" si="112"/>
        <v>0</v>
      </c>
      <c r="F570" s="18">
        <f t="shared" si="112"/>
        <v>0</v>
      </c>
      <c r="G570" s="18">
        <f t="shared" si="112"/>
        <v>0</v>
      </c>
      <c r="H570" s="18">
        <f t="shared" si="112"/>
        <v>0</v>
      </c>
      <c r="I570" s="15">
        <f>+C570+D570+E570-G570-H570</f>
        <v>0</v>
      </c>
      <c r="J570" s="16"/>
    </row>
    <row r="571" spans="1:10" ht="12.75">
      <c r="A571" s="12"/>
      <c r="B571" s="22" t="s">
        <v>22</v>
      </c>
      <c r="C571" s="23">
        <f aca="true" t="shared" si="113" ref="C571:H571">SUM(C569:C570)+C561+C562+C568</f>
        <v>0</v>
      </c>
      <c r="D571" s="23">
        <f t="shared" si="113"/>
        <v>0</v>
      </c>
      <c r="E571" s="23">
        <f t="shared" si="113"/>
        <v>0</v>
      </c>
      <c r="F571" s="23">
        <f t="shared" si="113"/>
        <v>0</v>
      </c>
      <c r="G571" s="23">
        <f t="shared" si="113"/>
        <v>0</v>
      </c>
      <c r="H571" s="23">
        <f t="shared" si="113"/>
        <v>0</v>
      </c>
      <c r="I571" s="24">
        <f>+C571+D571+E571-G571-H571</f>
        <v>0</v>
      </c>
      <c r="J571" s="16"/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9"/>
  <sheetViews>
    <sheetView zoomScale="90" zoomScaleNormal="90" workbookViewId="0" topLeftCell="A1">
      <selection activeCell="A1" sqref="A1:IV1"/>
    </sheetView>
  </sheetViews>
  <sheetFormatPr defaultColWidth="9.140625" defaultRowHeight="12.75"/>
  <cols>
    <col min="1" max="1" width="19.7109375" style="26" bestFit="1" customWidth="1"/>
    <col min="2" max="2" width="5.28125" style="0" customWidth="1"/>
    <col min="9" max="9" width="10.140625" style="0" customWidth="1"/>
  </cols>
  <sheetData>
    <row r="1" spans="1:9" ht="24.75" customHeight="1">
      <c r="A1" s="27" t="s">
        <v>0</v>
      </c>
      <c r="B1" s="1"/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3" t="s">
        <v>7</v>
      </c>
    </row>
    <row r="2" spans="1:9" ht="18" customHeight="1">
      <c r="A2" s="28">
        <f>CA_Spool!A2</f>
        <v>40781</v>
      </c>
      <c r="B2" s="29" t="str">
        <f>CA_Spool!A3</f>
        <v>FRI</v>
      </c>
      <c r="C2" s="30">
        <f>CA_Spool!C7</f>
        <v>10122</v>
      </c>
      <c r="D2" s="30">
        <f>CA_Spool!D7</f>
        <v>18</v>
      </c>
      <c r="E2" s="30">
        <f>CA_Spool!E7</f>
        <v>6</v>
      </c>
      <c r="F2" s="30">
        <f>CA_Spool!F7</f>
        <v>5983</v>
      </c>
      <c r="G2" s="30">
        <f>CA_Spool!G7</f>
        <v>10085</v>
      </c>
      <c r="H2" s="30">
        <f>CA_Spool!H7</f>
        <v>0</v>
      </c>
      <c r="I2" s="15">
        <f aca="true" t="shared" si="0" ref="I2:I39">C2+D2+E2-G2-H2</f>
        <v>61</v>
      </c>
    </row>
    <row r="3" spans="1:9" ht="18" customHeight="1">
      <c r="A3" s="28">
        <f>CA_Spool!A17</f>
        <v>40782</v>
      </c>
      <c r="B3" s="29" t="str">
        <f>CA_Spool!A18</f>
        <v>SAT</v>
      </c>
      <c r="C3" s="30">
        <f>CA_Spool!C22</f>
        <v>6452</v>
      </c>
      <c r="D3" s="30">
        <f>CA_Spool!D22</f>
        <v>0</v>
      </c>
      <c r="E3" s="30">
        <f>CA_Spool!E22</f>
        <v>6</v>
      </c>
      <c r="F3" s="30">
        <f>CA_Spool!F22</f>
        <v>3742</v>
      </c>
      <c r="G3" s="30">
        <f>CA_Spool!G22</f>
        <v>6381</v>
      </c>
      <c r="H3" s="30">
        <f>CA_Spool!H22</f>
        <v>0</v>
      </c>
      <c r="I3" s="15">
        <f t="shared" si="0"/>
        <v>77</v>
      </c>
    </row>
    <row r="4" spans="1:9" ht="18" customHeight="1">
      <c r="A4" s="28">
        <f>CA_Spool!A32</f>
        <v>40783</v>
      </c>
      <c r="B4" s="29" t="str">
        <f>CA_Spool!A33</f>
        <v>SUN</v>
      </c>
      <c r="C4" s="30">
        <f>CA_Spool!C37</f>
        <v>3497</v>
      </c>
      <c r="D4" s="30">
        <f>CA_Spool!D37</f>
        <v>2</v>
      </c>
      <c r="E4" s="30">
        <f>CA_Spool!E37</f>
        <v>6</v>
      </c>
      <c r="F4" s="30">
        <f>CA_Spool!F37</f>
        <v>2128</v>
      </c>
      <c r="G4" s="30">
        <f>CA_Spool!G37</f>
        <v>3373</v>
      </c>
      <c r="H4" s="30">
        <f>CA_Spool!H37</f>
        <v>0</v>
      </c>
      <c r="I4" s="15">
        <f t="shared" si="0"/>
        <v>132</v>
      </c>
    </row>
    <row r="5" spans="1:9" ht="18" customHeight="1">
      <c r="A5" s="28">
        <f>CA_Spool!A47</f>
        <v>40784</v>
      </c>
      <c r="B5" s="29" t="str">
        <f>CA_Spool!A48</f>
        <v>MON</v>
      </c>
      <c r="C5" s="30">
        <f>CA_Spool!C52</f>
        <v>8697</v>
      </c>
      <c r="D5" s="30">
        <f>CA_Spool!D52</f>
        <v>2</v>
      </c>
      <c r="E5" s="30">
        <f>CA_Spool!E52</f>
        <v>6</v>
      </c>
      <c r="F5" s="30">
        <f>CA_Spool!F52</f>
        <v>5218</v>
      </c>
      <c r="G5" s="30">
        <f>CA_Spool!G52</f>
        <v>8588</v>
      </c>
      <c r="H5" s="30">
        <f>CA_Spool!H52</f>
        <v>0</v>
      </c>
      <c r="I5" s="15">
        <f t="shared" si="0"/>
        <v>117</v>
      </c>
    </row>
    <row r="6" spans="1:9" ht="18" customHeight="1">
      <c r="A6" s="28">
        <f>CA_Spool!A62</f>
        <v>40785</v>
      </c>
      <c r="B6" s="29" t="str">
        <f>CA_Spool!A63</f>
        <v>TUE</v>
      </c>
      <c r="C6" s="30">
        <f>CA_Spool!C67</f>
        <v>9618</v>
      </c>
      <c r="D6" s="30">
        <f>CA_Spool!D67</f>
        <v>127</v>
      </c>
      <c r="E6" s="30">
        <f>CA_Spool!E67</f>
        <v>6</v>
      </c>
      <c r="F6" s="30">
        <f>CA_Spool!F67</f>
        <v>5967</v>
      </c>
      <c r="G6" s="30">
        <f>CA_Spool!G67</f>
        <v>9733</v>
      </c>
      <c r="H6" s="30">
        <f>CA_Spool!H67</f>
        <v>0</v>
      </c>
      <c r="I6" s="15">
        <f t="shared" si="0"/>
        <v>18</v>
      </c>
    </row>
    <row r="7" spans="1:9" ht="18" customHeight="1">
      <c r="A7" s="28">
        <f>CA_Spool!A77</f>
        <v>40786</v>
      </c>
      <c r="B7" s="29" t="str">
        <f>CA_Spool!A78</f>
        <v>WED</v>
      </c>
      <c r="C7" s="30">
        <f>CA_Spool!C82</f>
        <v>10209</v>
      </c>
      <c r="D7" s="30">
        <f>CA_Spool!D82</f>
        <v>33</v>
      </c>
      <c r="E7" s="30">
        <f>CA_Spool!E82</f>
        <v>6</v>
      </c>
      <c r="F7" s="30">
        <f>CA_Spool!F82</f>
        <v>6343</v>
      </c>
      <c r="G7" s="30">
        <f>CA_Spool!G82</f>
        <v>10172</v>
      </c>
      <c r="H7" s="30">
        <f>CA_Spool!H82</f>
        <v>0</v>
      </c>
      <c r="I7" s="15">
        <f t="shared" si="0"/>
        <v>76</v>
      </c>
    </row>
    <row r="8" spans="1:9" ht="18" customHeight="1">
      <c r="A8" s="28">
        <f>CA_Spool!A92</f>
        <v>40787</v>
      </c>
      <c r="B8" s="29" t="str">
        <f>CA_Spool!A93</f>
        <v>THU</v>
      </c>
      <c r="C8" s="30">
        <f>CA_Spool!C97</f>
        <v>10542</v>
      </c>
      <c r="D8" s="30">
        <f>CA_Spool!D97</f>
        <v>61</v>
      </c>
      <c r="E8" s="30">
        <f>CA_Spool!E97</f>
        <v>6</v>
      </c>
      <c r="F8" s="30">
        <f>CA_Spool!F97</f>
        <v>6506</v>
      </c>
      <c r="G8" s="30">
        <f>CA_Spool!G97</f>
        <v>10525</v>
      </c>
      <c r="H8" s="30">
        <f>CA_Spool!H97</f>
        <v>0</v>
      </c>
      <c r="I8" s="15">
        <f t="shared" si="0"/>
        <v>84</v>
      </c>
    </row>
    <row r="9" spans="1:9" ht="18" customHeight="1">
      <c r="A9" s="28">
        <f>CA_Spool!A107</f>
        <v>40788</v>
      </c>
      <c r="B9" s="29" t="str">
        <f>CA_Spool!A108</f>
        <v>FRI</v>
      </c>
      <c r="C9" s="30">
        <f>CA_Spool!C112</f>
        <v>10508</v>
      </c>
      <c r="D9" s="30">
        <f>CA_Spool!D112</f>
        <v>85</v>
      </c>
      <c r="E9" s="30">
        <f>CA_Spool!E112</f>
        <v>6</v>
      </c>
      <c r="F9" s="30">
        <f>CA_Spool!F112</f>
        <v>6465</v>
      </c>
      <c r="G9" s="30">
        <f>CA_Spool!G112</f>
        <v>10496</v>
      </c>
      <c r="H9" s="30">
        <f>CA_Spool!H112</f>
        <v>0</v>
      </c>
      <c r="I9" s="15">
        <f t="shared" si="0"/>
        <v>103</v>
      </c>
    </row>
    <row r="10" spans="1:9" ht="18" customHeight="1">
      <c r="A10" s="28">
        <f>CA_Spool!A122</f>
        <v>40789</v>
      </c>
      <c r="B10" s="29" t="str">
        <f>CA_Spool!A123</f>
        <v>SAT</v>
      </c>
      <c r="C10" s="30">
        <f>CA_Spool!C127</f>
        <v>4024</v>
      </c>
      <c r="D10" s="30">
        <f>CA_Spool!D127</f>
        <v>1</v>
      </c>
      <c r="E10" s="30">
        <f>CA_Spool!E127</f>
        <v>6</v>
      </c>
      <c r="F10" s="30">
        <f>CA_Spool!F127</f>
        <v>2501</v>
      </c>
      <c r="G10" s="30">
        <f>CA_Spool!G127</f>
        <v>3999</v>
      </c>
      <c r="H10" s="30">
        <f>CA_Spool!H127</f>
        <v>0</v>
      </c>
      <c r="I10" s="15">
        <f t="shared" si="0"/>
        <v>32</v>
      </c>
    </row>
    <row r="11" spans="1:9" ht="18" customHeight="1">
      <c r="A11" s="28">
        <f>CA_Spool!A137</f>
        <v>40790</v>
      </c>
      <c r="B11" s="29" t="str">
        <f>CA_Spool!A138</f>
        <v>SUN</v>
      </c>
      <c r="C11" s="30">
        <f>CA_Spool!C142</f>
        <v>4024</v>
      </c>
      <c r="D11" s="30">
        <f>CA_Spool!D142</f>
        <v>1</v>
      </c>
      <c r="E11" s="30">
        <f>CA_Spool!E142</f>
        <v>6</v>
      </c>
      <c r="F11" s="30">
        <f>CA_Spool!F142</f>
        <v>2501</v>
      </c>
      <c r="G11" s="30">
        <f>CA_Spool!G142</f>
        <v>3999</v>
      </c>
      <c r="H11" s="30">
        <f>CA_Spool!H142</f>
        <v>0</v>
      </c>
      <c r="I11" s="15">
        <f t="shared" si="0"/>
        <v>32</v>
      </c>
    </row>
    <row r="12" spans="1:9" ht="18" customHeight="1">
      <c r="A12" s="28">
        <f>CA_Spool!A152</f>
        <v>40791</v>
      </c>
      <c r="B12" s="29" t="str">
        <f>CA_Spool!A153</f>
        <v>MON</v>
      </c>
      <c r="C12" s="30">
        <f>CA_Spool!C157</f>
        <v>8843</v>
      </c>
      <c r="D12" s="30">
        <f>CA_Spool!D157</f>
        <v>22</v>
      </c>
      <c r="E12" s="30">
        <f>CA_Spool!E157</f>
        <v>6</v>
      </c>
      <c r="F12" s="30">
        <f>CA_Spool!F157</f>
        <v>5428</v>
      </c>
      <c r="G12" s="30">
        <f>CA_Spool!G157</f>
        <v>8781</v>
      </c>
      <c r="H12" s="30">
        <f>CA_Spool!H157</f>
        <v>0</v>
      </c>
      <c r="I12" s="15">
        <f t="shared" si="0"/>
        <v>90</v>
      </c>
    </row>
    <row r="13" spans="1:9" ht="18" customHeight="1">
      <c r="A13" s="28">
        <f>CA_Spool!A167</f>
        <v>40792</v>
      </c>
      <c r="B13" s="29" t="str">
        <f>CA_Spool!A168</f>
        <v>TUE</v>
      </c>
      <c r="C13" s="30">
        <f>CA_Spool!C172</f>
        <v>8843</v>
      </c>
      <c r="D13" s="30">
        <f>CA_Spool!D172</f>
        <v>22</v>
      </c>
      <c r="E13" s="30">
        <f>CA_Spool!E172</f>
        <v>6</v>
      </c>
      <c r="F13" s="30">
        <f>CA_Spool!F172</f>
        <v>5428</v>
      </c>
      <c r="G13" s="30">
        <f>CA_Spool!G172</f>
        <v>8781</v>
      </c>
      <c r="H13" s="30">
        <f>CA_Spool!H172</f>
        <v>0</v>
      </c>
      <c r="I13" s="15">
        <f t="shared" si="0"/>
        <v>90</v>
      </c>
    </row>
    <row r="14" spans="1:9" ht="18" customHeight="1">
      <c r="A14" s="28">
        <f>CA_Spool!A182</f>
        <v>40793</v>
      </c>
      <c r="B14" s="29" t="str">
        <f>CA_Spool!A183</f>
        <v>WED</v>
      </c>
      <c r="C14" s="30">
        <f>CA_Spool!C187</f>
        <v>10143</v>
      </c>
      <c r="D14" s="30">
        <f>CA_Spool!D187</f>
        <v>39</v>
      </c>
      <c r="E14" s="30">
        <f>CA_Spool!E187</f>
        <v>6</v>
      </c>
      <c r="F14" s="30">
        <f>CA_Spool!F187</f>
        <v>6224</v>
      </c>
      <c r="G14" s="30">
        <f>CA_Spool!G187</f>
        <v>10116</v>
      </c>
      <c r="H14" s="30">
        <f>CA_Spool!H187</f>
        <v>0</v>
      </c>
      <c r="I14" s="15">
        <f t="shared" si="0"/>
        <v>72</v>
      </c>
    </row>
    <row r="15" spans="1:9" ht="18" customHeight="1">
      <c r="A15" s="28">
        <f>CA_Spool!A197</f>
        <v>40794</v>
      </c>
      <c r="B15" s="29" t="str">
        <f>CA_Spool!A198</f>
        <v>THU</v>
      </c>
      <c r="C15" s="30">
        <f>CA_Spool!C202</f>
        <v>10565</v>
      </c>
      <c r="D15" s="30">
        <f>CA_Spool!D202</f>
        <v>26</v>
      </c>
      <c r="E15" s="30">
        <f>CA_Spool!E202</f>
        <v>6</v>
      </c>
      <c r="F15" s="30">
        <f>CA_Spool!F202</f>
        <v>6335</v>
      </c>
      <c r="G15" s="30">
        <f>CA_Spool!G202</f>
        <v>10517</v>
      </c>
      <c r="H15" s="30">
        <f>CA_Spool!H202</f>
        <v>0</v>
      </c>
      <c r="I15" s="15">
        <f t="shared" si="0"/>
        <v>80</v>
      </c>
    </row>
    <row r="16" spans="1:9" ht="18" customHeight="1">
      <c r="A16" s="28">
        <f>CA_Spool!A212</f>
        <v>40795</v>
      </c>
      <c r="B16" s="29" t="str">
        <f>CA_Spool!A213</f>
        <v>FRI</v>
      </c>
      <c r="C16" s="30">
        <f>CA_Spool!C217</f>
        <v>10709</v>
      </c>
      <c r="D16" s="30">
        <f>CA_Spool!D217</f>
        <v>16</v>
      </c>
      <c r="E16" s="30">
        <f>CA_Spool!E217</f>
        <v>6</v>
      </c>
      <c r="F16" s="30">
        <f>CA_Spool!F217</f>
        <v>6417</v>
      </c>
      <c r="G16" s="30">
        <f>CA_Spool!G217</f>
        <v>10661</v>
      </c>
      <c r="H16" s="30">
        <f>CA_Spool!H217</f>
        <v>0</v>
      </c>
      <c r="I16" s="15">
        <f t="shared" si="0"/>
        <v>70</v>
      </c>
    </row>
    <row r="17" spans="1:9" ht="18" customHeight="1">
      <c r="A17" s="28">
        <f>CA_Spool!A227</f>
        <v>40796</v>
      </c>
      <c r="B17" s="29" t="str">
        <f>CA_Spool!A228</f>
        <v>SAT</v>
      </c>
      <c r="C17" s="30">
        <f>CA_Spool!C232</f>
        <v>6755</v>
      </c>
      <c r="D17" s="30">
        <f>CA_Spool!D232</f>
        <v>0</v>
      </c>
      <c r="E17" s="30">
        <f>CA_Spool!E232</f>
        <v>6</v>
      </c>
      <c r="F17" s="30">
        <f>CA_Spool!F232</f>
        <v>3958</v>
      </c>
      <c r="G17" s="30">
        <f>CA_Spool!G232</f>
        <v>6676</v>
      </c>
      <c r="H17" s="30">
        <f>CA_Spool!H232</f>
        <v>0</v>
      </c>
      <c r="I17" s="15">
        <f t="shared" si="0"/>
        <v>85</v>
      </c>
    </row>
    <row r="18" spans="1:9" ht="18" customHeight="1">
      <c r="A18" s="28">
        <f>CA_Spool!A242</f>
        <v>40797</v>
      </c>
      <c r="B18" s="29" t="str">
        <f>CA_Spool!A243</f>
        <v>SUN</v>
      </c>
      <c r="C18" s="30">
        <f>CA_Spool!C247</f>
        <v>4589</v>
      </c>
      <c r="D18" s="30">
        <f>CA_Spool!D247</f>
        <v>1</v>
      </c>
      <c r="E18" s="30">
        <f>CA_Spool!E247</f>
        <v>6</v>
      </c>
      <c r="F18" s="30">
        <f>CA_Spool!F247</f>
        <v>2861</v>
      </c>
      <c r="G18" s="30">
        <f>CA_Spool!G247</f>
        <v>4379</v>
      </c>
      <c r="H18" s="30">
        <f>CA_Spool!H247</f>
        <v>0</v>
      </c>
      <c r="I18" s="15">
        <f t="shared" si="0"/>
        <v>217</v>
      </c>
    </row>
    <row r="19" spans="1:9" ht="18" customHeight="1">
      <c r="A19" s="28">
        <f>CA_Spool!A257</f>
        <v>40798</v>
      </c>
      <c r="B19" s="29" t="str">
        <f>CA_Spool!A258</f>
        <v>MON</v>
      </c>
      <c r="C19" s="30">
        <f>CA_Spool!C262</f>
        <v>9188</v>
      </c>
      <c r="D19" s="30">
        <f>CA_Spool!D262</f>
        <v>44</v>
      </c>
      <c r="E19" s="30">
        <f>CA_Spool!E262</f>
        <v>6</v>
      </c>
      <c r="F19" s="30">
        <f>CA_Spool!F262</f>
        <v>5662</v>
      </c>
      <c r="G19" s="30">
        <f>CA_Spool!G262</f>
        <v>9343</v>
      </c>
      <c r="H19" s="30">
        <f>CA_Spool!H262</f>
        <v>0</v>
      </c>
      <c r="I19" s="15">
        <f t="shared" si="0"/>
        <v>-105</v>
      </c>
    </row>
    <row r="20" spans="1:9" ht="18" customHeight="1">
      <c r="A20" s="28">
        <f>CA_Spool!A272</f>
        <v>40799</v>
      </c>
      <c r="B20" s="29" t="str">
        <f>CA_Spool!A273</f>
        <v>TUE</v>
      </c>
      <c r="C20" s="30">
        <f>CA_Spool!C277</f>
        <v>9538</v>
      </c>
      <c r="D20" s="30">
        <f>CA_Spool!D277</f>
        <v>49</v>
      </c>
      <c r="E20" s="30">
        <f>CA_Spool!E277</f>
        <v>6</v>
      </c>
      <c r="F20" s="30">
        <f>CA_Spool!F277</f>
        <v>5761</v>
      </c>
      <c r="G20" s="30">
        <f>CA_Spool!G277</f>
        <v>9527</v>
      </c>
      <c r="H20" s="30">
        <f>CA_Spool!H277</f>
        <v>0</v>
      </c>
      <c r="I20" s="15">
        <f t="shared" si="0"/>
        <v>66</v>
      </c>
    </row>
    <row r="21" spans="1:9" ht="18" customHeight="1">
      <c r="A21" s="28">
        <f>CA_Spool!A287</f>
        <v>40800</v>
      </c>
      <c r="B21" s="29" t="str">
        <f>CA_Spool!A288</f>
        <v>WED</v>
      </c>
      <c r="C21" s="30">
        <f>CA_Spool!C292</f>
        <v>10111</v>
      </c>
      <c r="D21" s="30">
        <f>CA_Spool!D292</f>
        <v>49</v>
      </c>
      <c r="E21" s="30">
        <f>CA_Spool!E292</f>
        <v>6</v>
      </c>
      <c r="F21" s="30">
        <f>CA_Spool!F292</f>
        <v>6158</v>
      </c>
      <c r="G21" s="30">
        <f>CA_Spool!G292</f>
        <v>10085</v>
      </c>
      <c r="H21" s="30">
        <f>CA_Spool!H292</f>
        <v>0</v>
      </c>
      <c r="I21" s="15">
        <f t="shared" si="0"/>
        <v>81</v>
      </c>
    </row>
    <row r="22" spans="1:9" ht="18" customHeight="1">
      <c r="A22" s="28">
        <f>CA_Spool!A302</f>
        <v>40801</v>
      </c>
      <c r="B22" s="29" t="str">
        <f>CA_Spool!A303</f>
        <v>THU</v>
      </c>
      <c r="C22" s="30">
        <f>CA_Spool!C307</f>
        <v>0</v>
      </c>
      <c r="D22" s="30">
        <f>CA_Spool!D307</f>
        <v>0</v>
      </c>
      <c r="E22" s="30">
        <f>CA_Spool!E307</f>
        <v>0</v>
      </c>
      <c r="F22" s="30">
        <f>CA_Spool!F307</f>
        <v>0</v>
      </c>
      <c r="G22" s="30">
        <f>CA_Spool!G307</f>
        <v>0</v>
      </c>
      <c r="H22" s="30">
        <f>CA_Spool!H307</f>
        <v>0</v>
      </c>
      <c r="I22" s="15">
        <f t="shared" si="0"/>
        <v>0</v>
      </c>
    </row>
    <row r="23" spans="1:9" ht="18" customHeight="1">
      <c r="A23" s="28">
        <f>CA_Spool!A317</f>
        <v>40802</v>
      </c>
      <c r="B23" s="29" t="str">
        <f>CA_Spool!A318</f>
        <v>FRI</v>
      </c>
      <c r="C23" s="30">
        <f>CA_Spool!C322</f>
        <v>0</v>
      </c>
      <c r="D23" s="30">
        <f>CA_Spool!D322</f>
        <v>0</v>
      </c>
      <c r="E23" s="30">
        <f>CA_Spool!E322</f>
        <v>0</v>
      </c>
      <c r="F23" s="30">
        <f>CA_Spool!F322</f>
        <v>0</v>
      </c>
      <c r="G23" s="30">
        <f>CA_Spool!G322</f>
        <v>0</v>
      </c>
      <c r="H23" s="30">
        <f>CA_Spool!H322</f>
        <v>0</v>
      </c>
      <c r="I23" s="15">
        <f t="shared" si="0"/>
        <v>0</v>
      </c>
    </row>
    <row r="24" spans="1:9" ht="18" customHeight="1">
      <c r="A24" s="28">
        <f>CA_Spool!A332</f>
        <v>40803</v>
      </c>
      <c r="B24" s="29" t="str">
        <f>CA_Spool!A333</f>
        <v>SAT</v>
      </c>
      <c r="C24" s="30">
        <f>CA_Spool!C337</f>
        <v>0</v>
      </c>
      <c r="D24" s="30">
        <f>CA_Spool!D337</f>
        <v>0</v>
      </c>
      <c r="E24" s="30">
        <f>CA_Spool!E337</f>
        <v>0</v>
      </c>
      <c r="F24" s="30">
        <f>CA_Spool!F337</f>
        <v>0</v>
      </c>
      <c r="G24" s="30">
        <f>CA_Spool!G337</f>
        <v>0</v>
      </c>
      <c r="H24" s="30">
        <f>CA_Spool!H337</f>
        <v>0</v>
      </c>
      <c r="I24" s="15">
        <f t="shared" si="0"/>
        <v>0</v>
      </c>
    </row>
    <row r="25" spans="1:9" ht="18" customHeight="1">
      <c r="A25" s="28">
        <f>CA_Spool!A347</f>
        <v>40804</v>
      </c>
      <c r="B25" s="29" t="str">
        <f>CA_Spool!A348</f>
        <v>SUN</v>
      </c>
      <c r="C25" s="30">
        <f>CA_Spool!C352</f>
        <v>0</v>
      </c>
      <c r="D25" s="30">
        <f>CA_Spool!D352</f>
        <v>0</v>
      </c>
      <c r="E25" s="30">
        <f>CA_Spool!E352</f>
        <v>0</v>
      </c>
      <c r="F25" s="30">
        <f>CA_Spool!F352</f>
        <v>0</v>
      </c>
      <c r="G25" s="30">
        <f>CA_Spool!G352</f>
        <v>0</v>
      </c>
      <c r="H25" s="30">
        <f>CA_Spool!H352</f>
        <v>0</v>
      </c>
      <c r="I25" s="15">
        <f t="shared" si="0"/>
        <v>0</v>
      </c>
    </row>
    <row r="26" spans="1:9" ht="18" customHeight="1">
      <c r="A26" s="28">
        <f>CA_Spool!A362</f>
        <v>40805</v>
      </c>
      <c r="B26" s="29" t="str">
        <f>CA_Spool!A363</f>
        <v>MON</v>
      </c>
      <c r="C26" s="30">
        <f>CA_Spool!C367</f>
        <v>0</v>
      </c>
      <c r="D26" s="30">
        <f>CA_Spool!D367</f>
        <v>0</v>
      </c>
      <c r="E26" s="30">
        <f>CA_Spool!E367</f>
        <v>0</v>
      </c>
      <c r="F26" s="30">
        <f>CA_Spool!F367</f>
        <v>0</v>
      </c>
      <c r="G26" s="30">
        <f>CA_Spool!G367</f>
        <v>0</v>
      </c>
      <c r="H26" s="30">
        <f>CA_Spool!H367</f>
        <v>0</v>
      </c>
      <c r="I26" s="15">
        <f t="shared" si="0"/>
        <v>0</v>
      </c>
    </row>
    <row r="27" spans="1:9" ht="18" customHeight="1">
      <c r="A27" s="28">
        <f>CA_Spool!A377</f>
        <v>40806</v>
      </c>
      <c r="B27" s="29" t="str">
        <f>CA_Spool!A378</f>
        <v>TUE</v>
      </c>
      <c r="C27" s="30">
        <f>CA_Spool!C382</f>
        <v>0</v>
      </c>
      <c r="D27" s="30">
        <f>CA_Spool!D382</f>
        <v>0</v>
      </c>
      <c r="E27" s="30">
        <f>CA_Spool!E382</f>
        <v>0</v>
      </c>
      <c r="F27" s="30">
        <f>CA_Spool!F382</f>
        <v>0</v>
      </c>
      <c r="G27" s="30">
        <f>CA_Spool!G382</f>
        <v>0</v>
      </c>
      <c r="H27" s="30">
        <f>CA_Spool!H382</f>
        <v>0</v>
      </c>
      <c r="I27" s="15">
        <f t="shared" si="0"/>
        <v>0</v>
      </c>
    </row>
    <row r="28" spans="1:9" ht="18" customHeight="1">
      <c r="A28" s="28">
        <f>CA_Spool!A392</f>
        <v>40807</v>
      </c>
      <c r="B28" s="29" t="str">
        <f>CA_Spool!A393</f>
        <v>WED</v>
      </c>
      <c r="C28" s="30">
        <f>CA_Spool!C397</f>
        <v>0</v>
      </c>
      <c r="D28" s="30">
        <f>CA_Spool!D397</f>
        <v>0</v>
      </c>
      <c r="E28" s="30">
        <f>CA_Spool!E397</f>
        <v>0</v>
      </c>
      <c r="F28" s="30">
        <f>CA_Spool!F397</f>
        <v>0</v>
      </c>
      <c r="G28" s="30">
        <f>CA_Spool!G397</f>
        <v>0</v>
      </c>
      <c r="H28" s="30">
        <f>CA_Spool!H397</f>
        <v>0</v>
      </c>
      <c r="I28" s="15">
        <f t="shared" si="0"/>
        <v>0</v>
      </c>
    </row>
    <row r="29" spans="1:9" ht="18" customHeight="1">
      <c r="A29" s="28">
        <f>CA_Spool!A407</f>
        <v>40808</v>
      </c>
      <c r="B29" s="29" t="str">
        <f>CA_Spool!A408</f>
        <v>THU</v>
      </c>
      <c r="C29" s="30">
        <f>CA_Spool!C412</f>
        <v>0</v>
      </c>
      <c r="D29" s="30">
        <f>CA_Spool!D412</f>
        <v>0</v>
      </c>
      <c r="E29" s="30">
        <f>CA_Spool!E412</f>
        <v>0</v>
      </c>
      <c r="F29" s="30">
        <f>CA_Spool!F412</f>
        <v>0</v>
      </c>
      <c r="G29" s="30">
        <f>CA_Spool!G412</f>
        <v>0</v>
      </c>
      <c r="H29" s="30">
        <f>CA_Spool!H412</f>
        <v>0</v>
      </c>
      <c r="I29" s="15">
        <f t="shared" si="0"/>
        <v>0</v>
      </c>
    </row>
    <row r="30" spans="1:9" ht="18" customHeight="1">
      <c r="A30" s="28">
        <f>CA_Spool!A422</f>
        <v>40809</v>
      </c>
      <c r="B30" s="29" t="str">
        <f>CA_Spool!A423</f>
        <v>FRI</v>
      </c>
      <c r="C30" s="30">
        <f>CA_Spool!C427</f>
        <v>0</v>
      </c>
      <c r="D30" s="30">
        <f>CA_Spool!D427</f>
        <v>0</v>
      </c>
      <c r="E30" s="30">
        <f>CA_Spool!E427</f>
        <v>0</v>
      </c>
      <c r="F30" s="30">
        <f>CA_Spool!F427</f>
        <v>0</v>
      </c>
      <c r="G30" s="30">
        <f>CA_Spool!G427</f>
        <v>0</v>
      </c>
      <c r="H30" s="30">
        <f>CA_Spool!H427</f>
        <v>0</v>
      </c>
      <c r="I30" s="15">
        <f t="shared" si="0"/>
        <v>0</v>
      </c>
    </row>
    <row r="31" spans="1:9" ht="18" customHeight="1">
      <c r="A31" s="28">
        <f>CA_Spool!A437</f>
        <v>40810</v>
      </c>
      <c r="B31" s="29" t="str">
        <f>CA_Spool!A438</f>
        <v>SAT</v>
      </c>
      <c r="C31" s="30">
        <f>CA_Spool!C442</f>
        <v>0</v>
      </c>
      <c r="D31" s="30">
        <f>CA_Spool!D442</f>
        <v>0</v>
      </c>
      <c r="E31" s="30">
        <f>CA_Spool!E442</f>
        <v>0</v>
      </c>
      <c r="F31" s="30">
        <f>CA_Spool!F442</f>
        <v>0</v>
      </c>
      <c r="G31" s="30">
        <f>CA_Spool!G442</f>
        <v>0</v>
      </c>
      <c r="H31" s="30">
        <f>CA_Spool!H442</f>
        <v>0</v>
      </c>
      <c r="I31" s="15">
        <f t="shared" si="0"/>
        <v>0</v>
      </c>
    </row>
    <row r="32" spans="1:9" ht="18" customHeight="1">
      <c r="A32" s="28">
        <f>CA_Spool!A452</f>
        <v>40811</v>
      </c>
      <c r="B32" s="29" t="str">
        <f>CA_Spool!A453</f>
        <v>SUN</v>
      </c>
      <c r="C32" s="30">
        <f>CA_Spool!C457</f>
        <v>0</v>
      </c>
      <c r="D32" s="30">
        <f>CA_Spool!D457</f>
        <v>0</v>
      </c>
      <c r="E32" s="30">
        <f>CA_Spool!E457</f>
        <v>0</v>
      </c>
      <c r="F32" s="30">
        <f>CA_Spool!F457</f>
        <v>0</v>
      </c>
      <c r="G32" s="30">
        <f>CA_Spool!G457</f>
        <v>0</v>
      </c>
      <c r="H32" s="30">
        <f>CA_Spool!H457</f>
        <v>0</v>
      </c>
      <c r="I32" s="15">
        <f t="shared" si="0"/>
        <v>0</v>
      </c>
    </row>
    <row r="33" spans="1:9" ht="18" customHeight="1">
      <c r="A33" s="28">
        <f>CA_Spool!A467</f>
        <v>40812</v>
      </c>
      <c r="B33" s="29" t="str">
        <f>CA_Spool!A468</f>
        <v>MON</v>
      </c>
      <c r="C33" s="30">
        <f>CA_Spool!C472</f>
        <v>0</v>
      </c>
      <c r="D33" s="30">
        <f>CA_Spool!D472</f>
        <v>0</v>
      </c>
      <c r="E33" s="30">
        <f>CA_Spool!E472</f>
        <v>0</v>
      </c>
      <c r="F33" s="30">
        <f>CA_Spool!F472</f>
        <v>0</v>
      </c>
      <c r="G33" s="30">
        <f>CA_Spool!G472</f>
        <v>0</v>
      </c>
      <c r="H33" s="30">
        <f>CA_Spool!H472</f>
        <v>0</v>
      </c>
      <c r="I33" s="15">
        <f t="shared" si="0"/>
        <v>0</v>
      </c>
    </row>
    <row r="34" spans="1:9" ht="18" customHeight="1">
      <c r="A34" s="28">
        <f>CA_Spool!A482</f>
        <v>40813</v>
      </c>
      <c r="B34" s="29" t="str">
        <f>CA_Spool!A483</f>
        <v>TUE</v>
      </c>
      <c r="C34" s="30">
        <f>CA_Spool!C487</f>
        <v>0</v>
      </c>
      <c r="D34" s="30">
        <f>CA_Spool!D487</f>
        <v>0</v>
      </c>
      <c r="E34" s="30">
        <f>CA_Spool!E487</f>
        <v>0</v>
      </c>
      <c r="F34" s="30">
        <f>CA_Spool!F487</f>
        <v>0</v>
      </c>
      <c r="G34" s="30">
        <f>CA_Spool!G487</f>
        <v>0</v>
      </c>
      <c r="H34" s="30">
        <f>CA_Spool!H487</f>
        <v>0</v>
      </c>
      <c r="I34" s="15">
        <f t="shared" si="0"/>
        <v>0</v>
      </c>
    </row>
    <row r="35" spans="1:9" ht="18" customHeight="1">
      <c r="A35" s="28">
        <f>CA_Spool!A497</f>
        <v>40814</v>
      </c>
      <c r="B35" s="29" t="str">
        <f>CA_Spool!A498</f>
        <v>WED</v>
      </c>
      <c r="C35" s="30">
        <f>CA_Spool!C502</f>
        <v>0</v>
      </c>
      <c r="D35" s="30">
        <f>CA_Spool!D502</f>
        <v>0</v>
      </c>
      <c r="E35" s="30">
        <f>CA_Spool!E502</f>
        <v>0</v>
      </c>
      <c r="F35" s="30">
        <f>CA_Spool!F502</f>
        <v>0</v>
      </c>
      <c r="G35" s="30">
        <f>CA_Spool!G502</f>
        <v>0</v>
      </c>
      <c r="H35" s="30">
        <f>CA_Spool!H502</f>
        <v>0</v>
      </c>
      <c r="I35" s="15">
        <f t="shared" si="0"/>
        <v>0</v>
      </c>
    </row>
    <row r="36" spans="1:9" ht="18" customHeight="1">
      <c r="A36" s="28">
        <f>CA_Spool!A512</f>
        <v>40815</v>
      </c>
      <c r="B36" s="29" t="str">
        <f>CA_Spool!A513</f>
        <v>THU</v>
      </c>
      <c r="C36" s="30">
        <f>CA_Spool!C517</f>
        <v>0</v>
      </c>
      <c r="D36" s="30">
        <f>CA_Spool!D517</f>
        <v>0</v>
      </c>
      <c r="E36" s="30">
        <f>CA_Spool!E517</f>
        <v>0</v>
      </c>
      <c r="F36" s="30">
        <f>CA_Spool!F517</f>
        <v>0</v>
      </c>
      <c r="G36" s="30">
        <f>CA_Spool!G517</f>
        <v>0</v>
      </c>
      <c r="H36" s="30">
        <f>CA_Spool!H517</f>
        <v>0</v>
      </c>
      <c r="I36" s="15">
        <f t="shared" si="0"/>
        <v>0</v>
      </c>
    </row>
    <row r="37" spans="1:9" ht="18" customHeight="1">
      <c r="A37" s="28">
        <f>CA_Spool!A527</f>
        <v>40816</v>
      </c>
      <c r="B37" s="29" t="str">
        <f>CA_Spool!A528</f>
        <v>FRI</v>
      </c>
      <c r="C37" s="30">
        <f>CA_Spool!C532</f>
        <v>0</v>
      </c>
      <c r="D37" s="30">
        <f>CA_Spool!D532</f>
        <v>0</v>
      </c>
      <c r="E37" s="30">
        <f>CA_Spool!E532</f>
        <v>0</v>
      </c>
      <c r="F37" s="30">
        <f>CA_Spool!F532</f>
        <v>0</v>
      </c>
      <c r="G37" s="30">
        <f>CA_Spool!G532</f>
        <v>0</v>
      </c>
      <c r="H37" s="30">
        <f>CA_Spool!H532</f>
        <v>0</v>
      </c>
      <c r="I37" s="15">
        <f t="shared" si="0"/>
        <v>0</v>
      </c>
    </row>
    <row r="38" spans="1:9" ht="18" customHeight="1">
      <c r="A38" s="28">
        <f>CA_Spool!A542</f>
        <v>40817</v>
      </c>
      <c r="B38" s="29" t="str">
        <f>CA_Spool!A543</f>
        <v>SAT</v>
      </c>
      <c r="C38" s="30">
        <f>CA_Spool!C547</f>
        <v>0</v>
      </c>
      <c r="D38" s="30">
        <f>CA_Spool!D547</f>
        <v>0</v>
      </c>
      <c r="E38" s="30">
        <f>CA_Spool!E547</f>
        <v>0</v>
      </c>
      <c r="F38" s="30">
        <f>CA_Spool!F547</f>
        <v>0</v>
      </c>
      <c r="G38" s="30">
        <f>CA_Spool!G547</f>
        <v>0</v>
      </c>
      <c r="H38" s="30">
        <f>CA_Spool!H547</f>
        <v>0</v>
      </c>
      <c r="I38" s="15">
        <f t="shared" si="0"/>
        <v>0</v>
      </c>
    </row>
    <row r="39" spans="1:9" ht="18" customHeight="1">
      <c r="A39" s="28">
        <f>CA_Spool!A557</f>
        <v>40818</v>
      </c>
      <c r="B39" s="29" t="str">
        <f>CA_Spool!A558</f>
        <v>SUN</v>
      </c>
      <c r="C39" s="30">
        <f>CA_Spool!C562</f>
        <v>0</v>
      </c>
      <c r="D39" s="30">
        <f>CA_Spool!D562</f>
        <v>0</v>
      </c>
      <c r="E39" s="30">
        <f>CA_Spool!E562</f>
        <v>0</v>
      </c>
      <c r="F39" s="30">
        <f>CA_Spool!F562</f>
        <v>0</v>
      </c>
      <c r="G39" s="30">
        <f>CA_Spool!G562</f>
        <v>0</v>
      </c>
      <c r="H39" s="30">
        <f>CA_Spool!H562</f>
        <v>0</v>
      </c>
      <c r="I39" s="15">
        <f t="shared" si="0"/>
        <v>0</v>
      </c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9"/>
  <sheetViews>
    <sheetView zoomScale="90" zoomScaleNormal="90" workbookViewId="0" topLeftCell="A1">
      <selection activeCell="A1" sqref="A1:IV1"/>
    </sheetView>
  </sheetViews>
  <sheetFormatPr defaultColWidth="9.140625" defaultRowHeight="12.75"/>
  <cols>
    <col min="1" max="1" width="19.7109375" style="26" bestFit="1" customWidth="1"/>
    <col min="2" max="2" width="5.28125" style="0" customWidth="1"/>
    <col min="9" max="9" width="10.140625" style="0" customWidth="1"/>
  </cols>
  <sheetData>
    <row r="1" spans="1:9" ht="24.75" customHeight="1">
      <c r="A1" s="27" t="s">
        <v>0</v>
      </c>
      <c r="B1" s="1"/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3" t="s">
        <v>7</v>
      </c>
    </row>
    <row r="2" spans="1:9" ht="18" customHeight="1">
      <c r="A2" s="28">
        <f>CA_Spool!A2</f>
        <v>40781</v>
      </c>
      <c r="B2" s="29" t="str">
        <f>CA_Spool!A3</f>
        <v>FRI</v>
      </c>
      <c r="C2" s="30">
        <f>CA_Spool!C6</f>
        <v>12089</v>
      </c>
      <c r="D2" s="30">
        <f>CA_Spool!D6</f>
        <v>0</v>
      </c>
      <c r="E2" s="30">
        <f>CA_Spool!E6</f>
        <v>6</v>
      </c>
      <c r="F2" s="30">
        <f>CA_Spool!F6</f>
        <v>7347</v>
      </c>
      <c r="G2" s="30">
        <f>CA_Spool!G6</f>
        <v>11603</v>
      </c>
      <c r="H2" s="30">
        <f>CA_Spool!H6</f>
        <v>0</v>
      </c>
      <c r="I2" s="15">
        <f aca="true" t="shared" si="0" ref="I2:I39">C2+D2+E2-G2-H2</f>
        <v>492</v>
      </c>
    </row>
    <row r="3" spans="1:9" ht="18" customHeight="1">
      <c r="A3" s="28">
        <f>CA_Spool!A17</f>
        <v>40782</v>
      </c>
      <c r="B3" s="29" t="str">
        <f>CA_Spool!A18</f>
        <v>SAT</v>
      </c>
      <c r="C3" s="30">
        <f>CA_Spool!C21</f>
        <v>7355</v>
      </c>
      <c r="D3" s="30">
        <f>CA_Spool!D21</f>
        <v>0</v>
      </c>
      <c r="E3" s="30">
        <f>CA_Spool!E21</f>
        <v>6</v>
      </c>
      <c r="F3" s="30">
        <f>CA_Spool!F21</f>
        <v>4517</v>
      </c>
      <c r="G3" s="30">
        <f>CA_Spool!G21</f>
        <v>7184</v>
      </c>
      <c r="H3" s="30">
        <f>CA_Spool!H21</f>
        <v>0</v>
      </c>
      <c r="I3" s="15">
        <f t="shared" si="0"/>
        <v>177</v>
      </c>
    </row>
    <row r="4" spans="1:9" ht="18" customHeight="1">
      <c r="A4" s="28">
        <f>CA_Spool!A32</f>
        <v>40783</v>
      </c>
      <c r="B4" s="29" t="str">
        <f>CA_Spool!A33</f>
        <v>SUN</v>
      </c>
      <c r="C4" s="30">
        <f>CA_Spool!C36</f>
        <v>5850</v>
      </c>
      <c r="D4" s="30">
        <f>CA_Spool!D36</f>
        <v>0</v>
      </c>
      <c r="E4" s="30">
        <f>CA_Spool!E36</f>
        <v>6</v>
      </c>
      <c r="F4" s="30">
        <f>CA_Spool!F36</f>
        <v>3600</v>
      </c>
      <c r="G4" s="30">
        <f>CA_Spool!G36</f>
        <v>5534</v>
      </c>
      <c r="H4" s="30">
        <f>CA_Spool!H36</f>
        <v>0</v>
      </c>
      <c r="I4" s="15">
        <f t="shared" si="0"/>
        <v>322</v>
      </c>
    </row>
    <row r="5" spans="1:9" ht="18" customHeight="1">
      <c r="A5" s="28">
        <f>CA_Spool!A47</f>
        <v>40784</v>
      </c>
      <c r="B5" s="29" t="str">
        <f>CA_Spool!A48</f>
        <v>MON</v>
      </c>
      <c r="C5" s="30">
        <f>CA_Spool!C51</f>
        <v>10007</v>
      </c>
      <c r="D5" s="30">
        <f>CA_Spool!D51</f>
        <v>0</v>
      </c>
      <c r="E5" s="30">
        <f>CA_Spool!E51</f>
        <v>6</v>
      </c>
      <c r="F5" s="30">
        <f>CA_Spool!F51</f>
        <v>6299</v>
      </c>
      <c r="G5" s="30">
        <f>CA_Spool!G51</f>
        <v>9833</v>
      </c>
      <c r="H5" s="30">
        <f>CA_Spool!H51</f>
        <v>0</v>
      </c>
      <c r="I5" s="15">
        <f t="shared" si="0"/>
        <v>180</v>
      </c>
    </row>
    <row r="6" spans="1:9" ht="18" customHeight="1">
      <c r="A6" s="28">
        <f>CA_Spool!A62</f>
        <v>40785</v>
      </c>
      <c r="B6" s="29" t="str">
        <f>CA_Spool!A63</f>
        <v>TUE</v>
      </c>
      <c r="C6" s="30">
        <f>CA_Spool!C66</f>
        <v>11534</v>
      </c>
      <c r="D6" s="30">
        <f>CA_Spool!D66</f>
        <v>0</v>
      </c>
      <c r="E6" s="30">
        <f>CA_Spool!E66</f>
        <v>6</v>
      </c>
      <c r="F6" s="30">
        <f>CA_Spool!F66</f>
        <v>7169</v>
      </c>
      <c r="G6" s="30">
        <f>CA_Spool!G66</f>
        <v>11213</v>
      </c>
      <c r="H6" s="30">
        <f>CA_Spool!H66</f>
        <v>0</v>
      </c>
      <c r="I6" s="15">
        <f t="shared" si="0"/>
        <v>327</v>
      </c>
    </row>
    <row r="7" spans="1:9" ht="18" customHeight="1">
      <c r="A7" s="28">
        <f>CA_Spool!A77</f>
        <v>40786</v>
      </c>
      <c r="B7" s="29" t="str">
        <f>CA_Spool!A78</f>
        <v>WED</v>
      </c>
      <c r="C7" s="30">
        <f>CA_Spool!C81</f>
        <v>12421</v>
      </c>
      <c r="D7" s="30">
        <f>CA_Spool!D81</f>
        <v>0</v>
      </c>
      <c r="E7" s="30">
        <f>CA_Spool!E81</f>
        <v>6</v>
      </c>
      <c r="F7" s="30">
        <f>CA_Spool!F81</f>
        <v>7845</v>
      </c>
      <c r="G7" s="30">
        <f>CA_Spool!G81</f>
        <v>12239</v>
      </c>
      <c r="H7" s="30">
        <f>CA_Spool!H81</f>
        <v>0</v>
      </c>
      <c r="I7" s="15">
        <f t="shared" si="0"/>
        <v>188</v>
      </c>
    </row>
    <row r="8" spans="1:9" ht="18" customHeight="1">
      <c r="A8" s="28">
        <f>CA_Spool!A92</f>
        <v>40787</v>
      </c>
      <c r="B8" s="29" t="str">
        <f>CA_Spool!A93</f>
        <v>THU</v>
      </c>
      <c r="C8" s="30">
        <f>CA_Spool!C96</f>
        <v>12478</v>
      </c>
      <c r="D8" s="30">
        <f>CA_Spool!D96</f>
        <v>0</v>
      </c>
      <c r="E8" s="30">
        <f>CA_Spool!E96</f>
        <v>6</v>
      </c>
      <c r="F8" s="30">
        <f>CA_Spool!F96</f>
        <v>7723</v>
      </c>
      <c r="G8" s="30">
        <f>CA_Spool!G96</f>
        <v>12143</v>
      </c>
      <c r="H8" s="30">
        <f>CA_Spool!H96</f>
        <v>0</v>
      </c>
      <c r="I8" s="15">
        <f t="shared" si="0"/>
        <v>341</v>
      </c>
    </row>
    <row r="9" spans="1:9" ht="18" customHeight="1">
      <c r="A9" s="28">
        <f>CA_Spool!A107</f>
        <v>40788</v>
      </c>
      <c r="B9" s="29" t="str">
        <f>CA_Spool!A108</f>
        <v>FRI</v>
      </c>
      <c r="C9" s="30">
        <f>CA_Spool!C111</f>
        <v>12585</v>
      </c>
      <c r="D9" s="30">
        <f>CA_Spool!D111</f>
        <v>0</v>
      </c>
      <c r="E9" s="30">
        <f>CA_Spool!E111</f>
        <v>6</v>
      </c>
      <c r="F9" s="30">
        <f>CA_Spool!F111</f>
        <v>7853</v>
      </c>
      <c r="G9" s="30">
        <f>CA_Spool!G111</f>
        <v>12103</v>
      </c>
      <c r="H9" s="30">
        <f>CA_Spool!H111</f>
        <v>0</v>
      </c>
      <c r="I9" s="15">
        <f t="shared" si="0"/>
        <v>488</v>
      </c>
    </row>
    <row r="10" spans="1:9" ht="18" customHeight="1">
      <c r="A10" s="28">
        <f>CA_Spool!A122</f>
        <v>40789</v>
      </c>
      <c r="B10" s="29" t="str">
        <f>CA_Spool!A123</f>
        <v>SAT</v>
      </c>
      <c r="C10" s="30">
        <f>CA_Spool!C126</f>
        <v>6472</v>
      </c>
      <c r="D10" s="30">
        <f>CA_Spool!D126</f>
        <v>0</v>
      </c>
      <c r="E10" s="30">
        <f>CA_Spool!E126</f>
        <v>6</v>
      </c>
      <c r="F10" s="30">
        <f>CA_Spool!F126</f>
        <v>4182</v>
      </c>
      <c r="G10" s="30">
        <f>CA_Spool!G126</f>
        <v>6265</v>
      </c>
      <c r="H10" s="30">
        <f>CA_Spool!H126</f>
        <v>0</v>
      </c>
      <c r="I10" s="15">
        <f t="shared" si="0"/>
        <v>213</v>
      </c>
    </row>
    <row r="11" spans="1:9" ht="18" customHeight="1">
      <c r="A11" s="28">
        <f>CA_Spool!A137</f>
        <v>40790</v>
      </c>
      <c r="B11" s="29" t="str">
        <f>CA_Spool!A138</f>
        <v>SUN</v>
      </c>
      <c r="C11" s="30">
        <f>CA_Spool!C141</f>
        <v>6472</v>
      </c>
      <c r="D11" s="30">
        <f>CA_Spool!D141</f>
        <v>0</v>
      </c>
      <c r="E11" s="30">
        <f>CA_Spool!E141</f>
        <v>6</v>
      </c>
      <c r="F11" s="30">
        <f>CA_Spool!F141</f>
        <v>4182</v>
      </c>
      <c r="G11" s="30">
        <f>CA_Spool!G141</f>
        <v>6265</v>
      </c>
      <c r="H11" s="30">
        <f>CA_Spool!H141</f>
        <v>0</v>
      </c>
      <c r="I11" s="15">
        <f t="shared" si="0"/>
        <v>213</v>
      </c>
    </row>
    <row r="12" spans="1:9" ht="18" customHeight="1">
      <c r="A12" s="28">
        <f>CA_Spool!A152</f>
        <v>40791</v>
      </c>
      <c r="B12" s="29" t="str">
        <f>CA_Spool!A153</f>
        <v>MON</v>
      </c>
      <c r="C12" s="30">
        <f>CA_Spool!C156</f>
        <v>11662</v>
      </c>
      <c r="D12" s="30">
        <f>CA_Spool!D156</f>
        <v>0</v>
      </c>
      <c r="E12" s="30">
        <f>CA_Spool!E156</f>
        <v>6</v>
      </c>
      <c r="F12" s="30">
        <f>CA_Spool!F156</f>
        <v>7256</v>
      </c>
      <c r="G12" s="30">
        <f>CA_Spool!G156</f>
        <v>11346</v>
      </c>
      <c r="H12" s="30">
        <f>CA_Spool!H156</f>
        <v>0</v>
      </c>
      <c r="I12" s="15">
        <f t="shared" si="0"/>
        <v>322</v>
      </c>
    </row>
    <row r="13" spans="1:9" ht="18" customHeight="1">
      <c r="A13" s="28">
        <f>CA_Spool!A167</f>
        <v>40792</v>
      </c>
      <c r="B13" s="29" t="str">
        <f>CA_Spool!A168</f>
        <v>TUE</v>
      </c>
      <c r="C13" s="30">
        <f>CA_Spool!C171</f>
        <v>11662</v>
      </c>
      <c r="D13" s="30">
        <f>CA_Spool!D171</f>
        <v>0</v>
      </c>
      <c r="E13" s="30">
        <f>CA_Spool!E171</f>
        <v>6</v>
      </c>
      <c r="F13" s="30">
        <f>CA_Spool!F171</f>
        <v>7256</v>
      </c>
      <c r="G13" s="30">
        <f>CA_Spool!G171</f>
        <v>11346</v>
      </c>
      <c r="H13" s="30">
        <f>CA_Spool!H171</f>
        <v>0</v>
      </c>
      <c r="I13" s="15">
        <f t="shared" si="0"/>
        <v>322</v>
      </c>
    </row>
    <row r="14" spans="1:9" ht="18" customHeight="1">
      <c r="A14" s="28">
        <f>CA_Spool!A182</f>
        <v>40793</v>
      </c>
      <c r="B14" s="29" t="str">
        <f>CA_Spool!A183</f>
        <v>WED</v>
      </c>
      <c r="C14" s="30">
        <f>CA_Spool!C186</f>
        <v>12417</v>
      </c>
      <c r="D14" s="30">
        <f>CA_Spool!D186</f>
        <v>0</v>
      </c>
      <c r="E14" s="30">
        <f>CA_Spool!E186</f>
        <v>6</v>
      </c>
      <c r="F14" s="30">
        <f>CA_Spool!F186</f>
        <v>7600</v>
      </c>
      <c r="G14" s="30">
        <f>CA_Spool!G186</f>
        <v>12101</v>
      </c>
      <c r="H14" s="30">
        <f>CA_Spool!H186</f>
        <v>0</v>
      </c>
      <c r="I14" s="15">
        <f t="shared" si="0"/>
        <v>322</v>
      </c>
    </row>
    <row r="15" spans="1:9" ht="18" customHeight="1">
      <c r="A15" s="28">
        <f>CA_Spool!A197</f>
        <v>40794</v>
      </c>
      <c r="B15" s="29" t="str">
        <f>CA_Spool!A198</f>
        <v>THU</v>
      </c>
      <c r="C15" s="30">
        <f>CA_Spool!C201</f>
        <v>13265</v>
      </c>
      <c r="D15" s="30">
        <f>CA_Spool!D201</f>
        <v>0</v>
      </c>
      <c r="E15" s="30">
        <f>CA_Spool!E201</f>
        <v>6</v>
      </c>
      <c r="F15" s="30">
        <f>CA_Spool!F201</f>
        <v>8232</v>
      </c>
      <c r="G15" s="30">
        <f>CA_Spool!G201</f>
        <v>12817</v>
      </c>
      <c r="H15" s="30">
        <f>CA_Spool!H201</f>
        <v>0</v>
      </c>
      <c r="I15" s="15">
        <f t="shared" si="0"/>
        <v>454</v>
      </c>
    </row>
    <row r="16" spans="1:9" ht="18" customHeight="1">
      <c r="A16" s="28">
        <f>CA_Spool!A212</f>
        <v>40795</v>
      </c>
      <c r="B16" s="29" t="str">
        <f>CA_Spool!A213</f>
        <v>FRI</v>
      </c>
      <c r="C16" s="30">
        <f>CA_Spool!C216</f>
        <v>13149</v>
      </c>
      <c r="D16" s="30">
        <f>CA_Spool!D216</f>
        <v>0</v>
      </c>
      <c r="E16" s="30">
        <f>CA_Spool!E216</f>
        <v>6</v>
      </c>
      <c r="F16" s="30">
        <f>CA_Spool!F216</f>
        <v>8204</v>
      </c>
      <c r="G16" s="30">
        <f>CA_Spool!G216</f>
        <v>12773</v>
      </c>
      <c r="H16" s="30">
        <f>CA_Spool!H216</f>
        <v>0</v>
      </c>
      <c r="I16" s="15">
        <f t="shared" si="0"/>
        <v>382</v>
      </c>
    </row>
    <row r="17" spans="1:9" ht="18" customHeight="1">
      <c r="A17" s="28">
        <f>CA_Spool!A227</f>
        <v>40796</v>
      </c>
      <c r="B17" s="29" t="str">
        <f>CA_Spool!A228</f>
        <v>SAT</v>
      </c>
      <c r="C17" s="30">
        <f>CA_Spool!C231</f>
        <v>8208</v>
      </c>
      <c r="D17" s="30">
        <f>CA_Spool!D231</f>
        <v>0</v>
      </c>
      <c r="E17" s="30">
        <f>CA_Spool!E231</f>
        <v>6</v>
      </c>
      <c r="F17" s="30">
        <f>CA_Spool!F231</f>
        <v>5202</v>
      </c>
      <c r="G17" s="30">
        <f>CA_Spool!G231</f>
        <v>7987</v>
      </c>
      <c r="H17" s="30">
        <f>CA_Spool!H231</f>
        <v>0</v>
      </c>
      <c r="I17" s="15">
        <f t="shared" si="0"/>
        <v>227</v>
      </c>
    </row>
    <row r="18" spans="1:9" ht="18" customHeight="1">
      <c r="A18" s="28">
        <f>CA_Spool!A242</f>
        <v>40797</v>
      </c>
      <c r="B18" s="29" t="str">
        <f>CA_Spool!A243</f>
        <v>SUN</v>
      </c>
      <c r="C18" s="30">
        <f>CA_Spool!C246</f>
        <v>6537</v>
      </c>
      <c r="D18" s="30">
        <f>CA_Spool!D246</f>
        <v>0</v>
      </c>
      <c r="E18" s="30">
        <f>CA_Spool!E246</f>
        <v>6</v>
      </c>
      <c r="F18" s="30">
        <f>CA_Spool!F246</f>
        <v>4225</v>
      </c>
      <c r="G18" s="30">
        <f>CA_Spool!G246</f>
        <v>6285</v>
      </c>
      <c r="H18" s="30">
        <f>CA_Spool!H246</f>
        <v>0</v>
      </c>
      <c r="I18" s="15">
        <f t="shared" si="0"/>
        <v>258</v>
      </c>
    </row>
    <row r="19" spans="1:9" ht="18" customHeight="1">
      <c r="A19" s="28">
        <f>CA_Spool!A257</f>
        <v>40798</v>
      </c>
      <c r="B19" s="29" t="str">
        <f>CA_Spool!A258</f>
        <v>MON</v>
      </c>
      <c r="C19" s="30">
        <f>CA_Spool!C261</f>
        <v>11120</v>
      </c>
      <c r="D19" s="30">
        <f>CA_Spool!D261</f>
        <v>0</v>
      </c>
      <c r="E19" s="30">
        <f>CA_Spool!E261</f>
        <v>6</v>
      </c>
      <c r="F19" s="30">
        <f>CA_Spool!F261</f>
        <v>6929</v>
      </c>
      <c r="G19" s="30">
        <f>CA_Spool!G261</f>
        <v>10827</v>
      </c>
      <c r="H19" s="30">
        <f>CA_Spool!H261</f>
        <v>0</v>
      </c>
      <c r="I19" s="15">
        <f t="shared" si="0"/>
        <v>299</v>
      </c>
    </row>
    <row r="20" spans="1:9" ht="18" customHeight="1">
      <c r="A20" s="28">
        <f>CA_Spool!A272</f>
        <v>40799</v>
      </c>
      <c r="B20" s="29" t="str">
        <f>CA_Spool!A273</f>
        <v>TUE</v>
      </c>
      <c r="C20" s="30">
        <f>CA_Spool!C276</f>
        <v>11547</v>
      </c>
      <c r="D20" s="30">
        <f>CA_Spool!D276</f>
        <v>0</v>
      </c>
      <c r="E20" s="30">
        <f>CA_Spool!E276</f>
        <v>6</v>
      </c>
      <c r="F20" s="30">
        <f>CA_Spool!F276</f>
        <v>7124</v>
      </c>
      <c r="G20" s="30">
        <f>CA_Spool!G276</f>
        <v>11145</v>
      </c>
      <c r="H20" s="30">
        <f>CA_Spool!H276</f>
        <v>0</v>
      </c>
      <c r="I20" s="15">
        <f t="shared" si="0"/>
        <v>408</v>
      </c>
    </row>
    <row r="21" spans="1:9" ht="18" customHeight="1">
      <c r="A21" s="28">
        <f>CA_Spool!A287</f>
        <v>40800</v>
      </c>
      <c r="B21" s="29" t="str">
        <f>CA_Spool!A288</f>
        <v>WED</v>
      </c>
      <c r="C21" s="30">
        <f>CA_Spool!C291</f>
        <v>12334</v>
      </c>
      <c r="D21" s="30">
        <f>CA_Spool!D291</f>
        <v>2</v>
      </c>
      <c r="E21" s="30">
        <f>CA_Spool!E291</f>
        <v>6</v>
      </c>
      <c r="F21" s="30">
        <f>CA_Spool!F291</f>
        <v>7641</v>
      </c>
      <c r="G21" s="30">
        <f>CA_Spool!G291</f>
        <v>11919</v>
      </c>
      <c r="H21" s="30">
        <f>CA_Spool!H291</f>
        <v>0</v>
      </c>
      <c r="I21" s="15">
        <f t="shared" si="0"/>
        <v>423</v>
      </c>
    </row>
    <row r="22" spans="1:9" ht="18" customHeight="1">
      <c r="A22" s="28">
        <f>CA_Spool!A302</f>
        <v>40801</v>
      </c>
      <c r="B22" s="29" t="str">
        <f>CA_Spool!A303</f>
        <v>THU</v>
      </c>
      <c r="C22" s="30">
        <f>CA_Spool!C306</f>
        <v>0</v>
      </c>
      <c r="D22" s="30">
        <f>CA_Spool!D306</f>
        <v>0</v>
      </c>
      <c r="E22" s="30">
        <f>CA_Spool!E306</f>
        <v>0</v>
      </c>
      <c r="F22" s="30">
        <f>CA_Spool!F306</f>
        <v>0</v>
      </c>
      <c r="G22" s="30">
        <f>CA_Spool!G306</f>
        <v>0</v>
      </c>
      <c r="H22" s="30">
        <f>CA_Spool!H306</f>
        <v>0</v>
      </c>
      <c r="I22" s="15">
        <f t="shared" si="0"/>
        <v>0</v>
      </c>
    </row>
    <row r="23" spans="1:9" ht="18" customHeight="1">
      <c r="A23" s="28">
        <f>CA_Spool!A317</f>
        <v>40802</v>
      </c>
      <c r="B23" s="29" t="str">
        <f>CA_Spool!A318</f>
        <v>FRI</v>
      </c>
      <c r="C23" s="30">
        <f>CA_Spool!C321</f>
        <v>0</v>
      </c>
      <c r="D23" s="30">
        <f>CA_Spool!D321</f>
        <v>0</v>
      </c>
      <c r="E23" s="30">
        <f>CA_Spool!E321</f>
        <v>0</v>
      </c>
      <c r="F23" s="30">
        <f>CA_Spool!F321</f>
        <v>0</v>
      </c>
      <c r="G23" s="30">
        <f>CA_Spool!G321</f>
        <v>0</v>
      </c>
      <c r="H23" s="30">
        <f>CA_Spool!H321</f>
        <v>0</v>
      </c>
      <c r="I23" s="15">
        <f t="shared" si="0"/>
        <v>0</v>
      </c>
    </row>
    <row r="24" spans="1:9" ht="18" customHeight="1">
      <c r="A24" s="28">
        <f>CA_Spool!A332</f>
        <v>40803</v>
      </c>
      <c r="B24" s="29" t="str">
        <f>CA_Spool!A333</f>
        <v>SAT</v>
      </c>
      <c r="C24" s="30">
        <f>CA_Spool!C336</f>
        <v>0</v>
      </c>
      <c r="D24" s="30">
        <f>CA_Spool!D336</f>
        <v>0</v>
      </c>
      <c r="E24" s="30">
        <f>CA_Spool!E336</f>
        <v>0</v>
      </c>
      <c r="F24" s="30">
        <f>CA_Spool!F336</f>
        <v>0</v>
      </c>
      <c r="G24" s="30">
        <f>CA_Spool!G336</f>
        <v>0</v>
      </c>
      <c r="H24" s="30">
        <f>CA_Spool!H336</f>
        <v>0</v>
      </c>
      <c r="I24" s="15">
        <f t="shared" si="0"/>
        <v>0</v>
      </c>
    </row>
    <row r="25" spans="1:9" ht="18" customHeight="1">
      <c r="A25" s="28">
        <f>CA_Spool!A347</f>
        <v>40804</v>
      </c>
      <c r="B25" s="29" t="str">
        <f>CA_Spool!A348</f>
        <v>SUN</v>
      </c>
      <c r="C25" s="30">
        <f>CA_Spool!C351</f>
        <v>0</v>
      </c>
      <c r="D25" s="30">
        <f>CA_Spool!D351</f>
        <v>0</v>
      </c>
      <c r="E25" s="30">
        <f>CA_Spool!E351</f>
        <v>0</v>
      </c>
      <c r="F25" s="30">
        <f>CA_Spool!F351</f>
        <v>0</v>
      </c>
      <c r="G25" s="30">
        <f>CA_Spool!G351</f>
        <v>0</v>
      </c>
      <c r="H25" s="30">
        <f>CA_Spool!H351</f>
        <v>0</v>
      </c>
      <c r="I25" s="15">
        <f t="shared" si="0"/>
        <v>0</v>
      </c>
    </row>
    <row r="26" spans="1:9" ht="18" customHeight="1">
      <c r="A26" s="28">
        <f>CA_Spool!A362</f>
        <v>40805</v>
      </c>
      <c r="B26" s="29" t="str">
        <f>CA_Spool!A363</f>
        <v>MON</v>
      </c>
      <c r="C26" s="30">
        <f>CA_Spool!C366</f>
        <v>0</v>
      </c>
      <c r="D26" s="30">
        <f>CA_Spool!D366</f>
        <v>0</v>
      </c>
      <c r="E26" s="30">
        <f>CA_Spool!E366</f>
        <v>0</v>
      </c>
      <c r="F26" s="30">
        <f>CA_Spool!F366</f>
        <v>0</v>
      </c>
      <c r="G26" s="30">
        <f>CA_Spool!G366</f>
        <v>0</v>
      </c>
      <c r="H26" s="30">
        <f>CA_Spool!H366</f>
        <v>0</v>
      </c>
      <c r="I26" s="15">
        <f t="shared" si="0"/>
        <v>0</v>
      </c>
    </row>
    <row r="27" spans="1:9" ht="18" customHeight="1">
      <c r="A27" s="28">
        <f>CA_Spool!A377</f>
        <v>40806</v>
      </c>
      <c r="B27" s="29" t="str">
        <f>CA_Spool!A378</f>
        <v>TUE</v>
      </c>
      <c r="C27" s="30">
        <f>CA_Spool!C381</f>
        <v>0</v>
      </c>
      <c r="D27" s="30">
        <f>CA_Spool!D381</f>
        <v>0</v>
      </c>
      <c r="E27" s="30">
        <f>CA_Spool!E381</f>
        <v>0</v>
      </c>
      <c r="F27" s="30">
        <f>CA_Spool!F381</f>
        <v>0</v>
      </c>
      <c r="G27" s="30">
        <f>CA_Spool!G381</f>
        <v>0</v>
      </c>
      <c r="H27" s="30">
        <f>CA_Spool!H381</f>
        <v>0</v>
      </c>
      <c r="I27" s="15">
        <f t="shared" si="0"/>
        <v>0</v>
      </c>
    </row>
    <row r="28" spans="1:9" ht="18" customHeight="1">
      <c r="A28" s="28">
        <f>CA_Spool!A392</f>
        <v>40807</v>
      </c>
      <c r="B28" s="29" t="str">
        <f>CA_Spool!A393</f>
        <v>WED</v>
      </c>
      <c r="C28" s="30">
        <f>CA_Spool!C396</f>
        <v>0</v>
      </c>
      <c r="D28" s="30">
        <f>CA_Spool!D396</f>
        <v>0</v>
      </c>
      <c r="E28" s="30">
        <f>CA_Spool!E396</f>
        <v>0</v>
      </c>
      <c r="F28" s="30">
        <f>CA_Spool!F396</f>
        <v>0</v>
      </c>
      <c r="G28" s="30">
        <f>CA_Spool!G396</f>
        <v>0</v>
      </c>
      <c r="H28" s="30">
        <f>CA_Spool!H396</f>
        <v>0</v>
      </c>
      <c r="I28" s="15">
        <f t="shared" si="0"/>
        <v>0</v>
      </c>
    </row>
    <row r="29" spans="1:9" ht="18" customHeight="1">
      <c r="A29" s="28">
        <f>CA_Spool!A407</f>
        <v>40808</v>
      </c>
      <c r="B29" s="29" t="str">
        <f>CA_Spool!A408</f>
        <v>THU</v>
      </c>
      <c r="C29" s="30">
        <f>CA_Spool!C411</f>
        <v>0</v>
      </c>
      <c r="D29" s="30">
        <f>CA_Spool!D411</f>
        <v>0</v>
      </c>
      <c r="E29" s="30">
        <f>CA_Spool!E411</f>
        <v>0</v>
      </c>
      <c r="F29" s="30">
        <f>CA_Spool!F411</f>
        <v>0</v>
      </c>
      <c r="G29" s="30">
        <f>CA_Spool!G411</f>
        <v>0</v>
      </c>
      <c r="H29" s="30">
        <f>CA_Spool!H411</f>
        <v>0</v>
      </c>
      <c r="I29" s="15">
        <f t="shared" si="0"/>
        <v>0</v>
      </c>
    </row>
    <row r="30" spans="1:9" ht="18" customHeight="1">
      <c r="A30" s="28">
        <f>CA_Spool!A422</f>
        <v>40809</v>
      </c>
      <c r="B30" s="29" t="str">
        <f>CA_Spool!A423</f>
        <v>FRI</v>
      </c>
      <c r="C30" s="30">
        <f>CA_Spool!C426</f>
        <v>0</v>
      </c>
      <c r="D30" s="30">
        <f>CA_Spool!D426</f>
        <v>0</v>
      </c>
      <c r="E30" s="30">
        <f>CA_Spool!E426</f>
        <v>0</v>
      </c>
      <c r="F30" s="30">
        <f>CA_Spool!F426</f>
        <v>0</v>
      </c>
      <c r="G30" s="30">
        <f>CA_Spool!G426</f>
        <v>0</v>
      </c>
      <c r="H30" s="30">
        <f>CA_Spool!H426</f>
        <v>0</v>
      </c>
      <c r="I30" s="15">
        <f t="shared" si="0"/>
        <v>0</v>
      </c>
    </row>
    <row r="31" spans="1:9" ht="18" customHeight="1">
      <c r="A31" s="28">
        <f>CA_Spool!A437</f>
        <v>40810</v>
      </c>
      <c r="B31" s="29" t="str">
        <f>CA_Spool!A438</f>
        <v>SAT</v>
      </c>
      <c r="C31" s="30">
        <f>CA_Spool!C441</f>
        <v>0</v>
      </c>
      <c r="D31" s="30">
        <f>CA_Spool!D441</f>
        <v>0</v>
      </c>
      <c r="E31" s="30">
        <f>CA_Spool!E441</f>
        <v>0</v>
      </c>
      <c r="F31" s="30">
        <f>CA_Spool!F441</f>
        <v>0</v>
      </c>
      <c r="G31" s="30">
        <f>CA_Spool!G441</f>
        <v>0</v>
      </c>
      <c r="H31" s="30">
        <f>CA_Spool!H441</f>
        <v>0</v>
      </c>
      <c r="I31" s="15">
        <f t="shared" si="0"/>
        <v>0</v>
      </c>
    </row>
    <row r="32" spans="1:9" ht="18" customHeight="1">
      <c r="A32" s="28">
        <f>CA_Spool!A452</f>
        <v>40811</v>
      </c>
      <c r="B32" s="29" t="str">
        <f>CA_Spool!A453</f>
        <v>SUN</v>
      </c>
      <c r="C32" s="30">
        <f>CA_Spool!C456</f>
        <v>0</v>
      </c>
      <c r="D32" s="30">
        <f>CA_Spool!D456</f>
        <v>0</v>
      </c>
      <c r="E32" s="30">
        <f>CA_Spool!E456</f>
        <v>0</v>
      </c>
      <c r="F32" s="30">
        <f>CA_Spool!F456</f>
        <v>0</v>
      </c>
      <c r="G32" s="30">
        <f>CA_Spool!G456</f>
        <v>0</v>
      </c>
      <c r="H32" s="30">
        <f>CA_Spool!H456</f>
        <v>0</v>
      </c>
      <c r="I32" s="15">
        <f t="shared" si="0"/>
        <v>0</v>
      </c>
    </row>
    <row r="33" spans="1:9" ht="18" customHeight="1">
      <c r="A33" s="28">
        <f>CA_Spool!A467</f>
        <v>40812</v>
      </c>
      <c r="B33" s="29" t="str">
        <f>CA_Spool!A468</f>
        <v>MON</v>
      </c>
      <c r="C33" s="30">
        <f>CA_Spool!C471</f>
        <v>0</v>
      </c>
      <c r="D33" s="30">
        <f>CA_Spool!D471</f>
        <v>0</v>
      </c>
      <c r="E33" s="30">
        <f>CA_Spool!E471</f>
        <v>0</v>
      </c>
      <c r="F33" s="30">
        <f>CA_Spool!F471</f>
        <v>0</v>
      </c>
      <c r="G33" s="30">
        <f>CA_Spool!G471</f>
        <v>0</v>
      </c>
      <c r="H33" s="30">
        <f>CA_Spool!H471</f>
        <v>0</v>
      </c>
      <c r="I33" s="15">
        <f t="shared" si="0"/>
        <v>0</v>
      </c>
    </row>
    <row r="34" spans="1:9" ht="18" customHeight="1">
      <c r="A34" s="28">
        <f>CA_Spool!A482</f>
        <v>40813</v>
      </c>
      <c r="B34" s="29" t="str">
        <f>CA_Spool!A483</f>
        <v>TUE</v>
      </c>
      <c r="C34" s="30">
        <f>CA_Spool!C486</f>
        <v>0</v>
      </c>
      <c r="D34" s="30">
        <f>CA_Spool!D486</f>
        <v>0</v>
      </c>
      <c r="E34" s="30">
        <f>CA_Spool!E486</f>
        <v>0</v>
      </c>
      <c r="F34" s="30">
        <f>CA_Spool!F486</f>
        <v>0</v>
      </c>
      <c r="G34" s="30">
        <f>CA_Spool!G486</f>
        <v>0</v>
      </c>
      <c r="H34" s="30">
        <f>CA_Spool!H486</f>
        <v>0</v>
      </c>
      <c r="I34" s="15">
        <f t="shared" si="0"/>
        <v>0</v>
      </c>
    </row>
    <row r="35" spans="1:9" ht="18" customHeight="1">
      <c r="A35" s="28">
        <f>CA_Spool!A497</f>
        <v>40814</v>
      </c>
      <c r="B35" s="29" t="str">
        <f>CA_Spool!A498</f>
        <v>WED</v>
      </c>
      <c r="C35" s="30">
        <f>CA_Spool!C501</f>
        <v>0</v>
      </c>
      <c r="D35" s="30">
        <f>CA_Spool!D501</f>
        <v>0</v>
      </c>
      <c r="E35" s="30">
        <f>CA_Spool!E501</f>
        <v>0</v>
      </c>
      <c r="F35" s="30">
        <f>CA_Spool!F501</f>
        <v>0</v>
      </c>
      <c r="G35" s="30">
        <f>CA_Spool!G501</f>
        <v>0</v>
      </c>
      <c r="H35" s="30">
        <f>CA_Spool!H501</f>
        <v>0</v>
      </c>
      <c r="I35" s="15">
        <f t="shared" si="0"/>
        <v>0</v>
      </c>
    </row>
    <row r="36" spans="1:9" ht="18" customHeight="1">
      <c r="A36" s="28">
        <f>CA_Spool!A512</f>
        <v>40815</v>
      </c>
      <c r="B36" s="29" t="str">
        <f>CA_Spool!A513</f>
        <v>THU</v>
      </c>
      <c r="C36" s="30">
        <f>CA_Spool!C516</f>
        <v>0</v>
      </c>
      <c r="D36" s="30">
        <f>CA_Spool!D516</f>
        <v>0</v>
      </c>
      <c r="E36" s="30">
        <f>CA_Spool!E516</f>
        <v>0</v>
      </c>
      <c r="F36" s="30">
        <f>CA_Spool!F516</f>
        <v>0</v>
      </c>
      <c r="G36" s="30">
        <f>CA_Spool!G516</f>
        <v>0</v>
      </c>
      <c r="H36" s="30">
        <f>CA_Spool!H516</f>
        <v>0</v>
      </c>
      <c r="I36" s="15">
        <f t="shared" si="0"/>
        <v>0</v>
      </c>
    </row>
    <row r="37" spans="1:9" ht="18" customHeight="1">
      <c r="A37" s="28">
        <f>CA_Spool!A527</f>
        <v>40816</v>
      </c>
      <c r="B37" s="29" t="str">
        <f>CA_Spool!A528</f>
        <v>FRI</v>
      </c>
      <c r="C37" s="30">
        <f>CA_Spool!C531</f>
        <v>0</v>
      </c>
      <c r="D37" s="30">
        <f>CA_Spool!D531</f>
        <v>0</v>
      </c>
      <c r="E37" s="30">
        <f>CA_Spool!E531</f>
        <v>0</v>
      </c>
      <c r="F37" s="30">
        <f>CA_Spool!F531</f>
        <v>0</v>
      </c>
      <c r="G37" s="30">
        <f>CA_Spool!G531</f>
        <v>0</v>
      </c>
      <c r="H37" s="30">
        <f>CA_Spool!H531</f>
        <v>0</v>
      </c>
      <c r="I37" s="15">
        <f t="shared" si="0"/>
        <v>0</v>
      </c>
    </row>
    <row r="38" spans="1:9" ht="18" customHeight="1">
      <c r="A38" s="28">
        <f>CA_Spool!A542</f>
        <v>40817</v>
      </c>
      <c r="B38" s="29" t="str">
        <f>CA_Spool!A543</f>
        <v>SAT</v>
      </c>
      <c r="C38" s="30">
        <f>CA_Spool!C546</f>
        <v>0</v>
      </c>
      <c r="D38" s="30">
        <f>CA_Spool!D546</f>
        <v>0</v>
      </c>
      <c r="E38" s="30">
        <f>CA_Spool!E546</f>
        <v>0</v>
      </c>
      <c r="F38" s="30">
        <f>CA_Spool!F546</f>
        <v>0</v>
      </c>
      <c r="G38" s="30">
        <f>CA_Spool!G546</f>
        <v>0</v>
      </c>
      <c r="H38" s="30">
        <f>CA_Spool!H546</f>
        <v>0</v>
      </c>
      <c r="I38" s="15">
        <f t="shared" si="0"/>
        <v>0</v>
      </c>
    </row>
    <row r="39" spans="1:9" ht="18" customHeight="1">
      <c r="A39" s="28">
        <f>CA_Spool!A557</f>
        <v>40818</v>
      </c>
      <c r="B39" s="29" t="str">
        <f>CA_Spool!A558</f>
        <v>SUN</v>
      </c>
      <c r="C39" s="30">
        <f>CA_Spool!C561</f>
        <v>0</v>
      </c>
      <c r="D39" s="30">
        <f>CA_Spool!D561</f>
        <v>0</v>
      </c>
      <c r="E39" s="30">
        <f>CA_Spool!E561</f>
        <v>0</v>
      </c>
      <c r="F39" s="30">
        <f>CA_Spool!F561</f>
        <v>0</v>
      </c>
      <c r="G39" s="30">
        <f>CA_Spool!G561</f>
        <v>0</v>
      </c>
      <c r="H39" s="30">
        <f>CA_Spool!H561</f>
        <v>0</v>
      </c>
      <c r="I39" s="15">
        <f t="shared" si="0"/>
        <v>0</v>
      </c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"/>
  <sheetViews>
    <sheetView zoomScale="90" zoomScaleNormal="90" workbookViewId="0" topLeftCell="A1">
      <selection activeCell="A1" sqref="A1:IV1"/>
    </sheetView>
  </sheetViews>
  <sheetFormatPr defaultColWidth="9.140625" defaultRowHeight="12.75"/>
  <cols>
    <col min="1" max="1" width="19.7109375" style="26" bestFit="1" customWidth="1"/>
    <col min="2" max="2" width="5.28125" style="31" customWidth="1"/>
    <col min="9" max="9" width="10.140625" style="0" customWidth="1"/>
  </cols>
  <sheetData>
    <row r="1" spans="1:9" ht="24.75" customHeight="1">
      <c r="A1" s="27" t="s">
        <v>0</v>
      </c>
      <c r="B1" s="1"/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3" t="s">
        <v>7</v>
      </c>
    </row>
    <row r="2" spans="1:9" ht="18" customHeight="1">
      <c r="A2" s="28">
        <f>CA_Spool!A2</f>
        <v>40781</v>
      </c>
      <c r="B2" s="29" t="str">
        <f>CA_Spool!A3</f>
        <v>FRI</v>
      </c>
      <c r="C2" s="30">
        <f>CA_Spool!C14</f>
        <v>2098</v>
      </c>
      <c r="D2" s="30">
        <f>CA_Spool!D14</f>
        <v>13396</v>
      </c>
      <c r="E2" s="30">
        <f>CA_Spool!E14</f>
        <v>24</v>
      </c>
      <c r="F2" s="30">
        <f>CA_Spool!F14</f>
        <v>279</v>
      </c>
      <c r="G2" s="30">
        <f>CA_Spool!G14</f>
        <v>15437</v>
      </c>
      <c r="H2" s="30">
        <f>CA_Spool!H14</f>
        <v>1</v>
      </c>
      <c r="I2" s="15">
        <f aca="true" t="shared" si="0" ref="I2:I39">C2+D2+E2-G2-H2</f>
        <v>80</v>
      </c>
    </row>
    <row r="3" spans="1:9" ht="18" customHeight="1">
      <c r="A3" s="28">
        <f>CA_Spool!A17</f>
        <v>40782</v>
      </c>
      <c r="B3" s="29" t="str">
        <f>CA_Spool!A18</f>
        <v>SAT</v>
      </c>
      <c r="C3" s="30">
        <f>CA_Spool!C29</f>
        <v>1381</v>
      </c>
      <c r="D3" s="30">
        <f>CA_Spool!D29</f>
        <v>8923</v>
      </c>
      <c r="E3" s="30">
        <f>CA_Spool!E29</f>
        <v>24</v>
      </c>
      <c r="F3" s="30">
        <f>CA_Spool!F29</f>
        <v>156</v>
      </c>
      <c r="G3" s="30">
        <f>CA_Spool!G29</f>
        <v>10304</v>
      </c>
      <c r="H3" s="30">
        <f>CA_Spool!H29</f>
        <v>0</v>
      </c>
      <c r="I3" s="15">
        <f t="shared" si="0"/>
        <v>24</v>
      </c>
    </row>
    <row r="4" spans="1:9" ht="18" customHeight="1">
      <c r="A4" s="28">
        <f>CA_Spool!A32</f>
        <v>40783</v>
      </c>
      <c r="B4" s="29" t="str">
        <f>CA_Spool!A33</f>
        <v>SUN</v>
      </c>
      <c r="C4" s="30">
        <f>CA_Spool!C44</f>
        <v>612</v>
      </c>
      <c r="D4" s="30">
        <f>CA_Spool!D44</f>
        <v>5787</v>
      </c>
      <c r="E4" s="30">
        <f>CA_Spool!E44</f>
        <v>24</v>
      </c>
      <c r="F4" s="30">
        <f>CA_Spool!F44</f>
        <v>182</v>
      </c>
      <c r="G4" s="30">
        <f>CA_Spool!G44</f>
        <v>6421</v>
      </c>
      <c r="H4" s="30">
        <f>CA_Spool!H44</f>
        <v>0</v>
      </c>
      <c r="I4" s="15">
        <f t="shared" si="0"/>
        <v>2</v>
      </c>
    </row>
    <row r="5" spans="1:9" ht="18" customHeight="1">
      <c r="A5" s="28">
        <f>CA_Spool!A47</f>
        <v>40784</v>
      </c>
      <c r="B5" s="29" t="str">
        <f>CA_Spool!A48</f>
        <v>MON</v>
      </c>
      <c r="C5" s="30">
        <f>CA_Spool!C59</f>
        <v>1131</v>
      </c>
      <c r="D5" s="30">
        <f>CA_Spool!D59</f>
        <v>8875</v>
      </c>
      <c r="E5" s="30">
        <f>CA_Spool!E59</f>
        <v>24</v>
      </c>
      <c r="F5" s="30">
        <f>CA_Spool!F59</f>
        <v>222</v>
      </c>
      <c r="G5" s="30">
        <f>CA_Spool!G59</f>
        <v>10001</v>
      </c>
      <c r="H5" s="30">
        <f>CA_Spool!H59</f>
        <v>7</v>
      </c>
      <c r="I5" s="15">
        <f t="shared" si="0"/>
        <v>22</v>
      </c>
    </row>
    <row r="6" spans="1:9" ht="18" customHeight="1">
      <c r="A6" s="28">
        <f>CA_Spool!A62</f>
        <v>40785</v>
      </c>
      <c r="B6" s="29" t="str">
        <f>CA_Spool!A63</f>
        <v>TUE</v>
      </c>
      <c r="C6" s="30">
        <f>CA_Spool!C74</f>
        <v>3085</v>
      </c>
      <c r="D6" s="30">
        <f>CA_Spool!D74</f>
        <v>18114</v>
      </c>
      <c r="E6" s="30">
        <f>CA_Spool!E74</f>
        <v>24</v>
      </c>
      <c r="F6" s="30">
        <f>CA_Spool!F74</f>
        <v>337</v>
      </c>
      <c r="G6" s="30">
        <f>CA_Spool!G74</f>
        <v>21135</v>
      </c>
      <c r="H6" s="30">
        <f>CA_Spool!H74</f>
        <v>1</v>
      </c>
      <c r="I6" s="15">
        <f t="shared" si="0"/>
        <v>87</v>
      </c>
    </row>
    <row r="7" spans="1:9" ht="18" customHeight="1">
      <c r="A7" s="28">
        <f>CA_Spool!A77</f>
        <v>40786</v>
      </c>
      <c r="B7" s="29" t="str">
        <f>CA_Spool!A78</f>
        <v>WED</v>
      </c>
      <c r="C7" s="30">
        <f>CA_Spool!C89</f>
        <v>2409</v>
      </c>
      <c r="D7" s="30">
        <f>CA_Spool!D89</f>
        <v>15090</v>
      </c>
      <c r="E7" s="30">
        <f>CA_Spool!E89</f>
        <v>24</v>
      </c>
      <c r="F7" s="30">
        <f>CA_Spool!F89</f>
        <v>273</v>
      </c>
      <c r="G7" s="30">
        <f>CA_Spool!G89</f>
        <v>17494</v>
      </c>
      <c r="H7" s="30">
        <f>CA_Spool!H89</f>
        <v>2</v>
      </c>
      <c r="I7" s="15">
        <f t="shared" si="0"/>
        <v>27</v>
      </c>
    </row>
    <row r="8" spans="1:9" ht="18" customHeight="1">
      <c r="A8" s="28">
        <f>CA_Spool!A92</f>
        <v>40787</v>
      </c>
      <c r="B8" s="29" t="str">
        <f>CA_Spool!A93</f>
        <v>THU</v>
      </c>
      <c r="C8" s="30">
        <f>CA_Spool!C104</f>
        <v>2148</v>
      </c>
      <c r="D8" s="30">
        <f>CA_Spool!D104</f>
        <v>15293</v>
      </c>
      <c r="E8" s="30">
        <f>CA_Spool!E104</f>
        <v>24</v>
      </c>
      <c r="F8" s="30">
        <f>CA_Spool!F104</f>
        <v>234</v>
      </c>
      <c r="G8" s="30">
        <f>CA_Spool!G104</f>
        <v>17439</v>
      </c>
      <c r="H8" s="30">
        <f>CA_Spool!H104</f>
        <v>0</v>
      </c>
      <c r="I8" s="15">
        <f t="shared" si="0"/>
        <v>26</v>
      </c>
    </row>
    <row r="9" spans="1:9" ht="18" customHeight="1">
      <c r="A9" s="28">
        <f>CA_Spool!A107</f>
        <v>40788</v>
      </c>
      <c r="B9" s="29" t="str">
        <f>CA_Spool!A108</f>
        <v>FRI</v>
      </c>
      <c r="C9" s="30">
        <f>CA_Spool!C119</f>
        <v>1830</v>
      </c>
      <c r="D9" s="30">
        <f>CA_Spool!D119</f>
        <v>14358</v>
      </c>
      <c r="E9" s="30">
        <f>CA_Spool!E119</f>
        <v>24</v>
      </c>
      <c r="F9" s="30">
        <f>CA_Spool!F119</f>
        <v>277</v>
      </c>
      <c r="G9" s="30">
        <f>CA_Spool!G119</f>
        <v>16143</v>
      </c>
      <c r="H9" s="30">
        <f>CA_Spool!H119</f>
        <v>1</v>
      </c>
      <c r="I9" s="15">
        <f t="shared" si="0"/>
        <v>68</v>
      </c>
    </row>
    <row r="10" spans="1:9" ht="18" customHeight="1">
      <c r="A10" s="28">
        <f>CA_Spool!A122</f>
        <v>40789</v>
      </c>
      <c r="B10" s="29" t="str">
        <f>CA_Spool!A123</f>
        <v>SAT</v>
      </c>
      <c r="C10" s="30">
        <f>CA_Spool!C134</f>
        <v>537</v>
      </c>
      <c r="D10" s="30">
        <f>CA_Spool!D134</f>
        <v>5535</v>
      </c>
      <c r="E10" s="30">
        <f>CA_Spool!E134</f>
        <v>24</v>
      </c>
      <c r="F10" s="30">
        <f>CA_Spool!F134</f>
        <v>128</v>
      </c>
      <c r="G10" s="30">
        <f>CA_Spool!G134</f>
        <v>6082</v>
      </c>
      <c r="H10" s="30">
        <f>CA_Spool!H134</f>
        <v>0</v>
      </c>
      <c r="I10" s="15">
        <f t="shared" si="0"/>
        <v>14</v>
      </c>
    </row>
    <row r="11" spans="1:9" ht="18" customHeight="1">
      <c r="A11" s="28">
        <f>CA_Spool!A137</f>
        <v>40790</v>
      </c>
      <c r="B11" s="29" t="str">
        <f>CA_Spool!A138</f>
        <v>SUN</v>
      </c>
      <c r="C11" s="30">
        <f>CA_Spool!C149</f>
        <v>537</v>
      </c>
      <c r="D11" s="30">
        <f>CA_Spool!D149</f>
        <v>5535</v>
      </c>
      <c r="E11" s="30">
        <f>CA_Spool!E149</f>
        <v>24</v>
      </c>
      <c r="F11" s="30">
        <f>CA_Spool!F149</f>
        <v>128</v>
      </c>
      <c r="G11" s="30">
        <f>CA_Spool!G149</f>
        <v>6082</v>
      </c>
      <c r="H11" s="30">
        <f>CA_Spool!H149</f>
        <v>0</v>
      </c>
      <c r="I11" s="15">
        <f t="shared" si="0"/>
        <v>14</v>
      </c>
    </row>
    <row r="12" spans="1:9" ht="18" customHeight="1">
      <c r="A12" s="28">
        <f>CA_Spool!A152</f>
        <v>40791</v>
      </c>
      <c r="B12" s="29" t="str">
        <f>CA_Spool!A153</f>
        <v>MON</v>
      </c>
      <c r="C12" s="30">
        <f>CA_Spool!C164</f>
        <v>2674</v>
      </c>
      <c r="D12" s="30">
        <f>CA_Spool!D164</f>
        <v>15473</v>
      </c>
      <c r="E12" s="30">
        <f>CA_Spool!E164</f>
        <v>24</v>
      </c>
      <c r="F12" s="30">
        <f>CA_Spool!F164</f>
        <v>301</v>
      </c>
      <c r="G12" s="30">
        <f>CA_Spool!G164</f>
        <v>18137</v>
      </c>
      <c r="H12" s="30">
        <f>CA_Spool!H164</f>
        <v>1</v>
      </c>
      <c r="I12" s="15">
        <f t="shared" si="0"/>
        <v>33</v>
      </c>
    </row>
    <row r="13" spans="1:9" ht="18" customHeight="1">
      <c r="A13" s="28">
        <f>CA_Spool!A167</f>
        <v>40792</v>
      </c>
      <c r="B13" s="29" t="str">
        <f>CA_Spool!A168</f>
        <v>TUE</v>
      </c>
      <c r="C13" s="30">
        <f>CA_Spool!C179</f>
        <v>2674</v>
      </c>
      <c r="D13" s="30">
        <f>CA_Spool!D179</f>
        <v>15473</v>
      </c>
      <c r="E13" s="30">
        <f>CA_Spool!E179</f>
        <v>24</v>
      </c>
      <c r="F13" s="30">
        <f>CA_Spool!F179</f>
        <v>301</v>
      </c>
      <c r="G13" s="30">
        <f>CA_Spool!G179</f>
        <v>18137</v>
      </c>
      <c r="H13" s="30">
        <f>CA_Spool!H179</f>
        <v>1</v>
      </c>
      <c r="I13" s="15">
        <f t="shared" si="0"/>
        <v>33</v>
      </c>
    </row>
    <row r="14" spans="1:9" ht="18" customHeight="1">
      <c r="A14" s="28">
        <f>CA_Spool!A182</f>
        <v>40793</v>
      </c>
      <c r="B14" s="29" t="str">
        <f>CA_Spool!A183</f>
        <v>WED</v>
      </c>
      <c r="C14" s="30">
        <f>CA_Spool!C194</f>
        <v>2031</v>
      </c>
      <c r="D14" s="30">
        <f>CA_Spool!D194</f>
        <v>14204</v>
      </c>
      <c r="E14" s="30">
        <f>CA_Spool!E194</f>
        <v>24</v>
      </c>
      <c r="F14" s="30">
        <f>CA_Spool!F194</f>
        <v>323</v>
      </c>
      <c r="G14" s="30">
        <f>CA_Spool!G194</f>
        <v>16237</v>
      </c>
      <c r="H14" s="30">
        <f>CA_Spool!H194</f>
        <v>0</v>
      </c>
      <c r="I14" s="15">
        <f t="shared" si="0"/>
        <v>22</v>
      </c>
    </row>
    <row r="15" spans="1:9" ht="18" customHeight="1">
      <c r="A15" s="28">
        <f>CA_Spool!A197</f>
        <v>40794</v>
      </c>
      <c r="B15" s="29" t="str">
        <f>CA_Spool!A198</f>
        <v>THU</v>
      </c>
      <c r="C15" s="30">
        <f>CA_Spool!C209</f>
        <v>2039</v>
      </c>
      <c r="D15" s="30">
        <f>CA_Spool!D209</f>
        <v>14381</v>
      </c>
      <c r="E15" s="30">
        <f>CA_Spool!E209</f>
        <v>24</v>
      </c>
      <c r="F15" s="30">
        <f>CA_Spool!F209</f>
        <v>295</v>
      </c>
      <c r="G15" s="30">
        <f>CA_Spool!G209</f>
        <v>16413</v>
      </c>
      <c r="H15" s="30">
        <f>CA_Spool!H209</f>
        <v>1</v>
      </c>
      <c r="I15" s="15">
        <f t="shared" si="0"/>
        <v>30</v>
      </c>
    </row>
    <row r="16" spans="1:9" ht="18" customHeight="1">
      <c r="A16" s="28">
        <f>CA_Spool!A212</f>
        <v>40795</v>
      </c>
      <c r="B16" s="29" t="str">
        <f>CA_Spool!A213</f>
        <v>FRI</v>
      </c>
      <c r="C16" s="30">
        <f>CA_Spool!C224</f>
        <v>1955</v>
      </c>
      <c r="D16" s="30">
        <f>CA_Spool!D224</f>
        <v>14665</v>
      </c>
      <c r="E16" s="30">
        <f>CA_Spool!E224</f>
        <v>24</v>
      </c>
      <c r="F16" s="30">
        <f>CA_Spool!F224</f>
        <v>212</v>
      </c>
      <c r="G16" s="30">
        <f>CA_Spool!G224</f>
        <v>16626</v>
      </c>
      <c r="H16" s="30">
        <f>CA_Spool!H224</f>
        <v>1</v>
      </c>
      <c r="I16" s="15">
        <f t="shared" si="0"/>
        <v>17</v>
      </c>
    </row>
    <row r="17" spans="1:9" ht="18" customHeight="1">
      <c r="A17" s="28">
        <f>CA_Spool!A227</f>
        <v>40796</v>
      </c>
      <c r="B17" s="29" t="str">
        <f>CA_Spool!A228</f>
        <v>SAT</v>
      </c>
      <c r="C17" s="30">
        <f>CA_Spool!C239</f>
        <v>1152</v>
      </c>
      <c r="D17" s="30">
        <f>CA_Spool!D239</f>
        <v>9580</v>
      </c>
      <c r="E17" s="30">
        <f>CA_Spool!E239</f>
        <v>24</v>
      </c>
      <c r="F17" s="30">
        <f>CA_Spool!F239</f>
        <v>130</v>
      </c>
      <c r="G17" s="30">
        <f>CA_Spool!G239</f>
        <v>10740</v>
      </c>
      <c r="H17" s="30">
        <f>CA_Spool!H239</f>
        <v>0</v>
      </c>
      <c r="I17" s="15">
        <f t="shared" si="0"/>
        <v>16</v>
      </c>
    </row>
    <row r="18" spans="1:9" ht="18" customHeight="1">
      <c r="A18" s="28">
        <f>CA_Spool!A242</f>
        <v>40797</v>
      </c>
      <c r="B18" s="29" t="str">
        <f>CA_Spool!A243</f>
        <v>SUN</v>
      </c>
      <c r="C18" s="30">
        <f>CA_Spool!C254</f>
        <v>576</v>
      </c>
      <c r="D18" s="30">
        <f>CA_Spool!D254</f>
        <v>5692</v>
      </c>
      <c r="E18" s="30">
        <f>CA_Spool!E254</f>
        <v>24</v>
      </c>
      <c r="F18" s="30">
        <f>CA_Spool!F254</f>
        <v>165</v>
      </c>
      <c r="G18" s="30">
        <f>CA_Spool!G254</f>
        <v>6287</v>
      </c>
      <c r="H18" s="30">
        <f>CA_Spool!H254</f>
        <v>0</v>
      </c>
      <c r="I18" s="15">
        <f t="shared" si="0"/>
        <v>5</v>
      </c>
    </row>
    <row r="19" spans="1:9" ht="18" customHeight="1">
      <c r="A19" s="28">
        <f>CA_Spool!A257</f>
        <v>40798</v>
      </c>
      <c r="B19" s="29" t="str">
        <f>CA_Spool!A258</f>
        <v>MON</v>
      </c>
      <c r="C19" s="30">
        <f>CA_Spool!C269</f>
        <v>1931</v>
      </c>
      <c r="D19" s="30">
        <f>CA_Spool!D269</f>
        <v>18073</v>
      </c>
      <c r="E19" s="30">
        <f>CA_Spool!E269</f>
        <v>24</v>
      </c>
      <c r="F19" s="30">
        <f>CA_Spool!F269</f>
        <v>294</v>
      </c>
      <c r="G19" s="30">
        <f>CA_Spool!G269</f>
        <v>20001</v>
      </c>
      <c r="H19" s="30">
        <f>CA_Spool!H269</f>
        <v>1</v>
      </c>
      <c r="I19" s="15">
        <f t="shared" si="0"/>
        <v>26</v>
      </c>
    </row>
    <row r="20" spans="1:9" ht="18" customHeight="1">
      <c r="A20" s="28">
        <f>CA_Spool!A272</f>
        <v>40799</v>
      </c>
      <c r="B20" s="29" t="str">
        <f>CA_Spool!A273</f>
        <v>TUE</v>
      </c>
      <c r="C20" s="30">
        <f>CA_Spool!C284</f>
        <v>2729</v>
      </c>
      <c r="D20" s="30">
        <f>CA_Spool!D284</f>
        <v>15387</v>
      </c>
      <c r="E20" s="30">
        <f>CA_Spool!E284</f>
        <v>24</v>
      </c>
      <c r="F20" s="30">
        <f>CA_Spool!F284</f>
        <v>348</v>
      </c>
      <c r="G20" s="30">
        <f>CA_Spool!G284</f>
        <v>18020</v>
      </c>
      <c r="H20" s="30">
        <f>CA_Spool!H284</f>
        <v>1</v>
      </c>
      <c r="I20" s="15">
        <f t="shared" si="0"/>
        <v>119</v>
      </c>
    </row>
    <row r="21" spans="1:9" ht="18" customHeight="1">
      <c r="A21" s="28">
        <f>CA_Spool!A287</f>
        <v>40800</v>
      </c>
      <c r="B21" s="29" t="str">
        <f>CA_Spool!A288</f>
        <v>WED</v>
      </c>
      <c r="C21" s="30">
        <f>CA_Spool!C299</f>
        <v>1666</v>
      </c>
      <c r="D21" s="30">
        <f>CA_Spool!D299</f>
        <v>15071</v>
      </c>
      <c r="E21" s="30">
        <f>CA_Spool!E299</f>
        <v>24</v>
      </c>
      <c r="F21" s="30">
        <f>CA_Spool!F299</f>
        <v>363</v>
      </c>
      <c r="G21" s="30">
        <f>CA_Spool!G299</f>
        <v>16651</v>
      </c>
      <c r="H21" s="30">
        <f>CA_Spool!H299</f>
        <v>1</v>
      </c>
      <c r="I21" s="15">
        <f t="shared" si="0"/>
        <v>109</v>
      </c>
    </row>
    <row r="22" spans="1:9" ht="18" customHeight="1">
      <c r="A22" s="28">
        <f>CA_Spool!A302</f>
        <v>40801</v>
      </c>
      <c r="B22" s="29" t="str">
        <f>CA_Spool!A303</f>
        <v>THU</v>
      </c>
      <c r="C22" s="30">
        <f>CA_Spool!C314</f>
        <v>0</v>
      </c>
      <c r="D22" s="30">
        <f>CA_Spool!D314</f>
        <v>0</v>
      </c>
      <c r="E22" s="30">
        <f>CA_Spool!E314</f>
        <v>0</v>
      </c>
      <c r="F22" s="30">
        <f>CA_Spool!F314</f>
        <v>0</v>
      </c>
      <c r="G22" s="30">
        <f>CA_Spool!G314</f>
        <v>0</v>
      </c>
      <c r="H22" s="30">
        <f>CA_Spool!H314</f>
        <v>0</v>
      </c>
      <c r="I22" s="15">
        <f t="shared" si="0"/>
        <v>0</v>
      </c>
    </row>
    <row r="23" spans="1:9" ht="18" customHeight="1">
      <c r="A23" s="28">
        <f>CA_Spool!A317</f>
        <v>40802</v>
      </c>
      <c r="B23" s="29" t="str">
        <f>CA_Spool!A318</f>
        <v>FRI</v>
      </c>
      <c r="C23" s="30">
        <f>CA_Spool!C329</f>
        <v>0</v>
      </c>
      <c r="D23" s="30">
        <f>CA_Spool!D329</f>
        <v>0</v>
      </c>
      <c r="E23" s="30">
        <f>CA_Spool!E329</f>
        <v>0</v>
      </c>
      <c r="F23" s="30">
        <f>CA_Spool!F329</f>
        <v>0</v>
      </c>
      <c r="G23" s="30">
        <f>CA_Spool!G329</f>
        <v>0</v>
      </c>
      <c r="H23" s="30">
        <f>CA_Spool!H329</f>
        <v>0</v>
      </c>
      <c r="I23" s="15">
        <f t="shared" si="0"/>
        <v>0</v>
      </c>
    </row>
    <row r="24" spans="1:9" ht="18" customHeight="1">
      <c r="A24" s="28">
        <f>CA_Spool!A332</f>
        <v>40803</v>
      </c>
      <c r="B24" s="29" t="str">
        <f>CA_Spool!A333</f>
        <v>SAT</v>
      </c>
      <c r="C24" s="30">
        <f>CA_Spool!C344</f>
        <v>0</v>
      </c>
      <c r="D24" s="30">
        <f>CA_Spool!D344</f>
        <v>0</v>
      </c>
      <c r="E24" s="30">
        <f>CA_Spool!E344</f>
        <v>0</v>
      </c>
      <c r="F24" s="30">
        <f>CA_Spool!F344</f>
        <v>0</v>
      </c>
      <c r="G24" s="30">
        <f>CA_Spool!G344</f>
        <v>0</v>
      </c>
      <c r="H24" s="30">
        <f>CA_Spool!H344</f>
        <v>0</v>
      </c>
      <c r="I24" s="15">
        <f t="shared" si="0"/>
        <v>0</v>
      </c>
    </row>
    <row r="25" spans="1:9" ht="18" customHeight="1">
      <c r="A25" s="28">
        <f>CA_Spool!A347</f>
        <v>40804</v>
      </c>
      <c r="B25" s="29" t="str">
        <f>CA_Spool!A348</f>
        <v>SUN</v>
      </c>
      <c r="C25" s="30">
        <f>CA_Spool!C359</f>
        <v>0</v>
      </c>
      <c r="D25" s="30">
        <f>CA_Spool!D359</f>
        <v>0</v>
      </c>
      <c r="E25" s="30">
        <f>CA_Spool!E359</f>
        <v>0</v>
      </c>
      <c r="F25" s="30">
        <f>CA_Spool!F359</f>
        <v>0</v>
      </c>
      <c r="G25" s="30">
        <f>CA_Spool!G359</f>
        <v>0</v>
      </c>
      <c r="H25" s="30">
        <f>CA_Spool!H359</f>
        <v>0</v>
      </c>
      <c r="I25" s="15">
        <f t="shared" si="0"/>
        <v>0</v>
      </c>
    </row>
    <row r="26" spans="1:9" ht="18" customHeight="1">
      <c r="A26" s="28">
        <f>CA_Spool!A362</f>
        <v>40805</v>
      </c>
      <c r="B26" s="29" t="str">
        <f>CA_Spool!A363</f>
        <v>MON</v>
      </c>
      <c r="C26" s="30">
        <f>CA_Spool!C374</f>
        <v>0</v>
      </c>
      <c r="D26" s="30">
        <f>CA_Spool!D374</f>
        <v>0</v>
      </c>
      <c r="E26" s="30">
        <f>CA_Spool!E374</f>
        <v>0</v>
      </c>
      <c r="F26" s="30">
        <f>CA_Spool!F374</f>
        <v>0</v>
      </c>
      <c r="G26" s="30">
        <f>CA_Spool!G374</f>
        <v>0</v>
      </c>
      <c r="H26" s="30">
        <f>CA_Spool!H374</f>
        <v>0</v>
      </c>
      <c r="I26" s="15">
        <f t="shared" si="0"/>
        <v>0</v>
      </c>
    </row>
    <row r="27" spans="1:9" ht="18" customHeight="1">
      <c r="A27" s="28">
        <f>CA_Spool!A377</f>
        <v>40806</v>
      </c>
      <c r="B27" s="29" t="str">
        <f>CA_Spool!A378</f>
        <v>TUE</v>
      </c>
      <c r="C27" s="30">
        <f>CA_Spool!C389</f>
        <v>0</v>
      </c>
      <c r="D27" s="30">
        <f>CA_Spool!D389</f>
        <v>0</v>
      </c>
      <c r="E27" s="30">
        <f>CA_Spool!E389</f>
        <v>0</v>
      </c>
      <c r="F27" s="30">
        <f>CA_Spool!F389</f>
        <v>0</v>
      </c>
      <c r="G27" s="30">
        <f>CA_Spool!G389</f>
        <v>0</v>
      </c>
      <c r="H27" s="30">
        <f>CA_Spool!H389</f>
        <v>0</v>
      </c>
      <c r="I27" s="15">
        <f t="shared" si="0"/>
        <v>0</v>
      </c>
    </row>
    <row r="28" spans="1:9" ht="18" customHeight="1">
      <c r="A28" s="28">
        <f>CA_Spool!A392</f>
        <v>40807</v>
      </c>
      <c r="B28" s="29" t="str">
        <f>CA_Spool!A393</f>
        <v>WED</v>
      </c>
      <c r="C28" s="30">
        <f>CA_Spool!C404</f>
        <v>0</v>
      </c>
      <c r="D28" s="30">
        <f>CA_Spool!D404</f>
        <v>0</v>
      </c>
      <c r="E28" s="30">
        <f>CA_Spool!E404</f>
        <v>0</v>
      </c>
      <c r="F28" s="30">
        <f>CA_Spool!F404</f>
        <v>0</v>
      </c>
      <c r="G28" s="30">
        <f>CA_Spool!G404</f>
        <v>0</v>
      </c>
      <c r="H28" s="30">
        <f>CA_Spool!H404</f>
        <v>0</v>
      </c>
      <c r="I28" s="15">
        <f t="shared" si="0"/>
        <v>0</v>
      </c>
    </row>
    <row r="29" spans="1:9" ht="18" customHeight="1">
      <c r="A29" s="28">
        <f>CA_Spool!A407</f>
        <v>40808</v>
      </c>
      <c r="B29" s="29" t="str">
        <f>CA_Spool!A408</f>
        <v>THU</v>
      </c>
      <c r="C29" s="30">
        <f>CA_Spool!C419</f>
        <v>0</v>
      </c>
      <c r="D29" s="30">
        <f>CA_Spool!D419</f>
        <v>0</v>
      </c>
      <c r="E29" s="30">
        <f>CA_Spool!E419</f>
        <v>0</v>
      </c>
      <c r="F29" s="30">
        <f>CA_Spool!F419</f>
        <v>0</v>
      </c>
      <c r="G29" s="30">
        <f>CA_Spool!G419</f>
        <v>0</v>
      </c>
      <c r="H29" s="30">
        <f>CA_Spool!H419</f>
        <v>0</v>
      </c>
      <c r="I29" s="15">
        <f t="shared" si="0"/>
        <v>0</v>
      </c>
    </row>
    <row r="30" spans="1:9" ht="18" customHeight="1">
      <c r="A30" s="28">
        <f>CA_Spool!A422</f>
        <v>40809</v>
      </c>
      <c r="B30" s="29" t="str">
        <f>CA_Spool!A423</f>
        <v>FRI</v>
      </c>
      <c r="C30" s="30">
        <f>CA_Spool!C434</f>
        <v>0</v>
      </c>
      <c r="D30" s="30">
        <f>CA_Spool!D434</f>
        <v>0</v>
      </c>
      <c r="E30" s="30">
        <f>CA_Spool!E434</f>
        <v>0</v>
      </c>
      <c r="F30" s="30">
        <f>CA_Spool!F434</f>
        <v>0</v>
      </c>
      <c r="G30" s="30">
        <f>CA_Spool!G434</f>
        <v>0</v>
      </c>
      <c r="H30" s="30">
        <f>CA_Spool!H434</f>
        <v>0</v>
      </c>
      <c r="I30" s="15">
        <f t="shared" si="0"/>
        <v>0</v>
      </c>
    </row>
    <row r="31" spans="1:9" ht="18" customHeight="1">
      <c r="A31" s="28">
        <f>CA_Spool!A437</f>
        <v>40810</v>
      </c>
      <c r="B31" s="29" t="str">
        <f>CA_Spool!A438</f>
        <v>SAT</v>
      </c>
      <c r="C31" s="30">
        <f>CA_Spool!C449</f>
        <v>0</v>
      </c>
      <c r="D31" s="30">
        <f>CA_Spool!D449</f>
        <v>0</v>
      </c>
      <c r="E31" s="30">
        <f>CA_Spool!E449</f>
        <v>0</v>
      </c>
      <c r="F31" s="30">
        <f>CA_Spool!F449</f>
        <v>0</v>
      </c>
      <c r="G31" s="30">
        <f>CA_Spool!G449</f>
        <v>0</v>
      </c>
      <c r="H31" s="30">
        <f>CA_Spool!H449</f>
        <v>0</v>
      </c>
      <c r="I31" s="15">
        <f t="shared" si="0"/>
        <v>0</v>
      </c>
    </row>
    <row r="32" spans="1:9" ht="18" customHeight="1">
      <c r="A32" s="28">
        <f>CA_Spool!A452</f>
        <v>40811</v>
      </c>
      <c r="B32" s="29" t="str">
        <f>CA_Spool!A453</f>
        <v>SUN</v>
      </c>
      <c r="C32" s="30">
        <f>CA_Spool!C464</f>
        <v>0</v>
      </c>
      <c r="D32" s="30">
        <f>CA_Spool!D464</f>
        <v>0</v>
      </c>
      <c r="E32" s="30">
        <f>CA_Spool!E464</f>
        <v>0</v>
      </c>
      <c r="F32" s="30">
        <f>CA_Spool!F464</f>
        <v>0</v>
      </c>
      <c r="G32" s="30">
        <f>CA_Spool!G464</f>
        <v>0</v>
      </c>
      <c r="H32" s="30">
        <f>CA_Spool!H464</f>
        <v>0</v>
      </c>
      <c r="I32" s="15">
        <f t="shared" si="0"/>
        <v>0</v>
      </c>
    </row>
    <row r="33" spans="1:9" ht="18" customHeight="1">
      <c r="A33" s="28">
        <f>CA_Spool!A467</f>
        <v>40812</v>
      </c>
      <c r="B33" s="29" t="str">
        <f>CA_Spool!A468</f>
        <v>MON</v>
      </c>
      <c r="C33" s="30">
        <f>CA_Spool!C479</f>
        <v>0</v>
      </c>
      <c r="D33" s="30">
        <f>CA_Spool!D479</f>
        <v>0</v>
      </c>
      <c r="E33" s="30">
        <f>CA_Spool!E479</f>
        <v>0</v>
      </c>
      <c r="F33" s="30">
        <f>CA_Spool!F479</f>
        <v>0</v>
      </c>
      <c r="G33" s="30">
        <f>CA_Spool!G479</f>
        <v>0</v>
      </c>
      <c r="H33" s="30">
        <f>CA_Spool!H479</f>
        <v>0</v>
      </c>
      <c r="I33" s="15">
        <f t="shared" si="0"/>
        <v>0</v>
      </c>
    </row>
    <row r="34" spans="1:9" ht="18" customHeight="1">
      <c r="A34" s="28">
        <f>CA_Spool!A482</f>
        <v>40813</v>
      </c>
      <c r="B34" s="29" t="str">
        <f>CA_Spool!A483</f>
        <v>TUE</v>
      </c>
      <c r="C34" s="30">
        <f>CA_Spool!C494</f>
        <v>0</v>
      </c>
      <c r="D34" s="30">
        <f>CA_Spool!D494</f>
        <v>0</v>
      </c>
      <c r="E34" s="30">
        <f>CA_Spool!E494</f>
        <v>0</v>
      </c>
      <c r="F34" s="30">
        <f>CA_Spool!F494</f>
        <v>0</v>
      </c>
      <c r="G34" s="30">
        <f>CA_Spool!G494</f>
        <v>0</v>
      </c>
      <c r="H34" s="30">
        <f>CA_Spool!H494</f>
        <v>0</v>
      </c>
      <c r="I34" s="15">
        <f t="shared" si="0"/>
        <v>0</v>
      </c>
    </row>
    <row r="35" spans="1:9" ht="18" customHeight="1">
      <c r="A35" s="28">
        <f>CA_Spool!A497</f>
        <v>40814</v>
      </c>
      <c r="B35" s="29" t="str">
        <f>CA_Spool!A498</f>
        <v>WED</v>
      </c>
      <c r="C35" s="30">
        <f>CA_Spool!C509</f>
        <v>0</v>
      </c>
      <c r="D35" s="30">
        <f>CA_Spool!D509</f>
        <v>0</v>
      </c>
      <c r="E35" s="30">
        <f>CA_Spool!E509</f>
        <v>0</v>
      </c>
      <c r="F35" s="30">
        <f>CA_Spool!F509</f>
        <v>0</v>
      </c>
      <c r="G35" s="30">
        <f>CA_Spool!G509</f>
        <v>0</v>
      </c>
      <c r="H35" s="30">
        <f>CA_Spool!H509</f>
        <v>0</v>
      </c>
      <c r="I35" s="15">
        <f t="shared" si="0"/>
        <v>0</v>
      </c>
    </row>
    <row r="36" spans="1:9" ht="18" customHeight="1">
      <c r="A36" s="28">
        <f>CA_Spool!A512</f>
        <v>40815</v>
      </c>
      <c r="B36" s="29" t="str">
        <f>CA_Spool!A513</f>
        <v>THU</v>
      </c>
      <c r="C36" s="30">
        <f>CA_Spool!C524</f>
        <v>0</v>
      </c>
      <c r="D36" s="30">
        <f>CA_Spool!D524</f>
        <v>0</v>
      </c>
      <c r="E36" s="30">
        <f>CA_Spool!E524</f>
        <v>0</v>
      </c>
      <c r="F36" s="30">
        <f>CA_Spool!F524</f>
        <v>0</v>
      </c>
      <c r="G36" s="30">
        <f>CA_Spool!G524</f>
        <v>0</v>
      </c>
      <c r="H36" s="30">
        <f>CA_Spool!H524</f>
        <v>0</v>
      </c>
      <c r="I36" s="15">
        <f t="shared" si="0"/>
        <v>0</v>
      </c>
    </row>
    <row r="37" spans="1:9" ht="18" customHeight="1">
      <c r="A37" s="28">
        <f>CA_Spool!A527</f>
        <v>40816</v>
      </c>
      <c r="B37" s="29" t="str">
        <f>CA_Spool!A528</f>
        <v>FRI</v>
      </c>
      <c r="C37" s="30">
        <f>CA_Spool!C539</f>
        <v>0</v>
      </c>
      <c r="D37" s="30">
        <f>CA_Spool!D539</f>
        <v>0</v>
      </c>
      <c r="E37" s="30">
        <f>CA_Spool!E539</f>
        <v>0</v>
      </c>
      <c r="F37" s="30">
        <f>CA_Spool!F539</f>
        <v>0</v>
      </c>
      <c r="G37" s="30">
        <f>CA_Spool!G539</f>
        <v>0</v>
      </c>
      <c r="H37" s="30">
        <f>CA_Spool!H539</f>
        <v>0</v>
      </c>
      <c r="I37" s="15">
        <f t="shared" si="0"/>
        <v>0</v>
      </c>
    </row>
    <row r="38" spans="1:9" ht="18" customHeight="1">
      <c r="A38" s="28">
        <f>CA_Spool!A542</f>
        <v>40817</v>
      </c>
      <c r="B38" s="29" t="str">
        <f>CA_Spool!A543</f>
        <v>SAT</v>
      </c>
      <c r="C38" s="30">
        <f>CA_Spool!C554</f>
        <v>0</v>
      </c>
      <c r="D38" s="30">
        <f>CA_Spool!D554</f>
        <v>0</v>
      </c>
      <c r="E38" s="30">
        <f>CA_Spool!E554</f>
        <v>0</v>
      </c>
      <c r="F38" s="30">
        <f>CA_Spool!F554</f>
        <v>0</v>
      </c>
      <c r="G38" s="30">
        <f>CA_Spool!G554</f>
        <v>0</v>
      </c>
      <c r="H38" s="30">
        <f>CA_Spool!H554</f>
        <v>0</v>
      </c>
      <c r="I38" s="15">
        <f t="shared" si="0"/>
        <v>0</v>
      </c>
    </row>
    <row r="39" spans="1:9" ht="18" customHeight="1">
      <c r="A39" s="28">
        <f>CA_Spool!A557</f>
        <v>40818</v>
      </c>
      <c r="B39" s="29" t="str">
        <f>CA_Spool!A558</f>
        <v>SUN</v>
      </c>
      <c r="C39" s="30">
        <f>CA_Spool!C569</f>
        <v>0</v>
      </c>
      <c r="D39" s="30">
        <f>CA_Spool!D569</f>
        <v>0</v>
      </c>
      <c r="E39" s="30">
        <f>CA_Spool!E569</f>
        <v>0</v>
      </c>
      <c r="F39" s="30">
        <f>CA_Spool!F569</f>
        <v>0</v>
      </c>
      <c r="G39" s="30">
        <f>CA_Spool!G569</f>
        <v>0</v>
      </c>
      <c r="H39" s="30">
        <f>CA_Spool!H569</f>
        <v>0</v>
      </c>
      <c r="I39" s="15">
        <f t="shared" si="0"/>
        <v>0</v>
      </c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9"/>
  <sheetViews>
    <sheetView zoomScale="90" zoomScaleNormal="90" workbookViewId="0" topLeftCell="A1">
      <selection activeCell="A1" sqref="A1:A16384"/>
    </sheetView>
  </sheetViews>
  <sheetFormatPr defaultColWidth="9.140625" defaultRowHeight="12.75"/>
  <cols>
    <col min="1" max="1" width="19.7109375" style="26" bestFit="1" customWidth="1"/>
    <col min="2" max="2" width="5.28125" style="0" customWidth="1"/>
    <col min="9" max="9" width="10.140625" style="0" customWidth="1"/>
  </cols>
  <sheetData>
    <row r="1" spans="1:9" ht="24.75" customHeight="1">
      <c r="A1" s="27" t="s">
        <v>0</v>
      </c>
      <c r="B1" s="1"/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3" t="s">
        <v>7</v>
      </c>
    </row>
    <row r="2" spans="1:9" ht="18" customHeight="1">
      <c r="A2" s="28">
        <f>CA_Spool!A2</f>
        <v>40781</v>
      </c>
      <c r="B2" s="29" t="str">
        <f>CA_Spool!A3</f>
        <v>FRI</v>
      </c>
      <c r="C2" s="30">
        <f>CA_Spool!C15</f>
        <v>60249</v>
      </c>
      <c r="D2" s="30">
        <f>CA_Spool!D15</f>
        <v>32827</v>
      </c>
      <c r="E2" s="30">
        <f>CA_Spool!E15</f>
        <v>42724</v>
      </c>
      <c r="F2" s="30">
        <f>CA_Spool!F15</f>
        <v>78</v>
      </c>
      <c r="G2" s="30">
        <f>CA_Spool!G15</f>
        <v>135723</v>
      </c>
      <c r="H2" s="30">
        <f>CA_Spool!H15</f>
        <v>3</v>
      </c>
      <c r="I2" s="15">
        <f aca="true" t="shared" si="0" ref="I2:I39">C2+D2+E2-G2-H2</f>
        <v>74</v>
      </c>
    </row>
    <row r="3" spans="1:9" ht="18" customHeight="1">
      <c r="A3" s="28">
        <f>CA_Spool!A17</f>
        <v>40782</v>
      </c>
      <c r="B3" s="29" t="str">
        <f>CA_Spool!A18</f>
        <v>SAT</v>
      </c>
      <c r="C3" s="30">
        <f>CA_Spool!C30</f>
        <v>52202</v>
      </c>
      <c r="D3" s="30">
        <f>CA_Spool!D30</f>
        <v>31547</v>
      </c>
      <c r="E3" s="30">
        <f>CA_Spool!E30</f>
        <v>37350</v>
      </c>
      <c r="F3" s="30">
        <f>CA_Spool!F30</f>
        <v>8</v>
      </c>
      <c r="G3" s="30">
        <f>CA_Spool!G30</f>
        <v>121109</v>
      </c>
      <c r="H3" s="30">
        <f>CA_Spool!H30</f>
        <v>0</v>
      </c>
      <c r="I3" s="15">
        <f t="shared" si="0"/>
        <v>-10</v>
      </c>
    </row>
    <row r="4" spans="1:9" ht="18" customHeight="1">
      <c r="A4" s="28">
        <f>CA_Spool!A32</f>
        <v>40783</v>
      </c>
      <c r="B4" s="29" t="str">
        <f>CA_Spool!A33</f>
        <v>SUN</v>
      </c>
      <c r="C4" s="30">
        <f>CA_Spool!C45</f>
        <v>29249</v>
      </c>
      <c r="D4" s="30">
        <f>CA_Spool!D45</f>
        <v>30181</v>
      </c>
      <c r="E4" s="30">
        <f>CA_Spool!E45</f>
        <v>17569</v>
      </c>
      <c r="F4" s="30">
        <f>CA_Spool!F45</f>
        <v>18</v>
      </c>
      <c r="G4" s="30">
        <f>CA_Spool!G45</f>
        <v>77022</v>
      </c>
      <c r="H4" s="30">
        <f>CA_Spool!H45</f>
        <v>0</v>
      </c>
      <c r="I4" s="15">
        <f t="shared" si="0"/>
        <v>-23</v>
      </c>
    </row>
    <row r="5" spans="1:9" ht="18" customHeight="1">
      <c r="A5" s="28">
        <f>CA_Spool!A47</f>
        <v>40784</v>
      </c>
      <c r="B5" s="29" t="str">
        <f>CA_Spool!A48</f>
        <v>MON</v>
      </c>
      <c r="C5" s="30">
        <f>CA_Spool!C60</f>
        <v>42878</v>
      </c>
      <c r="D5" s="30">
        <f>CA_Spool!D60</f>
        <v>32216</v>
      </c>
      <c r="E5" s="30">
        <f>CA_Spool!E60</f>
        <v>25307</v>
      </c>
      <c r="F5" s="30">
        <f>CA_Spool!F60</f>
        <v>47</v>
      </c>
      <c r="G5" s="30">
        <f>CA_Spool!G60</f>
        <v>100379</v>
      </c>
      <c r="H5" s="30">
        <f>CA_Spool!H60</f>
        <v>1</v>
      </c>
      <c r="I5" s="15">
        <f t="shared" si="0"/>
        <v>21</v>
      </c>
    </row>
    <row r="6" spans="1:9" ht="18" customHeight="1">
      <c r="A6" s="28">
        <f>CA_Spool!A62</f>
        <v>40785</v>
      </c>
      <c r="B6" s="29" t="str">
        <f>CA_Spool!A63</f>
        <v>TUE</v>
      </c>
      <c r="C6" s="30">
        <f>CA_Spool!C75</f>
        <v>68563</v>
      </c>
      <c r="D6" s="30">
        <f>CA_Spool!D75</f>
        <v>36790</v>
      </c>
      <c r="E6" s="30">
        <f>CA_Spool!E75</f>
        <v>45192</v>
      </c>
      <c r="F6" s="30">
        <f>CA_Spool!F75</f>
        <v>42</v>
      </c>
      <c r="G6" s="30">
        <f>CA_Spool!G75</f>
        <v>150348</v>
      </c>
      <c r="H6" s="30">
        <f>CA_Spool!H75</f>
        <v>0</v>
      </c>
      <c r="I6" s="15">
        <f t="shared" si="0"/>
        <v>197</v>
      </c>
    </row>
    <row r="7" spans="1:9" ht="18" customHeight="1">
      <c r="A7" s="28">
        <f>CA_Spool!A77</f>
        <v>40786</v>
      </c>
      <c r="B7" s="29" t="str">
        <f>CA_Spool!A78</f>
        <v>WED</v>
      </c>
      <c r="C7" s="30">
        <f>CA_Spool!C90</f>
        <v>72403</v>
      </c>
      <c r="D7" s="30">
        <f>CA_Spool!D90</f>
        <v>32264</v>
      </c>
      <c r="E7" s="30">
        <f>CA_Spool!E90</f>
        <v>43729</v>
      </c>
      <c r="F7" s="30">
        <f>CA_Spool!F90</f>
        <v>76</v>
      </c>
      <c r="G7" s="30">
        <f>CA_Spool!G90</f>
        <v>148472</v>
      </c>
      <c r="H7" s="30">
        <f>CA_Spool!H90</f>
        <v>3</v>
      </c>
      <c r="I7" s="15">
        <f t="shared" si="0"/>
        <v>-79</v>
      </c>
    </row>
    <row r="8" spans="1:9" ht="18" customHeight="1">
      <c r="A8" s="28">
        <f>CA_Spool!A92</f>
        <v>40787</v>
      </c>
      <c r="B8" s="29" t="str">
        <f>CA_Spool!A93</f>
        <v>THU</v>
      </c>
      <c r="C8" s="30">
        <f>CA_Spool!C105</f>
        <v>68143</v>
      </c>
      <c r="D8" s="30">
        <f>CA_Spool!D105</f>
        <v>33882</v>
      </c>
      <c r="E8" s="30">
        <f>CA_Spool!E105</f>
        <v>44312</v>
      </c>
      <c r="F8" s="30">
        <f>CA_Spool!F105</f>
        <v>141</v>
      </c>
      <c r="G8" s="30">
        <f>CA_Spool!G105</f>
        <v>146412</v>
      </c>
      <c r="H8" s="30">
        <f>CA_Spool!H105</f>
        <v>0</v>
      </c>
      <c r="I8" s="15">
        <f t="shared" si="0"/>
        <v>-75</v>
      </c>
    </row>
    <row r="9" spans="1:9" ht="18" customHeight="1">
      <c r="A9" s="28">
        <f>CA_Spool!A107</f>
        <v>40788</v>
      </c>
      <c r="B9" s="29" t="str">
        <f>CA_Spool!A108</f>
        <v>FRI</v>
      </c>
      <c r="C9" s="30">
        <f>CA_Spool!C120</f>
        <v>63336</v>
      </c>
      <c r="D9" s="30">
        <f>CA_Spool!D120</f>
        <v>30475</v>
      </c>
      <c r="E9" s="30">
        <f>CA_Spool!E120</f>
        <v>43231</v>
      </c>
      <c r="F9" s="30">
        <f>CA_Spool!F120</f>
        <v>49</v>
      </c>
      <c r="G9" s="30">
        <f>CA_Spool!G120</f>
        <v>136996</v>
      </c>
      <c r="H9" s="30">
        <f>CA_Spool!H120</f>
        <v>2</v>
      </c>
      <c r="I9" s="15">
        <f t="shared" si="0"/>
        <v>44</v>
      </c>
    </row>
    <row r="10" spans="1:9" ht="18" customHeight="1">
      <c r="A10" s="28">
        <f>CA_Spool!A122</f>
        <v>40789</v>
      </c>
      <c r="B10" s="29" t="str">
        <f>CA_Spool!A123</f>
        <v>SAT</v>
      </c>
      <c r="C10" s="30">
        <f>CA_Spool!C135</f>
        <v>28595</v>
      </c>
      <c r="D10" s="30">
        <f>CA_Spool!D135</f>
        <v>28034</v>
      </c>
      <c r="E10" s="30">
        <f>CA_Spool!E135</f>
        <v>11129</v>
      </c>
      <c r="F10" s="30">
        <f>CA_Spool!F135</f>
        <v>2</v>
      </c>
      <c r="G10" s="30">
        <f>CA_Spool!G135</f>
        <v>67752</v>
      </c>
      <c r="H10" s="30">
        <f>CA_Spool!H135</f>
        <v>0</v>
      </c>
      <c r="I10" s="15">
        <f t="shared" si="0"/>
        <v>6</v>
      </c>
    </row>
    <row r="11" spans="1:9" ht="18" customHeight="1">
      <c r="A11" s="28">
        <f>CA_Spool!A137</f>
        <v>40790</v>
      </c>
      <c r="B11" s="29" t="str">
        <f>CA_Spool!A138</f>
        <v>SUN</v>
      </c>
      <c r="C11" s="30">
        <f>CA_Spool!C150</f>
        <v>28595</v>
      </c>
      <c r="D11" s="30">
        <f>CA_Spool!D150</f>
        <v>28034</v>
      </c>
      <c r="E11" s="30">
        <f>CA_Spool!E150</f>
        <v>11129</v>
      </c>
      <c r="F11" s="30">
        <f>CA_Spool!F150</f>
        <v>2</v>
      </c>
      <c r="G11" s="30">
        <f>CA_Spool!G150</f>
        <v>67752</v>
      </c>
      <c r="H11" s="30">
        <f>CA_Spool!H150</f>
        <v>0</v>
      </c>
      <c r="I11" s="15">
        <f t="shared" si="0"/>
        <v>6</v>
      </c>
    </row>
    <row r="12" spans="1:9" ht="18" customHeight="1">
      <c r="A12" s="28">
        <f>CA_Spool!A152</f>
        <v>40791</v>
      </c>
      <c r="B12" s="29" t="str">
        <f>CA_Spool!A153</f>
        <v>MON</v>
      </c>
      <c r="C12" s="30">
        <f>CA_Spool!C165</f>
        <v>66609</v>
      </c>
      <c r="D12" s="30">
        <f>CA_Spool!D165</f>
        <v>37375</v>
      </c>
      <c r="E12" s="30">
        <f>CA_Spool!E165</f>
        <v>44582</v>
      </c>
      <c r="F12" s="30">
        <f>CA_Spool!F165</f>
        <v>57</v>
      </c>
      <c r="G12" s="30">
        <f>CA_Spool!G165</f>
        <v>148606</v>
      </c>
      <c r="H12" s="30">
        <f>CA_Spool!H165</f>
        <v>0</v>
      </c>
      <c r="I12" s="15">
        <f t="shared" si="0"/>
        <v>-40</v>
      </c>
    </row>
    <row r="13" spans="1:9" ht="18" customHeight="1">
      <c r="A13" s="28">
        <f>CA_Spool!A167</f>
        <v>40792</v>
      </c>
      <c r="B13" s="29" t="str">
        <f>CA_Spool!A168</f>
        <v>TUE</v>
      </c>
      <c r="C13" s="30">
        <f>CA_Spool!C180</f>
        <v>66609</v>
      </c>
      <c r="D13" s="30">
        <f>CA_Spool!D180</f>
        <v>37375</v>
      </c>
      <c r="E13" s="30">
        <f>CA_Spool!E180</f>
        <v>44582</v>
      </c>
      <c r="F13" s="30">
        <f>CA_Spool!F180</f>
        <v>57</v>
      </c>
      <c r="G13" s="30">
        <f>CA_Spool!G180</f>
        <v>148606</v>
      </c>
      <c r="H13" s="30">
        <f>CA_Spool!H180</f>
        <v>0</v>
      </c>
      <c r="I13" s="15">
        <f t="shared" si="0"/>
        <v>-40</v>
      </c>
    </row>
    <row r="14" spans="1:9" ht="18" customHeight="1">
      <c r="A14" s="28">
        <f>CA_Spool!A182</f>
        <v>40793</v>
      </c>
      <c r="B14" s="29" t="str">
        <f>CA_Spool!A183</f>
        <v>WED</v>
      </c>
      <c r="C14" s="30">
        <f>CA_Spool!C195</f>
        <v>69534</v>
      </c>
      <c r="D14" s="30">
        <f>CA_Spool!D195</f>
        <v>30518</v>
      </c>
      <c r="E14" s="30">
        <f>CA_Spool!E195</f>
        <v>42973</v>
      </c>
      <c r="F14" s="30">
        <f>CA_Spool!F195</f>
        <v>82</v>
      </c>
      <c r="G14" s="30">
        <f>CA_Spool!G195</f>
        <v>142960</v>
      </c>
      <c r="H14" s="30">
        <f>CA_Spool!H195</f>
        <v>1</v>
      </c>
      <c r="I14" s="15">
        <f t="shared" si="0"/>
        <v>64</v>
      </c>
    </row>
    <row r="15" spans="1:9" ht="18" customHeight="1">
      <c r="A15" s="28">
        <f>CA_Spool!A197</f>
        <v>40794</v>
      </c>
      <c r="B15" s="29" t="str">
        <f>CA_Spool!A198</f>
        <v>THU</v>
      </c>
      <c r="C15" s="30">
        <f>CA_Spool!C210</f>
        <v>66508</v>
      </c>
      <c r="D15" s="30">
        <f>CA_Spool!D210</f>
        <v>34612</v>
      </c>
      <c r="E15" s="30">
        <f>CA_Spool!E210</f>
        <v>43264</v>
      </c>
      <c r="F15" s="30">
        <f>CA_Spool!F210</f>
        <v>118</v>
      </c>
      <c r="G15" s="30">
        <f>CA_Spool!G210</f>
        <v>144337</v>
      </c>
      <c r="H15" s="30">
        <f>CA_Spool!H210</f>
        <v>2</v>
      </c>
      <c r="I15" s="15">
        <f t="shared" si="0"/>
        <v>45</v>
      </c>
    </row>
    <row r="16" spans="1:9" ht="18" customHeight="1">
      <c r="A16" s="28">
        <f>CA_Spool!A212</f>
        <v>40795</v>
      </c>
      <c r="B16" s="29" t="str">
        <f>CA_Spool!A213</f>
        <v>FRI</v>
      </c>
      <c r="C16" s="30">
        <f>CA_Spool!C225</f>
        <v>63154</v>
      </c>
      <c r="D16" s="30">
        <f>CA_Spool!D225</f>
        <v>30875</v>
      </c>
      <c r="E16" s="30">
        <f>CA_Spool!E225</f>
        <v>43463</v>
      </c>
      <c r="F16" s="30">
        <f>CA_Spool!F225</f>
        <v>36</v>
      </c>
      <c r="G16" s="30">
        <f>CA_Spool!G225</f>
        <v>137464</v>
      </c>
      <c r="H16" s="30">
        <f>CA_Spool!H225</f>
        <v>1</v>
      </c>
      <c r="I16" s="15">
        <f t="shared" si="0"/>
        <v>27</v>
      </c>
    </row>
    <row r="17" spans="1:9" ht="18" customHeight="1">
      <c r="A17" s="28">
        <f>CA_Spool!A227</f>
        <v>40796</v>
      </c>
      <c r="B17" s="29" t="str">
        <f>CA_Spool!A228</f>
        <v>SAT</v>
      </c>
      <c r="C17" s="30">
        <f>CA_Spool!C240</f>
        <v>56497</v>
      </c>
      <c r="D17" s="30">
        <f>CA_Spool!D240</f>
        <v>30631</v>
      </c>
      <c r="E17" s="30">
        <f>CA_Spool!E240</f>
        <v>37411</v>
      </c>
      <c r="F17" s="30">
        <f>CA_Spool!F240</f>
        <v>8</v>
      </c>
      <c r="G17" s="30">
        <f>CA_Spool!G240</f>
        <v>123863</v>
      </c>
      <c r="H17" s="30">
        <f>CA_Spool!H240</f>
        <v>0</v>
      </c>
      <c r="I17" s="15">
        <f t="shared" si="0"/>
        <v>676</v>
      </c>
    </row>
    <row r="18" spans="1:9" ht="18" customHeight="1">
      <c r="A18" s="28">
        <f>CA_Spool!A242</f>
        <v>40797</v>
      </c>
      <c r="B18" s="29" t="str">
        <f>CA_Spool!A243</f>
        <v>SUN</v>
      </c>
      <c r="C18" s="30">
        <f>CA_Spool!C255</f>
        <v>29755</v>
      </c>
      <c r="D18" s="30">
        <f>CA_Spool!D255</f>
        <v>30638</v>
      </c>
      <c r="E18" s="30">
        <f>CA_Spool!E255</f>
        <v>11307</v>
      </c>
      <c r="F18" s="30">
        <f>CA_Spool!F255</f>
        <v>5</v>
      </c>
      <c r="G18" s="30">
        <f>CA_Spool!G255</f>
        <v>72142</v>
      </c>
      <c r="H18" s="30">
        <f>CA_Spool!H255</f>
        <v>0</v>
      </c>
      <c r="I18" s="15">
        <f t="shared" si="0"/>
        <v>-442</v>
      </c>
    </row>
    <row r="19" spans="1:9" ht="18" customHeight="1">
      <c r="A19" s="28">
        <f>CA_Spool!A257</f>
        <v>40798</v>
      </c>
      <c r="B19" s="29" t="str">
        <f>CA_Spool!A258</f>
        <v>MON</v>
      </c>
      <c r="C19" s="30">
        <f>CA_Spool!C270</f>
        <v>73440</v>
      </c>
      <c r="D19" s="30">
        <f>CA_Spool!D270</f>
        <v>34939</v>
      </c>
      <c r="E19" s="30">
        <f>CA_Spool!E270</f>
        <v>46767</v>
      </c>
      <c r="F19" s="30">
        <f>CA_Spool!F270</f>
        <v>122</v>
      </c>
      <c r="G19" s="30">
        <f>CA_Spool!G270</f>
        <v>155269</v>
      </c>
      <c r="H19" s="30">
        <f>CA_Spool!H270</f>
        <v>0</v>
      </c>
      <c r="I19" s="15">
        <f t="shared" si="0"/>
        <v>-123</v>
      </c>
    </row>
    <row r="20" spans="1:9" ht="18" customHeight="1">
      <c r="A20" s="28">
        <f>CA_Spool!A272</f>
        <v>40799</v>
      </c>
      <c r="B20" s="29" t="str">
        <f>CA_Spool!A273</f>
        <v>TUE</v>
      </c>
      <c r="C20" s="30">
        <f>CA_Spool!C285</f>
        <v>68034</v>
      </c>
      <c r="D20" s="30">
        <f>CA_Spool!D285</f>
        <v>37635</v>
      </c>
      <c r="E20" s="30">
        <f>CA_Spool!E285</f>
        <v>44994</v>
      </c>
      <c r="F20" s="30">
        <f>CA_Spool!F285</f>
        <v>159</v>
      </c>
      <c r="G20" s="30">
        <f>CA_Spool!G285</f>
        <v>150617</v>
      </c>
      <c r="H20" s="30">
        <f>CA_Spool!H285</f>
        <v>0</v>
      </c>
      <c r="I20" s="15">
        <f t="shared" si="0"/>
        <v>46</v>
      </c>
    </row>
    <row r="21" spans="1:9" ht="18" customHeight="1">
      <c r="A21" s="28">
        <f>CA_Spool!A287</f>
        <v>40800</v>
      </c>
      <c r="B21" s="29" t="str">
        <f>CA_Spool!A288</f>
        <v>WED</v>
      </c>
      <c r="C21" s="30">
        <f>CA_Spool!C300</f>
        <v>73102</v>
      </c>
      <c r="D21" s="30">
        <f>CA_Spool!D300</f>
        <v>33401</v>
      </c>
      <c r="E21" s="30">
        <f>CA_Spool!E300</f>
        <v>44885</v>
      </c>
      <c r="F21" s="30">
        <f>CA_Spool!F300</f>
        <v>92</v>
      </c>
      <c r="G21" s="30">
        <f>CA_Spool!G300</f>
        <v>151361</v>
      </c>
      <c r="H21" s="30">
        <f>CA_Spool!H300</f>
        <v>1</v>
      </c>
      <c r="I21" s="15">
        <f t="shared" si="0"/>
        <v>26</v>
      </c>
    </row>
    <row r="22" spans="1:9" ht="18" customHeight="1">
      <c r="A22" s="28">
        <f>CA_Spool!A302</f>
        <v>40801</v>
      </c>
      <c r="B22" s="29" t="str">
        <f>CA_Spool!A303</f>
        <v>THU</v>
      </c>
      <c r="C22" s="30">
        <f>CA_Spool!C315</f>
        <v>0</v>
      </c>
      <c r="D22" s="30">
        <f>CA_Spool!D315</f>
        <v>0</v>
      </c>
      <c r="E22" s="30">
        <f>CA_Spool!E315</f>
        <v>0</v>
      </c>
      <c r="F22" s="30">
        <f>CA_Spool!F315</f>
        <v>0</v>
      </c>
      <c r="G22" s="30">
        <f>CA_Spool!G315</f>
        <v>0</v>
      </c>
      <c r="H22" s="30">
        <f>CA_Spool!H315</f>
        <v>0</v>
      </c>
      <c r="I22" s="15">
        <f t="shared" si="0"/>
        <v>0</v>
      </c>
    </row>
    <row r="23" spans="1:9" ht="18" customHeight="1">
      <c r="A23" s="28">
        <f>CA_Spool!A317</f>
        <v>40802</v>
      </c>
      <c r="B23" s="29" t="str">
        <f>CA_Spool!A318</f>
        <v>FRI</v>
      </c>
      <c r="C23" s="30">
        <f>CA_Spool!C330</f>
        <v>0</v>
      </c>
      <c r="D23" s="30">
        <f>CA_Spool!D330</f>
        <v>0</v>
      </c>
      <c r="E23" s="30">
        <f>CA_Spool!E330</f>
        <v>0</v>
      </c>
      <c r="F23" s="30">
        <f>CA_Spool!F330</f>
        <v>0</v>
      </c>
      <c r="G23" s="30">
        <f>CA_Spool!G330</f>
        <v>0</v>
      </c>
      <c r="H23" s="30">
        <f>CA_Spool!H330</f>
        <v>0</v>
      </c>
      <c r="I23" s="15">
        <f t="shared" si="0"/>
        <v>0</v>
      </c>
    </row>
    <row r="24" spans="1:9" ht="18" customHeight="1">
      <c r="A24" s="28">
        <f>CA_Spool!A332</f>
        <v>40803</v>
      </c>
      <c r="B24" s="29" t="str">
        <f>CA_Spool!A333</f>
        <v>SAT</v>
      </c>
      <c r="C24" s="30">
        <f>CA_Spool!C345</f>
        <v>0</v>
      </c>
      <c r="D24" s="30">
        <f>CA_Spool!D345</f>
        <v>0</v>
      </c>
      <c r="E24" s="30">
        <f>CA_Spool!E345</f>
        <v>0</v>
      </c>
      <c r="F24" s="30">
        <f>CA_Spool!F345</f>
        <v>0</v>
      </c>
      <c r="G24" s="30">
        <f>CA_Spool!G345</f>
        <v>0</v>
      </c>
      <c r="H24" s="30">
        <f>CA_Spool!H345</f>
        <v>0</v>
      </c>
      <c r="I24" s="15">
        <f t="shared" si="0"/>
        <v>0</v>
      </c>
    </row>
    <row r="25" spans="1:9" ht="18" customHeight="1">
      <c r="A25" s="28">
        <f>CA_Spool!A347</f>
        <v>40804</v>
      </c>
      <c r="B25" s="29" t="str">
        <f>CA_Spool!A348</f>
        <v>SUN</v>
      </c>
      <c r="C25" s="30">
        <f>CA_Spool!C360</f>
        <v>0</v>
      </c>
      <c r="D25" s="30">
        <f>CA_Spool!D360</f>
        <v>0</v>
      </c>
      <c r="E25" s="30">
        <f>CA_Spool!E360</f>
        <v>0</v>
      </c>
      <c r="F25" s="30">
        <f>CA_Spool!F360</f>
        <v>0</v>
      </c>
      <c r="G25" s="30">
        <f>CA_Spool!G360</f>
        <v>0</v>
      </c>
      <c r="H25" s="30">
        <f>CA_Spool!H360</f>
        <v>0</v>
      </c>
      <c r="I25" s="15">
        <f t="shared" si="0"/>
        <v>0</v>
      </c>
    </row>
    <row r="26" spans="1:9" ht="18" customHeight="1">
      <c r="A26" s="28">
        <f>CA_Spool!A362</f>
        <v>40805</v>
      </c>
      <c r="B26" s="29" t="str">
        <f>CA_Spool!A363</f>
        <v>MON</v>
      </c>
      <c r="C26" s="30">
        <f>CA_Spool!C375</f>
        <v>0</v>
      </c>
      <c r="D26" s="30">
        <f>CA_Spool!D375</f>
        <v>0</v>
      </c>
      <c r="E26" s="30">
        <f>CA_Spool!E375</f>
        <v>0</v>
      </c>
      <c r="F26" s="30">
        <f>CA_Spool!F375</f>
        <v>0</v>
      </c>
      <c r="G26" s="30">
        <f>CA_Spool!G375</f>
        <v>0</v>
      </c>
      <c r="H26" s="30">
        <f>CA_Spool!H375</f>
        <v>0</v>
      </c>
      <c r="I26" s="15">
        <f t="shared" si="0"/>
        <v>0</v>
      </c>
    </row>
    <row r="27" spans="1:9" ht="18" customHeight="1">
      <c r="A27" s="28">
        <f>CA_Spool!A377</f>
        <v>40806</v>
      </c>
      <c r="B27" s="29" t="str">
        <f>CA_Spool!A378</f>
        <v>TUE</v>
      </c>
      <c r="C27" s="30">
        <f>CA_Spool!C390</f>
        <v>0</v>
      </c>
      <c r="D27" s="30">
        <f>CA_Spool!D390</f>
        <v>0</v>
      </c>
      <c r="E27" s="30">
        <f>CA_Spool!E390</f>
        <v>0</v>
      </c>
      <c r="F27" s="30">
        <f>CA_Spool!F390</f>
        <v>0</v>
      </c>
      <c r="G27" s="30">
        <f>CA_Spool!G390</f>
        <v>0</v>
      </c>
      <c r="H27" s="30">
        <f>CA_Spool!H390</f>
        <v>0</v>
      </c>
      <c r="I27" s="15">
        <f t="shared" si="0"/>
        <v>0</v>
      </c>
    </row>
    <row r="28" spans="1:9" ht="18" customHeight="1">
      <c r="A28" s="28">
        <f>CA_Spool!A392</f>
        <v>40807</v>
      </c>
      <c r="B28" s="29" t="str">
        <f>CA_Spool!A393</f>
        <v>WED</v>
      </c>
      <c r="C28" s="30">
        <f>CA_Spool!C405</f>
        <v>0</v>
      </c>
      <c r="D28" s="30">
        <f>CA_Spool!D405</f>
        <v>0</v>
      </c>
      <c r="E28" s="30">
        <f>CA_Spool!E405</f>
        <v>0</v>
      </c>
      <c r="F28" s="30">
        <f>CA_Spool!F405</f>
        <v>0</v>
      </c>
      <c r="G28" s="30">
        <f>CA_Spool!G405</f>
        <v>0</v>
      </c>
      <c r="H28" s="30">
        <f>CA_Spool!H405</f>
        <v>0</v>
      </c>
      <c r="I28" s="15">
        <f t="shared" si="0"/>
        <v>0</v>
      </c>
    </row>
    <row r="29" spans="1:9" ht="18" customHeight="1">
      <c r="A29" s="28">
        <f>CA_Spool!A407</f>
        <v>40808</v>
      </c>
      <c r="B29" s="29" t="str">
        <f>CA_Spool!A408</f>
        <v>THU</v>
      </c>
      <c r="C29" s="30">
        <f>CA_Spool!C420</f>
        <v>0</v>
      </c>
      <c r="D29" s="30">
        <f>CA_Spool!D420</f>
        <v>0</v>
      </c>
      <c r="E29" s="30">
        <f>CA_Spool!E420</f>
        <v>0</v>
      </c>
      <c r="F29" s="30">
        <f>CA_Spool!F420</f>
        <v>0</v>
      </c>
      <c r="G29" s="30">
        <f>CA_Spool!G420</f>
        <v>0</v>
      </c>
      <c r="H29" s="30">
        <f>CA_Spool!H420</f>
        <v>0</v>
      </c>
      <c r="I29" s="15">
        <f t="shared" si="0"/>
        <v>0</v>
      </c>
    </row>
    <row r="30" spans="1:9" ht="18" customHeight="1">
      <c r="A30" s="28">
        <f>CA_Spool!A422</f>
        <v>40809</v>
      </c>
      <c r="B30" s="29" t="str">
        <f>CA_Spool!A423</f>
        <v>FRI</v>
      </c>
      <c r="C30" s="30">
        <f>CA_Spool!C435</f>
        <v>0</v>
      </c>
      <c r="D30" s="30">
        <f>CA_Spool!D435</f>
        <v>0</v>
      </c>
      <c r="E30" s="30">
        <f>CA_Spool!E435</f>
        <v>0</v>
      </c>
      <c r="F30" s="30">
        <f>CA_Spool!F435</f>
        <v>0</v>
      </c>
      <c r="G30" s="30">
        <f>CA_Spool!G435</f>
        <v>0</v>
      </c>
      <c r="H30" s="30">
        <f>CA_Spool!H435</f>
        <v>0</v>
      </c>
      <c r="I30" s="15">
        <f t="shared" si="0"/>
        <v>0</v>
      </c>
    </row>
    <row r="31" spans="1:9" ht="18" customHeight="1">
      <c r="A31" s="28">
        <f>CA_Spool!A437</f>
        <v>40810</v>
      </c>
      <c r="B31" s="29" t="str">
        <f>CA_Spool!A438</f>
        <v>SAT</v>
      </c>
      <c r="C31" s="30">
        <f>CA_Spool!C450</f>
        <v>0</v>
      </c>
      <c r="D31" s="30">
        <f>CA_Spool!D450</f>
        <v>0</v>
      </c>
      <c r="E31" s="30">
        <f>CA_Spool!E450</f>
        <v>0</v>
      </c>
      <c r="F31" s="30">
        <f>CA_Spool!F450</f>
        <v>0</v>
      </c>
      <c r="G31" s="30">
        <f>CA_Spool!G450</f>
        <v>0</v>
      </c>
      <c r="H31" s="30">
        <f>CA_Spool!H450</f>
        <v>0</v>
      </c>
      <c r="I31" s="15">
        <f t="shared" si="0"/>
        <v>0</v>
      </c>
    </row>
    <row r="32" spans="1:9" ht="18" customHeight="1">
      <c r="A32" s="28">
        <f>CA_Spool!A452</f>
        <v>40811</v>
      </c>
      <c r="B32" s="29" t="str">
        <f>CA_Spool!A453</f>
        <v>SUN</v>
      </c>
      <c r="C32" s="30">
        <f>CA_Spool!C465</f>
        <v>0</v>
      </c>
      <c r="D32" s="30">
        <f>CA_Spool!D465</f>
        <v>0</v>
      </c>
      <c r="E32" s="30">
        <f>CA_Spool!E465</f>
        <v>0</v>
      </c>
      <c r="F32" s="30">
        <f>CA_Spool!F465</f>
        <v>0</v>
      </c>
      <c r="G32" s="30">
        <f>CA_Spool!G465</f>
        <v>0</v>
      </c>
      <c r="H32" s="30">
        <f>CA_Spool!H465</f>
        <v>0</v>
      </c>
      <c r="I32" s="15">
        <f t="shared" si="0"/>
        <v>0</v>
      </c>
    </row>
    <row r="33" spans="1:9" ht="18" customHeight="1">
      <c r="A33" s="28">
        <f>CA_Spool!A467</f>
        <v>40812</v>
      </c>
      <c r="B33" s="29" t="str">
        <f>CA_Spool!A468</f>
        <v>MON</v>
      </c>
      <c r="C33" s="30">
        <f>CA_Spool!C480</f>
        <v>0</v>
      </c>
      <c r="D33" s="30">
        <f>CA_Spool!D480</f>
        <v>0</v>
      </c>
      <c r="E33" s="30">
        <f>CA_Spool!E480</f>
        <v>0</v>
      </c>
      <c r="F33" s="30">
        <f>CA_Spool!F480</f>
        <v>0</v>
      </c>
      <c r="G33" s="30">
        <f>CA_Spool!G480</f>
        <v>0</v>
      </c>
      <c r="H33" s="30">
        <f>CA_Spool!H480</f>
        <v>0</v>
      </c>
      <c r="I33" s="15">
        <f t="shared" si="0"/>
        <v>0</v>
      </c>
    </row>
    <row r="34" spans="1:9" ht="18" customHeight="1">
      <c r="A34" s="28">
        <f>CA_Spool!A482</f>
        <v>40813</v>
      </c>
      <c r="B34" s="29" t="str">
        <f>CA_Spool!A483</f>
        <v>TUE</v>
      </c>
      <c r="C34" s="30">
        <f>CA_Spool!C495</f>
        <v>0</v>
      </c>
      <c r="D34" s="30">
        <f>CA_Spool!D495</f>
        <v>0</v>
      </c>
      <c r="E34" s="30">
        <f>CA_Spool!E495</f>
        <v>0</v>
      </c>
      <c r="F34" s="30">
        <f>CA_Spool!F495</f>
        <v>0</v>
      </c>
      <c r="G34" s="30">
        <f>CA_Spool!G495</f>
        <v>0</v>
      </c>
      <c r="H34" s="30">
        <f>CA_Spool!H495</f>
        <v>0</v>
      </c>
      <c r="I34" s="15">
        <f t="shared" si="0"/>
        <v>0</v>
      </c>
    </row>
    <row r="35" spans="1:9" ht="18" customHeight="1">
      <c r="A35" s="28">
        <f>CA_Spool!A497</f>
        <v>40814</v>
      </c>
      <c r="B35" s="29" t="str">
        <f>CA_Spool!A498</f>
        <v>WED</v>
      </c>
      <c r="C35" s="30">
        <f>CA_Spool!C510</f>
        <v>0</v>
      </c>
      <c r="D35" s="30">
        <f>CA_Spool!D510</f>
        <v>0</v>
      </c>
      <c r="E35" s="30">
        <f>CA_Spool!E510</f>
        <v>0</v>
      </c>
      <c r="F35" s="30">
        <f>CA_Spool!F510</f>
        <v>0</v>
      </c>
      <c r="G35" s="30">
        <f>CA_Spool!G510</f>
        <v>0</v>
      </c>
      <c r="H35" s="30">
        <f>CA_Spool!H510</f>
        <v>0</v>
      </c>
      <c r="I35" s="15">
        <f t="shared" si="0"/>
        <v>0</v>
      </c>
    </row>
    <row r="36" spans="1:9" ht="18" customHeight="1">
      <c r="A36" s="28">
        <f>CA_Spool!A512</f>
        <v>40815</v>
      </c>
      <c r="B36" s="29" t="str">
        <f>CA_Spool!A513</f>
        <v>THU</v>
      </c>
      <c r="C36" s="30">
        <f>CA_Spool!C525</f>
        <v>0</v>
      </c>
      <c r="D36" s="30">
        <f>CA_Spool!D525</f>
        <v>0</v>
      </c>
      <c r="E36" s="30">
        <f>CA_Spool!E525</f>
        <v>0</v>
      </c>
      <c r="F36" s="30">
        <f>CA_Spool!F525</f>
        <v>0</v>
      </c>
      <c r="G36" s="30">
        <f>CA_Spool!G525</f>
        <v>0</v>
      </c>
      <c r="H36" s="30">
        <f>CA_Spool!H525</f>
        <v>0</v>
      </c>
      <c r="I36" s="15">
        <f t="shared" si="0"/>
        <v>0</v>
      </c>
    </row>
    <row r="37" spans="1:9" ht="18" customHeight="1">
      <c r="A37" s="28">
        <f>CA_Spool!A527</f>
        <v>40816</v>
      </c>
      <c r="B37" s="29" t="str">
        <f>CA_Spool!A528</f>
        <v>FRI</v>
      </c>
      <c r="C37" s="30">
        <f>CA_Spool!C540</f>
        <v>0</v>
      </c>
      <c r="D37" s="30">
        <f>CA_Spool!D540</f>
        <v>0</v>
      </c>
      <c r="E37" s="30">
        <f>CA_Spool!E540</f>
        <v>0</v>
      </c>
      <c r="F37" s="30">
        <f>CA_Spool!F540</f>
        <v>0</v>
      </c>
      <c r="G37" s="30">
        <f>CA_Spool!G540</f>
        <v>0</v>
      </c>
      <c r="H37" s="30">
        <f>CA_Spool!H540</f>
        <v>0</v>
      </c>
      <c r="I37" s="15">
        <f t="shared" si="0"/>
        <v>0</v>
      </c>
    </row>
    <row r="38" spans="1:9" ht="18" customHeight="1">
      <c r="A38" s="28">
        <f>CA_Spool!A542</f>
        <v>40817</v>
      </c>
      <c r="B38" s="29" t="str">
        <f>CA_Spool!A543</f>
        <v>SAT</v>
      </c>
      <c r="C38" s="30">
        <f>CA_Spool!C555</f>
        <v>0</v>
      </c>
      <c r="D38" s="30">
        <f>CA_Spool!D555</f>
        <v>0</v>
      </c>
      <c r="E38" s="30">
        <f>CA_Spool!E555</f>
        <v>0</v>
      </c>
      <c r="F38" s="30">
        <f>CA_Spool!F555</f>
        <v>0</v>
      </c>
      <c r="G38" s="30">
        <f>CA_Spool!G555</f>
        <v>0</v>
      </c>
      <c r="H38" s="30">
        <f>CA_Spool!H555</f>
        <v>0</v>
      </c>
      <c r="I38" s="15">
        <f t="shared" si="0"/>
        <v>0</v>
      </c>
    </row>
    <row r="39" spans="1:9" ht="18" customHeight="1">
      <c r="A39" s="28">
        <f>CA_Spool!A557</f>
        <v>40818</v>
      </c>
      <c r="B39" s="29" t="str">
        <f>CA_Spool!A558</f>
        <v>SUN</v>
      </c>
      <c r="C39" s="30">
        <f>CA_Spool!C570</f>
        <v>0</v>
      </c>
      <c r="D39" s="30">
        <f>CA_Spool!D570</f>
        <v>0</v>
      </c>
      <c r="E39" s="30">
        <f>CA_Spool!E570</f>
        <v>0</v>
      </c>
      <c r="F39" s="30">
        <f>CA_Spool!F570</f>
        <v>0</v>
      </c>
      <c r="G39" s="30">
        <f>CA_Spool!G570</f>
        <v>0</v>
      </c>
      <c r="H39" s="30">
        <f>CA_Spool!H570</f>
        <v>0</v>
      </c>
      <c r="I39" s="15">
        <f t="shared" si="0"/>
        <v>0</v>
      </c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9"/>
  <sheetViews>
    <sheetView zoomScale="90" zoomScaleNormal="90" workbookViewId="0" topLeftCell="A1">
      <selection activeCell="H11" sqref="H11"/>
    </sheetView>
  </sheetViews>
  <sheetFormatPr defaultColWidth="9.140625" defaultRowHeight="12.75"/>
  <cols>
    <col min="1" max="1" width="19.7109375" style="26" bestFit="1" customWidth="1"/>
    <col min="2" max="2" width="5.28125" style="0" customWidth="1"/>
    <col min="9" max="9" width="10.140625" style="0" customWidth="1"/>
  </cols>
  <sheetData>
    <row r="1" spans="1:9" ht="24.75" customHeight="1">
      <c r="A1" s="27" t="s">
        <v>0</v>
      </c>
      <c r="B1" s="1"/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3" t="s">
        <v>7</v>
      </c>
    </row>
    <row r="2" spans="1:9" ht="18" customHeight="1">
      <c r="A2" s="32">
        <f>CA_Spool!A2</f>
        <v>40781</v>
      </c>
      <c r="B2" s="29" t="str">
        <f>CA_Spool!A3</f>
        <v>FRI</v>
      </c>
      <c r="C2" s="30">
        <f>CA_Spool!C16</f>
        <v>84558</v>
      </c>
      <c r="D2" s="30">
        <f>CA_Spool!D16</f>
        <v>46241</v>
      </c>
      <c r="E2" s="30">
        <f>CA_Spool!E16</f>
        <v>42766</v>
      </c>
      <c r="F2" s="30">
        <f>CA_Spool!F16</f>
        <v>13687</v>
      </c>
      <c r="G2" s="30">
        <f>CA_Spool!G16</f>
        <v>172854</v>
      </c>
      <c r="H2" s="30">
        <f>CA_Spool!H16</f>
        <v>4</v>
      </c>
      <c r="I2" s="15">
        <f aca="true" t="shared" si="0" ref="I2:I39">C2+D2+E2-G2-H2</f>
        <v>707</v>
      </c>
    </row>
    <row r="3" spans="1:9" ht="18" customHeight="1">
      <c r="A3" s="32">
        <f>CA_Spool!A17</f>
        <v>40782</v>
      </c>
      <c r="B3" s="29" t="str">
        <f>CA_Spool!A18</f>
        <v>SAT</v>
      </c>
      <c r="C3" s="30">
        <f>CA_Spool!C31</f>
        <v>67390</v>
      </c>
      <c r="D3" s="30">
        <f>CA_Spool!D31</f>
        <v>40470</v>
      </c>
      <c r="E3" s="30">
        <f>CA_Spool!E31</f>
        <v>37392</v>
      </c>
      <c r="F3" s="30">
        <f>CA_Spool!F31</f>
        <v>8423</v>
      </c>
      <c r="G3" s="30">
        <f>CA_Spool!G31</f>
        <v>144984</v>
      </c>
      <c r="H3" s="30">
        <f>CA_Spool!H31</f>
        <v>0</v>
      </c>
      <c r="I3" s="15">
        <f t="shared" si="0"/>
        <v>268</v>
      </c>
    </row>
    <row r="4" spans="1:9" ht="18" customHeight="1">
      <c r="A4" s="32">
        <f>CA_Spool!A32</f>
        <v>40783</v>
      </c>
      <c r="B4" s="29" t="str">
        <f>CA_Spool!A33</f>
        <v>SUN</v>
      </c>
      <c r="C4" s="30">
        <f>CA_Spool!C46</f>
        <v>39208</v>
      </c>
      <c r="D4" s="30">
        <f>CA_Spool!D46</f>
        <v>35970</v>
      </c>
      <c r="E4" s="30">
        <f>CA_Spool!E46</f>
        <v>17611</v>
      </c>
      <c r="F4" s="30">
        <f>CA_Spool!F46</f>
        <v>5928</v>
      </c>
      <c r="G4" s="30">
        <f>CA_Spool!G46</f>
        <v>92356</v>
      </c>
      <c r="H4" s="30">
        <f>CA_Spool!H46</f>
        <v>0</v>
      </c>
      <c r="I4" s="15">
        <f t="shared" si="0"/>
        <v>433</v>
      </c>
    </row>
    <row r="5" spans="1:9" ht="18" customHeight="1">
      <c r="A5" s="32">
        <f>CA_Spool!A47</f>
        <v>40784</v>
      </c>
      <c r="B5" s="29" t="str">
        <f>CA_Spool!A48</f>
        <v>MON</v>
      </c>
      <c r="C5" s="30">
        <f>CA_Spool!C61</f>
        <v>62713</v>
      </c>
      <c r="D5" s="30">
        <f>CA_Spool!D61</f>
        <v>41093</v>
      </c>
      <c r="E5" s="30">
        <f>CA_Spool!E61</f>
        <v>25349</v>
      </c>
      <c r="F5" s="30">
        <f>CA_Spool!F61</f>
        <v>11786</v>
      </c>
      <c r="G5" s="30">
        <f>CA_Spool!G61</f>
        <v>128807</v>
      </c>
      <c r="H5" s="30">
        <f>CA_Spool!H61</f>
        <v>8</v>
      </c>
      <c r="I5" s="15">
        <f t="shared" si="0"/>
        <v>340</v>
      </c>
    </row>
    <row r="6" spans="1:9" ht="18" customHeight="1">
      <c r="A6" s="32">
        <f>CA_Spool!A62</f>
        <v>40785</v>
      </c>
      <c r="B6" s="29" t="str">
        <f>CA_Spool!A63</f>
        <v>TUE</v>
      </c>
      <c r="C6" s="30">
        <f>CA_Spool!C76</f>
        <v>92800</v>
      </c>
      <c r="D6" s="30">
        <f>CA_Spool!D76</f>
        <v>55031</v>
      </c>
      <c r="E6" s="30">
        <f>CA_Spool!E76</f>
        <v>45234</v>
      </c>
      <c r="F6" s="30">
        <f>CA_Spool!F76</f>
        <v>13515</v>
      </c>
      <c r="G6" s="30">
        <f>CA_Spool!G76</f>
        <v>192435</v>
      </c>
      <c r="H6" s="30">
        <f>CA_Spool!H76</f>
        <v>1</v>
      </c>
      <c r="I6" s="15">
        <f t="shared" si="0"/>
        <v>629</v>
      </c>
    </row>
    <row r="7" spans="1:9" ht="18" customHeight="1">
      <c r="A7" s="32">
        <f>CA_Spool!A77</f>
        <v>40786</v>
      </c>
      <c r="B7" s="29" t="str">
        <f>CA_Spool!A78</f>
        <v>WED</v>
      </c>
      <c r="C7" s="30">
        <f>CA_Spool!C91</f>
        <v>97442</v>
      </c>
      <c r="D7" s="30">
        <f>CA_Spool!D91</f>
        <v>47387</v>
      </c>
      <c r="E7" s="30">
        <f>CA_Spool!E91</f>
        <v>43771</v>
      </c>
      <c r="F7" s="30">
        <f>CA_Spool!F91</f>
        <v>14537</v>
      </c>
      <c r="G7" s="30">
        <f>CA_Spool!G91</f>
        <v>188383</v>
      </c>
      <c r="H7" s="30">
        <f>CA_Spool!H91</f>
        <v>5</v>
      </c>
      <c r="I7" s="15">
        <f t="shared" si="0"/>
        <v>212</v>
      </c>
    </row>
    <row r="8" spans="1:9" ht="18" customHeight="1">
      <c r="A8" s="28">
        <f>CA_Spool!A92</f>
        <v>40787</v>
      </c>
      <c r="B8" s="29" t="str">
        <f>CA_Spool!A93</f>
        <v>THU</v>
      </c>
      <c r="C8" s="30">
        <f>CA_Spool!C106</f>
        <v>93312</v>
      </c>
      <c r="D8" s="30">
        <f>CA_Spool!D106</f>
        <v>49236</v>
      </c>
      <c r="E8" s="30">
        <f>CA_Spool!E106</f>
        <v>44354</v>
      </c>
      <c r="F8" s="30">
        <f>CA_Spool!F106</f>
        <v>14604</v>
      </c>
      <c r="G8" s="30">
        <f>CA_Spool!G106</f>
        <v>186526</v>
      </c>
      <c r="H8" s="30">
        <f>CA_Spool!H106</f>
        <v>0</v>
      </c>
      <c r="I8" s="15">
        <f t="shared" si="0"/>
        <v>376</v>
      </c>
    </row>
    <row r="9" spans="1:9" ht="18" customHeight="1">
      <c r="A9" s="28">
        <f>CA_Spool!A107</f>
        <v>40788</v>
      </c>
      <c r="B9" s="29" t="str">
        <f>CA_Spool!A108</f>
        <v>FRI</v>
      </c>
      <c r="C9" s="30">
        <f>CA_Spool!C121</f>
        <v>88259</v>
      </c>
      <c r="D9" s="30">
        <f>CA_Spool!D121</f>
        <v>44918</v>
      </c>
      <c r="E9" s="30">
        <f>CA_Spool!E121</f>
        <v>43273</v>
      </c>
      <c r="F9" s="30">
        <f>CA_Spool!F121</f>
        <v>14644</v>
      </c>
      <c r="G9" s="30">
        <f>CA_Spool!G121</f>
        <v>175744</v>
      </c>
      <c r="H9" s="30">
        <f>CA_Spool!H121</f>
        <v>3</v>
      </c>
      <c r="I9" s="15">
        <f t="shared" si="0"/>
        <v>703</v>
      </c>
    </row>
    <row r="10" spans="1:9" ht="18" customHeight="1">
      <c r="A10" s="28">
        <f>CA_Spool!A122</f>
        <v>40789</v>
      </c>
      <c r="B10" s="29" t="str">
        <f>CA_Spool!A123</f>
        <v>SAT</v>
      </c>
      <c r="C10" s="30">
        <f>CA_Spool!C136</f>
        <v>39628</v>
      </c>
      <c r="D10" s="30">
        <f>CA_Spool!D136</f>
        <v>33570</v>
      </c>
      <c r="E10" s="30">
        <f>CA_Spool!E136</f>
        <v>11171</v>
      </c>
      <c r="F10" s="30">
        <f>CA_Spool!F136</f>
        <v>6813</v>
      </c>
      <c r="G10" s="30">
        <f>CA_Spool!G136</f>
        <v>84104</v>
      </c>
      <c r="H10" s="30">
        <f>CA_Spool!H136</f>
        <v>0</v>
      </c>
      <c r="I10" s="15">
        <f t="shared" si="0"/>
        <v>265</v>
      </c>
    </row>
    <row r="11" spans="1:9" ht="18" customHeight="1">
      <c r="A11" s="28">
        <f>CA_Spool!A137</f>
        <v>40790</v>
      </c>
      <c r="B11" s="29" t="str">
        <f>CA_Spool!A138</f>
        <v>SUN</v>
      </c>
      <c r="C11" s="30">
        <f>CA_Spool!C151</f>
        <v>39628</v>
      </c>
      <c r="D11" s="30">
        <f>CA_Spool!D151</f>
        <v>33570</v>
      </c>
      <c r="E11" s="30">
        <f>CA_Spool!E151</f>
        <v>11171</v>
      </c>
      <c r="F11" s="30">
        <f>CA_Spool!F151</f>
        <v>6813</v>
      </c>
      <c r="G11" s="30">
        <f>CA_Spool!G151</f>
        <v>84104</v>
      </c>
      <c r="H11" s="30">
        <f>CA_Spool!H151</f>
        <v>0</v>
      </c>
      <c r="I11" s="15">
        <f t="shared" si="0"/>
        <v>265</v>
      </c>
    </row>
    <row r="12" spans="1:9" ht="18" customHeight="1">
      <c r="A12" s="28">
        <f>CA_Spool!A152</f>
        <v>40791</v>
      </c>
      <c r="B12" s="29" t="str">
        <f>CA_Spool!A153</f>
        <v>MON</v>
      </c>
      <c r="C12" s="30">
        <f>CA_Spool!C166</f>
        <v>89788</v>
      </c>
      <c r="D12" s="30">
        <f>CA_Spool!D166</f>
        <v>52870</v>
      </c>
      <c r="E12" s="30">
        <f>CA_Spool!E166</f>
        <v>44624</v>
      </c>
      <c r="F12" s="30">
        <f>CA_Spool!F166</f>
        <v>13042</v>
      </c>
      <c r="G12" s="30">
        <f>CA_Spool!G166</f>
        <v>186876</v>
      </c>
      <c r="H12" s="30">
        <f>CA_Spool!H166</f>
        <v>1</v>
      </c>
      <c r="I12" s="15">
        <f t="shared" si="0"/>
        <v>405</v>
      </c>
    </row>
    <row r="13" spans="1:9" ht="18" customHeight="1">
      <c r="A13" s="28">
        <f>CA_Spool!A167</f>
        <v>40792</v>
      </c>
      <c r="B13" s="29" t="str">
        <f>CA_Spool!A168</f>
        <v>TUE</v>
      </c>
      <c r="C13" s="30">
        <f>CA_Spool!C181</f>
        <v>89788</v>
      </c>
      <c r="D13" s="30">
        <f>CA_Spool!D181</f>
        <v>52870</v>
      </c>
      <c r="E13" s="30">
        <f>CA_Spool!E181</f>
        <v>44624</v>
      </c>
      <c r="F13" s="30">
        <f>CA_Spool!F181</f>
        <v>13042</v>
      </c>
      <c r="G13" s="30">
        <f>CA_Spool!G181</f>
        <v>186876</v>
      </c>
      <c r="H13" s="30">
        <f>CA_Spool!H181</f>
        <v>1</v>
      </c>
      <c r="I13" s="15">
        <f t="shared" si="0"/>
        <v>405</v>
      </c>
    </row>
    <row r="14" spans="1:9" ht="18" customHeight="1">
      <c r="A14" s="28">
        <f>CA_Spool!A182</f>
        <v>40793</v>
      </c>
      <c r="B14" s="29" t="str">
        <f>CA_Spool!A183</f>
        <v>WED</v>
      </c>
      <c r="C14" s="30">
        <f>CA_Spool!C196</f>
        <v>94125</v>
      </c>
      <c r="D14" s="30">
        <f>CA_Spool!D196</f>
        <v>44761</v>
      </c>
      <c r="E14" s="30">
        <f>CA_Spool!E196</f>
        <v>43015</v>
      </c>
      <c r="F14" s="30">
        <f>CA_Spool!F196</f>
        <v>14229</v>
      </c>
      <c r="G14" s="30">
        <f>CA_Spool!G196</f>
        <v>181420</v>
      </c>
      <c r="H14" s="30">
        <f>CA_Spool!H196</f>
        <v>1</v>
      </c>
      <c r="I14" s="15">
        <f t="shared" si="0"/>
        <v>480</v>
      </c>
    </row>
    <row r="15" spans="1:9" ht="18" customHeight="1">
      <c r="A15" s="28">
        <f>CA_Spool!A197</f>
        <v>40794</v>
      </c>
      <c r="B15" s="29" t="str">
        <f>CA_Spool!A198</f>
        <v>THU</v>
      </c>
      <c r="C15" s="30">
        <f>CA_Spool!C211</f>
        <v>92378</v>
      </c>
      <c r="D15" s="30">
        <f>CA_Spool!D211</f>
        <v>49019</v>
      </c>
      <c r="E15" s="30">
        <f>CA_Spool!E211</f>
        <v>43306</v>
      </c>
      <c r="F15" s="30">
        <f>CA_Spool!F211</f>
        <v>14980</v>
      </c>
      <c r="G15" s="30">
        <f>CA_Spool!G211</f>
        <v>184091</v>
      </c>
      <c r="H15" s="30">
        <f>CA_Spool!H211</f>
        <v>3</v>
      </c>
      <c r="I15" s="15">
        <f t="shared" si="0"/>
        <v>609</v>
      </c>
    </row>
    <row r="16" spans="1:9" ht="18" customHeight="1">
      <c r="A16" s="28">
        <f>CA_Spool!A212</f>
        <v>40795</v>
      </c>
      <c r="B16" s="29" t="str">
        <f>CA_Spool!A213</f>
        <v>FRI</v>
      </c>
      <c r="C16" s="30">
        <f>CA_Spool!C226</f>
        <v>88969</v>
      </c>
      <c r="D16" s="30">
        <f>CA_Spool!D226</f>
        <v>45556</v>
      </c>
      <c r="E16" s="30">
        <f>CA_Spool!E226</f>
        <v>43505</v>
      </c>
      <c r="F16" s="30">
        <f>CA_Spool!F226</f>
        <v>14869</v>
      </c>
      <c r="G16" s="30">
        <f>CA_Spool!G226</f>
        <v>177532</v>
      </c>
      <c r="H16" s="30">
        <f>CA_Spool!H226</f>
        <v>2</v>
      </c>
      <c r="I16" s="15">
        <f t="shared" si="0"/>
        <v>496</v>
      </c>
    </row>
    <row r="17" spans="1:9" ht="18" customHeight="1">
      <c r="A17" s="28">
        <f>CA_Spool!A227</f>
        <v>40796</v>
      </c>
      <c r="B17" s="29" t="str">
        <f>CA_Spool!A228</f>
        <v>SAT</v>
      </c>
      <c r="C17" s="30">
        <f>CA_Spool!C241</f>
        <v>72612</v>
      </c>
      <c r="D17" s="30">
        <f>CA_Spool!D241</f>
        <v>40211</v>
      </c>
      <c r="E17" s="30">
        <f>CA_Spool!E241</f>
        <v>37453</v>
      </c>
      <c r="F17" s="30">
        <f>CA_Spool!F241</f>
        <v>9298</v>
      </c>
      <c r="G17" s="30">
        <f>CA_Spool!G241</f>
        <v>149272</v>
      </c>
      <c r="H17" s="30">
        <f>CA_Spool!H241</f>
        <v>0</v>
      </c>
      <c r="I17" s="15">
        <f t="shared" si="0"/>
        <v>1004</v>
      </c>
    </row>
    <row r="18" spans="1:9" ht="18" customHeight="1">
      <c r="A18" s="28">
        <f>CA_Spool!A242</f>
        <v>40797</v>
      </c>
      <c r="B18" s="29" t="str">
        <f>CA_Spool!A243</f>
        <v>SUN</v>
      </c>
      <c r="C18" s="30">
        <f>CA_Spool!C256</f>
        <v>41457</v>
      </c>
      <c r="D18" s="30">
        <f>CA_Spool!D256</f>
        <v>36331</v>
      </c>
      <c r="E18" s="30">
        <f>CA_Spool!E256</f>
        <v>11349</v>
      </c>
      <c r="F18" s="30">
        <f>CA_Spool!F256</f>
        <v>7256</v>
      </c>
      <c r="G18" s="30">
        <f>CA_Spool!G256</f>
        <v>89099</v>
      </c>
      <c r="H18" s="30">
        <f>CA_Spool!H256</f>
        <v>0</v>
      </c>
      <c r="I18" s="15">
        <f t="shared" si="0"/>
        <v>38</v>
      </c>
    </row>
    <row r="19" spans="1:9" ht="18" customHeight="1">
      <c r="A19" s="28">
        <f>CA_Spool!A257</f>
        <v>40798</v>
      </c>
      <c r="B19" s="29" t="str">
        <f>CA_Spool!A258</f>
        <v>MON</v>
      </c>
      <c r="C19" s="30">
        <f>CA_Spool!C271</f>
        <v>95679</v>
      </c>
      <c r="D19" s="30">
        <f>CA_Spool!D271</f>
        <v>53056</v>
      </c>
      <c r="E19" s="30">
        <f>CA_Spool!E271</f>
        <v>46809</v>
      </c>
      <c r="F19" s="30">
        <f>CA_Spool!F271</f>
        <v>13007</v>
      </c>
      <c r="G19" s="30">
        <f>CA_Spool!G271</f>
        <v>195446</v>
      </c>
      <c r="H19" s="30">
        <f>CA_Spool!H271</f>
        <v>1</v>
      </c>
      <c r="I19" s="15">
        <f t="shared" si="0"/>
        <v>97</v>
      </c>
    </row>
    <row r="20" spans="1:9" ht="18" customHeight="1">
      <c r="A20" s="28">
        <f>CA_Spool!A272</f>
        <v>40799</v>
      </c>
      <c r="B20" s="29" t="str">
        <f>CA_Spool!A273</f>
        <v>TUE</v>
      </c>
      <c r="C20" s="30">
        <f>CA_Spool!C286</f>
        <v>91849</v>
      </c>
      <c r="D20" s="30">
        <f>CA_Spool!D286</f>
        <v>53071</v>
      </c>
      <c r="E20" s="30">
        <f>CA_Spool!E286</f>
        <v>45036</v>
      </c>
      <c r="F20" s="30">
        <f>CA_Spool!F286</f>
        <v>13392</v>
      </c>
      <c r="G20" s="30">
        <f>CA_Spool!G286</f>
        <v>189316</v>
      </c>
      <c r="H20" s="30">
        <f>CA_Spool!H286</f>
        <v>1</v>
      </c>
      <c r="I20" s="15">
        <f t="shared" si="0"/>
        <v>639</v>
      </c>
    </row>
    <row r="21" spans="1:9" ht="18" customHeight="1">
      <c r="A21" s="28">
        <f>CA_Spool!A287</f>
        <v>40800</v>
      </c>
      <c r="B21" s="29" t="str">
        <f>CA_Spool!A288</f>
        <v>WED</v>
      </c>
      <c r="C21" s="30">
        <f>CA_Spool!C301</f>
        <v>97214</v>
      </c>
      <c r="D21" s="30">
        <f>CA_Spool!D301</f>
        <v>48523</v>
      </c>
      <c r="E21" s="30">
        <f>CA_Spool!E301</f>
        <v>44927</v>
      </c>
      <c r="F21" s="30">
        <f>CA_Spool!F301</f>
        <v>14254</v>
      </c>
      <c r="G21" s="30">
        <f>CA_Spool!G301</f>
        <v>190023</v>
      </c>
      <c r="H21" s="30">
        <f>CA_Spool!H301</f>
        <v>2</v>
      </c>
      <c r="I21" s="15">
        <f t="shared" si="0"/>
        <v>639</v>
      </c>
    </row>
    <row r="22" spans="1:9" ht="18" customHeight="1">
      <c r="A22" s="28">
        <f>CA_Spool!A302</f>
        <v>40801</v>
      </c>
      <c r="B22" s="29" t="str">
        <f>CA_Spool!A303</f>
        <v>THU</v>
      </c>
      <c r="C22" s="30">
        <f>CA_Spool!C316</f>
        <v>0</v>
      </c>
      <c r="D22" s="30">
        <f>CA_Spool!D316</f>
        <v>0</v>
      </c>
      <c r="E22" s="30">
        <f>CA_Spool!E316</f>
        <v>0</v>
      </c>
      <c r="F22" s="30">
        <f>CA_Spool!F316</f>
        <v>0</v>
      </c>
      <c r="G22" s="30">
        <f>CA_Spool!G316</f>
        <v>0</v>
      </c>
      <c r="H22" s="30">
        <f>CA_Spool!H316</f>
        <v>0</v>
      </c>
      <c r="I22" s="15">
        <f t="shared" si="0"/>
        <v>0</v>
      </c>
    </row>
    <row r="23" spans="1:9" ht="18" customHeight="1">
      <c r="A23" s="28">
        <f>CA_Spool!A317</f>
        <v>40802</v>
      </c>
      <c r="B23" s="29" t="str">
        <f>CA_Spool!A318</f>
        <v>FRI</v>
      </c>
      <c r="C23" s="30">
        <f>CA_Spool!C331</f>
        <v>0</v>
      </c>
      <c r="D23" s="30">
        <f>CA_Spool!D331</f>
        <v>0</v>
      </c>
      <c r="E23" s="30">
        <f>CA_Spool!E331</f>
        <v>0</v>
      </c>
      <c r="F23" s="30">
        <f>CA_Spool!F331</f>
        <v>0</v>
      </c>
      <c r="G23" s="30">
        <f>CA_Spool!G331</f>
        <v>0</v>
      </c>
      <c r="H23" s="30">
        <f>CA_Spool!H331</f>
        <v>0</v>
      </c>
      <c r="I23" s="15">
        <f t="shared" si="0"/>
        <v>0</v>
      </c>
    </row>
    <row r="24" spans="1:9" ht="18" customHeight="1">
      <c r="A24" s="28">
        <f>CA_Spool!A332</f>
        <v>40803</v>
      </c>
      <c r="B24" s="29" t="str">
        <f>CA_Spool!A333</f>
        <v>SAT</v>
      </c>
      <c r="C24" s="30">
        <f>CA_Spool!C346</f>
        <v>0</v>
      </c>
      <c r="D24" s="30">
        <f>CA_Spool!D346</f>
        <v>0</v>
      </c>
      <c r="E24" s="30">
        <f>CA_Spool!E346</f>
        <v>0</v>
      </c>
      <c r="F24" s="30">
        <f>CA_Spool!F346</f>
        <v>0</v>
      </c>
      <c r="G24" s="30">
        <f>CA_Spool!G346</f>
        <v>0</v>
      </c>
      <c r="H24" s="30">
        <f>CA_Spool!H346</f>
        <v>0</v>
      </c>
      <c r="I24" s="15">
        <f t="shared" si="0"/>
        <v>0</v>
      </c>
    </row>
    <row r="25" spans="1:9" ht="18" customHeight="1">
      <c r="A25" s="28">
        <f>CA_Spool!A347</f>
        <v>40804</v>
      </c>
      <c r="B25" s="29" t="str">
        <f>CA_Spool!A348</f>
        <v>SUN</v>
      </c>
      <c r="C25" s="30">
        <f>CA_Spool!C361</f>
        <v>0</v>
      </c>
      <c r="D25" s="30">
        <f>CA_Spool!D361</f>
        <v>0</v>
      </c>
      <c r="E25" s="30">
        <f>CA_Spool!E361</f>
        <v>0</v>
      </c>
      <c r="F25" s="30">
        <f>CA_Spool!F361</f>
        <v>0</v>
      </c>
      <c r="G25" s="30">
        <f>CA_Spool!G361</f>
        <v>0</v>
      </c>
      <c r="H25" s="30">
        <f>CA_Spool!H361</f>
        <v>0</v>
      </c>
      <c r="I25" s="15">
        <f t="shared" si="0"/>
        <v>0</v>
      </c>
    </row>
    <row r="26" spans="1:9" ht="18" customHeight="1">
      <c r="A26" s="28">
        <f>CA_Spool!A362</f>
        <v>40805</v>
      </c>
      <c r="B26" s="29" t="str">
        <f>CA_Spool!A363</f>
        <v>MON</v>
      </c>
      <c r="C26" s="30">
        <f>CA_Spool!C376</f>
        <v>0</v>
      </c>
      <c r="D26" s="30">
        <f>CA_Spool!D376</f>
        <v>0</v>
      </c>
      <c r="E26" s="30">
        <f>CA_Spool!E376</f>
        <v>0</v>
      </c>
      <c r="F26" s="30">
        <f>CA_Spool!F376</f>
        <v>0</v>
      </c>
      <c r="G26" s="30">
        <f>CA_Spool!G376</f>
        <v>0</v>
      </c>
      <c r="H26" s="30">
        <f>CA_Spool!H376</f>
        <v>0</v>
      </c>
      <c r="I26" s="15">
        <f t="shared" si="0"/>
        <v>0</v>
      </c>
    </row>
    <row r="27" spans="1:9" ht="18" customHeight="1">
      <c r="A27" s="28">
        <f>CA_Spool!A377</f>
        <v>40806</v>
      </c>
      <c r="B27" s="29" t="str">
        <f>CA_Spool!A378</f>
        <v>TUE</v>
      </c>
      <c r="C27" s="30">
        <f>CA_Spool!C391</f>
        <v>0</v>
      </c>
      <c r="D27" s="30">
        <f>CA_Spool!D391</f>
        <v>0</v>
      </c>
      <c r="E27" s="30">
        <f>CA_Spool!E391</f>
        <v>0</v>
      </c>
      <c r="F27" s="30">
        <f>CA_Spool!F391</f>
        <v>0</v>
      </c>
      <c r="G27" s="30">
        <f>CA_Spool!G391</f>
        <v>0</v>
      </c>
      <c r="H27" s="30">
        <f>CA_Spool!H391</f>
        <v>0</v>
      </c>
      <c r="I27" s="15">
        <f t="shared" si="0"/>
        <v>0</v>
      </c>
    </row>
    <row r="28" spans="1:9" ht="18" customHeight="1">
      <c r="A28" s="28">
        <f>CA_Spool!A392</f>
        <v>40807</v>
      </c>
      <c r="B28" s="29" t="str">
        <f>CA_Spool!A393</f>
        <v>WED</v>
      </c>
      <c r="C28" s="30">
        <f>CA_Spool!C406</f>
        <v>0</v>
      </c>
      <c r="D28" s="30">
        <f>CA_Spool!D406</f>
        <v>0</v>
      </c>
      <c r="E28" s="30">
        <f>CA_Spool!E406</f>
        <v>0</v>
      </c>
      <c r="F28" s="30">
        <f>CA_Spool!F406</f>
        <v>0</v>
      </c>
      <c r="G28" s="30">
        <f>CA_Spool!G406</f>
        <v>0</v>
      </c>
      <c r="H28" s="30">
        <f>CA_Spool!H406</f>
        <v>0</v>
      </c>
      <c r="I28" s="15">
        <f t="shared" si="0"/>
        <v>0</v>
      </c>
    </row>
    <row r="29" spans="1:9" ht="18" customHeight="1">
      <c r="A29" s="28">
        <f>CA_Spool!A407</f>
        <v>40808</v>
      </c>
      <c r="B29" s="29" t="str">
        <f>CA_Spool!A408</f>
        <v>THU</v>
      </c>
      <c r="C29" s="30">
        <f>CA_Spool!C421</f>
        <v>0</v>
      </c>
      <c r="D29" s="30">
        <f>CA_Spool!D421</f>
        <v>0</v>
      </c>
      <c r="E29" s="30">
        <f>CA_Spool!E421</f>
        <v>0</v>
      </c>
      <c r="F29" s="30">
        <f>CA_Spool!F421</f>
        <v>0</v>
      </c>
      <c r="G29" s="30">
        <f>CA_Spool!G421</f>
        <v>0</v>
      </c>
      <c r="H29" s="30">
        <f>CA_Spool!H421</f>
        <v>0</v>
      </c>
      <c r="I29" s="15">
        <f t="shared" si="0"/>
        <v>0</v>
      </c>
    </row>
    <row r="30" spans="1:9" ht="18" customHeight="1">
      <c r="A30" s="28">
        <f>CA_Spool!A422</f>
        <v>40809</v>
      </c>
      <c r="B30" s="29" t="str">
        <f>CA_Spool!A423</f>
        <v>FRI</v>
      </c>
      <c r="C30" s="30">
        <f>CA_Spool!C436</f>
        <v>0</v>
      </c>
      <c r="D30" s="30">
        <f>CA_Spool!D436</f>
        <v>0</v>
      </c>
      <c r="E30" s="30">
        <f>CA_Spool!E436</f>
        <v>0</v>
      </c>
      <c r="F30" s="30">
        <f>CA_Spool!F436</f>
        <v>0</v>
      </c>
      <c r="G30" s="30">
        <f>CA_Spool!G436</f>
        <v>0</v>
      </c>
      <c r="H30" s="30">
        <f>CA_Spool!H436</f>
        <v>0</v>
      </c>
      <c r="I30" s="15">
        <f t="shared" si="0"/>
        <v>0</v>
      </c>
    </row>
    <row r="31" spans="1:9" ht="18" customHeight="1">
      <c r="A31" s="28">
        <f>CA_Spool!A437</f>
        <v>40810</v>
      </c>
      <c r="B31" s="29" t="str">
        <f>CA_Spool!A438</f>
        <v>SAT</v>
      </c>
      <c r="C31" s="30">
        <f>CA_Spool!C451</f>
        <v>0</v>
      </c>
      <c r="D31" s="30">
        <f>CA_Spool!D451</f>
        <v>0</v>
      </c>
      <c r="E31" s="30">
        <f>CA_Spool!E451</f>
        <v>0</v>
      </c>
      <c r="F31" s="30">
        <f>CA_Spool!F451</f>
        <v>0</v>
      </c>
      <c r="G31" s="30">
        <f>CA_Spool!G451</f>
        <v>0</v>
      </c>
      <c r="H31" s="30">
        <f>CA_Spool!H451</f>
        <v>0</v>
      </c>
      <c r="I31" s="15">
        <f t="shared" si="0"/>
        <v>0</v>
      </c>
    </row>
    <row r="32" spans="1:9" ht="18" customHeight="1">
      <c r="A32" s="28">
        <f>CA_Spool!A452</f>
        <v>40811</v>
      </c>
      <c r="B32" s="29" t="str">
        <f>CA_Spool!A453</f>
        <v>SUN</v>
      </c>
      <c r="C32" s="30">
        <f>CA_Spool!C466</f>
        <v>0</v>
      </c>
      <c r="D32" s="30">
        <f>CA_Spool!D466</f>
        <v>0</v>
      </c>
      <c r="E32" s="30">
        <f>CA_Spool!E466</f>
        <v>0</v>
      </c>
      <c r="F32" s="30">
        <f>CA_Spool!F466</f>
        <v>0</v>
      </c>
      <c r="G32" s="30">
        <f>CA_Spool!G466</f>
        <v>0</v>
      </c>
      <c r="H32" s="30">
        <f>CA_Spool!H466</f>
        <v>0</v>
      </c>
      <c r="I32" s="15">
        <f t="shared" si="0"/>
        <v>0</v>
      </c>
    </row>
    <row r="33" spans="1:9" ht="18" customHeight="1">
      <c r="A33" s="28">
        <f>CA_Spool!A467</f>
        <v>40812</v>
      </c>
      <c r="B33" s="29" t="str">
        <f>CA_Spool!A468</f>
        <v>MON</v>
      </c>
      <c r="C33" s="30">
        <f>CA_Spool!C481</f>
        <v>0</v>
      </c>
      <c r="D33" s="30">
        <f>CA_Spool!D481</f>
        <v>0</v>
      </c>
      <c r="E33" s="30">
        <f>CA_Spool!E481</f>
        <v>0</v>
      </c>
      <c r="F33" s="30">
        <f>CA_Spool!F481</f>
        <v>0</v>
      </c>
      <c r="G33" s="30">
        <f>CA_Spool!G481</f>
        <v>0</v>
      </c>
      <c r="H33" s="30">
        <f>CA_Spool!H481</f>
        <v>0</v>
      </c>
      <c r="I33" s="15">
        <f t="shared" si="0"/>
        <v>0</v>
      </c>
    </row>
    <row r="34" spans="1:9" ht="18" customHeight="1">
      <c r="A34" s="28">
        <f>CA_Spool!A482</f>
        <v>40813</v>
      </c>
      <c r="B34" s="29" t="str">
        <f>CA_Spool!A483</f>
        <v>TUE</v>
      </c>
      <c r="C34" s="30">
        <f>CA_Spool!C496</f>
        <v>0</v>
      </c>
      <c r="D34" s="30">
        <f>CA_Spool!D496</f>
        <v>0</v>
      </c>
      <c r="E34" s="30">
        <f>CA_Spool!E496</f>
        <v>0</v>
      </c>
      <c r="F34" s="30">
        <f>CA_Spool!F496</f>
        <v>0</v>
      </c>
      <c r="G34" s="30">
        <f>CA_Spool!G496</f>
        <v>0</v>
      </c>
      <c r="H34" s="30">
        <f>CA_Spool!H496</f>
        <v>0</v>
      </c>
      <c r="I34" s="15">
        <f t="shared" si="0"/>
        <v>0</v>
      </c>
    </row>
    <row r="35" spans="1:9" ht="18" customHeight="1">
      <c r="A35" s="28">
        <f>CA_Spool!A497</f>
        <v>40814</v>
      </c>
      <c r="B35" s="29" t="str">
        <f>CA_Spool!A498</f>
        <v>WED</v>
      </c>
      <c r="C35" s="30">
        <f>CA_Spool!C511</f>
        <v>0</v>
      </c>
      <c r="D35" s="30">
        <f>CA_Spool!D511</f>
        <v>0</v>
      </c>
      <c r="E35" s="30">
        <f>CA_Spool!E511</f>
        <v>0</v>
      </c>
      <c r="F35" s="30">
        <f>CA_Spool!F511</f>
        <v>0</v>
      </c>
      <c r="G35" s="30">
        <f>CA_Spool!G511</f>
        <v>0</v>
      </c>
      <c r="H35" s="30">
        <f>CA_Spool!H511</f>
        <v>0</v>
      </c>
      <c r="I35" s="15">
        <f t="shared" si="0"/>
        <v>0</v>
      </c>
    </row>
    <row r="36" spans="1:9" ht="18" customHeight="1">
      <c r="A36" s="28">
        <f>CA_Spool!A512</f>
        <v>40815</v>
      </c>
      <c r="B36" s="29" t="str">
        <f>CA_Spool!A513</f>
        <v>THU</v>
      </c>
      <c r="C36" s="30">
        <f>CA_Spool!C526</f>
        <v>0</v>
      </c>
      <c r="D36" s="30">
        <f>CA_Spool!D526</f>
        <v>0</v>
      </c>
      <c r="E36" s="30">
        <f>CA_Spool!E526</f>
        <v>0</v>
      </c>
      <c r="F36" s="30">
        <f>CA_Spool!F526</f>
        <v>0</v>
      </c>
      <c r="G36" s="30">
        <f>CA_Spool!G526</f>
        <v>0</v>
      </c>
      <c r="H36" s="30">
        <f>CA_Spool!H526</f>
        <v>0</v>
      </c>
      <c r="I36" s="15">
        <f t="shared" si="0"/>
        <v>0</v>
      </c>
    </row>
    <row r="37" spans="1:9" ht="18" customHeight="1">
      <c r="A37" s="28">
        <f>CA_Spool!A527</f>
        <v>40816</v>
      </c>
      <c r="B37" s="29" t="str">
        <f>CA_Spool!A528</f>
        <v>FRI</v>
      </c>
      <c r="C37" s="30">
        <f>CA_Spool!C541</f>
        <v>0</v>
      </c>
      <c r="D37" s="30">
        <f>CA_Spool!D541</f>
        <v>0</v>
      </c>
      <c r="E37" s="30">
        <f>CA_Spool!E541</f>
        <v>0</v>
      </c>
      <c r="F37" s="30">
        <f>CA_Spool!F541</f>
        <v>0</v>
      </c>
      <c r="G37" s="30">
        <f>CA_Spool!G541</f>
        <v>0</v>
      </c>
      <c r="H37" s="30">
        <f>CA_Spool!H541</f>
        <v>0</v>
      </c>
      <c r="I37" s="15">
        <f t="shared" si="0"/>
        <v>0</v>
      </c>
    </row>
    <row r="38" spans="1:9" ht="18" customHeight="1">
      <c r="A38" s="28">
        <f>CA_Spool!A542</f>
        <v>40817</v>
      </c>
      <c r="B38" s="29" t="str">
        <f>CA_Spool!A543</f>
        <v>SAT</v>
      </c>
      <c r="C38" s="30">
        <f>CA_Spool!C556</f>
        <v>0</v>
      </c>
      <c r="D38" s="30">
        <f>CA_Spool!D556</f>
        <v>0</v>
      </c>
      <c r="E38" s="30">
        <f>CA_Spool!E556</f>
        <v>0</v>
      </c>
      <c r="F38" s="30">
        <f>CA_Spool!F556</f>
        <v>0</v>
      </c>
      <c r="G38" s="30">
        <f>CA_Spool!G556</f>
        <v>0</v>
      </c>
      <c r="H38" s="30">
        <f>CA_Spool!H556</f>
        <v>0</v>
      </c>
      <c r="I38" s="15">
        <f t="shared" si="0"/>
        <v>0</v>
      </c>
    </row>
    <row r="39" spans="1:9" ht="18" customHeight="1">
      <c r="A39" s="28">
        <f>CA_Spool!A557</f>
        <v>40818</v>
      </c>
      <c r="B39" s="29" t="str">
        <f>CA_Spool!A558</f>
        <v>SUN</v>
      </c>
      <c r="C39" s="30">
        <f>CA_Spool!C571</f>
        <v>0</v>
      </c>
      <c r="D39" s="30">
        <f>CA_Spool!D571</f>
        <v>0</v>
      </c>
      <c r="E39" s="30">
        <f>CA_Spool!E571</f>
        <v>0</v>
      </c>
      <c r="F39" s="30">
        <f>CA_Spool!F571</f>
        <v>0</v>
      </c>
      <c r="G39" s="30">
        <f>CA_Spool!G571</f>
        <v>0</v>
      </c>
      <c r="H39" s="30">
        <f>CA_Spool!H571</f>
        <v>0</v>
      </c>
      <c r="I39" s="15">
        <f t="shared" si="0"/>
        <v>0</v>
      </c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xh09</dc:creator>
  <cp:keywords/>
  <dc:description/>
  <cp:lastModifiedBy>xh09</cp:lastModifiedBy>
  <dcterms:created xsi:type="dcterms:W3CDTF">2009-01-05T10:25:51Z</dcterms:created>
  <dcterms:modified xsi:type="dcterms:W3CDTF">2011-09-15T09:57:40Z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DF_LAST_URL">
    <vt:lpwstr>D:\xh98\My Documents\excel\CA Spool Daily Summary (5wk).ods</vt:lpwstr>
  </property>
</Properties>
</file>