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ensity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<sst xmlns="http://schemas.openxmlformats.org/spreadsheetml/2006/main" count="31" uniqueCount="25">
  <si>
    <t>Suga</t>
  </si>
  <si>
    <t>Gadi</t>
  </si>
  <si>
    <t>Pk., Nr.</t>
  </si>
  <si>
    <t>Vieta, m</t>
  </si>
  <si>
    <t>Mērcēta parauga svars</t>
  </si>
  <si>
    <t>Mērcēta parauga blīvums</t>
  </si>
  <si>
    <t>Mērcēta parauga</t>
  </si>
  <si>
    <t>Sausa parauga svars</t>
  </si>
  <si>
    <r>
      <t>Blīvums, g/cm</t>
    </r>
    <r>
      <rPr>
        <vertAlign val="superscript"/>
        <sz val="11"/>
        <color indexed="8"/>
        <rFont val="Calibri"/>
        <family val="2"/>
      </rPr>
      <t>3</t>
    </r>
  </si>
  <si>
    <t>Svars</t>
  </si>
  <si>
    <t>Blīvums</t>
  </si>
  <si>
    <t>Tora</t>
  </si>
  <si>
    <t>Filter</t>
  </si>
  <si>
    <t>Average - Blīvums, g/cm3</t>
  </si>
  <si>
    <t>(empty)</t>
  </si>
  <si>
    <t>Salix Burjatica</t>
  </si>
  <si>
    <t>Sven</t>
  </si>
  <si>
    <t>Torhild</t>
  </si>
  <si>
    <t>Total Result</t>
  </si>
  <si>
    <t>max</t>
  </si>
  <si>
    <t>min</t>
  </si>
  <si>
    <t>average</t>
  </si>
  <si>
    <t>stdev</t>
  </si>
  <si>
    <t>+3stdev</t>
  </si>
  <si>
    <t>-3stdev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</si>
</sst>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9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2" xfId="20" applyNumberFormat="1" applyFont="1" applyBorder="1" applyAlignment="1">
      <alignment/>
    </xf>
    <xf numFmtId="2" fontId="0" fillId="0" borderId="3" xfId="20" applyNumberFormat="1" applyBorder="1" applyAlignment="1">
      <alignment/>
    </xf>
    <xf numFmtId="165" fontId="0" fillId="0" borderId="4" xfId="21" applyNumberFormat="1" applyFont="1" applyBorder="1" applyAlignment="1">
      <alignment/>
    </xf>
    <xf numFmtId="165" fontId="0" fillId="0" borderId="5" xfId="20" applyNumberFormat="1" applyBorder="1" applyAlignment="1">
      <alignment/>
    </xf>
    <xf numFmtId="165" fontId="0" fillId="0" borderId="6" xfId="20" applyNumberFormat="1" applyBorder="1" applyAlignment="1">
      <alignment/>
    </xf>
    <xf numFmtId="165" fontId="0" fillId="0" borderId="7" xfId="21" applyNumberFormat="1" applyFont="1" applyBorder="1" applyAlignment="1">
      <alignment/>
    </xf>
    <xf numFmtId="2" fontId="0" fillId="0" borderId="1" xfId="21" applyNumberFormat="1" applyFont="1" applyBorder="1" applyAlignment="1">
      <alignment/>
    </xf>
    <xf numFmtId="165" fontId="0" fillId="0" borderId="8" xfId="19" applyNumberFormat="1" applyFont="1" applyBorder="1">
      <alignment horizontal="left"/>
    </xf>
    <xf numFmtId="165" fontId="0" fillId="0" borderId="9" xfId="19" applyNumberFormat="1" applyFont="1" applyBorder="1">
      <alignment horizontal="left"/>
    </xf>
    <xf numFmtId="165" fontId="2" fillId="0" borderId="10" xfId="23" applyNumberFormat="1" applyFont="1" applyBorder="1">
      <alignment horizontal="left"/>
    </xf>
    <xf numFmtId="165" fontId="0" fillId="0" borderId="11" xfId="19" applyNumberFormat="1" applyBorder="1">
      <alignment horizontal="left"/>
    </xf>
    <xf numFmtId="2" fontId="0" fillId="0" borderId="12" xfId="19" applyNumberFormat="1" applyBorder="1">
      <alignment horizontal="left"/>
    </xf>
    <xf numFmtId="165" fontId="0" fillId="0" borderId="13" xfId="24" applyNumberFormat="1" applyBorder="1" applyAlignment="1">
      <alignment/>
    </xf>
    <xf numFmtId="165" fontId="0" fillId="0" borderId="14" xfId="24" applyNumberFormat="1" applyBorder="1" applyAlignment="1">
      <alignment/>
    </xf>
    <xf numFmtId="165" fontId="0" fillId="0" borderId="15" xfId="24" applyNumberFormat="1" applyBorder="1" applyAlignment="1">
      <alignment/>
    </xf>
    <xf numFmtId="165" fontId="2" fillId="0" borderId="16" xfId="22" applyNumberFormat="1" applyBorder="1" applyAlignment="1">
      <alignment/>
    </xf>
    <xf numFmtId="165" fontId="0" fillId="0" borderId="17" xfId="19" applyNumberFormat="1" applyBorder="1">
      <alignment horizontal="left"/>
    </xf>
    <xf numFmtId="2" fontId="0" fillId="0" borderId="18" xfId="19" applyNumberFormat="1" applyBorder="1">
      <alignment horizontal="left"/>
    </xf>
    <xf numFmtId="165" fontId="0" fillId="0" borderId="8" xfId="24" applyNumberFormat="1" applyBorder="1" applyAlignment="1">
      <alignment/>
    </xf>
    <xf numFmtId="165" fontId="0" fillId="0" borderId="9" xfId="24" applyNumberFormat="1" applyBorder="1" applyAlignment="1">
      <alignment/>
    </xf>
    <xf numFmtId="165" fontId="0" fillId="0" borderId="19" xfId="24" applyNumberFormat="1" applyBorder="1" applyAlignment="1">
      <alignment/>
    </xf>
    <xf numFmtId="165" fontId="2" fillId="0" borderId="20" xfId="22" applyNumberFormat="1" applyBorder="1" applyAlignment="1">
      <alignment/>
    </xf>
    <xf numFmtId="165" fontId="0" fillId="0" borderId="21" xfId="19" applyNumberFormat="1" applyBorder="1">
      <alignment horizontal="left"/>
    </xf>
    <xf numFmtId="2" fontId="0" fillId="0" borderId="22" xfId="19" applyNumberFormat="1" applyBorder="1">
      <alignment horizontal="left"/>
    </xf>
    <xf numFmtId="165" fontId="0" fillId="0" borderId="23" xfId="24" applyNumberFormat="1" applyBorder="1" applyAlignment="1">
      <alignment/>
    </xf>
    <xf numFmtId="165" fontId="0" fillId="0" borderId="0" xfId="24" applyNumberFormat="1" applyAlignment="1">
      <alignment/>
    </xf>
    <xf numFmtId="165" fontId="0" fillId="0" borderId="24" xfId="24" applyNumberFormat="1" applyBorder="1" applyAlignment="1">
      <alignment/>
    </xf>
    <xf numFmtId="165" fontId="2" fillId="0" borderId="25" xfId="22" applyNumberFormat="1" applyBorder="1" applyAlignment="1">
      <alignment/>
    </xf>
    <xf numFmtId="165" fontId="0" fillId="0" borderId="7" xfId="19" applyNumberFormat="1" applyFont="1" applyBorder="1">
      <alignment horizontal="left"/>
    </xf>
    <xf numFmtId="2" fontId="0" fillId="0" borderId="1" xfId="19" applyNumberFormat="1" applyFont="1" applyBorder="1">
      <alignment horizontal="left"/>
    </xf>
    <xf numFmtId="165" fontId="0" fillId="0" borderId="26" xfId="24" applyNumberFormat="1" applyBorder="1" applyAlignment="1">
      <alignment/>
    </xf>
    <xf numFmtId="165" fontId="2" fillId="0" borderId="10" xfId="22" applyNumberFormat="1" applyBorder="1" applyAlignment="1">
      <alignment/>
    </xf>
    <xf numFmtId="165" fontId="2" fillId="0" borderId="27" xfId="23" applyNumberFormat="1" applyFont="1" applyBorder="1">
      <alignment horizontal="left"/>
    </xf>
    <xf numFmtId="2" fontId="2" fillId="0" borderId="28" xfId="23" applyNumberFormat="1" applyBorder="1">
      <alignment horizontal="left"/>
    </xf>
    <xf numFmtId="165" fontId="2" fillId="0" borderId="29" xfId="22" applyNumberFormat="1" applyBorder="1" applyAlignment="1">
      <alignment/>
    </xf>
    <xf numFmtId="165" fontId="2" fillId="0" borderId="30" xfId="22" applyNumberFormat="1" applyBorder="1" applyAlignment="1">
      <alignment/>
    </xf>
    <xf numFmtId="165" fontId="2" fillId="0" borderId="28" xfId="22" applyNumberFormat="1" applyBorder="1" applyAlignment="1">
      <alignment/>
    </xf>
    <xf numFmtId="165" fontId="2" fillId="0" borderId="31" xfId="22" applyNumberFormat="1" applyBorder="1" applyAlignment="1">
      <alignment/>
    </xf>
    <xf numFmtId="0" fontId="3" fillId="0" borderId="1" xfId="25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Pilot Category" xfId="19"/>
    <cellStyle name="DataPilot Corner" xfId="20"/>
    <cellStyle name="DataPilot Field" xfId="21"/>
    <cellStyle name="DataPilot Result" xfId="22"/>
    <cellStyle name="DataPilot Title" xfId="23"/>
    <cellStyle name="DataPilot Value" xfId="24"/>
    <cellStyle name="Excel Built-in Normal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L126" sheet="Density"/>
  </cacheSource>
  <cacheFields count="12">
    <cacheField name="Suga">
      <sharedItems containsBlank="1" containsMixedTypes="0" count="5">
        <m/>
        <s v="Tora"/>
        <s v="Torhild"/>
        <s v="Salix Burjatica"/>
        <s v="Sven"/>
      </sharedItems>
    </cacheField>
    <cacheField name="Gadi">
      <sharedItems containsString="0" containsBlank="1" containsMixedTypes="0" containsNumber="1" containsInteger="1" count="4">
        <m/>
        <n v="2"/>
        <n v="1"/>
        <n v="3"/>
      </sharedItems>
    </cacheField>
    <cacheField name="Pk., Nr.">
      <sharedItems containsString="0" containsBlank="1" containsMixedTypes="0" containsNumber="1" containsInteger="1" count="25">
        <m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Vieta, m">
      <sharedItems containsString="0" containsBlank="1" containsMixedTypes="0" containsNumber="1" count="11">
        <m/>
        <n v="0.55"/>
        <n v="1.5"/>
        <n v="0"/>
        <n v="1"/>
        <n v="1.3"/>
        <n v="2"/>
        <n v="3"/>
        <n v="4"/>
        <n v="5"/>
        <n v="6"/>
      </sharedItems>
    </cacheField>
    <cacheField name="Mērcēta parauga svars">
      <sharedItems containsString="0" containsBlank="1" containsMixedTypes="0" containsNumber="1" count="125">
        <m/>
        <n v="7.2243"/>
        <n v="4.2887"/>
        <n v="4.5864"/>
        <n v="4.9818"/>
        <n v="4.9147"/>
        <n v="3.3374"/>
        <n v="3.8639"/>
        <n v="5.6271"/>
        <n v="5.2369"/>
        <n v="3.6681"/>
        <n v="5.8896"/>
        <n v="4.19"/>
        <n v="5.8354"/>
        <n v="4.1936"/>
        <n v="6.6394"/>
        <n v="4.6131"/>
        <n v="6.8205"/>
        <n v="4.4067"/>
        <n v="4.4004"/>
        <n v="2.3143"/>
        <n v="4.2463"/>
        <n v="2.3579"/>
        <n v="3.9619"/>
        <n v="1.7221"/>
        <n v="2.8042"/>
        <n v="1.565"/>
        <n v="2.438"/>
        <n v="1.2495"/>
        <n v="1.7635"/>
        <n v="0.3728"/>
        <n v="3.4993"/>
        <n v="2.0393"/>
        <n v="3.2662"/>
        <n v="1.7981"/>
        <n v="3.0462"/>
        <n v="1.842"/>
        <n v="2.3469"/>
        <n v="0.806"/>
        <n v="4.0536"/>
        <n v="2.1368"/>
        <n v="4.0776"/>
        <n v="1.9588"/>
        <n v="2.8809"/>
        <n v="1.0061"/>
        <n v="3.8751"/>
        <n v="2.0203"/>
        <n v="2.7115"/>
        <n v="1.4056"/>
        <n v="16.5233"/>
        <n v="14.1186"/>
        <n v="11.8758"/>
        <n v="10.8596"/>
        <n v="10.4294"/>
        <n v="7.4857"/>
        <n v="6.8555"/>
        <n v="4.6324"/>
        <n v="1.116"/>
        <n v="26.0488"/>
        <n v="18.1382"/>
        <n v="14.1869"/>
        <n v="16.1137"/>
        <n v="13.7233"/>
        <n v="11.5016"/>
        <n v="6.3758"/>
        <n v="6.8052"/>
        <n v="2.2554"/>
        <n v="21.1985"/>
        <n v="17.1011"/>
        <n v="14.1132"/>
        <n v="12.1699"/>
        <n v="12.1792"/>
        <n v="7.669"/>
        <n v="5.981"/>
        <n v="6.3937"/>
        <n v="1.6135"/>
        <n v="10.4341"/>
        <n v="10.7603"/>
        <n v="7.3146"/>
        <n v="8.0974"/>
        <n v="5.9159"/>
        <n v="4.3351"/>
        <n v="5.2438"/>
        <n v="1.3626"/>
        <n v="19.4934"/>
        <n v="10.782"/>
        <n v="8.938"/>
        <n v="8.7172"/>
        <n v="8.311"/>
        <n v="6.9026"/>
        <n v="5.3399"/>
        <n v="2.9383"/>
        <n v="0.3784"/>
        <n v="12.6386"/>
        <n v="11.5874"/>
        <n v="9.1405"/>
        <n v="8.7332"/>
        <n v="7.4632"/>
        <n v="8.4561"/>
        <n v="3.4512"/>
        <n v="1.9326"/>
        <n v="16.9445"/>
        <n v="12.8849"/>
        <n v="12.4737"/>
        <n v="11.2337"/>
        <n v="7.9174"/>
        <n v="6.7513"/>
        <n v="5.5978"/>
        <n v="1.9693"/>
        <n v="14.1649"/>
        <n v="12.9"/>
        <n v="12.0828"/>
        <n v="8.5503"/>
        <n v="9.9566"/>
        <n v="9.9048"/>
        <n v="3.8274"/>
        <n v="0.4594"/>
        <n v="13.5954"/>
        <n v="10.2159"/>
        <n v="10.094"/>
        <n v="8.8408"/>
        <n v="8.8553"/>
        <n v="7.2179"/>
        <n v="7.3626"/>
        <n v="1.6228"/>
      </sharedItems>
    </cacheField>
    <cacheField name="">
      <sharedItems containsString="0" containsBlank="1" containsMixedTypes="0" containsNumber="1" count="125">
        <m/>
        <n v="7.2174"/>
        <n v="4.2781"/>
        <n v="4.5762"/>
        <n v="4.9895"/>
        <n v="4.9137"/>
        <n v="3.3327"/>
        <n v="3.8906"/>
        <n v="5.6351"/>
        <n v="5.235"/>
        <n v="3.6722"/>
        <n v="5.8921"/>
        <n v="4.1843"/>
        <n v="5.8359"/>
        <n v="4.1912"/>
        <n v="6.6324"/>
        <n v="4.6421"/>
        <n v="6.8177"/>
        <n v="4.4063"/>
        <n v="4.4072"/>
        <n v="2.3085"/>
        <n v="4.2244"/>
        <n v="2.3601"/>
        <n v="3.9712"/>
        <n v="1.7248"/>
        <n v="2.8056"/>
        <n v="1.566"/>
        <n v="2.44"/>
        <n v="1.2525"/>
        <n v="1.766"/>
        <n v="0.374"/>
        <n v="3.4965"/>
        <n v="2.0395"/>
        <n v="3.2639"/>
        <n v="1.7913"/>
        <n v="3.04"/>
        <n v="1.8474"/>
        <n v="2.3405"/>
        <n v="0.8088"/>
        <n v="4.0497"/>
        <n v="2.151"/>
        <n v="4.0807"/>
        <n v="1.9657"/>
        <n v="2.8778"/>
        <n v="1.011"/>
        <n v="3.8728"/>
        <n v="2.0208"/>
        <n v="2.7126"/>
        <n v="1.4094"/>
        <n v="16.5335"/>
        <n v="14.081"/>
        <n v="11.8727"/>
        <n v="10.8332"/>
        <n v="10.4498"/>
        <n v="7.5037"/>
        <n v="6.8588"/>
        <n v="4.6329"/>
        <n v="1.1161"/>
        <n v="26.0467"/>
        <n v="18.1381"/>
        <n v="14.177"/>
        <n v="16.0859"/>
        <n v="13.8002"/>
        <n v="11.4913"/>
        <n v="6.3424"/>
        <n v="6.7903"/>
        <n v="2.3561"/>
        <n v="21.1737"/>
        <n v="17.0949"/>
        <n v="14.1172"/>
        <n v="12.1545"/>
        <n v="12.1095"/>
        <n v="7.67"/>
        <n v="5.971"/>
        <n v="6.3953"/>
        <n v="1.6145"/>
        <n v="10.4257"/>
        <n v="10.8128"/>
        <n v="7.2958"/>
        <n v="8.0723"/>
        <n v="5.898"/>
        <n v="4.3344"/>
        <n v="5.2396"/>
        <n v="1.3656"/>
        <n v="19.4291"/>
        <n v="10.7801"/>
        <n v="8.9112"/>
        <n v="8.6967"/>
        <n v="8.3158"/>
        <n v="6.9002"/>
        <n v="5.3387"/>
        <n v="2.9388"/>
        <n v="0.3799"/>
        <n v="12.6341"/>
        <n v="11.5846"/>
        <n v="9.1134"/>
        <n v="8.7363"/>
        <n v="7.4406"/>
        <n v="8.4563"/>
        <n v="3.4469"/>
        <n v="1.9313"/>
        <n v="16.9562"/>
        <n v="12.8808"/>
        <n v="12.4796"/>
        <n v="11.2339"/>
        <n v="7.8933"/>
        <n v="6.7479"/>
        <n v="5.5941"/>
        <n v="1.9683"/>
        <n v="14.1605"/>
        <n v="12.937"/>
        <n v="12.0972"/>
        <n v="8.5545"/>
        <n v="9.9552"/>
        <n v="9.8896"/>
        <n v="3.8137"/>
        <n v="0.443"/>
        <n v="13.61"/>
        <n v="10.202"/>
        <n v="10.048"/>
        <n v="8.8379"/>
        <n v="8.8679"/>
        <n v="7.224"/>
        <n v="7.3637"/>
        <n v="1.6081"/>
      </sharedItems>
    </cacheField>
    <cacheField name="Mērcēta parauga blīvums">
      <sharedItems containsString="0" containsBlank="1" containsMixedTypes="0" containsNumber="1" count="91">
        <m/>
        <n v="0.759"/>
        <n v="0.832"/>
        <n v="0.775"/>
        <n v="0.767"/>
        <n v="0.755"/>
        <n v="0.733"/>
        <n v="0.706"/>
        <n v="0.718"/>
        <n v="0.777"/>
        <n v="0.794"/>
        <n v="0.745"/>
        <n v="0.766"/>
        <n v="0.79"/>
        <n v="0.778"/>
        <n v="0.783"/>
        <n v="0.774"/>
        <n v="0.739"/>
        <n v="0.773"/>
        <n v="0.752"/>
        <n v="0.779"/>
        <n v="0.73"/>
        <n v="0.845"/>
        <n v="0.682"/>
        <n v="0.698"/>
        <n v="0.708"/>
        <n v="0.693"/>
        <n v="0.771"/>
        <n v="0.814"/>
        <n v="0.685"/>
        <n v="0.639"/>
        <n v="0.742"/>
        <n v="0.675"/>
        <n v="0.697"/>
        <n v="0.702"/>
        <n v="0.758"/>
        <n v="0.801"/>
        <n v="0.776"/>
        <n v="0.852"/>
        <n v="0.671"/>
        <n v="0.696"/>
        <n v="0.715"/>
        <n v="0.892"/>
        <n v="0.902"/>
        <n v="0.869"/>
        <n v="0.871"/>
        <n v="0.867"/>
        <n v="0.887"/>
        <n v="0.84"/>
        <n v="0.92"/>
        <n v="0.93"/>
        <n v="0.948"/>
        <n v="0.964"/>
        <n v="0.903"/>
        <n v="0.906"/>
        <n v="0.893"/>
        <n v="0.862"/>
        <n v="0.941"/>
        <n v="0.926"/>
        <n v="0.885"/>
        <n v="0.85"/>
        <n v="0.919"/>
        <n v="0.894"/>
        <n v="0.866"/>
        <n v="0.878"/>
        <n v="0.968"/>
        <n v="0.973"/>
        <n v="0.915"/>
        <n v="0.897"/>
        <n v="0.904"/>
        <n v="0.865"/>
        <n v="0.875"/>
        <n v="0.842"/>
        <n v="0.978"/>
        <n v="0.889"/>
        <n v="0.9"/>
        <n v="0.859"/>
        <n v="0.888"/>
        <n v="0.942"/>
        <n v="0.918"/>
        <n v="0.856"/>
        <n v="0.923"/>
        <n v="0.872"/>
        <n v="0.868"/>
        <n v="0.87"/>
        <n v="0.898"/>
        <n v="0.877"/>
        <n v="0.983"/>
        <n v="0.882"/>
        <n v="0.841"/>
        <n v="0.861"/>
      </sharedItems>
    </cacheField>
    <cacheField name="">
      <sharedItems containsString="0" containsBlank="1" containsMixedTypes="0" containsNumber="1" count="96">
        <m/>
        <n v="0.76"/>
        <n v="0.832"/>
        <n v="0.775"/>
        <n v="0.768"/>
        <n v="0.755"/>
        <n v="0.733"/>
        <n v="0.709"/>
        <n v="0.719"/>
        <n v="0.777"/>
        <n v="0.793"/>
        <n v="0.745"/>
        <n v="0.766"/>
        <n v="0.79"/>
        <n v="0.779"/>
        <n v="0.736"/>
        <n v="0.783"/>
        <n v="0.774"/>
        <n v="0.739"/>
        <n v="0.773"/>
        <n v="0.751"/>
        <n v="0.778"/>
        <n v="0.731"/>
        <n v="0.846"/>
        <n v="0.682"/>
        <n v="0.698"/>
        <n v="0.708"/>
        <n v="0.693"/>
        <n v="0.772"/>
        <n v="0.815"/>
        <n v="0.685"/>
        <n v="0.639"/>
        <n v="0.743"/>
        <n v="0.794"/>
        <n v="0.675"/>
        <n v="0.699"/>
        <n v="0.701"/>
        <n v="0.758"/>
        <n v="0.801"/>
        <n v="0.834"/>
        <n v="0.853"/>
        <n v="0.67"/>
        <n v="0.782"/>
        <n v="0.696"/>
        <n v="0.715"/>
        <n v="0.893"/>
        <n v="0.901"/>
        <n v="0.869"/>
        <n v="0.871"/>
        <n v="0.867"/>
        <n v="0.886"/>
        <n v="0.84"/>
        <n v="0.92"/>
        <n v="0.93"/>
        <n v="0.948"/>
        <n v="0.964"/>
        <n v="0.902"/>
        <n v="0.906"/>
        <n v="0.87"/>
        <n v="0.861"/>
        <n v="0.929"/>
        <n v="0.941"/>
        <n v="0.926"/>
        <n v="0.885"/>
        <n v="0.85"/>
        <n v="0.918"/>
        <n v="0.894"/>
        <n v="0.865"/>
        <n v="0.878"/>
        <n v="0.968"/>
        <n v="0.974"/>
        <n v="0.915"/>
        <n v="0.896"/>
        <n v="0.903"/>
        <n v="0.866"/>
        <n v="0.875"/>
        <n v="0.842"/>
        <n v="0.982"/>
        <n v="0.889"/>
        <n v="0.919"/>
        <n v="0.9"/>
        <n v="0.859"/>
        <n v="0.86"/>
        <n v="0.942"/>
        <n v="0.877"/>
        <n v="0.925"/>
        <n v="0.897"/>
        <n v="0.854"/>
        <n v="0.924"/>
        <n v="0.857"/>
        <n v="0.898"/>
        <n v="0.872"/>
        <n v="0.921"/>
        <n v="0.905"/>
        <n v="0.881"/>
        <n v="0.882"/>
      </sharedItems>
    </cacheField>
    <cacheField name="Mērcēta parauga">
      <sharedItems containsMixedTypes="1" containsNumber="1" count="125">
        <s v="Svars"/>
        <n v="7.22085"/>
        <n v="4.2834"/>
        <n v="4.581300000000001"/>
        <n v="4.98565"/>
        <n v="4.9142"/>
        <n v="3.33505"/>
        <n v="3.87725"/>
        <n v="5.6311"/>
        <n v="5.235950000000001"/>
        <n v="3.67015"/>
        <n v="5.89085"/>
        <n v="4.187150000000001"/>
        <n v="5.835649999999999"/>
        <n v="4.1924"/>
        <n v="6.6358999999999995"/>
        <n v="4.6276"/>
        <n v="6.819100000000001"/>
        <n v="4.406499999999999"/>
        <n v="4.4038"/>
        <n v="2.3114"/>
        <n v="4.23535"/>
        <n v="2.359"/>
        <n v="3.96655"/>
        <n v="1.7234500000000001"/>
        <n v="2.8049"/>
        <n v="1.5655000000000001"/>
        <n v="2.439"/>
        <n v="1.251"/>
        <n v="1.76475"/>
        <n v="0.3734"/>
        <n v="3.4979"/>
        <n v="2.0393999999999997"/>
        <n v="3.26505"/>
        <n v="1.7947"/>
        <n v="3.0431"/>
        <n v="1.8447"/>
        <n v="2.3437"/>
        <n v="0.8074"/>
        <n v="4.05165"/>
        <n v="2.1439"/>
        <n v="4.07915"/>
        <n v="1.96225"/>
        <n v="2.87935"/>
        <n v="1.00855"/>
        <n v="3.87395"/>
        <n v="2.02055"/>
        <n v="2.71205"/>
        <n v="1.4075"/>
        <n v="16.528399999999998"/>
        <n v="14.0998"/>
        <n v="11.87425"/>
        <n v="10.8464"/>
        <n v="10.439599999999999"/>
        <n v="7.4947"/>
        <n v="6.85715"/>
        <n v="4.63265"/>
        <n v="1.11605"/>
        <n v="26.04775"/>
        <n v="18.138150000000003"/>
        <n v="14.18195"/>
        <n v="16.099800000000002"/>
        <n v="13.76175"/>
        <n v="11.49645"/>
        <n v="6.3591"/>
        <n v="6.797750000000001"/>
        <n v="2.3057499999999997"/>
        <n v="21.1861"/>
        <n v="17.098"/>
        <n v="14.115200000000002"/>
        <n v="12.1622"/>
        <n v="12.14435"/>
        <n v="7.669499999999999"/>
        <n v="5.976"/>
        <n v="6.3945"/>
        <n v="1.6139999999999999"/>
        <n v="10.4299"/>
        <n v="10.78655"/>
        <n v="7.3052"/>
        <n v="8.08485"/>
        <n v="5.90695"/>
        <n v="4.33475"/>
        <n v="5.2417"/>
        <n v="1.3641"/>
        <n v="19.46125"/>
        <n v="10.78105"/>
        <n v="8.9246"/>
        <n v="8.706949999999999"/>
        <n v="8.3134"/>
        <n v="6.9014"/>
        <n v="5.3393"/>
        <n v="2.93855"/>
        <n v="0.37915"/>
        <n v="12.63635"/>
        <n v="11.586"/>
        <n v="9.12695"/>
        <n v="8.73475"/>
        <n v="7.4519"/>
        <n v="8.456199999999999"/>
        <n v="3.4490499999999997"/>
        <n v="1.93195"/>
        <n v="16.95035"/>
        <n v="12.882850000000001"/>
        <n v="12.47665"/>
        <n v="11.2338"/>
        <n v="7.90535"/>
        <n v="6.749599999999999"/>
        <n v="5.59595"/>
        <n v="1.9687999999999999"/>
        <n v="14.162700000000001"/>
        <n v="12.9185"/>
        <n v="12.09"/>
        <n v="8.5524"/>
        <n v="9.9559"/>
        <n v="9.8972"/>
        <n v="3.82055"/>
        <n v="0.4512"/>
        <n v="13.602699999999999"/>
        <n v="10.20895"/>
        <n v="10.071"/>
        <n v="8.83935"/>
        <n v="8.8616"/>
        <n v="7.22095"/>
        <n v="7.363149999999999"/>
        <n v="1.61545"/>
      </sharedItems>
    </cacheField>
    <cacheField name="">
      <sharedItems containsMixedTypes="1" containsNumber="1" count="105">
        <s v="Blīvums"/>
        <n v="0.7595000000000001"/>
        <n v="0.832"/>
        <n v="0.775"/>
        <n v="0.7675000000000001"/>
        <n v="0.755"/>
        <n v="0.733"/>
        <n v="0.7075"/>
        <n v="0.7184999999999999"/>
        <n v="0.777"/>
        <n v="0.7935000000000001"/>
        <n v="0.745"/>
        <n v="0.766"/>
        <n v="0.79"/>
        <n v="0.7785"/>
        <n v="0.7344999999999999"/>
        <n v="0.783"/>
        <n v="0.774"/>
        <n v="0.739"/>
        <n v="0.773"/>
        <n v="0.7515000000000001"/>
        <n v="0.7304999999999999"/>
        <n v="0.8454999999999999"/>
        <n v="0.682"/>
        <n v="0.698"/>
        <n v="0.708"/>
        <n v="0.693"/>
        <n v="0.7715000000000001"/>
        <n v="0.8145"/>
        <n v="0.685"/>
        <n v="0.639"/>
        <n v="0.7424999999999999"/>
        <n v="0.794"/>
        <n v="0.675"/>
        <n v="0.7015"/>
        <n v="0.758"/>
        <n v="0.801"/>
        <n v="0.833"/>
        <n v="0.7765"/>
        <n v="0.8525"/>
        <n v="0.6705000000000001"/>
        <n v="0.7805"/>
        <n v="0.696"/>
        <n v="0.715"/>
        <n v="0.8925000000000001"/>
        <n v="0.9015"/>
        <n v="0.869"/>
        <n v="0.871"/>
        <n v="0.867"/>
        <n v="0.8865000000000001"/>
        <n v="0.84"/>
        <n v="0.92"/>
        <n v="0.93"/>
        <n v="0.948"/>
        <n v="0.964"/>
        <n v="0.9025000000000001"/>
        <n v="0.906"/>
        <n v="0.8694999999999999"/>
        <n v="0.893"/>
        <n v="0.8614999999999999"/>
        <n v="0.9295"/>
        <n v="0.941"/>
        <n v="0.926"/>
        <n v="0.885"/>
        <n v="0.85"/>
        <n v="0.9185000000000001"/>
        <n v="0.894"/>
        <n v="0.8654999999999999"/>
        <n v="0.878"/>
        <n v="0.968"/>
        <n v="0.9735"/>
        <n v="0.915"/>
        <n v="0.8965000000000001"/>
        <n v="0.9035"/>
        <n v="0.875"/>
        <n v="0.842"/>
        <n v="0.98"/>
        <n v="0.889"/>
        <n v="0.9195"/>
        <n v="0.9"/>
        <n v="0.859"/>
        <n v="0.8885000000000001"/>
        <n v="0.8594999999999999"/>
        <n v="0.942"/>
        <n v="0.8775"/>
        <n v="0.9255"/>
        <n v="0.918"/>
        <n v="0.897"/>
        <n v="0.855"/>
        <n v="0.9235"/>
        <n v="0.8565"/>
        <n v="0.8975"/>
        <n v="0.872"/>
        <n v="0.8674999999999999"/>
        <n v="0.87"/>
        <n v="0.898"/>
        <n v="0.9205000000000001"/>
        <n v="0.877"/>
        <n v="0.9055"/>
        <n v="0.9824999999999999"/>
        <n v="0.7755000000000001"/>
        <n v="0.8815"/>
        <n v="0.8405"/>
        <n v="0.882"/>
        <n v="0.861"/>
      </sharedItems>
    </cacheField>
    <cacheField name="Sausa parauga svars">
      <sharedItems containsString="0" containsBlank="1" containsMixedTypes="0" containsNumber="1" count="125">
        <m/>
        <n v="3.6548"/>
        <n v="1.9862000000000002"/>
        <n v="2.2087"/>
        <n v="2.2898"/>
        <n v="2.5202"/>
        <n v="1.6186"/>
        <n v="2.1938"/>
        <n v="2.8596"/>
        <n v="2.5376000000000003"/>
        <n v="1.713"/>
        <n v="2.8961"/>
        <n v="1.9793"/>
        <n v="3.0663"/>
        <n v="2.0569"/>
        <n v="3.4533"/>
        <n v="2.4153000000000002"/>
        <n v="3.5835"/>
        <n v="2.1202"/>
        <n v="2.0834"/>
        <n v="1.0095"/>
        <n v="1.9407"/>
        <n v="1.0102"/>
        <n v="1.895"/>
        <n v="0.7240000000000001"/>
        <n v="1.268"/>
        <n v="0.6555000000000001"/>
        <n v="1.1228"/>
        <n v="0.5358"/>
        <n v="0.8682000000000001"/>
        <n v="0.1454"/>
        <n v="1.6395"/>
        <n v="0.8924000000000001"/>
        <n v="1.4177"/>
        <n v="0.6886"/>
        <n v="1.4136"/>
        <n v="0.8017000000000001"/>
        <n v="1.113"/>
        <n v="0.3904"/>
        <n v="2.012"/>
        <n v="1.0144"/>
        <n v="2.1537"/>
        <n v="0.9328000000000001"/>
        <n v="1.3444"/>
        <n v="0.422"/>
        <n v="1.7933"/>
        <n v="0.9217000000000001"/>
        <n v="1.1947"/>
        <n v="0.5252"/>
        <n v="7.6579"/>
        <n v="6.3072"/>
        <n v="5.3467"/>
        <n v="4.808"/>
        <n v="4.5974"/>
        <n v="3.2956"/>
        <n v="2.9435000000000002"/>
        <n v="1.8423"/>
        <n v="0.4076"/>
        <n v="11.8431"/>
        <n v="7.7214"/>
        <n v="6.1302"/>
        <n v="6.768"/>
        <n v="6.0358"/>
        <n v="5.1554"/>
        <n v="2.7322"/>
        <n v="2.7899000000000003"/>
        <n v="0.901"/>
        <n v="9.4022"/>
        <n v="7.52"/>
        <n v="6.3147"/>
        <n v="5.5707"/>
        <n v="5.0178"/>
        <n v="3.2983000000000002"/>
        <n v="2.5249"/>
        <n v="2.6414"/>
        <n v="0.6000000000000001"/>
        <n v="4.7934"/>
        <n v="4.7346"/>
        <n v="3.3028"/>
        <n v="3.657"/>
        <n v="2.6623"/>
        <n v="1.9287"/>
        <n v="2.2083"/>
        <n v="0.5282"/>
        <n v="8.7759"/>
        <n v="5.1257"/>
        <n v="4.0067"/>
        <n v="3.9678"/>
        <n v="3.8291"/>
        <n v="3.1891"/>
        <n v="2.2696"/>
        <n v="1.1073"/>
        <n v="0.1197"/>
        <n v="5.956"/>
        <n v="5.486"/>
        <n v="4.3348"/>
        <n v="3.9737"/>
        <n v="3.3236"/>
        <n v="3.6926"/>
        <n v="1.4522"/>
        <n v="0.7262000000000001"/>
        <n v="7.9284"/>
        <n v="6.1429"/>
        <n v="5.5666"/>
        <n v="5.1036"/>
        <n v="3.58"/>
        <n v="3.1497"/>
        <n v="2.4313000000000002"/>
        <n v="0.7967000000000001"/>
        <n v="6.9391"/>
        <n v="6.0255"/>
        <n v="5.7225"/>
        <n v="3.8826"/>
        <n v="4.5464"/>
        <n v="4.3711"/>
        <n v="1.698"/>
        <n v="0.21730000000000002"/>
        <n v="6.6183"/>
        <n v="4.8305"/>
        <n v="4.7513000000000005"/>
        <n v="4.1945"/>
        <n v="4.0111"/>
        <n v="3.2464"/>
        <n v="3.1029"/>
        <n v="0.6667000000000001"/>
      </sharedItems>
    </cacheField>
    <cacheField name="Blīvums, g/cm3">
      <sharedItems containsString="0" containsBlank="1" containsMixedTypes="0" containsNumber="1" count="125">
        <m/>
        <n v="0.38441743008094614"/>
        <n v="0.3857959564831676"/>
        <n v="0.37363684980245776"/>
        <n v="0.3524959634150011"/>
        <n v="0.3871944568800619"/>
        <n v="0.3557469303308796"/>
        <n v="0.4003129795602553"/>
        <n v="0.36487055815027253"/>
        <n v="0.37657257995206217"/>
        <n v="0.37035693364031447"/>
        <n v="0.36626199954166205"/>
        <n v="0.3620944556559951"/>
        <n v="0.4150997746609204"/>
        <n v="0.38023506821868147"/>
        <n v="0.4051287768049549"/>
        <n v="0.38336024072953584"/>
        <n v="0.41147372820460176"/>
        <n v="0.37241230001134695"/>
        <n v="0.34961456015259545"/>
        <n v="0.33760642900406684"/>
        <n v="0.34434841276399825"/>
        <n v="0.3333788469690547"/>
        <n v="0.34899282752013716"/>
        <n v="0.35518407844730043"/>
        <n v="0.3083090306249778"/>
        <n v="0.292263813478122"/>
        <n v="0.3259296432964329"/>
        <n v="0.2968100719424461"/>
        <n v="0.37955308117297076"/>
        <n v="0.3171620246384574"/>
        <n v="0.3210662111552646"/>
        <n v="0.2796134157105032"/>
        <n v="0.32239697707538933"/>
        <n v="0.30464612470050706"/>
        <n v="0.3135552561532648"/>
        <n v="0.303348295115737"/>
        <n v="0.33313542688910697"/>
        <n v="0.3665137478325489"/>
        <n v="0.39776683573359"/>
        <n v="0.3941392788842763"/>
        <n v="0.40997463932436906"/>
        <n v="0.4052551917441713"/>
        <n v="0.3130637817562992"/>
        <n v="0.32657875167319417"/>
        <n v="0.33260265362227176"/>
        <n v="0.31748939645146124"/>
        <n v="0.31496856621374975"/>
        <n v="0.30392568383658974"/>
        <n v="0.41351103252583443"/>
        <n v="0.40326393282174217"/>
        <n v="0.39129059098469376"/>
        <n v="0.38609750700693324"/>
        <n v="0.3818102034560712"/>
        <n v="0.38981538954194295"/>
        <n v="0.36057837439752666"/>
        <n v="0.3658631668699341"/>
        <n v="0.3396514493078267"/>
        <n v="0.43102605023466517"/>
        <n v="0.4103742443413468"/>
        <n v="0.390108941295097"/>
        <n v="0.3808623709611299"/>
        <n v="0.3813561574654386"/>
        <n v="0.4004516350699564"/>
        <n v="0.3701451935022252"/>
        <n v="0.37039972785112724"/>
        <n v="0.36321348801908276"/>
        <n v="0.41760730856552175"/>
        <n v="0.40727102585097674"/>
        <n v="0.3959213826229879"/>
        <n v="0.3893288220881091"/>
        <n v="0.3795056384244526"/>
        <n v="0.3844683747310777"/>
        <n v="0.36567954317269075"/>
        <n v="0.36267873954179375"/>
        <n v="0.32899628252788116"/>
        <n v="0.44487590485047795"/>
        <n v="0.4273037347437318"/>
        <n v="0.413686415156327"/>
        <n v="0.4055116050390546"/>
        <n v="0.40721320647711595"/>
        <n v="0.38509483822596463"/>
        <n v="0.36863279088845224"/>
        <n v="0.32603504141925077"/>
        <n v="0.4419234119082793"/>
        <n v="0.4226626627276564"/>
        <n v="0.412809610514757"/>
        <n v="0.4108179902261987"/>
        <n v="0.4145343662039599"/>
        <n v="0.3969393021705741"/>
        <n v="0.37767864701365356"/>
        <n v="0.3238754998213404"/>
        <n v="0.28492483186074113"/>
        <n v="0.4440009971233782"/>
        <n v="0.4289932677369238"/>
        <n v="0.4167643079013252"/>
        <n v="0.411029273877329"/>
        <n v="0.41277953273661744"/>
        <n v="0.4008664411910788"/>
        <n v="0.3776759977385077"/>
        <n v="0.3213856466264655"/>
        <n v="0.4319602486084358"/>
        <n v="0.4084029426718466"/>
        <n v="0.40042988302148413"/>
        <n v="0.396156171553704"/>
        <n v="0.3928542063286255"/>
        <n v="0.4216181625577813"/>
        <n v="0.3779931915045703"/>
        <n v="0.3476052925639984"/>
        <n v="0.439980498068871"/>
        <n v="0.42934340287185047"/>
        <n v="0.4151060794044665"/>
        <n v="0.4110769257752209"/>
        <n v="0.3995721130184112"/>
        <n v="0.4339212858182112"/>
        <n v="0.38999489602282394"/>
        <n v="0.3734843750000001"/>
        <n v="0.43253682724753173"/>
        <n v="0.4170934082349311"/>
        <n v="0.40337220732797147"/>
        <n v="0.39883897006001573"/>
        <n v="0.3992270244651079"/>
        <n v="0.387089011833623"/>
        <n v="0.3670475136320733"/>
        <n v="0.3790671020458696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N6:U22" firstHeaderRow="0" firstDataRow="2" firstDataCol="2"/>
  <pivotFields count="12">
    <pivotField axis="axisCol" compact="0" outline="0" subtotalTop="0" showAll="0" sortType="ascending" defaultSubtotal="0">
      <items count="5">
        <item x="0"/>
        <item x="1"/>
        <item x="2"/>
        <item x="3"/>
        <item x="4"/>
      </items>
    </pivotField>
    <pivotField axis="axisRow" compact="0" outline="0" subtotalTop="0" showAll="0" sortType="ascending" defaultSubtotal="0">
      <items count="4">
        <item x="0"/>
        <item x="1"/>
        <item x="2"/>
        <item x="3"/>
      </items>
    </pivotField>
    <pivotField compact="0" outline="0" subtotalTop="0" showAll="0"/>
    <pivotField axis="axisRow" compact="0" outline="0" subtotalTop="0" showAll="0" sortType="ascending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3"/>
  </rowFields>
  <rowItems count="15"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</rowItems>
  <colFields count="1">
    <field x="0"/>
  </colFields>
  <colItems count="6">
    <i>
      <x/>
    </i>
    <i>
      <x/>
    </i>
    <i>
      <x/>
    </i>
    <i>
      <x/>
    </i>
    <i>
      <x/>
    </i>
    <i>
      <x/>
    </i>
  </colItems>
  <dataFields count="1">
    <dataField name="Average - Blīvums, g/cm3" fld="1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3"/>
  <sheetViews>
    <sheetView tabSelected="1" workbookViewId="0" topLeftCell="A1">
      <pane ySplit="2" topLeftCell="BM49" activePane="bottomLeft" state="frozen"/>
      <selection pane="topLeft" activeCell="I1" sqref="I1"/>
      <selection pane="bottomLeft" activeCell="A103" sqref="A103:A126"/>
    </sheetView>
  </sheetViews>
  <sheetFormatPr defaultColWidth="9.140625" defaultRowHeight="15"/>
  <cols>
    <col min="5" max="5" width="10.140625" style="0" customWidth="1"/>
    <col min="6" max="7" width="10.8515625" style="0" customWidth="1"/>
    <col min="8" max="8" width="11.7109375" style="0" customWidth="1"/>
    <col min="11" max="11" width="14.421875" style="1" customWidth="1"/>
    <col min="12" max="12" width="14.140625" style="0" customWidth="1"/>
    <col min="15" max="15" width="14.140625" style="2" customWidth="1"/>
    <col min="16" max="16" width="12.140625" style="0" customWidth="1"/>
    <col min="17" max="17" width="13.28125" style="0" customWidth="1"/>
    <col min="21" max="21" width="14.7109375" style="0" customWidth="1"/>
  </cols>
  <sheetData>
    <row r="1" spans="1:12" ht="14.25" customHeight="1">
      <c r="A1" s="44" t="s">
        <v>0</v>
      </c>
      <c r="B1" s="44" t="s">
        <v>1</v>
      </c>
      <c r="C1" s="45" t="s">
        <v>2</v>
      </c>
      <c r="D1" s="45" t="s">
        <v>3</v>
      </c>
      <c r="E1" s="45" t="s">
        <v>4</v>
      </c>
      <c r="F1" s="45"/>
      <c r="G1" s="45" t="s">
        <v>5</v>
      </c>
      <c r="H1" s="45"/>
      <c r="I1" s="45" t="s">
        <v>6</v>
      </c>
      <c r="J1" s="45"/>
      <c r="K1" s="46" t="s">
        <v>7</v>
      </c>
      <c r="L1" s="47" t="s">
        <v>8</v>
      </c>
    </row>
    <row r="2" spans="1:23" ht="15">
      <c r="A2" s="44"/>
      <c r="B2" s="44"/>
      <c r="C2" s="45"/>
      <c r="D2" s="45"/>
      <c r="E2" s="45"/>
      <c r="F2" s="45"/>
      <c r="G2" s="45"/>
      <c r="H2" s="45"/>
      <c r="I2" s="3" t="s">
        <v>9</v>
      </c>
      <c r="J2" s="3" t="s">
        <v>10</v>
      </c>
      <c r="K2" s="46"/>
      <c r="L2" s="47"/>
      <c r="M2" s="4"/>
      <c r="N2" s="4"/>
      <c r="P2" s="4"/>
      <c r="Q2" s="4"/>
      <c r="R2" s="4"/>
      <c r="S2" s="4"/>
      <c r="T2" s="4"/>
      <c r="U2" s="4"/>
      <c r="V2" s="4"/>
      <c r="W2" s="4"/>
    </row>
    <row r="3" spans="1:23" ht="15">
      <c r="A3">
        <v>1</v>
      </c>
      <c r="B3">
        <v>2</v>
      </c>
      <c r="C3">
        <v>1</v>
      </c>
      <c r="D3">
        <v>0.55</v>
      </c>
      <c r="E3">
        <v>7.2243</v>
      </c>
      <c r="F3">
        <v>7.2174</v>
      </c>
      <c r="G3">
        <v>0.759</v>
      </c>
      <c r="H3">
        <v>0.76</v>
      </c>
      <c r="I3" s="1">
        <f aca="true" t="shared" si="0" ref="I3:I34">AVERAGE(E3:F3)</f>
        <v>7.22085</v>
      </c>
      <c r="J3" s="4">
        <f aca="true" t="shared" si="1" ref="J3:J34">AVERAGE(G3:H3)</f>
        <v>0.7595000000000001</v>
      </c>
      <c r="K3" s="1">
        <v>3.6548</v>
      </c>
      <c r="L3" s="4">
        <f aca="true" t="shared" si="2" ref="L3:L34">K3*J3/I3</f>
        <v>0.38441743008094614</v>
      </c>
      <c r="M3" s="4"/>
      <c r="N3" s="4"/>
      <c r="P3" s="4"/>
      <c r="Q3" s="4"/>
      <c r="R3" s="4"/>
      <c r="S3" s="4"/>
      <c r="T3" s="4"/>
      <c r="U3" s="4"/>
      <c r="V3" s="4"/>
      <c r="W3" s="4"/>
    </row>
    <row r="4" spans="1:23" ht="15">
      <c r="A4">
        <v>1</v>
      </c>
      <c r="B4">
        <v>2</v>
      </c>
      <c r="C4">
        <v>1</v>
      </c>
      <c r="D4">
        <v>1.5</v>
      </c>
      <c r="E4">
        <v>4.2887</v>
      </c>
      <c r="F4">
        <v>4.2781</v>
      </c>
      <c r="G4">
        <v>0.832</v>
      </c>
      <c r="H4">
        <v>0.832</v>
      </c>
      <c r="I4" s="1">
        <f t="shared" si="0"/>
        <v>4.2834</v>
      </c>
      <c r="J4" s="4">
        <f t="shared" si="1"/>
        <v>0.832</v>
      </c>
      <c r="K4" s="1">
        <v>1.9862000000000002</v>
      </c>
      <c r="L4" s="4">
        <f t="shared" si="2"/>
        <v>0.3857959564831676</v>
      </c>
      <c r="M4" s="4"/>
      <c r="N4" s="5" t="s">
        <v>12</v>
      </c>
      <c r="P4" s="4"/>
      <c r="Q4" s="4"/>
      <c r="R4" s="4"/>
      <c r="S4" s="4"/>
      <c r="T4" s="4"/>
      <c r="U4" s="4"/>
      <c r="V4" s="4"/>
      <c r="W4" s="4"/>
    </row>
    <row r="5" spans="1:23" ht="15">
      <c r="A5">
        <v>1</v>
      </c>
      <c r="B5">
        <v>2</v>
      </c>
      <c r="C5">
        <v>2</v>
      </c>
      <c r="D5">
        <v>0.55</v>
      </c>
      <c r="E5">
        <v>4.5864</v>
      </c>
      <c r="F5">
        <v>4.5762</v>
      </c>
      <c r="G5">
        <v>0.775</v>
      </c>
      <c r="H5">
        <v>0.775</v>
      </c>
      <c r="I5" s="1">
        <f t="shared" si="0"/>
        <v>4.581300000000001</v>
      </c>
      <c r="J5" s="4">
        <f t="shared" si="1"/>
        <v>0.775</v>
      </c>
      <c r="K5" s="1">
        <v>2.2087</v>
      </c>
      <c r="L5" s="4">
        <f t="shared" si="2"/>
        <v>0.37363684980245776</v>
      </c>
      <c r="M5" s="4"/>
      <c r="N5" s="4"/>
      <c r="P5" s="4"/>
      <c r="Q5" s="4"/>
      <c r="R5" s="4"/>
      <c r="S5" s="4"/>
      <c r="T5" s="4"/>
      <c r="U5" s="4"/>
      <c r="V5" s="4"/>
      <c r="W5" s="4"/>
    </row>
    <row r="6" spans="1:23" ht="15">
      <c r="A6">
        <v>1</v>
      </c>
      <c r="B6">
        <v>2</v>
      </c>
      <c r="C6">
        <v>2</v>
      </c>
      <c r="D6">
        <v>1.5</v>
      </c>
      <c r="E6">
        <v>4.9818</v>
      </c>
      <c r="F6">
        <v>4.9895</v>
      </c>
      <c r="G6">
        <v>0.767</v>
      </c>
      <c r="H6">
        <v>0.768</v>
      </c>
      <c r="I6" s="1">
        <f t="shared" si="0"/>
        <v>4.98565</v>
      </c>
      <c r="J6" s="4">
        <f t="shared" si="1"/>
        <v>0.7675000000000001</v>
      </c>
      <c r="K6" s="1">
        <v>2.2898</v>
      </c>
      <c r="L6" s="4">
        <f t="shared" si="2"/>
        <v>0.3524959634150011</v>
      </c>
      <c r="M6" s="4"/>
      <c r="N6" s="6" t="s">
        <v>13</v>
      </c>
      <c r="O6" s="7"/>
      <c r="P6" s="8" t="s">
        <v>0</v>
      </c>
      <c r="Q6" s="9"/>
      <c r="R6" s="9"/>
      <c r="S6" s="9"/>
      <c r="T6" s="9"/>
      <c r="U6" s="10"/>
      <c r="V6" s="4"/>
      <c r="W6" s="4"/>
    </row>
    <row r="7" spans="1:23" ht="15">
      <c r="A7">
        <v>1</v>
      </c>
      <c r="B7">
        <v>2</v>
      </c>
      <c r="C7">
        <v>3</v>
      </c>
      <c r="D7">
        <v>0.55</v>
      </c>
      <c r="E7">
        <v>4.9147</v>
      </c>
      <c r="F7">
        <v>4.9137</v>
      </c>
      <c r="G7">
        <v>0.755</v>
      </c>
      <c r="H7">
        <v>0.755</v>
      </c>
      <c r="I7" s="1">
        <f t="shared" si="0"/>
        <v>4.9142</v>
      </c>
      <c r="J7" s="4">
        <f t="shared" si="1"/>
        <v>0.755</v>
      </c>
      <c r="K7" s="1">
        <v>2.5202</v>
      </c>
      <c r="L7" s="4">
        <f t="shared" si="2"/>
        <v>0.3871944568800619</v>
      </c>
      <c r="M7" s="4"/>
      <c r="N7" s="11" t="s">
        <v>1</v>
      </c>
      <c r="O7" s="12" t="s">
        <v>3</v>
      </c>
      <c r="P7" s="13" t="s">
        <v>14</v>
      </c>
      <c r="Q7" s="14" t="s">
        <v>15</v>
      </c>
      <c r="R7" s="14" t="s">
        <v>16</v>
      </c>
      <c r="S7" s="14" t="s">
        <v>11</v>
      </c>
      <c r="T7" s="14" t="s">
        <v>17</v>
      </c>
      <c r="U7" s="15" t="s">
        <v>18</v>
      </c>
      <c r="V7" s="4"/>
      <c r="W7" s="4"/>
    </row>
    <row r="8" spans="1:23" ht="15">
      <c r="A8">
        <v>1</v>
      </c>
      <c r="B8">
        <v>2</v>
      </c>
      <c r="C8">
        <v>3</v>
      </c>
      <c r="D8">
        <v>1.5</v>
      </c>
      <c r="E8">
        <v>3.3374</v>
      </c>
      <c r="F8">
        <v>3.3327</v>
      </c>
      <c r="G8">
        <v>0.733</v>
      </c>
      <c r="H8">
        <v>0.733</v>
      </c>
      <c r="I8" s="1">
        <f t="shared" si="0"/>
        <v>3.33505</v>
      </c>
      <c r="J8" s="4">
        <f t="shared" si="1"/>
        <v>0.733</v>
      </c>
      <c r="K8" s="1">
        <v>1.6186</v>
      </c>
      <c r="L8" s="4">
        <f t="shared" si="2"/>
        <v>0.3557469303308796</v>
      </c>
      <c r="M8" s="4"/>
      <c r="N8" s="16">
        <v>1</v>
      </c>
      <c r="O8" s="17">
        <v>0.55</v>
      </c>
      <c r="P8" s="18"/>
      <c r="Q8" s="19">
        <v>0.380292300649022</v>
      </c>
      <c r="R8" s="19">
        <v>0.3190061481279729</v>
      </c>
      <c r="S8" s="19">
        <v>0.3379305850314605</v>
      </c>
      <c r="T8" s="20">
        <v>0.3202116671974402</v>
      </c>
      <c r="U8" s="21">
        <v>0.33936017525147394</v>
      </c>
      <c r="V8" s="4"/>
      <c r="W8" s="4"/>
    </row>
    <row r="9" spans="1:23" ht="15">
      <c r="A9">
        <v>2</v>
      </c>
      <c r="B9">
        <v>2</v>
      </c>
      <c r="C9">
        <v>4</v>
      </c>
      <c r="D9">
        <v>0.55</v>
      </c>
      <c r="E9">
        <v>3.8639</v>
      </c>
      <c r="F9">
        <v>3.8906</v>
      </c>
      <c r="G9">
        <v>0.706</v>
      </c>
      <c r="H9">
        <v>0.709</v>
      </c>
      <c r="I9" s="1">
        <f t="shared" si="0"/>
        <v>3.87725</v>
      </c>
      <c r="J9" s="4">
        <f t="shared" si="1"/>
        <v>0.7075</v>
      </c>
      <c r="K9" s="1">
        <v>2.1938</v>
      </c>
      <c r="L9" s="4">
        <f t="shared" si="2"/>
        <v>0.4003129795602553</v>
      </c>
      <c r="M9" s="4"/>
      <c r="N9" s="22"/>
      <c r="O9" s="23">
        <v>1.5</v>
      </c>
      <c r="P9" s="24"/>
      <c r="Q9" s="25">
        <v>0.3886360728203322</v>
      </c>
      <c r="R9" s="25">
        <v>0.29586927850891576</v>
      </c>
      <c r="S9" s="25">
        <v>0.3020786366863419</v>
      </c>
      <c r="T9" s="26">
        <v>0.3159979439870817</v>
      </c>
      <c r="U9" s="27">
        <v>0.32564548300066787</v>
      </c>
      <c r="V9" s="4"/>
      <c r="W9" s="4"/>
    </row>
    <row r="10" spans="1:23" ht="15">
      <c r="A10">
        <v>2</v>
      </c>
      <c r="B10">
        <v>2</v>
      </c>
      <c r="C10">
        <v>4</v>
      </c>
      <c r="D10">
        <v>1.5</v>
      </c>
      <c r="E10">
        <v>5.6271</v>
      </c>
      <c r="F10">
        <v>5.6351</v>
      </c>
      <c r="G10">
        <v>0.718</v>
      </c>
      <c r="H10">
        <v>0.719</v>
      </c>
      <c r="I10" s="1">
        <f t="shared" si="0"/>
        <v>5.6311</v>
      </c>
      <c r="J10" s="4">
        <f t="shared" si="1"/>
        <v>0.7184999999999999</v>
      </c>
      <c r="K10" s="1">
        <v>2.8596</v>
      </c>
      <c r="L10" s="4">
        <f t="shared" si="2"/>
        <v>0.36487055815027253</v>
      </c>
      <c r="M10" s="4"/>
      <c r="N10" s="16">
        <v>2</v>
      </c>
      <c r="O10" s="17">
        <v>0.55</v>
      </c>
      <c r="P10" s="19"/>
      <c r="Q10" s="19">
        <v>0.4105674265568257</v>
      </c>
      <c r="R10" s="19">
        <v>0.34765193347891027</v>
      </c>
      <c r="S10" s="19">
        <v>0.3817495789211553</v>
      </c>
      <c r="T10" s="19">
        <v>0.3810491863513265</v>
      </c>
      <c r="U10" s="21">
        <v>0.38025453132705445</v>
      </c>
      <c r="V10" s="4"/>
      <c r="W10" s="4"/>
    </row>
    <row r="11" spans="1:23" ht="15">
      <c r="A11">
        <v>2</v>
      </c>
      <c r="B11">
        <v>2</v>
      </c>
      <c r="C11">
        <v>5</v>
      </c>
      <c r="D11">
        <v>0.55</v>
      </c>
      <c r="E11">
        <v>5.2369</v>
      </c>
      <c r="F11">
        <v>5.235</v>
      </c>
      <c r="G11">
        <v>0.777</v>
      </c>
      <c r="H11">
        <v>0.777</v>
      </c>
      <c r="I11" s="1">
        <f t="shared" si="0"/>
        <v>5.235950000000001</v>
      </c>
      <c r="J11" s="4">
        <f t="shared" si="1"/>
        <v>0.777</v>
      </c>
      <c r="K11" s="1">
        <v>2.5376000000000003</v>
      </c>
      <c r="L11" s="4">
        <f t="shared" si="2"/>
        <v>0.37657257995206217</v>
      </c>
      <c r="M11" s="4"/>
      <c r="N11" s="22"/>
      <c r="O11" s="23">
        <v>1.5</v>
      </c>
      <c r="P11" s="25"/>
      <c r="Q11" s="25">
        <v>0.37866920298652146</v>
      </c>
      <c r="R11" s="25">
        <v>0.342056451473474</v>
      </c>
      <c r="S11" s="25">
        <v>0.36467961674301613</v>
      </c>
      <c r="T11" s="25">
        <v>0.365773982482194</v>
      </c>
      <c r="U11" s="27">
        <v>0.36279481342130143</v>
      </c>
      <c r="V11" s="4"/>
      <c r="W11" s="4"/>
    </row>
    <row r="12" spans="1:23" ht="15">
      <c r="A12">
        <v>2</v>
      </c>
      <c r="B12">
        <v>2</v>
      </c>
      <c r="C12">
        <v>5</v>
      </c>
      <c r="D12">
        <v>1.5</v>
      </c>
      <c r="E12">
        <v>3.6681</v>
      </c>
      <c r="F12">
        <v>3.6722</v>
      </c>
      <c r="G12">
        <v>0.794</v>
      </c>
      <c r="H12">
        <v>0.793</v>
      </c>
      <c r="I12" s="1">
        <f t="shared" si="0"/>
        <v>3.67015</v>
      </c>
      <c r="J12" s="4">
        <f t="shared" si="1"/>
        <v>0.7935000000000001</v>
      </c>
      <c r="K12" s="1">
        <v>1.713</v>
      </c>
      <c r="L12" s="4">
        <f t="shared" si="2"/>
        <v>0.37035693364031447</v>
      </c>
      <c r="M12" s="4"/>
      <c r="N12" s="16">
        <v>3</v>
      </c>
      <c r="O12" s="17">
        <v>0</v>
      </c>
      <c r="P12" s="18"/>
      <c r="Q12" s="19"/>
      <c r="R12" s="19">
        <v>0.4348258579749462</v>
      </c>
      <c r="S12" s="19">
        <v>0.4207147971086738</v>
      </c>
      <c r="T12" s="20">
        <v>0.4436001046273785</v>
      </c>
      <c r="U12" s="21">
        <v>0.4330469199036661</v>
      </c>
      <c r="V12" s="4"/>
      <c r="W12" s="4"/>
    </row>
    <row r="13" spans="1:23" ht="15">
      <c r="A13">
        <v>2</v>
      </c>
      <c r="B13">
        <v>2</v>
      </c>
      <c r="C13">
        <v>6</v>
      </c>
      <c r="D13">
        <v>0.55</v>
      </c>
      <c r="E13">
        <v>5.8896</v>
      </c>
      <c r="F13">
        <v>5.8921</v>
      </c>
      <c r="G13">
        <v>0.745</v>
      </c>
      <c r="H13">
        <v>0.745</v>
      </c>
      <c r="I13" s="1">
        <f t="shared" si="0"/>
        <v>5.89085</v>
      </c>
      <c r="J13" s="4">
        <f t="shared" si="1"/>
        <v>0.745</v>
      </c>
      <c r="K13" s="1">
        <v>2.8961</v>
      </c>
      <c r="L13" s="4">
        <f t="shared" si="2"/>
        <v>0.36626199954166205</v>
      </c>
      <c r="M13" s="4"/>
      <c r="N13" s="28"/>
      <c r="O13" s="29">
        <v>0.55</v>
      </c>
      <c r="P13" s="30"/>
      <c r="Q13" s="31"/>
      <c r="R13" s="31">
        <v>0.4182799179262094</v>
      </c>
      <c r="S13" s="31">
        <v>0.4069697343380219</v>
      </c>
      <c r="T13" s="32">
        <v>0.42631988840277063</v>
      </c>
      <c r="U13" s="33">
        <v>0.4171898468890007</v>
      </c>
      <c r="V13" s="4"/>
      <c r="W13" s="4"/>
    </row>
    <row r="14" spans="1:23" ht="15">
      <c r="A14">
        <v>2</v>
      </c>
      <c r="B14">
        <v>2</v>
      </c>
      <c r="C14">
        <v>6</v>
      </c>
      <c r="D14">
        <v>1.5</v>
      </c>
      <c r="E14">
        <v>4.19</v>
      </c>
      <c r="F14">
        <v>4.1843</v>
      </c>
      <c r="G14">
        <v>0.766</v>
      </c>
      <c r="H14">
        <v>0.766</v>
      </c>
      <c r="I14" s="1">
        <f t="shared" si="0"/>
        <v>4.187150000000001</v>
      </c>
      <c r="J14" s="4">
        <f t="shared" si="1"/>
        <v>0.766</v>
      </c>
      <c r="K14" s="1">
        <v>1.9793</v>
      </c>
      <c r="L14" s="4">
        <f t="shared" si="2"/>
        <v>0.3620944556559951</v>
      </c>
      <c r="M14" s="4"/>
      <c r="N14" s="28"/>
      <c r="O14" s="29">
        <v>1</v>
      </c>
      <c r="P14" s="30"/>
      <c r="Q14" s="31"/>
      <c r="R14" s="31">
        <v>0.4063027232513074</v>
      </c>
      <c r="S14" s="31">
        <v>0.3924403049675929</v>
      </c>
      <c r="T14" s="32">
        <v>0.4144201111908031</v>
      </c>
      <c r="U14" s="33">
        <v>0.40438771313656774</v>
      </c>
      <c r="V14" s="4"/>
      <c r="W14" s="4"/>
    </row>
    <row r="15" spans="1:23" ht="15">
      <c r="A15">
        <v>3</v>
      </c>
      <c r="B15">
        <v>2</v>
      </c>
      <c r="C15">
        <v>7</v>
      </c>
      <c r="D15">
        <v>0.55</v>
      </c>
      <c r="E15">
        <v>5.8354</v>
      </c>
      <c r="F15">
        <v>5.8359</v>
      </c>
      <c r="G15">
        <v>0.79</v>
      </c>
      <c r="H15">
        <v>0.79</v>
      </c>
      <c r="I15" s="1">
        <f t="shared" si="0"/>
        <v>5.835649999999999</v>
      </c>
      <c r="J15" s="4">
        <f t="shared" si="1"/>
        <v>0.79</v>
      </c>
      <c r="K15" s="1">
        <v>3.0663</v>
      </c>
      <c r="L15" s="4">
        <f t="shared" si="2"/>
        <v>0.4150997746609204</v>
      </c>
      <c r="M15" s="4"/>
      <c r="N15" s="28"/>
      <c r="O15" s="29">
        <v>1.3</v>
      </c>
      <c r="P15" s="30"/>
      <c r="Q15" s="31"/>
      <c r="R15" s="31">
        <v>0.40202402246298025</v>
      </c>
      <c r="S15" s="31">
        <v>0.3854295666853907</v>
      </c>
      <c r="T15" s="32">
        <v>0.4091196230475274</v>
      </c>
      <c r="U15" s="33">
        <v>0.3988577373986328</v>
      </c>
      <c r="V15" s="4"/>
      <c r="W15" s="4"/>
    </row>
    <row r="16" spans="1:23" ht="15">
      <c r="A16">
        <v>3</v>
      </c>
      <c r="B16">
        <v>2</v>
      </c>
      <c r="C16">
        <v>7</v>
      </c>
      <c r="D16">
        <v>1.5</v>
      </c>
      <c r="E16">
        <v>4.1936</v>
      </c>
      <c r="F16">
        <v>4.1912</v>
      </c>
      <c r="G16">
        <v>0.775</v>
      </c>
      <c r="H16">
        <v>0.775</v>
      </c>
      <c r="I16" s="1">
        <f t="shared" si="0"/>
        <v>4.1924</v>
      </c>
      <c r="J16" s="4">
        <f t="shared" si="1"/>
        <v>0.775</v>
      </c>
      <c r="K16" s="1">
        <v>2.0569</v>
      </c>
      <c r="L16" s="4">
        <f t="shared" si="2"/>
        <v>0.38023506821868147</v>
      </c>
      <c r="M16" s="4"/>
      <c r="N16" s="28"/>
      <c r="O16" s="29">
        <v>2</v>
      </c>
      <c r="P16" s="30"/>
      <c r="Q16" s="31"/>
      <c r="R16" s="31">
        <v>0.3972177812707149</v>
      </c>
      <c r="S16" s="31">
        <v>0.38089066644865416</v>
      </c>
      <c r="T16" s="32">
        <v>0.41150903513923115</v>
      </c>
      <c r="U16" s="33">
        <v>0.3965391609528667</v>
      </c>
      <c r="V16" s="4"/>
      <c r="W16" s="4"/>
    </row>
    <row r="17" spans="1:23" ht="15">
      <c r="A17">
        <v>3</v>
      </c>
      <c r="B17">
        <v>2</v>
      </c>
      <c r="C17">
        <v>8</v>
      </c>
      <c r="D17">
        <v>0.55</v>
      </c>
      <c r="E17">
        <v>6.6394</v>
      </c>
      <c r="F17">
        <v>6.6324</v>
      </c>
      <c r="G17">
        <v>0.778</v>
      </c>
      <c r="H17">
        <v>0.779</v>
      </c>
      <c r="I17" s="1">
        <f t="shared" si="0"/>
        <v>6.6358999999999995</v>
      </c>
      <c r="J17" s="4">
        <f t="shared" si="1"/>
        <v>0.7785</v>
      </c>
      <c r="K17" s="1">
        <v>3.4533</v>
      </c>
      <c r="L17" s="4">
        <f t="shared" si="2"/>
        <v>0.4051287768049549</v>
      </c>
      <c r="M17" s="4"/>
      <c r="N17" s="28"/>
      <c r="O17" s="29">
        <v>3</v>
      </c>
      <c r="P17" s="30"/>
      <c r="Q17" s="31"/>
      <c r="R17" s="31">
        <v>0.4142094867365385</v>
      </c>
      <c r="S17" s="31">
        <v>0.391578466447659</v>
      </c>
      <c r="T17" s="32">
        <v>0.39430019386253917</v>
      </c>
      <c r="U17" s="33">
        <v>0.4000293823489122</v>
      </c>
      <c r="V17" s="4"/>
      <c r="W17" s="4"/>
    </row>
    <row r="18" spans="1:23" ht="15">
      <c r="A18">
        <v>3</v>
      </c>
      <c r="B18">
        <v>2</v>
      </c>
      <c r="C18">
        <v>8</v>
      </c>
      <c r="D18">
        <v>1.5</v>
      </c>
      <c r="E18">
        <v>4.6131</v>
      </c>
      <c r="F18">
        <v>4.6421</v>
      </c>
      <c r="G18">
        <v>0.733</v>
      </c>
      <c r="H18">
        <v>0.736</v>
      </c>
      <c r="I18" s="1">
        <f t="shared" si="0"/>
        <v>4.6276</v>
      </c>
      <c r="J18" s="4">
        <f t="shared" si="1"/>
        <v>0.7344999999999999</v>
      </c>
      <c r="K18" s="1">
        <v>2.4153000000000002</v>
      </c>
      <c r="L18" s="4">
        <f t="shared" si="2"/>
        <v>0.38336024072953584</v>
      </c>
      <c r="M18" s="4"/>
      <c r="N18" s="28"/>
      <c r="O18" s="29">
        <v>4</v>
      </c>
      <c r="P18" s="30"/>
      <c r="Q18" s="31"/>
      <c r="R18" s="31">
        <v>0.37834520038648917</v>
      </c>
      <c r="S18" s="31">
        <v>0.3654677036908142</v>
      </c>
      <c r="T18" s="32">
        <v>0.3746624785468711</v>
      </c>
      <c r="U18" s="33">
        <v>0.3728251275413915</v>
      </c>
      <c r="V18" s="4"/>
      <c r="W18" s="4"/>
    </row>
    <row r="19" spans="1:23" ht="15">
      <c r="A19">
        <v>3</v>
      </c>
      <c r="B19">
        <v>2</v>
      </c>
      <c r="C19">
        <v>9</v>
      </c>
      <c r="D19">
        <v>0.55</v>
      </c>
      <c r="E19">
        <v>6.8205</v>
      </c>
      <c r="F19">
        <v>6.8177</v>
      </c>
      <c r="G19">
        <v>0.783</v>
      </c>
      <c r="H19">
        <v>0.783</v>
      </c>
      <c r="I19" s="1">
        <f t="shared" si="0"/>
        <v>6.819100000000001</v>
      </c>
      <c r="J19" s="4">
        <f t="shared" si="1"/>
        <v>0.783</v>
      </c>
      <c r="K19" s="1">
        <v>3.5835</v>
      </c>
      <c r="L19" s="4">
        <f t="shared" si="2"/>
        <v>0.41147372820460176</v>
      </c>
      <c r="M19" s="4"/>
      <c r="N19" s="28"/>
      <c r="O19" s="29">
        <v>5</v>
      </c>
      <c r="P19" s="30"/>
      <c r="Q19" s="31"/>
      <c r="R19" s="31">
        <v>0.3667189232032894</v>
      </c>
      <c r="S19" s="31">
        <v>0.36631387808761834</v>
      </c>
      <c r="T19" s="32">
        <v>0.3237653959556856</v>
      </c>
      <c r="U19" s="33">
        <v>0.35226606574886443</v>
      </c>
      <c r="V19" s="4"/>
      <c r="W19" s="4"/>
    </row>
    <row r="20" spans="1:23" ht="15">
      <c r="A20">
        <v>3</v>
      </c>
      <c r="B20">
        <v>2</v>
      </c>
      <c r="C20">
        <v>9</v>
      </c>
      <c r="D20">
        <v>1.5</v>
      </c>
      <c r="E20">
        <v>4.4067</v>
      </c>
      <c r="F20">
        <v>4.4063</v>
      </c>
      <c r="G20">
        <v>0.774</v>
      </c>
      <c r="H20">
        <v>0.774</v>
      </c>
      <c r="I20" s="1">
        <f t="shared" si="0"/>
        <v>4.406499999999999</v>
      </c>
      <c r="J20" s="4">
        <f t="shared" si="1"/>
        <v>0.774</v>
      </c>
      <c r="K20" s="1">
        <v>2.1202</v>
      </c>
      <c r="L20" s="4">
        <f t="shared" si="2"/>
        <v>0.37241230001134695</v>
      </c>
      <c r="M20" s="4"/>
      <c r="N20" s="22"/>
      <c r="O20" s="23">
        <v>6</v>
      </c>
      <c r="P20" s="24"/>
      <c r="Q20" s="25"/>
      <c r="R20" s="25"/>
      <c r="S20" s="25">
        <v>0.34395373995159684</v>
      </c>
      <c r="T20" s="26">
        <v>0.28492483186074113</v>
      </c>
      <c r="U20" s="27">
        <v>0.3291965129288829</v>
      </c>
      <c r="V20" s="4"/>
      <c r="W20" s="4"/>
    </row>
    <row r="21" spans="1:23" ht="15">
      <c r="A21">
        <v>4</v>
      </c>
      <c r="B21">
        <v>2</v>
      </c>
      <c r="C21">
        <v>10</v>
      </c>
      <c r="D21">
        <v>0.55</v>
      </c>
      <c r="E21">
        <v>4.4004</v>
      </c>
      <c r="F21">
        <v>4.4072</v>
      </c>
      <c r="G21">
        <v>0.739</v>
      </c>
      <c r="H21">
        <v>0.739</v>
      </c>
      <c r="I21" s="1">
        <f t="shared" si="0"/>
        <v>4.4038</v>
      </c>
      <c r="J21" s="4">
        <f t="shared" si="1"/>
        <v>0.739</v>
      </c>
      <c r="K21" s="1">
        <v>2.0834</v>
      </c>
      <c r="L21" s="4">
        <f t="shared" si="2"/>
        <v>0.34961456015259545</v>
      </c>
      <c r="M21" s="4"/>
      <c r="N21" s="34" t="s">
        <v>14</v>
      </c>
      <c r="O21" s="35" t="s">
        <v>14</v>
      </c>
      <c r="P21" s="36"/>
      <c r="Q21" s="36"/>
      <c r="R21" s="36"/>
      <c r="S21" s="36"/>
      <c r="T21" s="36"/>
      <c r="U21" s="37"/>
      <c r="V21" s="4"/>
      <c r="W21" s="4"/>
    </row>
    <row r="22" spans="1:23" ht="15">
      <c r="A22">
        <v>4</v>
      </c>
      <c r="B22">
        <v>2</v>
      </c>
      <c r="C22">
        <v>10</v>
      </c>
      <c r="D22">
        <v>1.5</v>
      </c>
      <c r="E22">
        <v>2.3143</v>
      </c>
      <c r="F22">
        <v>2.3085</v>
      </c>
      <c r="G22">
        <v>0.773</v>
      </c>
      <c r="H22">
        <v>0.773</v>
      </c>
      <c r="I22" s="1">
        <f t="shared" si="0"/>
        <v>2.3114</v>
      </c>
      <c r="J22" s="4">
        <f t="shared" si="1"/>
        <v>0.773</v>
      </c>
      <c r="K22" s="1">
        <v>1.0095</v>
      </c>
      <c r="L22" s="4">
        <f t="shared" si="2"/>
        <v>0.33760642900406684</v>
      </c>
      <c r="M22" s="4"/>
      <c r="N22" s="38" t="s">
        <v>18</v>
      </c>
      <c r="O22" s="39"/>
      <c r="P22" s="40"/>
      <c r="Q22" s="41">
        <v>0.3895412507531753</v>
      </c>
      <c r="R22" s="41">
        <v>0.37687564373347904</v>
      </c>
      <c r="S22" s="41">
        <v>0.3723228673159997</v>
      </c>
      <c r="T22" s="42">
        <v>0.37911118011441314</v>
      </c>
      <c r="U22" s="43">
        <v>0.3773364812338758</v>
      </c>
      <c r="V22" s="4"/>
      <c r="W22" s="4"/>
    </row>
    <row r="23" spans="1:23" ht="15">
      <c r="A23">
        <v>4</v>
      </c>
      <c r="B23">
        <v>2</v>
      </c>
      <c r="C23">
        <v>11</v>
      </c>
      <c r="D23">
        <v>0.55</v>
      </c>
      <c r="E23">
        <v>4.2463</v>
      </c>
      <c r="F23">
        <v>4.2244</v>
      </c>
      <c r="G23">
        <v>0.752</v>
      </c>
      <c r="H23">
        <v>0.751</v>
      </c>
      <c r="I23" s="1">
        <f t="shared" si="0"/>
        <v>4.23535</v>
      </c>
      <c r="J23" s="4">
        <f t="shared" si="1"/>
        <v>0.7515000000000001</v>
      </c>
      <c r="K23" s="1">
        <v>1.9407</v>
      </c>
      <c r="L23" s="4">
        <f t="shared" si="2"/>
        <v>0.34434841276399825</v>
      </c>
      <c r="M23" s="4"/>
      <c r="N23" s="4"/>
      <c r="P23" s="4"/>
      <c r="Q23" s="4"/>
      <c r="R23" s="4"/>
      <c r="S23" s="4"/>
      <c r="T23" s="4"/>
      <c r="U23" s="4"/>
      <c r="V23" s="4"/>
      <c r="W23" s="4"/>
    </row>
    <row r="24" spans="1:23" ht="15">
      <c r="A24">
        <v>4</v>
      </c>
      <c r="B24">
        <v>2</v>
      </c>
      <c r="C24">
        <v>11</v>
      </c>
      <c r="D24">
        <v>1.5</v>
      </c>
      <c r="E24">
        <v>2.3579</v>
      </c>
      <c r="F24">
        <v>2.3601</v>
      </c>
      <c r="G24">
        <v>0.779</v>
      </c>
      <c r="H24">
        <v>0.778</v>
      </c>
      <c r="I24" s="1">
        <f t="shared" si="0"/>
        <v>2.359</v>
      </c>
      <c r="J24" s="4">
        <f t="shared" si="1"/>
        <v>0.7785</v>
      </c>
      <c r="K24" s="1">
        <v>1.0102</v>
      </c>
      <c r="L24" s="4">
        <f t="shared" si="2"/>
        <v>0.3333788469690547</v>
      </c>
      <c r="M24" s="4"/>
      <c r="N24" s="4"/>
      <c r="P24" s="4"/>
      <c r="Q24" s="4"/>
      <c r="R24" s="4"/>
      <c r="S24" s="4"/>
      <c r="T24" s="4"/>
      <c r="U24" s="4"/>
      <c r="V24" s="4"/>
      <c r="W24" s="4"/>
    </row>
    <row r="25" spans="1:23" ht="15">
      <c r="A25">
        <v>4</v>
      </c>
      <c r="B25">
        <v>2</v>
      </c>
      <c r="C25">
        <v>12</v>
      </c>
      <c r="D25">
        <v>0.55</v>
      </c>
      <c r="E25">
        <v>3.9619</v>
      </c>
      <c r="F25">
        <v>3.9712</v>
      </c>
      <c r="G25">
        <v>0.73</v>
      </c>
      <c r="H25">
        <v>0.731</v>
      </c>
      <c r="I25" s="1">
        <f t="shared" si="0"/>
        <v>3.96655</v>
      </c>
      <c r="J25" s="4">
        <f t="shared" si="1"/>
        <v>0.7304999999999999</v>
      </c>
      <c r="K25" s="1">
        <v>1.895</v>
      </c>
      <c r="L25" s="4">
        <f t="shared" si="2"/>
        <v>0.34899282752013716</v>
      </c>
      <c r="M25" s="4"/>
      <c r="N25" s="4"/>
      <c r="P25" s="4"/>
      <c r="Q25" s="4"/>
      <c r="R25" s="4"/>
      <c r="S25" s="4"/>
      <c r="T25" s="4"/>
      <c r="U25" s="4"/>
      <c r="V25" s="4"/>
      <c r="W25" s="4"/>
    </row>
    <row r="26" spans="1:23" ht="15">
      <c r="A26">
        <v>4</v>
      </c>
      <c r="B26">
        <v>2</v>
      </c>
      <c r="C26">
        <v>12</v>
      </c>
      <c r="D26">
        <v>1.5</v>
      </c>
      <c r="E26">
        <v>1.7221</v>
      </c>
      <c r="F26">
        <v>1.7248</v>
      </c>
      <c r="G26">
        <v>0.845</v>
      </c>
      <c r="H26">
        <v>0.846</v>
      </c>
      <c r="I26" s="1">
        <f t="shared" si="0"/>
        <v>1.7234500000000001</v>
      </c>
      <c r="J26" s="4">
        <f t="shared" si="1"/>
        <v>0.8454999999999999</v>
      </c>
      <c r="K26" s="1">
        <v>0.7240000000000001</v>
      </c>
      <c r="L26" s="4">
        <f t="shared" si="2"/>
        <v>0.35518407844730043</v>
      </c>
      <c r="M26" s="4"/>
      <c r="N26" s="4"/>
      <c r="P26" s="4"/>
      <c r="Q26" s="4"/>
      <c r="R26" s="4"/>
      <c r="S26" s="4"/>
      <c r="T26" s="4"/>
      <c r="U26" s="4"/>
      <c r="V26" s="4"/>
      <c r="W26" s="4"/>
    </row>
    <row r="27" spans="1:23" ht="15">
      <c r="A27">
        <v>5</v>
      </c>
      <c r="B27">
        <v>1</v>
      </c>
      <c r="C27">
        <v>13</v>
      </c>
      <c r="D27">
        <v>0.55</v>
      </c>
      <c r="E27">
        <v>2.8042</v>
      </c>
      <c r="F27">
        <v>2.8056</v>
      </c>
      <c r="G27">
        <v>0.682</v>
      </c>
      <c r="H27">
        <v>0.682</v>
      </c>
      <c r="I27" s="1">
        <f t="shared" si="0"/>
        <v>2.8049</v>
      </c>
      <c r="J27" s="4">
        <f t="shared" si="1"/>
        <v>0.682</v>
      </c>
      <c r="K27" s="1">
        <v>1.268</v>
      </c>
      <c r="L27" s="4">
        <f t="shared" si="2"/>
        <v>0.3083090306249778</v>
      </c>
      <c r="M27" s="4"/>
      <c r="N27" s="4"/>
      <c r="P27" s="4"/>
      <c r="Q27" s="4"/>
      <c r="R27" s="4"/>
      <c r="S27" s="4"/>
      <c r="T27" s="4"/>
      <c r="U27" s="4"/>
      <c r="V27" s="4"/>
      <c r="W27" s="4"/>
    </row>
    <row r="28" spans="1:12" ht="15">
      <c r="A28">
        <v>5</v>
      </c>
      <c r="B28">
        <v>1</v>
      </c>
      <c r="C28">
        <v>13</v>
      </c>
      <c r="D28">
        <v>1.5</v>
      </c>
      <c r="E28">
        <v>1.565</v>
      </c>
      <c r="F28">
        <v>1.566</v>
      </c>
      <c r="G28">
        <v>0.698</v>
      </c>
      <c r="H28">
        <v>0.698</v>
      </c>
      <c r="I28" s="1">
        <f t="shared" si="0"/>
        <v>1.5655000000000001</v>
      </c>
      <c r="J28" s="4">
        <f t="shared" si="1"/>
        <v>0.698</v>
      </c>
      <c r="K28" s="1">
        <v>0.6555000000000001</v>
      </c>
      <c r="L28" s="4">
        <f t="shared" si="2"/>
        <v>0.292263813478122</v>
      </c>
    </row>
    <row r="29" spans="1:12" ht="15">
      <c r="A29">
        <v>5</v>
      </c>
      <c r="B29">
        <v>1</v>
      </c>
      <c r="C29">
        <v>14</v>
      </c>
      <c r="D29">
        <v>0.55</v>
      </c>
      <c r="E29">
        <v>2.438</v>
      </c>
      <c r="F29">
        <v>2.44</v>
      </c>
      <c r="G29">
        <v>0.708</v>
      </c>
      <c r="H29">
        <v>0.708</v>
      </c>
      <c r="I29" s="1">
        <f t="shared" si="0"/>
        <v>2.439</v>
      </c>
      <c r="J29" s="4">
        <f t="shared" si="1"/>
        <v>0.708</v>
      </c>
      <c r="K29" s="1">
        <v>1.1228</v>
      </c>
      <c r="L29" s="4">
        <f t="shared" si="2"/>
        <v>0.3259296432964329</v>
      </c>
    </row>
    <row r="30" spans="1:12" ht="15">
      <c r="A30">
        <v>5</v>
      </c>
      <c r="B30">
        <v>1</v>
      </c>
      <c r="C30">
        <v>14</v>
      </c>
      <c r="D30">
        <v>1.5</v>
      </c>
      <c r="E30">
        <v>1.2495</v>
      </c>
      <c r="F30">
        <v>1.2525</v>
      </c>
      <c r="G30">
        <v>0.693</v>
      </c>
      <c r="H30">
        <v>0.693</v>
      </c>
      <c r="I30" s="1">
        <f t="shared" si="0"/>
        <v>1.251</v>
      </c>
      <c r="J30" s="4">
        <f t="shared" si="1"/>
        <v>0.693</v>
      </c>
      <c r="K30" s="1">
        <v>0.5358</v>
      </c>
      <c r="L30" s="4">
        <f t="shared" si="2"/>
        <v>0.2968100719424461</v>
      </c>
    </row>
    <row r="31" spans="1:12" ht="15">
      <c r="A31">
        <v>5</v>
      </c>
      <c r="B31">
        <v>1</v>
      </c>
      <c r="C31">
        <v>15</v>
      </c>
      <c r="D31">
        <v>0.55</v>
      </c>
      <c r="E31">
        <v>1.7635</v>
      </c>
      <c r="F31">
        <v>1.766</v>
      </c>
      <c r="G31">
        <v>0.771</v>
      </c>
      <c r="H31">
        <v>0.772</v>
      </c>
      <c r="I31" s="1">
        <f t="shared" si="0"/>
        <v>1.76475</v>
      </c>
      <c r="J31" s="4">
        <f t="shared" si="1"/>
        <v>0.7715000000000001</v>
      </c>
      <c r="K31" s="1">
        <v>0.8682000000000001</v>
      </c>
      <c r="L31" s="4">
        <f t="shared" si="2"/>
        <v>0.37955308117297076</v>
      </c>
    </row>
    <row r="32" spans="1:12" ht="15">
      <c r="A32">
        <v>5</v>
      </c>
      <c r="B32">
        <v>1</v>
      </c>
      <c r="C32">
        <v>15</v>
      </c>
      <c r="D32">
        <v>1.5</v>
      </c>
      <c r="E32">
        <v>0.3728</v>
      </c>
      <c r="F32">
        <v>0.374</v>
      </c>
      <c r="G32">
        <v>0.814</v>
      </c>
      <c r="H32">
        <v>0.815</v>
      </c>
      <c r="I32" s="1">
        <f t="shared" si="0"/>
        <v>0.3734</v>
      </c>
      <c r="J32" s="4">
        <f t="shared" si="1"/>
        <v>0.8145</v>
      </c>
      <c r="K32" s="1">
        <v>0.1454</v>
      </c>
      <c r="L32" s="4">
        <f t="shared" si="2"/>
        <v>0.3171620246384574</v>
      </c>
    </row>
    <row r="33" spans="1:12" ht="15">
      <c r="A33">
        <v>5</v>
      </c>
      <c r="B33">
        <v>1</v>
      </c>
      <c r="C33">
        <v>16</v>
      </c>
      <c r="D33">
        <v>0.55</v>
      </c>
      <c r="E33">
        <v>3.4993</v>
      </c>
      <c r="F33">
        <v>3.4965</v>
      </c>
      <c r="G33">
        <v>0.685</v>
      </c>
      <c r="H33">
        <v>0.685</v>
      </c>
      <c r="I33" s="1">
        <f t="shared" si="0"/>
        <v>3.4979</v>
      </c>
      <c r="J33" s="4">
        <f t="shared" si="1"/>
        <v>0.685</v>
      </c>
      <c r="K33" s="1">
        <v>1.6395</v>
      </c>
      <c r="L33" s="4">
        <f t="shared" si="2"/>
        <v>0.3210662111552646</v>
      </c>
    </row>
    <row r="34" spans="1:12" ht="15">
      <c r="A34">
        <v>5</v>
      </c>
      <c r="B34">
        <v>1</v>
      </c>
      <c r="C34">
        <v>16</v>
      </c>
      <c r="D34">
        <v>1.5</v>
      </c>
      <c r="E34">
        <v>2.0393</v>
      </c>
      <c r="F34">
        <v>2.0395</v>
      </c>
      <c r="G34">
        <v>0.639</v>
      </c>
      <c r="H34">
        <v>0.639</v>
      </c>
      <c r="I34" s="1">
        <f t="shared" si="0"/>
        <v>2.0393999999999997</v>
      </c>
      <c r="J34" s="4">
        <f t="shared" si="1"/>
        <v>0.639</v>
      </c>
      <c r="K34" s="1">
        <v>0.8924000000000001</v>
      </c>
      <c r="L34" s="4">
        <f t="shared" si="2"/>
        <v>0.2796134157105032</v>
      </c>
    </row>
    <row r="35" spans="1:12" ht="15">
      <c r="A35">
        <v>5</v>
      </c>
      <c r="B35">
        <v>1</v>
      </c>
      <c r="C35">
        <v>17</v>
      </c>
      <c r="D35">
        <v>0.55</v>
      </c>
      <c r="E35">
        <v>3.2662</v>
      </c>
      <c r="F35">
        <v>3.2639</v>
      </c>
      <c r="G35">
        <v>0.742</v>
      </c>
      <c r="H35">
        <v>0.743</v>
      </c>
      <c r="I35" s="1">
        <f aca="true" t="shared" si="3" ref="I35:I50">AVERAGE(E35:F35)</f>
        <v>3.26505</v>
      </c>
      <c r="J35" s="4">
        <f aca="true" t="shared" si="4" ref="J35:J50">AVERAGE(G35:H35)</f>
        <v>0.7424999999999999</v>
      </c>
      <c r="K35" s="1">
        <v>1.4177</v>
      </c>
      <c r="L35" s="4">
        <f aca="true" t="shared" si="5" ref="L35:L66">K35*J35/I35</f>
        <v>0.32239697707538933</v>
      </c>
    </row>
    <row r="36" spans="1:12" ht="15">
      <c r="A36">
        <v>5</v>
      </c>
      <c r="B36">
        <v>1</v>
      </c>
      <c r="C36">
        <v>17</v>
      </c>
      <c r="D36">
        <v>1.5</v>
      </c>
      <c r="E36">
        <v>1.7981</v>
      </c>
      <c r="F36">
        <v>1.7913</v>
      </c>
      <c r="G36">
        <v>0.794</v>
      </c>
      <c r="H36">
        <v>0.794</v>
      </c>
      <c r="I36" s="1">
        <f t="shared" si="3"/>
        <v>1.7947</v>
      </c>
      <c r="J36" s="4">
        <f t="shared" si="4"/>
        <v>0.794</v>
      </c>
      <c r="K36" s="1">
        <v>0.6886</v>
      </c>
      <c r="L36" s="4">
        <f t="shared" si="5"/>
        <v>0.30464612470050706</v>
      </c>
    </row>
    <row r="37" spans="1:12" ht="15">
      <c r="A37">
        <v>5</v>
      </c>
      <c r="B37">
        <v>1</v>
      </c>
      <c r="C37">
        <v>18</v>
      </c>
      <c r="D37">
        <v>0.55</v>
      </c>
      <c r="E37">
        <v>3.0462</v>
      </c>
      <c r="F37">
        <v>3.04</v>
      </c>
      <c r="G37">
        <v>0.675</v>
      </c>
      <c r="H37">
        <v>0.675</v>
      </c>
      <c r="I37" s="1">
        <f t="shared" si="3"/>
        <v>3.0431</v>
      </c>
      <c r="J37" s="4">
        <f t="shared" si="4"/>
        <v>0.675</v>
      </c>
      <c r="K37" s="1">
        <v>1.4136</v>
      </c>
      <c r="L37" s="4">
        <f t="shared" si="5"/>
        <v>0.3135552561532648</v>
      </c>
    </row>
    <row r="38" spans="1:12" ht="15">
      <c r="A38">
        <v>5</v>
      </c>
      <c r="B38">
        <v>1</v>
      </c>
      <c r="C38">
        <v>18</v>
      </c>
      <c r="D38">
        <v>1.5</v>
      </c>
      <c r="E38">
        <v>1.842</v>
      </c>
      <c r="F38">
        <v>1.8474</v>
      </c>
      <c r="G38">
        <v>0.697</v>
      </c>
      <c r="H38">
        <v>0.699</v>
      </c>
      <c r="I38" s="1">
        <f t="shared" si="3"/>
        <v>1.8447</v>
      </c>
      <c r="J38" s="4">
        <f t="shared" si="4"/>
        <v>0.698</v>
      </c>
      <c r="K38" s="1">
        <v>0.8017000000000001</v>
      </c>
      <c r="L38" s="4">
        <f t="shared" si="5"/>
        <v>0.303348295115737</v>
      </c>
    </row>
    <row r="39" spans="1:12" ht="15">
      <c r="A39">
        <v>6</v>
      </c>
      <c r="B39">
        <v>1</v>
      </c>
      <c r="C39">
        <v>19</v>
      </c>
      <c r="D39">
        <v>0.55</v>
      </c>
      <c r="E39">
        <v>2.3469</v>
      </c>
      <c r="F39">
        <v>2.3405</v>
      </c>
      <c r="G39">
        <v>0.702</v>
      </c>
      <c r="H39">
        <v>0.701</v>
      </c>
      <c r="I39" s="1">
        <f t="shared" si="3"/>
        <v>2.3437</v>
      </c>
      <c r="J39" s="4">
        <f t="shared" si="4"/>
        <v>0.7015</v>
      </c>
      <c r="K39" s="1">
        <v>1.113</v>
      </c>
      <c r="L39" s="4">
        <f t="shared" si="5"/>
        <v>0.33313542688910697</v>
      </c>
    </row>
    <row r="40" spans="1:12" ht="15">
      <c r="A40">
        <v>6</v>
      </c>
      <c r="B40">
        <v>1</v>
      </c>
      <c r="C40">
        <v>19</v>
      </c>
      <c r="D40">
        <v>1.5</v>
      </c>
      <c r="E40">
        <v>0.806</v>
      </c>
      <c r="F40">
        <v>0.8088</v>
      </c>
      <c r="G40">
        <v>0.758</v>
      </c>
      <c r="H40">
        <v>0.758</v>
      </c>
      <c r="I40" s="1">
        <f t="shared" si="3"/>
        <v>0.8074</v>
      </c>
      <c r="J40" s="4">
        <f t="shared" si="4"/>
        <v>0.758</v>
      </c>
      <c r="K40" s="1">
        <v>0.3904</v>
      </c>
      <c r="L40" s="4">
        <f t="shared" si="5"/>
        <v>0.3665137478325489</v>
      </c>
    </row>
    <row r="41" spans="1:12" ht="15">
      <c r="A41">
        <v>6</v>
      </c>
      <c r="B41">
        <v>1</v>
      </c>
      <c r="C41">
        <v>20</v>
      </c>
      <c r="D41">
        <v>0.55</v>
      </c>
      <c r="E41">
        <v>4.0536</v>
      </c>
      <c r="F41">
        <v>4.0497</v>
      </c>
      <c r="G41">
        <v>0.801</v>
      </c>
      <c r="H41">
        <v>0.801</v>
      </c>
      <c r="I41" s="1">
        <f t="shared" si="3"/>
        <v>4.05165</v>
      </c>
      <c r="J41" s="4">
        <f t="shared" si="4"/>
        <v>0.801</v>
      </c>
      <c r="K41" s="1">
        <v>2.012</v>
      </c>
      <c r="L41" s="4">
        <f t="shared" si="5"/>
        <v>0.39776683573359</v>
      </c>
    </row>
    <row r="42" spans="1:12" ht="15">
      <c r="A42">
        <v>6</v>
      </c>
      <c r="B42">
        <v>1</v>
      </c>
      <c r="C42">
        <v>20</v>
      </c>
      <c r="D42">
        <v>1.5</v>
      </c>
      <c r="E42">
        <v>2.1368</v>
      </c>
      <c r="F42">
        <v>2.151</v>
      </c>
      <c r="G42">
        <v>0.832</v>
      </c>
      <c r="H42">
        <v>0.834</v>
      </c>
      <c r="I42" s="1">
        <f t="shared" si="3"/>
        <v>2.1439</v>
      </c>
      <c r="J42" s="4">
        <f t="shared" si="4"/>
        <v>0.833</v>
      </c>
      <c r="K42" s="1">
        <v>1.0144</v>
      </c>
      <c r="L42" s="4">
        <f t="shared" si="5"/>
        <v>0.3941392788842763</v>
      </c>
    </row>
    <row r="43" spans="1:12" ht="15">
      <c r="A43">
        <v>6</v>
      </c>
      <c r="B43">
        <v>1</v>
      </c>
      <c r="C43">
        <v>21</v>
      </c>
      <c r="D43">
        <v>0.55</v>
      </c>
      <c r="E43">
        <v>4.0776</v>
      </c>
      <c r="F43">
        <v>4.0807</v>
      </c>
      <c r="G43">
        <v>0.776</v>
      </c>
      <c r="H43">
        <v>0.777</v>
      </c>
      <c r="I43" s="1">
        <f t="shared" si="3"/>
        <v>4.07915</v>
      </c>
      <c r="J43" s="4">
        <f t="shared" si="4"/>
        <v>0.7765</v>
      </c>
      <c r="K43" s="1">
        <v>2.1537</v>
      </c>
      <c r="L43" s="4">
        <f t="shared" si="5"/>
        <v>0.40997463932436906</v>
      </c>
    </row>
    <row r="44" spans="1:12" ht="15">
      <c r="A44">
        <v>6</v>
      </c>
      <c r="B44">
        <v>1</v>
      </c>
      <c r="C44">
        <v>21</v>
      </c>
      <c r="D44">
        <v>1.5</v>
      </c>
      <c r="E44">
        <v>1.9588</v>
      </c>
      <c r="F44">
        <v>1.9657</v>
      </c>
      <c r="G44">
        <v>0.852</v>
      </c>
      <c r="H44">
        <v>0.853</v>
      </c>
      <c r="I44" s="1">
        <f t="shared" si="3"/>
        <v>1.96225</v>
      </c>
      <c r="J44" s="4">
        <f t="shared" si="4"/>
        <v>0.8525</v>
      </c>
      <c r="K44" s="1">
        <v>0.9328000000000001</v>
      </c>
      <c r="L44" s="4">
        <f t="shared" si="5"/>
        <v>0.4052551917441713</v>
      </c>
    </row>
    <row r="45" spans="1:12" ht="15">
      <c r="A45">
        <v>6</v>
      </c>
      <c r="B45">
        <v>1</v>
      </c>
      <c r="C45">
        <v>22</v>
      </c>
      <c r="D45">
        <v>0.55</v>
      </c>
      <c r="E45">
        <v>2.8809</v>
      </c>
      <c r="F45">
        <v>2.8778</v>
      </c>
      <c r="G45">
        <v>0.671</v>
      </c>
      <c r="H45">
        <v>0.67</v>
      </c>
      <c r="I45" s="1">
        <f t="shared" si="3"/>
        <v>2.87935</v>
      </c>
      <c r="J45" s="4">
        <f t="shared" si="4"/>
        <v>0.6705000000000001</v>
      </c>
      <c r="K45" s="1">
        <v>1.3444</v>
      </c>
      <c r="L45" s="4">
        <f t="shared" si="5"/>
        <v>0.3130637817562992</v>
      </c>
    </row>
    <row r="46" spans="1:12" ht="15">
      <c r="A46">
        <v>6</v>
      </c>
      <c r="B46">
        <v>1</v>
      </c>
      <c r="C46">
        <v>22</v>
      </c>
      <c r="D46">
        <v>1.5</v>
      </c>
      <c r="E46">
        <v>1.0061</v>
      </c>
      <c r="F46">
        <v>1.011</v>
      </c>
      <c r="G46">
        <v>0.779</v>
      </c>
      <c r="H46">
        <v>0.782</v>
      </c>
      <c r="I46" s="1">
        <f t="shared" si="3"/>
        <v>1.00855</v>
      </c>
      <c r="J46" s="4">
        <f t="shared" si="4"/>
        <v>0.7805</v>
      </c>
      <c r="K46" s="1">
        <v>0.422</v>
      </c>
      <c r="L46" s="4">
        <f t="shared" si="5"/>
        <v>0.32657875167319417</v>
      </c>
    </row>
    <row r="47" spans="1:12" ht="15">
      <c r="A47">
        <v>6</v>
      </c>
      <c r="B47">
        <v>1</v>
      </c>
      <c r="C47">
        <v>23</v>
      </c>
      <c r="D47">
        <v>0.55</v>
      </c>
      <c r="E47">
        <v>3.8751</v>
      </c>
      <c r="F47">
        <v>3.8728</v>
      </c>
      <c r="G47">
        <v>0.718</v>
      </c>
      <c r="H47">
        <v>0.719</v>
      </c>
      <c r="I47" s="1">
        <f t="shared" si="3"/>
        <v>3.87395</v>
      </c>
      <c r="J47" s="4">
        <f t="shared" si="4"/>
        <v>0.7184999999999999</v>
      </c>
      <c r="K47" s="1">
        <v>1.7933</v>
      </c>
      <c r="L47" s="4">
        <f t="shared" si="5"/>
        <v>0.33260265362227176</v>
      </c>
    </row>
    <row r="48" spans="1:12" ht="15">
      <c r="A48">
        <v>6</v>
      </c>
      <c r="B48">
        <v>1</v>
      </c>
      <c r="C48">
        <v>23</v>
      </c>
      <c r="D48">
        <v>1.5</v>
      </c>
      <c r="E48">
        <v>2.0203</v>
      </c>
      <c r="F48">
        <v>2.0208</v>
      </c>
      <c r="G48">
        <v>0.696</v>
      </c>
      <c r="H48">
        <v>0.696</v>
      </c>
      <c r="I48" s="1">
        <f t="shared" si="3"/>
        <v>2.02055</v>
      </c>
      <c r="J48" s="4">
        <f t="shared" si="4"/>
        <v>0.696</v>
      </c>
      <c r="K48" s="1">
        <v>0.9217000000000001</v>
      </c>
      <c r="L48" s="4">
        <f t="shared" si="5"/>
        <v>0.31748939645146124</v>
      </c>
    </row>
    <row r="49" spans="1:12" ht="15">
      <c r="A49">
        <v>6</v>
      </c>
      <c r="B49">
        <v>1</v>
      </c>
      <c r="C49">
        <v>24</v>
      </c>
      <c r="D49">
        <v>0.55</v>
      </c>
      <c r="E49">
        <v>2.7115</v>
      </c>
      <c r="F49">
        <v>2.7126</v>
      </c>
      <c r="G49">
        <v>0.715</v>
      </c>
      <c r="H49">
        <v>0.715</v>
      </c>
      <c r="I49" s="1">
        <f t="shared" si="3"/>
        <v>2.71205</v>
      </c>
      <c r="J49" s="4">
        <f t="shared" si="4"/>
        <v>0.715</v>
      </c>
      <c r="K49" s="1">
        <v>1.1947</v>
      </c>
      <c r="L49" s="4">
        <f t="shared" si="5"/>
        <v>0.31496856621374975</v>
      </c>
    </row>
    <row r="50" spans="1:12" ht="15">
      <c r="A50">
        <v>6</v>
      </c>
      <c r="B50">
        <v>1</v>
      </c>
      <c r="C50">
        <v>24</v>
      </c>
      <c r="D50">
        <v>1.5</v>
      </c>
      <c r="E50">
        <v>1.4056</v>
      </c>
      <c r="F50">
        <v>1.4094</v>
      </c>
      <c r="G50">
        <v>0.814</v>
      </c>
      <c r="H50">
        <v>0.815</v>
      </c>
      <c r="I50" s="1">
        <f t="shared" si="3"/>
        <v>1.4075</v>
      </c>
      <c r="J50" s="4">
        <f t="shared" si="4"/>
        <v>0.8145</v>
      </c>
      <c r="K50" s="1">
        <v>0.5252</v>
      </c>
      <c r="L50" s="4">
        <f t="shared" si="5"/>
        <v>0.30392568383658974</v>
      </c>
    </row>
    <row r="51" spans="1:12" ht="15">
      <c r="A51">
        <v>6</v>
      </c>
      <c r="B51">
        <v>3</v>
      </c>
      <c r="C51">
        <v>1</v>
      </c>
      <c r="D51">
        <v>0</v>
      </c>
      <c r="E51">
        <v>16.5233</v>
      </c>
      <c r="F51">
        <v>16.5335</v>
      </c>
      <c r="G51">
        <v>0.892</v>
      </c>
      <c r="H51">
        <v>0.893</v>
      </c>
      <c r="I51" s="1">
        <f aca="true" t="shared" si="6" ref="I51:I82">AVERAGE(E51:F51)</f>
        <v>16.528399999999998</v>
      </c>
      <c r="J51" s="4">
        <f aca="true" t="shared" si="7" ref="J51:J82">AVERAGE(G51:H51)</f>
        <v>0.8925000000000001</v>
      </c>
      <c r="K51" s="1">
        <v>7.6579</v>
      </c>
      <c r="L51" s="4">
        <f t="shared" si="5"/>
        <v>0.41351103252583443</v>
      </c>
    </row>
    <row r="52" spans="1:12" ht="15">
      <c r="A52">
        <v>6</v>
      </c>
      <c r="B52">
        <v>3</v>
      </c>
      <c r="C52">
        <v>1</v>
      </c>
      <c r="D52">
        <v>0.55</v>
      </c>
      <c r="E52">
        <v>14.1186</v>
      </c>
      <c r="F52">
        <v>14.081</v>
      </c>
      <c r="G52">
        <v>0.902</v>
      </c>
      <c r="H52">
        <v>0.901</v>
      </c>
      <c r="I52" s="1">
        <f t="shared" si="6"/>
        <v>14.0998</v>
      </c>
      <c r="J52" s="4">
        <f t="shared" si="7"/>
        <v>0.9015</v>
      </c>
      <c r="K52" s="1">
        <v>6.3072</v>
      </c>
      <c r="L52" s="4">
        <f t="shared" si="5"/>
        <v>0.40326393282174217</v>
      </c>
    </row>
    <row r="53" spans="1:12" ht="15">
      <c r="A53">
        <v>6</v>
      </c>
      <c r="B53">
        <v>3</v>
      </c>
      <c r="C53">
        <v>1</v>
      </c>
      <c r="D53">
        <v>1</v>
      </c>
      <c r="E53">
        <v>11.8758</v>
      </c>
      <c r="F53">
        <v>11.8727</v>
      </c>
      <c r="G53">
        <v>0.869</v>
      </c>
      <c r="H53">
        <v>0.869</v>
      </c>
      <c r="I53" s="1">
        <f t="shared" si="6"/>
        <v>11.87425</v>
      </c>
      <c r="J53" s="4">
        <f t="shared" si="7"/>
        <v>0.869</v>
      </c>
      <c r="K53" s="1">
        <v>5.3467</v>
      </c>
      <c r="L53" s="4">
        <f t="shared" si="5"/>
        <v>0.39129059098469376</v>
      </c>
    </row>
    <row r="54" spans="1:12" ht="15">
      <c r="A54">
        <v>6</v>
      </c>
      <c r="B54">
        <v>3</v>
      </c>
      <c r="C54">
        <v>1</v>
      </c>
      <c r="D54">
        <v>1.3</v>
      </c>
      <c r="E54">
        <v>10.8596</v>
      </c>
      <c r="F54">
        <v>10.8332</v>
      </c>
      <c r="G54">
        <v>0.871</v>
      </c>
      <c r="H54">
        <v>0.871</v>
      </c>
      <c r="I54" s="1">
        <f t="shared" si="6"/>
        <v>10.8464</v>
      </c>
      <c r="J54" s="4">
        <f t="shared" si="7"/>
        <v>0.871</v>
      </c>
      <c r="K54" s="1">
        <v>4.808</v>
      </c>
      <c r="L54" s="4">
        <f t="shared" si="5"/>
        <v>0.38609750700693324</v>
      </c>
    </row>
    <row r="55" spans="1:12" ht="15">
      <c r="A55">
        <v>6</v>
      </c>
      <c r="B55">
        <v>3</v>
      </c>
      <c r="C55">
        <v>1</v>
      </c>
      <c r="D55">
        <v>2</v>
      </c>
      <c r="E55">
        <v>10.4294</v>
      </c>
      <c r="F55">
        <v>10.4498</v>
      </c>
      <c r="G55">
        <v>0.867</v>
      </c>
      <c r="H55">
        <v>0.867</v>
      </c>
      <c r="I55" s="1">
        <f t="shared" si="6"/>
        <v>10.439599999999999</v>
      </c>
      <c r="J55" s="4">
        <f t="shared" si="7"/>
        <v>0.867</v>
      </c>
      <c r="K55" s="1">
        <v>4.5974</v>
      </c>
      <c r="L55" s="4">
        <f t="shared" si="5"/>
        <v>0.3818102034560712</v>
      </c>
    </row>
    <row r="56" spans="1:12" ht="15">
      <c r="A56">
        <v>6</v>
      </c>
      <c r="B56">
        <v>3</v>
      </c>
      <c r="C56">
        <v>1</v>
      </c>
      <c r="D56">
        <v>3</v>
      </c>
      <c r="E56">
        <v>7.4857</v>
      </c>
      <c r="F56">
        <v>7.5037</v>
      </c>
      <c r="G56">
        <v>0.887</v>
      </c>
      <c r="H56">
        <v>0.886</v>
      </c>
      <c r="I56" s="1">
        <f t="shared" si="6"/>
        <v>7.4947</v>
      </c>
      <c r="J56" s="4">
        <f t="shared" si="7"/>
        <v>0.8865000000000001</v>
      </c>
      <c r="K56" s="1">
        <v>3.2956</v>
      </c>
      <c r="L56" s="4">
        <f t="shared" si="5"/>
        <v>0.38981538954194295</v>
      </c>
    </row>
    <row r="57" spans="1:12" ht="15">
      <c r="A57">
        <v>6</v>
      </c>
      <c r="B57">
        <v>3</v>
      </c>
      <c r="C57">
        <v>1</v>
      </c>
      <c r="D57">
        <v>4</v>
      </c>
      <c r="E57">
        <v>6.8555</v>
      </c>
      <c r="F57">
        <v>6.8588</v>
      </c>
      <c r="G57">
        <v>0.84</v>
      </c>
      <c r="H57">
        <v>0.84</v>
      </c>
      <c r="I57" s="1">
        <f t="shared" si="6"/>
        <v>6.85715</v>
      </c>
      <c r="J57" s="4">
        <f t="shared" si="7"/>
        <v>0.84</v>
      </c>
      <c r="K57" s="1">
        <v>2.9435000000000002</v>
      </c>
      <c r="L57" s="4">
        <f t="shared" si="5"/>
        <v>0.36057837439752666</v>
      </c>
    </row>
    <row r="58" spans="1:12" ht="15">
      <c r="A58">
        <v>6</v>
      </c>
      <c r="B58">
        <v>3</v>
      </c>
      <c r="C58">
        <v>1</v>
      </c>
      <c r="D58">
        <v>5</v>
      </c>
      <c r="E58">
        <v>4.6324</v>
      </c>
      <c r="F58">
        <v>4.6329</v>
      </c>
      <c r="G58">
        <v>0.92</v>
      </c>
      <c r="H58">
        <v>0.92</v>
      </c>
      <c r="I58" s="1">
        <f t="shared" si="6"/>
        <v>4.63265</v>
      </c>
      <c r="J58" s="4">
        <f t="shared" si="7"/>
        <v>0.92</v>
      </c>
      <c r="K58" s="1">
        <v>1.8423</v>
      </c>
      <c r="L58" s="4">
        <f t="shared" si="5"/>
        <v>0.3658631668699341</v>
      </c>
    </row>
    <row r="59" spans="1:12" ht="15">
      <c r="A59">
        <v>6</v>
      </c>
      <c r="B59">
        <v>3</v>
      </c>
      <c r="C59">
        <v>1</v>
      </c>
      <c r="D59">
        <v>6</v>
      </c>
      <c r="E59">
        <v>1.116</v>
      </c>
      <c r="F59">
        <v>1.1161</v>
      </c>
      <c r="G59">
        <v>0.93</v>
      </c>
      <c r="H59">
        <v>0.93</v>
      </c>
      <c r="I59" s="1">
        <f t="shared" si="6"/>
        <v>1.11605</v>
      </c>
      <c r="J59" s="4">
        <f t="shared" si="7"/>
        <v>0.93</v>
      </c>
      <c r="K59" s="1">
        <v>0.4076</v>
      </c>
      <c r="L59" s="4">
        <f t="shared" si="5"/>
        <v>0.3396514493078267</v>
      </c>
    </row>
    <row r="60" spans="1:12" ht="15">
      <c r="A60">
        <v>6</v>
      </c>
      <c r="B60">
        <v>3</v>
      </c>
      <c r="C60">
        <v>2</v>
      </c>
      <c r="D60">
        <v>0</v>
      </c>
      <c r="E60">
        <v>26.0488</v>
      </c>
      <c r="F60">
        <v>26.0467</v>
      </c>
      <c r="G60">
        <v>0.948</v>
      </c>
      <c r="H60">
        <v>0.948</v>
      </c>
      <c r="I60" s="1">
        <f t="shared" si="6"/>
        <v>26.04775</v>
      </c>
      <c r="J60" s="4">
        <f t="shared" si="7"/>
        <v>0.948</v>
      </c>
      <c r="K60" s="1">
        <v>11.8431</v>
      </c>
      <c r="L60" s="4">
        <f t="shared" si="5"/>
        <v>0.43102605023466517</v>
      </c>
    </row>
    <row r="61" spans="1:12" ht="15">
      <c r="A61">
        <v>6</v>
      </c>
      <c r="B61">
        <v>3</v>
      </c>
      <c r="C61">
        <v>2</v>
      </c>
      <c r="D61">
        <v>0.55</v>
      </c>
      <c r="E61">
        <v>18.1382</v>
      </c>
      <c r="F61">
        <v>18.1381</v>
      </c>
      <c r="G61">
        <v>0.964</v>
      </c>
      <c r="H61">
        <v>0.964</v>
      </c>
      <c r="I61" s="1">
        <f t="shared" si="6"/>
        <v>18.138150000000003</v>
      </c>
      <c r="J61" s="4">
        <f t="shared" si="7"/>
        <v>0.964</v>
      </c>
      <c r="K61" s="1">
        <v>7.7214</v>
      </c>
      <c r="L61" s="4">
        <f t="shared" si="5"/>
        <v>0.4103742443413468</v>
      </c>
    </row>
    <row r="62" spans="1:12" ht="15">
      <c r="A62">
        <v>6</v>
      </c>
      <c r="B62">
        <v>3</v>
      </c>
      <c r="C62">
        <v>2</v>
      </c>
      <c r="D62">
        <v>1</v>
      </c>
      <c r="E62">
        <v>14.1869</v>
      </c>
      <c r="F62">
        <v>14.177</v>
      </c>
      <c r="G62">
        <v>0.903</v>
      </c>
      <c r="H62">
        <v>0.902</v>
      </c>
      <c r="I62" s="1">
        <f t="shared" si="6"/>
        <v>14.18195</v>
      </c>
      <c r="J62" s="4">
        <f t="shared" si="7"/>
        <v>0.9025000000000001</v>
      </c>
      <c r="K62" s="1">
        <v>6.1302</v>
      </c>
      <c r="L62" s="4">
        <f t="shared" si="5"/>
        <v>0.390108941295097</v>
      </c>
    </row>
    <row r="63" spans="1:12" ht="15">
      <c r="A63">
        <v>6</v>
      </c>
      <c r="B63">
        <v>3</v>
      </c>
      <c r="C63">
        <v>2</v>
      </c>
      <c r="D63">
        <v>1.3</v>
      </c>
      <c r="E63">
        <v>16.1137</v>
      </c>
      <c r="F63">
        <v>16.0859</v>
      </c>
      <c r="G63">
        <v>0.906</v>
      </c>
      <c r="H63">
        <v>0.906</v>
      </c>
      <c r="I63" s="1">
        <f t="shared" si="6"/>
        <v>16.099800000000002</v>
      </c>
      <c r="J63" s="4">
        <f t="shared" si="7"/>
        <v>0.906</v>
      </c>
      <c r="K63" s="1">
        <v>6.768</v>
      </c>
      <c r="L63" s="4">
        <f t="shared" si="5"/>
        <v>0.3808623709611299</v>
      </c>
    </row>
    <row r="64" spans="1:12" ht="15">
      <c r="A64">
        <v>6</v>
      </c>
      <c r="B64">
        <v>3</v>
      </c>
      <c r="C64">
        <v>2</v>
      </c>
      <c r="D64">
        <v>2</v>
      </c>
      <c r="E64">
        <v>13.7233</v>
      </c>
      <c r="F64">
        <v>13.8002</v>
      </c>
      <c r="G64">
        <v>0.869</v>
      </c>
      <c r="H64">
        <v>0.87</v>
      </c>
      <c r="I64" s="1">
        <f t="shared" si="6"/>
        <v>13.76175</v>
      </c>
      <c r="J64" s="4">
        <f t="shared" si="7"/>
        <v>0.8694999999999999</v>
      </c>
      <c r="K64" s="1">
        <v>6.0358</v>
      </c>
      <c r="L64" s="4">
        <f t="shared" si="5"/>
        <v>0.3813561574654386</v>
      </c>
    </row>
    <row r="65" spans="1:12" ht="15">
      <c r="A65">
        <v>6</v>
      </c>
      <c r="B65">
        <v>3</v>
      </c>
      <c r="C65">
        <v>2</v>
      </c>
      <c r="D65">
        <v>3</v>
      </c>
      <c r="E65">
        <v>11.5016</v>
      </c>
      <c r="F65">
        <v>11.4913</v>
      </c>
      <c r="G65">
        <v>0.893</v>
      </c>
      <c r="H65">
        <v>0.893</v>
      </c>
      <c r="I65" s="1">
        <f t="shared" si="6"/>
        <v>11.49645</v>
      </c>
      <c r="J65" s="4">
        <f t="shared" si="7"/>
        <v>0.893</v>
      </c>
      <c r="K65" s="1">
        <v>5.1554</v>
      </c>
      <c r="L65" s="4">
        <f t="shared" si="5"/>
        <v>0.4004516350699564</v>
      </c>
    </row>
    <row r="66" spans="1:12" ht="15">
      <c r="A66">
        <v>6</v>
      </c>
      <c r="B66">
        <v>3</v>
      </c>
      <c r="C66">
        <v>2</v>
      </c>
      <c r="D66">
        <v>4</v>
      </c>
      <c r="E66">
        <v>6.3758</v>
      </c>
      <c r="F66">
        <v>6.3424</v>
      </c>
      <c r="G66">
        <v>0.862</v>
      </c>
      <c r="H66">
        <v>0.861</v>
      </c>
      <c r="I66" s="1">
        <f t="shared" si="6"/>
        <v>6.3591</v>
      </c>
      <c r="J66" s="4">
        <f t="shared" si="7"/>
        <v>0.8614999999999999</v>
      </c>
      <c r="K66" s="1">
        <v>2.7322</v>
      </c>
      <c r="L66" s="4">
        <f t="shared" si="5"/>
        <v>0.3701451935022252</v>
      </c>
    </row>
    <row r="67" spans="1:12" ht="15">
      <c r="A67">
        <v>6</v>
      </c>
      <c r="B67">
        <v>3</v>
      </c>
      <c r="C67">
        <v>2</v>
      </c>
      <c r="D67">
        <v>5</v>
      </c>
      <c r="E67">
        <v>6.8052</v>
      </c>
      <c r="F67">
        <v>6.7903</v>
      </c>
      <c r="G67">
        <v>0.903</v>
      </c>
      <c r="H67">
        <v>0.902</v>
      </c>
      <c r="I67" s="1">
        <f t="shared" si="6"/>
        <v>6.797750000000001</v>
      </c>
      <c r="J67" s="4">
        <f t="shared" si="7"/>
        <v>0.9025000000000001</v>
      </c>
      <c r="K67" s="1">
        <v>2.7899000000000003</v>
      </c>
      <c r="L67" s="4">
        <f aca="true" t="shared" si="8" ref="L67:L98">K67*J67/I67</f>
        <v>0.37039972785112724</v>
      </c>
    </row>
    <row r="68" spans="1:12" ht="15">
      <c r="A68">
        <v>6</v>
      </c>
      <c r="B68">
        <v>3</v>
      </c>
      <c r="C68">
        <v>2</v>
      </c>
      <c r="D68">
        <v>6</v>
      </c>
      <c r="E68">
        <v>2.2554</v>
      </c>
      <c r="F68">
        <v>2.3561</v>
      </c>
      <c r="G68">
        <v>0.93</v>
      </c>
      <c r="H68">
        <v>0.929</v>
      </c>
      <c r="I68" s="1">
        <f t="shared" si="6"/>
        <v>2.3057499999999997</v>
      </c>
      <c r="J68" s="4">
        <f t="shared" si="7"/>
        <v>0.9295</v>
      </c>
      <c r="K68" s="1">
        <v>0.901</v>
      </c>
      <c r="L68" s="4">
        <f t="shared" si="8"/>
        <v>0.36321348801908276</v>
      </c>
    </row>
    <row r="69" spans="1:12" ht="15">
      <c r="A69">
        <v>6</v>
      </c>
      <c r="B69">
        <v>3</v>
      </c>
      <c r="C69">
        <v>3</v>
      </c>
      <c r="D69">
        <v>0</v>
      </c>
      <c r="E69">
        <v>21.1985</v>
      </c>
      <c r="F69">
        <v>21.1737</v>
      </c>
      <c r="G69">
        <v>0.941</v>
      </c>
      <c r="H69">
        <v>0.941</v>
      </c>
      <c r="I69" s="1">
        <f t="shared" si="6"/>
        <v>21.1861</v>
      </c>
      <c r="J69" s="4">
        <f t="shared" si="7"/>
        <v>0.941</v>
      </c>
      <c r="K69" s="1">
        <v>9.4022</v>
      </c>
      <c r="L69" s="4">
        <f t="shared" si="8"/>
        <v>0.41760730856552175</v>
      </c>
    </row>
    <row r="70" spans="1:12" ht="15">
      <c r="A70">
        <v>6</v>
      </c>
      <c r="B70">
        <v>3</v>
      </c>
      <c r="C70">
        <v>3</v>
      </c>
      <c r="D70">
        <v>0.55</v>
      </c>
      <c r="E70">
        <v>17.1011</v>
      </c>
      <c r="F70">
        <v>17.0949</v>
      </c>
      <c r="G70">
        <v>0.926</v>
      </c>
      <c r="H70">
        <v>0.926</v>
      </c>
      <c r="I70" s="1">
        <f t="shared" si="6"/>
        <v>17.098</v>
      </c>
      <c r="J70" s="4">
        <f t="shared" si="7"/>
        <v>0.926</v>
      </c>
      <c r="K70" s="1">
        <v>7.52</v>
      </c>
      <c r="L70" s="4">
        <f t="shared" si="8"/>
        <v>0.40727102585097674</v>
      </c>
    </row>
    <row r="71" spans="1:12" ht="15">
      <c r="A71">
        <v>6</v>
      </c>
      <c r="B71">
        <v>3</v>
      </c>
      <c r="C71">
        <v>3</v>
      </c>
      <c r="D71">
        <v>1</v>
      </c>
      <c r="E71">
        <v>14.1132</v>
      </c>
      <c r="F71">
        <v>14.1172</v>
      </c>
      <c r="G71">
        <v>0.885</v>
      </c>
      <c r="H71">
        <v>0.885</v>
      </c>
      <c r="I71" s="1">
        <f t="shared" si="6"/>
        <v>14.115200000000002</v>
      </c>
      <c r="J71" s="4">
        <f t="shared" si="7"/>
        <v>0.885</v>
      </c>
      <c r="K71" s="1">
        <v>6.3147</v>
      </c>
      <c r="L71" s="4">
        <f t="shared" si="8"/>
        <v>0.3959213826229879</v>
      </c>
    </row>
    <row r="72" spans="1:12" ht="15">
      <c r="A72">
        <v>6</v>
      </c>
      <c r="B72">
        <v>3</v>
      </c>
      <c r="C72">
        <v>3</v>
      </c>
      <c r="D72">
        <v>1.3</v>
      </c>
      <c r="E72">
        <v>12.1699</v>
      </c>
      <c r="F72">
        <v>12.1545</v>
      </c>
      <c r="G72">
        <v>0.85</v>
      </c>
      <c r="H72">
        <v>0.85</v>
      </c>
      <c r="I72" s="1">
        <f t="shared" si="6"/>
        <v>12.1622</v>
      </c>
      <c r="J72" s="4">
        <f t="shared" si="7"/>
        <v>0.85</v>
      </c>
      <c r="K72" s="1">
        <v>5.5707</v>
      </c>
      <c r="L72" s="4">
        <f t="shared" si="8"/>
        <v>0.3893288220881091</v>
      </c>
    </row>
    <row r="73" spans="1:12" ht="15">
      <c r="A73">
        <v>6</v>
      </c>
      <c r="B73">
        <v>3</v>
      </c>
      <c r="C73">
        <v>3</v>
      </c>
      <c r="D73">
        <v>2</v>
      </c>
      <c r="E73">
        <v>12.1792</v>
      </c>
      <c r="F73">
        <v>12.1095</v>
      </c>
      <c r="G73">
        <v>0.919</v>
      </c>
      <c r="H73">
        <v>0.918</v>
      </c>
      <c r="I73" s="1">
        <f t="shared" si="6"/>
        <v>12.14435</v>
      </c>
      <c r="J73" s="4">
        <f t="shared" si="7"/>
        <v>0.9185000000000001</v>
      </c>
      <c r="K73" s="1">
        <v>5.0178</v>
      </c>
      <c r="L73" s="4">
        <f t="shared" si="8"/>
        <v>0.3795056384244526</v>
      </c>
    </row>
    <row r="74" spans="1:12" ht="15">
      <c r="A74">
        <v>6</v>
      </c>
      <c r="B74">
        <v>3</v>
      </c>
      <c r="C74">
        <v>3</v>
      </c>
      <c r="D74">
        <v>3</v>
      </c>
      <c r="E74">
        <v>7.669</v>
      </c>
      <c r="F74">
        <v>7.67</v>
      </c>
      <c r="G74">
        <v>0.894</v>
      </c>
      <c r="H74">
        <v>0.894</v>
      </c>
      <c r="I74" s="1">
        <f t="shared" si="6"/>
        <v>7.669499999999999</v>
      </c>
      <c r="J74" s="4">
        <f t="shared" si="7"/>
        <v>0.894</v>
      </c>
      <c r="K74" s="1">
        <v>3.2983000000000002</v>
      </c>
      <c r="L74" s="4">
        <f t="shared" si="8"/>
        <v>0.3844683747310777</v>
      </c>
    </row>
    <row r="75" spans="1:12" ht="15">
      <c r="A75">
        <v>6</v>
      </c>
      <c r="B75">
        <v>3</v>
      </c>
      <c r="C75">
        <v>3</v>
      </c>
      <c r="D75">
        <v>4</v>
      </c>
      <c r="E75">
        <v>5.981</v>
      </c>
      <c r="F75">
        <v>5.971</v>
      </c>
      <c r="G75">
        <v>0.866</v>
      </c>
      <c r="H75">
        <v>0.865</v>
      </c>
      <c r="I75" s="1">
        <f t="shared" si="6"/>
        <v>5.976</v>
      </c>
      <c r="J75" s="4">
        <f t="shared" si="7"/>
        <v>0.8654999999999999</v>
      </c>
      <c r="K75" s="1">
        <v>2.5249</v>
      </c>
      <c r="L75" s="4">
        <f t="shared" si="8"/>
        <v>0.36567954317269075</v>
      </c>
    </row>
    <row r="76" spans="1:12" ht="15">
      <c r="A76">
        <v>6</v>
      </c>
      <c r="B76">
        <v>3</v>
      </c>
      <c r="C76">
        <v>3</v>
      </c>
      <c r="D76">
        <v>5</v>
      </c>
      <c r="E76">
        <v>6.3937</v>
      </c>
      <c r="F76">
        <v>6.3953</v>
      </c>
      <c r="G76">
        <v>0.878</v>
      </c>
      <c r="H76">
        <v>0.878</v>
      </c>
      <c r="I76" s="1">
        <f t="shared" si="6"/>
        <v>6.3945</v>
      </c>
      <c r="J76" s="4">
        <f t="shared" si="7"/>
        <v>0.878</v>
      </c>
      <c r="K76" s="1">
        <v>2.6414</v>
      </c>
      <c r="L76" s="4">
        <f t="shared" si="8"/>
        <v>0.36267873954179375</v>
      </c>
    </row>
    <row r="77" spans="1:12" ht="15">
      <c r="A77">
        <v>6</v>
      </c>
      <c r="B77">
        <v>3</v>
      </c>
      <c r="C77">
        <v>3</v>
      </c>
      <c r="D77">
        <v>6</v>
      </c>
      <c r="E77">
        <v>1.6135</v>
      </c>
      <c r="F77">
        <v>1.6145</v>
      </c>
      <c r="G77">
        <v>0.885</v>
      </c>
      <c r="H77">
        <v>0.885</v>
      </c>
      <c r="I77" s="1">
        <f t="shared" si="6"/>
        <v>1.6139999999999999</v>
      </c>
      <c r="J77" s="4">
        <f t="shared" si="7"/>
        <v>0.885</v>
      </c>
      <c r="K77" s="1">
        <v>0.6</v>
      </c>
      <c r="L77" s="4">
        <f t="shared" si="8"/>
        <v>0.3289962825278811</v>
      </c>
    </row>
    <row r="78" spans="1:12" ht="15">
      <c r="A78">
        <v>6</v>
      </c>
      <c r="B78">
        <v>3</v>
      </c>
      <c r="C78">
        <v>4</v>
      </c>
      <c r="D78">
        <v>0</v>
      </c>
      <c r="E78">
        <v>10.4341</v>
      </c>
      <c r="F78">
        <v>10.4257</v>
      </c>
      <c r="G78">
        <v>0.968</v>
      </c>
      <c r="H78">
        <v>0.968</v>
      </c>
      <c r="I78" s="1">
        <f t="shared" si="6"/>
        <v>10.4299</v>
      </c>
      <c r="J78" s="4">
        <f t="shared" si="7"/>
        <v>0.968</v>
      </c>
      <c r="K78" s="1">
        <v>4.7934</v>
      </c>
      <c r="L78" s="4">
        <f t="shared" si="8"/>
        <v>0.44487590485047795</v>
      </c>
    </row>
    <row r="79" spans="1:12" ht="15">
      <c r="A79">
        <v>6</v>
      </c>
      <c r="B79">
        <v>3</v>
      </c>
      <c r="C79">
        <v>4</v>
      </c>
      <c r="D79">
        <v>0.55</v>
      </c>
      <c r="E79">
        <v>10.7603</v>
      </c>
      <c r="F79">
        <v>10.8128</v>
      </c>
      <c r="G79">
        <v>0.973</v>
      </c>
      <c r="H79">
        <v>0.974</v>
      </c>
      <c r="I79" s="1">
        <f t="shared" si="6"/>
        <v>10.78655</v>
      </c>
      <c r="J79" s="4">
        <f t="shared" si="7"/>
        <v>0.9735</v>
      </c>
      <c r="K79" s="1">
        <v>4.7346</v>
      </c>
      <c r="L79" s="4">
        <f t="shared" si="8"/>
        <v>0.4273037347437318</v>
      </c>
    </row>
    <row r="80" spans="1:12" ht="15">
      <c r="A80">
        <v>6</v>
      </c>
      <c r="B80">
        <v>3</v>
      </c>
      <c r="C80">
        <v>4</v>
      </c>
      <c r="D80">
        <v>1</v>
      </c>
      <c r="E80">
        <v>7.3146</v>
      </c>
      <c r="F80">
        <v>7.2958</v>
      </c>
      <c r="G80">
        <v>0.915</v>
      </c>
      <c r="H80">
        <v>0.915</v>
      </c>
      <c r="I80" s="1">
        <f t="shared" si="6"/>
        <v>7.3052</v>
      </c>
      <c r="J80" s="4">
        <f t="shared" si="7"/>
        <v>0.915</v>
      </c>
      <c r="K80" s="1">
        <v>3.3028</v>
      </c>
      <c r="L80" s="4">
        <f t="shared" si="8"/>
        <v>0.413686415156327</v>
      </c>
    </row>
    <row r="81" spans="1:12" ht="15">
      <c r="A81">
        <v>6</v>
      </c>
      <c r="B81">
        <v>3</v>
      </c>
      <c r="C81">
        <v>4</v>
      </c>
      <c r="D81">
        <v>1.3</v>
      </c>
      <c r="E81">
        <v>8.0974</v>
      </c>
      <c r="F81">
        <v>8.0723</v>
      </c>
      <c r="G81">
        <v>0.897</v>
      </c>
      <c r="H81">
        <v>0.896</v>
      </c>
      <c r="I81" s="1">
        <f t="shared" si="6"/>
        <v>8.08485</v>
      </c>
      <c r="J81" s="4">
        <f t="shared" si="7"/>
        <v>0.8965000000000001</v>
      </c>
      <c r="K81" s="1">
        <v>3.657</v>
      </c>
      <c r="L81" s="4">
        <f t="shared" si="8"/>
        <v>0.4055116050390546</v>
      </c>
    </row>
    <row r="82" spans="1:12" ht="15">
      <c r="A82">
        <v>6</v>
      </c>
      <c r="B82">
        <v>3</v>
      </c>
      <c r="C82">
        <v>4</v>
      </c>
      <c r="D82">
        <v>2</v>
      </c>
      <c r="E82">
        <v>5.9159</v>
      </c>
      <c r="F82">
        <v>5.898</v>
      </c>
      <c r="G82">
        <v>0.904</v>
      </c>
      <c r="H82">
        <v>0.903</v>
      </c>
      <c r="I82" s="1">
        <f t="shared" si="6"/>
        <v>5.90695</v>
      </c>
      <c r="J82" s="4">
        <f t="shared" si="7"/>
        <v>0.9035</v>
      </c>
      <c r="K82" s="1">
        <v>2.6623</v>
      </c>
      <c r="L82" s="4">
        <f t="shared" si="8"/>
        <v>0.40721320647711595</v>
      </c>
    </row>
    <row r="83" spans="1:12" ht="15">
      <c r="A83">
        <v>6</v>
      </c>
      <c r="B83">
        <v>3</v>
      </c>
      <c r="C83">
        <v>4</v>
      </c>
      <c r="D83">
        <v>3</v>
      </c>
      <c r="E83">
        <v>4.3351</v>
      </c>
      <c r="F83">
        <v>4.3344</v>
      </c>
      <c r="G83">
        <v>0.865</v>
      </c>
      <c r="H83">
        <v>0.866</v>
      </c>
      <c r="I83" s="1">
        <f aca="true" t="shared" si="9" ref="I83:I114">AVERAGE(E83:F83)</f>
        <v>4.33475</v>
      </c>
      <c r="J83" s="4">
        <f aca="true" t="shared" si="10" ref="J83:J114">AVERAGE(G83:H83)</f>
        <v>0.8654999999999999</v>
      </c>
      <c r="K83" s="1">
        <v>1.9287</v>
      </c>
      <c r="L83" s="4">
        <f t="shared" si="8"/>
        <v>0.38509483822596463</v>
      </c>
    </row>
    <row r="84" spans="1:12" ht="15">
      <c r="A84">
        <v>6</v>
      </c>
      <c r="B84">
        <v>3</v>
      </c>
      <c r="C84">
        <v>4</v>
      </c>
      <c r="D84">
        <v>4</v>
      </c>
      <c r="E84">
        <v>5.2438</v>
      </c>
      <c r="F84">
        <v>5.2396</v>
      </c>
      <c r="G84">
        <v>0.875</v>
      </c>
      <c r="H84">
        <v>0.875</v>
      </c>
      <c r="I84" s="1">
        <f t="shared" si="9"/>
        <v>5.2417</v>
      </c>
      <c r="J84" s="4">
        <f t="shared" si="10"/>
        <v>0.875</v>
      </c>
      <c r="K84" s="1">
        <v>2.2083</v>
      </c>
      <c r="L84" s="4">
        <f t="shared" si="8"/>
        <v>0.36863279088845224</v>
      </c>
    </row>
    <row r="85" spans="1:12" ht="15">
      <c r="A85">
        <v>6</v>
      </c>
      <c r="B85">
        <v>3</v>
      </c>
      <c r="C85">
        <v>4</v>
      </c>
      <c r="D85">
        <v>5</v>
      </c>
      <c r="E85">
        <v>1.3626</v>
      </c>
      <c r="F85">
        <v>1.3656</v>
      </c>
      <c r="G85">
        <v>0.842</v>
      </c>
      <c r="H85">
        <v>0.842</v>
      </c>
      <c r="I85" s="1">
        <f t="shared" si="9"/>
        <v>1.3641</v>
      </c>
      <c r="J85" s="4">
        <f t="shared" si="10"/>
        <v>0.842</v>
      </c>
      <c r="K85" s="1">
        <v>0.5282</v>
      </c>
      <c r="L85" s="4">
        <f t="shared" si="8"/>
        <v>0.32603504141925077</v>
      </c>
    </row>
    <row r="86" spans="1:12" ht="15">
      <c r="A86">
        <v>6</v>
      </c>
      <c r="B86">
        <v>3</v>
      </c>
      <c r="C86">
        <v>5</v>
      </c>
      <c r="D86">
        <v>0</v>
      </c>
      <c r="E86">
        <v>19.4934</v>
      </c>
      <c r="F86">
        <v>19.4291</v>
      </c>
      <c r="G86">
        <v>0.978</v>
      </c>
      <c r="H86">
        <v>0.982</v>
      </c>
      <c r="I86" s="1">
        <f t="shared" si="9"/>
        <v>19.46125</v>
      </c>
      <c r="J86" s="4">
        <f t="shared" si="10"/>
        <v>0.98</v>
      </c>
      <c r="K86" s="1">
        <v>8.7759</v>
      </c>
      <c r="L86" s="4">
        <f t="shared" si="8"/>
        <v>0.4419234119082793</v>
      </c>
    </row>
    <row r="87" spans="1:12" ht="15">
      <c r="A87">
        <v>6</v>
      </c>
      <c r="B87">
        <v>3</v>
      </c>
      <c r="C87">
        <v>5</v>
      </c>
      <c r="D87">
        <v>0.55</v>
      </c>
      <c r="E87">
        <v>10.782</v>
      </c>
      <c r="F87">
        <v>10.7801</v>
      </c>
      <c r="G87">
        <v>0.889</v>
      </c>
      <c r="H87">
        <v>0.889</v>
      </c>
      <c r="I87" s="1">
        <f t="shared" si="9"/>
        <v>10.78105</v>
      </c>
      <c r="J87" s="4">
        <f t="shared" si="10"/>
        <v>0.889</v>
      </c>
      <c r="K87" s="1">
        <v>5.1257</v>
      </c>
      <c r="L87" s="4">
        <f t="shared" si="8"/>
        <v>0.4226626627276564</v>
      </c>
    </row>
    <row r="88" spans="1:12" ht="15">
      <c r="A88">
        <v>6</v>
      </c>
      <c r="B88">
        <v>3</v>
      </c>
      <c r="C88">
        <v>5</v>
      </c>
      <c r="D88">
        <v>1</v>
      </c>
      <c r="E88">
        <v>8.938</v>
      </c>
      <c r="F88">
        <v>8.9112</v>
      </c>
      <c r="G88">
        <v>0.92</v>
      </c>
      <c r="H88">
        <v>0.919</v>
      </c>
      <c r="I88" s="1">
        <f t="shared" si="9"/>
        <v>8.9246</v>
      </c>
      <c r="J88" s="4">
        <f t="shared" si="10"/>
        <v>0.9195</v>
      </c>
      <c r="K88" s="1">
        <v>4.0067</v>
      </c>
      <c r="L88" s="4">
        <f t="shared" si="8"/>
        <v>0.412809610514757</v>
      </c>
    </row>
    <row r="89" spans="1:12" ht="15">
      <c r="A89">
        <v>6</v>
      </c>
      <c r="B89">
        <v>3</v>
      </c>
      <c r="C89">
        <v>5</v>
      </c>
      <c r="D89">
        <v>1.3</v>
      </c>
      <c r="E89">
        <v>8.7172</v>
      </c>
      <c r="F89">
        <v>8.6967</v>
      </c>
      <c r="G89">
        <v>0.902</v>
      </c>
      <c r="H89">
        <v>0.901</v>
      </c>
      <c r="I89" s="1">
        <f t="shared" si="9"/>
        <v>8.706949999999999</v>
      </c>
      <c r="J89" s="4">
        <f t="shared" si="10"/>
        <v>0.9015</v>
      </c>
      <c r="K89" s="1">
        <v>3.9678</v>
      </c>
      <c r="L89" s="4">
        <f t="shared" si="8"/>
        <v>0.4108179902261987</v>
      </c>
    </row>
    <row r="90" spans="1:12" ht="15">
      <c r="A90">
        <v>6</v>
      </c>
      <c r="B90">
        <v>3</v>
      </c>
      <c r="C90">
        <v>5</v>
      </c>
      <c r="D90">
        <v>2</v>
      </c>
      <c r="E90">
        <v>8.311</v>
      </c>
      <c r="F90">
        <v>8.3158</v>
      </c>
      <c r="G90">
        <v>0.9</v>
      </c>
      <c r="H90">
        <v>0.9</v>
      </c>
      <c r="I90" s="1">
        <f t="shared" si="9"/>
        <v>8.3134</v>
      </c>
      <c r="J90" s="4">
        <f t="shared" si="10"/>
        <v>0.9</v>
      </c>
      <c r="K90" s="1">
        <v>3.8291</v>
      </c>
      <c r="L90" s="4">
        <f t="shared" si="8"/>
        <v>0.4145343662039599</v>
      </c>
    </row>
    <row r="91" spans="1:12" ht="15">
      <c r="A91">
        <v>6</v>
      </c>
      <c r="B91">
        <v>3</v>
      </c>
      <c r="C91">
        <v>5</v>
      </c>
      <c r="D91">
        <v>3</v>
      </c>
      <c r="E91">
        <v>6.9026</v>
      </c>
      <c r="F91">
        <v>6.9002</v>
      </c>
      <c r="G91">
        <v>0.859</v>
      </c>
      <c r="H91">
        <v>0.859</v>
      </c>
      <c r="I91" s="1">
        <f t="shared" si="9"/>
        <v>6.9014</v>
      </c>
      <c r="J91" s="4">
        <f t="shared" si="10"/>
        <v>0.859</v>
      </c>
      <c r="K91" s="1">
        <v>3.1891</v>
      </c>
      <c r="L91" s="4">
        <f t="shared" si="8"/>
        <v>0.3969393021705741</v>
      </c>
    </row>
    <row r="92" spans="1:12" ht="15">
      <c r="A92">
        <v>6</v>
      </c>
      <c r="B92">
        <v>3</v>
      </c>
      <c r="C92">
        <v>5</v>
      </c>
      <c r="D92">
        <v>4</v>
      </c>
      <c r="E92">
        <v>5.3399</v>
      </c>
      <c r="F92">
        <v>5.3387</v>
      </c>
      <c r="G92">
        <v>0.888</v>
      </c>
      <c r="H92">
        <v>0.889</v>
      </c>
      <c r="I92" s="1">
        <f t="shared" si="9"/>
        <v>5.3393</v>
      </c>
      <c r="J92" s="4">
        <f t="shared" si="10"/>
        <v>0.8885000000000001</v>
      </c>
      <c r="K92" s="1">
        <v>2.2696</v>
      </c>
      <c r="L92" s="4">
        <f t="shared" si="8"/>
        <v>0.37767864701365356</v>
      </c>
    </row>
    <row r="93" spans="1:12" ht="15">
      <c r="A93">
        <v>6</v>
      </c>
      <c r="B93">
        <v>3</v>
      </c>
      <c r="C93">
        <v>5</v>
      </c>
      <c r="D93">
        <v>5</v>
      </c>
      <c r="E93">
        <v>2.9383</v>
      </c>
      <c r="F93">
        <v>2.9388</v>
      </c>
      <c r="G93">
        <v>0.859</v>
      </c>
      <c r="H93">
        <v>0.86</v>
      </c>
      <c r="I93" s="1">
        <f t="shared" si="9"/>
        <v>2.93855</v>
      </c>
      <c r="J93" s="4">
        <f t="shared" si="10"/>
        <v>0.8594999999999999</v>
      </c>
      <c r="K93" s="1">
        <v>1.1073</v>
      </c>
      <c r="L93" s="4">
        <f t="shared" si="8"/>
        <v>0.3238754998213404</v>
      </c>
    </row>
    <row r="94" spans="1:12" ht="15">
      <c r="A94">
        <v>6</v>
      </c>
      <c r="B94">
        <v>3</v>
      </c>
      <c r="C94">
        <v>5</v>
      </c>
      <c r="D94">
        <v>6</v>
      </c>
      <c r="E94">
        <v>0.3784</v>
      </c>
      <c r="F94">
        <v>0.3799</v>
      </c>
      <c r="G94">
        <v>0.902</v>
      </c>
      <c r="H94">
        <v>0.903</v>
      </c>
      <c r="I94" s="1">
        <f t="shared" si="9"/>
        <v>0.37915</v>
      </c>
      <c r="J94" s="4">
        <f t="shared" si="10"/>
        <v>0.9025000000000001</v>
      </c>
      <c r="K94" s="1">
        <v>0.1197</v>
      </c>
      <c r="L94" s="4">
        <f t="shared" si="8"/>
        <v>0.28492483186074113</v>
      </c>
    </row>
    <row r="95" spans="1:12" ht="15">
      <c r="A95">
        <v>6</v>
      </c>
      <c r="B95">
        <v>3</v>
      </c>
      <c r="C95">
        <v>6</v>
      </c>
      <c r="D95">
        <v>0</v>
      </c>
      <c r="E95">
        <v>12.6386</v>
      </c>
      <c r="F95">
        <v>12.6341</v>
      </c>
      <c r="G95">
        <v>0.942</v>
      </c>
      <c r="H95">
        <v>0.942</v>
      </c>
      <c r="I95" s="1">
        <f t="shared" si="9"/>
        <v>12.63635</v>
      </c>
      <c r="J95" s="4">
        <f t="shared" si="10"/>
        <v>0.942</v>
      </c>
      <c r="K95" s="1">
        <v>5.956</v>
      </c>
      <c r="L95" s="4">
        <f t="shared" si="8"/>
        <v>0.4440009971233782</v>
      </c>
    </row>
    <row r="96" spans="1:12" ht="15">
      <c r="A96">
        <v>6</v>
      </c>
      <c r="B96">
        <v>3</v>
      </c>
      <c r="C96">
        <v>6</v>
      </c>
      <c r="D96">
        <v>0.55</v>
      </c>
      <c r="E96">
        <v>11.5874</v>
      </c>
      <c r="F96">
        <v>11.5846</v>
      </c>
      <c r="G96">
        <v>0.906</v>
      </c>
      <c r="H96">
        <v>0.906</v>
      </c>
      <c r="I96" s="1">
        <f t="shared" si="9"/>
        <v>11.586</v>
      </c>
      <c r="J96" s="4">
        <f t="shared" si="10"/>
        <v>0.906</v>
      </c>
      <c r="K96" s="1">
        <v>5.486</v>
      </c>
      <c r="L96" s="4">
        <f t="shared" si="8"/>
        <v>0.4289932677369238</v>
      </c>
    </row>
    <row r="97" spans="1:12" ht="15">
      <c r="A97">
        <v>6</v>
      </c>
      <c r="B97">
        <v>3</v>
      </c>
      <c r="C97">
        <v>6</v>
      </c>
      <c r="D97">
        <v>1</v>
      </c>
      <c r="E97">
        <v>9.1405</v>
      </c>
      <c r="F97">
        <v>9.1134</v>
      </c>
      <c r="G97">
        <v>0.878</v>
      </c>
      <c r="H97">
        <v>0.877</v>
      </c>
      <c r="I97" s="1">
        <f t="shared" si="9"/>
        <v>9.12695</v>
      </c>
      <c r="J97" s="4">
        <f t="shared" si="10"/>
        <v>0.8775</v>
      </c>
      <c r="K97" s="1">
        <v>4.3348</v>
      </c>
      <c r="L97" s="4">
        <f t="shared" si="8"/>
        <v>0.4167643079013252</v>
      </c>
    </row>
    <row r="98" spans="1:12" ht="15">
      <c r="A98">
        <v>6</v>
      </c>
      <c r="B98">
        <v>3</v>
      </c>
      <c r="C98">
        <v>6</v>
      </c>
      <c r="D98">
        <v>1.3</v>
      </c>
      <c r="E98">
        <v>8.7332</v>
      </c>
      <c r="F98">
        <v>8.7363</v>
      </c>
      <c r="G98">
        <v>0.904</v>
      </c>
      <c r="H98">
        <v>0.903</v>
      </c>
      <c r="I98" s="1">
        <f t="shared" si="9"/>
        <v>8.73475</v>
      </c>
      <c r="J98" s="4">
        <f t="shared" si="10"/>
        <v>0.9035</v>
      </c>
      <c r="K98" s="1">
        <v>3.9737</v>
      </c>
      <c r="L98" s="4">
        <f t="shared" si="8"/>
        <v>0.411029273877329</v>
      </c>
    </row>
    <row r="99" spans="1:12" ht="15">
      <c r="A99">
        <v>6</v>
      </c>
      <c r="B99">
        <v>3</v>
      </c>
      <c r="C99">
        <v>6</v>
      </c>
      <c r="D99">
        <v>2</v>
      </c>
      <c r="E99">
        <v>7.4632</v>
      </c>
      <c r="F99">
        <v>7.4406</v>
      </c>
      <c r="G99">
        <v>0.926</v>
      </c>
      <c r="H99">
        <v>0.925</v>
      </c>
      <c r="I99" s="1">
        <f t="shared" si="9"/>
        <v>7.4519</v>
      </c>
      <c r="J99" s="4">
        <f t="shared" si="10"/>
        <v>0.9255</v>
      </c>
      <c r="K99" s="1">
        <v>3.3236</v>
      </c>
      <c r="L99" s="4">
        <f aca="true" t="shared" si="11" ref="L99:L130">K99*J99/I99</f>
        <v>0.41277953273661744</v>
      </c>
    </row>
    <row r="100" spans="1:12" ht="15">
      <c r="A100">
        <v>6</v>
      </c>
      <c r="B100">
        <v>3</v>
      </c>
      <c r="C100">
        <v>6</v>
      </c>
      <c r="D100">
        <v>3</v>
      </c>
      <c r="E100">
        <v>8.4561</v>
      </c>
      <c r="F100">
        <v>8.4563</v>
      </c>
      <c r="G100">
        <v>0.918</v>
      </c>
      <c r="H100">
        <v>0.918</v>
      </c>
      <c r="I100" s="1">
        <f t="shared" si="9"/>
        <v>8.456199999999999</v>
      </c>
      <c r="J100" s="4">
        <f t="shared" si="10"/>
        <v>0.918</v>
      </c>
      <c r="K100" s="1">
        <v>3.6926</v>
      </c>
      <c r="L100" s="4">
        <f t="shared" si="11"/>
        <v>0.4008664411910788</v>
      </c>
    </row>
    <row r="101" spans="1:12" ht="15">
      <c r="A101">
        <v>6</v>
      </c>
      <c r="B101">
        <v>3</v>
      </c>
      <c r="C101">
        <v>6</v>
      </c>
      <c r="D101">
        <v>4</v>
      </c>
      <c r="E101">
        <v>3.4512</v>
      </c>
      <c r="F101">
        <v>3.4469</v>
      </c>
      <c r="G101">
        <v>0.897</v>
      </c>
      <c r="H101">
        <v>0.897</v>
      </c>
      <c r="I101" s="1">
        <f t="shared" si="9"/>
        <v>3.4490499999999997</v>
      </c>
      <c r="J101" s="4">
        <f t="shared" si="10"/>
        <v>0.897</v>
      </c>
      <c r="K101" s="1">
        <v>1.4522</v>
      </c>
      <c r="L101" s="4">
        <f t="shared" si="11"/>
        <v>0.3776759977385077</v>
      </c>
    </row>
    <row r="102" spans="1:12" ht="15">
      <c r="A102">
        <v>6</v>
      </c>
      <c r="B102">
        <v>3</v>
      </c>
      <c r="C102">
        <v>6</v>
      </c>
      <c r="D102">
        <v>5</v>
      </c>
      <c r="E102">
        <v>1.9326</v>
      </c>
      <c r="F102">
        <v>1.9313</v>
      </c>
      <c r="G102">
        <v>0.856</v>
      </c>
      <c r="H102">
        <v>0.854</v>
      </c>
      <c r="I102" s="1">
        <f t="shared" si="9"/>
        <v>1.93195</v>
      </c>
      <c r="J102" s="4">
        <f t="shared" si="10"/>
        <v>0.855</v>
      </c>
      <c r="K102" s="1">
        <v>0.7262000000000001</v>
      </c>
      <c r="L102" s="4">
        <f t="shared" si="11"/>
        <v>0.3213856466264655</v>
      </c>
    </row>
    <row r="103" spans="1:12" ht="15">
      <c r="A103">
        <v>7</v>
      </c>
      <c r="B103">
        <v>3</v>
      </c>
      <c r="C103">
        <v>7</v>
      </c>
      <c r="D103">
        <v>0</v>
      </c>
      <c r="E103">
        <v>16.9445</v>
      </c>
      <c r="F103">
        <v>16.9562</v>
      </c>
      <c r="G103">
        <v>0.923</v>
      </c>
      <c r="H103">
        <v>0.924</v>
      </c>
      <c r="I103" s="1">
        <f t="shared" si="9"/>
        <v>16.95035</v>
      </c>
      <c r="J103" s="4">
        <f t="shared" si="10"/>
        <v>0.9235</v>
      </c>
      <c r="K103" s="1">
        <v>7.9284</v>
      </c>
      <c r="L103" s="4">
        <f t="shared" si="11"/>
        <v>0.4319602486084358</v>
      </c>
    </row>
    <row r="104" spans="1:12" ht="15">
      <c r="A104">
        <v>7</v>
      </c>
      <c r="B104">
        <v>3</v>
      </c>
      <c r="C104">
        <v>7</v>
      </c>
      <c r="D104">
        <v>0.55</v>
      </c>
      <c r="E104">
        <v>12.8849</v>
      </c>
      <c r="F104">
        <v>12.8808</v>
      </c>
      <c r="G104">
        <v>0.856</v>
      </c>
      <c r="H104">
        <v>0.857</v>
      </c>
      <c r="I104" s="1">
        <f t="shared" si="9"/>
        <v>12.882850000000001</v>
      </c>
      <c r="J104" s="4">
        <f t="shared" si="10"/>
        <v>0.8565</v>
      </c>
      <c r="K104" s="1">
        <v>6.1429</v>
      </c>
      <c r="L104" s="4">
        <f t="shared" si="11"/>
        <v>0.4084029426718466</v>
      </c>
    </row>
    <row r="105" spans="1:12" ht="15">
      <c r="A105">
        <v>7</v>
      </c>
      <c r="B105">
        <v>3</v>
      </c>
      <c r="C105">
        <v>7</v>
      </c>
      <c r="D105">
        <v>1</v>
      </c>
      <c r="E105">
        <v>12.4737</v>
      </c>
      <c r="F105">
        <v>12.4796</v>
      </c>
      <c r="G105">
        <v>0.897</v>
      </c>
      <c r="H105">
        <v>0.898</v>
      </c>
      <c r="I105" s="1">
        <f t="shared" si="9"/>
        <v>12.47665</v>
      </c>
      <c r="J105" s="4">
        <f t="shared" si="10"/>
        <v>0.8975</v>
      </c>
      <c r="K105" s="1">
        <v>5.5666</v>
      </c>
      <c r="L105" s="4">
        <f t="shared" si="11"/>
        <v>0.40042988302148413</v>
      </c>
    </row>
    <row r="106" spans="1:12" ht="15">
      <c r="A106">
        <v>7</v>
      </c>
      <c r="B106">
        <v>3</v>
      </c>
      <c r="C106">
        <v>7</v>
      </c>
      <c r="D106">
        <v>1.3</v>
      </c>
      <c r="E106">
        <v>11.2337</v>
      </c>
      <c r="F106">
        <v>11.2339</v>
      </c>
      <c r="G106">
        <v>0.872</v>
      </c>
      <c r="H106">
        <v>0.872</v>
      </c>
      <c r="I106" s="1">
        <f t="shared" si="9"/>
        <v>11.2338</v>
      </c>
      <c r="J106" s="4">
        <f t="shared" si="10"/>
        <v>0.872</v>
      </c>
      <c r="K106" s="1">
        <v>5.1036</v>
      </c>
      <c r="L106" s="4">
        <f t="shared" si="11"/>
        <v>0.396156171553704</v>
      </c>
    </row>
    <row r="107" spans="1:12" ht="15">
      <c r="A107">
        <v>7</v>
      </c>
      <c r="B107">
        <v>3</v>
      </c>
      <c r="C107">
        <v>7</v>
      </c>
      <c r="D107">
        <v>2</v>
      </c>
      <c r="E107">
        <v>7.9174</v>
      </c>
      <c r="F107">
        <v>7.8933</v>
      </c>
      <c r="G107">
        <v>0.868</v>
      </c>
      <c r="H107">
        <v>0.867</v>
      </c>
      <c r="I107" s="1">
        <f t="shared" si="9"/>
        <v>7.90535</v>
      </c>
      <c r="J107" s="4">
        <f t="shared" si="10"/>
        <v>0.8674999999999999</v>
      </c>
      <c r="K107" s="1">
        <v>3.58</v>
      </c>
      <c r="L107" s="4">
        <f t="shared" si="11"/>
        <v>0.3928542063286255</v>
      </c>
    </row>
    <row r="108" spans="1:12" ht="15">
      <c r="A108">
        <v>7</v>
      </c>
      <c r="B108">
        <v>3</v>
      </c>
      <c r="C108">
        <v>7</v>
      </c>
      <c r="D108">
        <v>3</v>
      </c>
      <c r="E108">
        <v>6.7513</v>
      </c>
      <c r="F108">
        <v>6.7479</v>
      </c>
      <c r="G108">
        <v>0.904</v>
      </c>
      <c r="H108">
        <v>0.903</v>
      </c>
      <c r="I108" s="1">
        <f t="shared" si="9"/>
        <v>6.749599999999999</v>
      </c>
      <c r="J108" s="4">
        <f t="shared" si="10"/>
        <v>0.9035</v>
      </c>
      <c r="K108" s="1">
        <v>3.1497</v>
      </c>
      <c r="L108" s="4">
        <f t="shared" si="11"/>
        <v>0.4216181625577813</v>
      </c>
    </row>
    <row r="109" spans="1:12" ht="15">
      <c r="A109">
        <v>7</v>
      </c>
      <c r="B109">
        <v>3</v>
      </c>
      <c r="C109">
        <v>7</v>
      </c>
      <c r="D109">
        <v>4</v>
      </c>
      <c r="E109">
        <v>5.5978</v>
      </c>
      <c r="F109">
        <v>5.5941</v>
      </c>
      <c r="G109">
        <v>0.87</v>
      </c>
      <c r="H109">
        <v>0.87</v>
      </c>
      <c r="I109" s="1">
        <f t="shared" si="9"/>
        <v>5.59595</v>
      </c>
      <c r="J109" s="4">
        <f t="shared" si="10"/>
        <v>0.87</v>
      </c>
      <c r="K109" s="1">
        <v>2.4313000000000002</v>
      </c>
      <c r="L109" s="4">
        <f t="shared" si="11"/>
        <v>0.3779931915045703</v>
      </c>
    </row>
    <row r="110" spans="1:12" ht="15">
      <c r="A110">
        <v>7</v>
      </c>
      <c r="B110">
        <v>3</v>
      </c>
      <c r="C110">
        <v>7</v>
      </c>
      <c r="D110">
        <v>5</v>
      </c>
      <c r="E110">
        <v>1.9693</v>
      </c>
      <c r="F110">
        <v>1.9683</v>
      </c>
      <c r="G110">
        <v>0.859</v>
      </c>
      <c r="H110">
        <v>0.859</v>
      </c>
      <c r="I110" s="1">
        <f t="shared" si="9"/>
        <v>1.9687999999999999</v>
      </c>
      <c r="J110" s="4">
        <f t="shared" si="10"/>
        <v>0.859</v>
      </c>
      <c r="K110" s="1">
        <v>0.7967000000000001</v>
      </c>
      <c r="L110" s="4">
        <f t="shared" si="11"/>
        <v>0.3476052925639984</v>
      </c>
    </row>
    <row r="111" spans="1:12" ht="15">
      <c r="A111">
        <v>7</v>
      </c>
      <c r="B111">
        <v>3</v>
      </c>
      <c r="C111">
        <v>8</v>
      </c>
      <c r="D111">
        <v>0</v>
      </c>
      <c r="E111">
        <v>14.1649</v>
      </c>
      <c r="F111">
        <v>14.1605</v>
      </c>
      <c r="G111">
        <v>0.898</v>
      </c>
      <c r="H111">
        <v>0.898</v>
      </c>
      <c r="I111" s="1">
        <f t="shared" si="9"/>
        <v>14.162700000000001</v>
      </c>
      <c r="J111" s="4">
        <f t="shared" si="10"/>
        <v>0.898</v>
      </c>
      <c r="K111" s="1">
        <v>6.9391</v>
      </c>
      <c r="L111" s="4">
        <f t="shared" si="11"/>
        <v>0.439980498068871</v>
      </c>
    </row>
    <row r="112" spans="1:12" ht="15">
      <c r="A112">
        <v>7</v>
      </c>
      <c r="B112">
        <v>3</v>
      </c>
      <c r="C112">
        <v>8</v>
      </c>
      <c r="D112">
        <v>0.55</v>
      </c>
      <c r="E112">
        <v>12.9</v>
      </c>
      <c r="F112">
        <v>12.937</v>
      </c>
      <c r="G112">
        <v>0.92</v>
      </c>
      <c r="H112">
        <v>0.921</v>
      </c>
      <c r="I112" s="1">
        <f t="shared" si="9"/>
        <v>12.9185</v>
      </c>
      <c r="J112" s="4">
        <f t="shared" si="10"/>
        <v>0.9205000000000001</v>
      </c>
      <c r="K112" s="1">
        <v>6.0255</v>
      </c>
      <c r="L112" s="4">
        <f t="shared" si="11"/>
        <v>0.42934340287185047</v>
      </c>
    </row>
    <row r="113" spans="1:12" ht="15">
      <c r="A113">
        <v>7</v>
      </c>
      <c r="B113">
        <v>3</v>
      </c>
      <c r="C113">
        <v>8</v>
      </c>
      <c r="D113">
        <v>1</v>
      </c>
      <c r="E113">
        <v>12.0828</v>
      </c>
      <c r="F113">
        <v>12.0972</v>
      </c>
      <c r="G113">
        <v>0.877</v>
      </c>
      <c r="H113">
        <v>0.877</v>
      </c>
      <c r="I113" s="1">
        <f t="shared" si="9"/>
        <v>12.09</v>
      </c>
      <c r="J113" s="4">
        <f t="shared" si="10"/>
        <v>0.877</v>
      </c>
      <c r="K113" s="1">
        <v>5.7225</v>
      </c>
      <c r="L113" s="4">
        <f t="shared" si="11"/>
        <v>0.4151060794044665</v>
      </c>
    </row>
    <row r="114" spans="1:12" ht="15">
      <c r="A114">
        <v>7</v>
      </c>
      <c r="B114">
        <v>3</v>
      </c>
      <c r="C114">
        <v>8</v>
      </c>
      <c r="D114">
        <v>1.3</v>
      </c>
      <c r="E114">
        <v>8.5503</v>
      </c>
      <c r="F114">
        <v>8.5545</v>
      </c>
      <c r="G114">
        <v>0.906</v>
      </c>
      <c r="H114">
        <v>0.905</v>
      </c>
      <c r="I114" s="1">
        <f t="shared" si="9"/>
        <v>8.5524</v>
      </c>
      <c r="J114" s="4">
        <f t="shared" si="10"/>
        <v>0.9055</v>
      </c>
      <c r="K114" s="1">
        <v>3.8826</v>
      </c>
      <c r="L114" s="4">
        <f t="shared" si="11"/>
        <v>0.4110769257752209</v>
      </c>
    </row>
    <row r="115" spans="1:12" ht="15">
      <c r="A115">
        <v>7</v>
      </c>
      <c r="B115">
        <v>3</v>
      </c>
      <c r="C115">
        <v>8</v>
      </c>
      <c r="D115">
        <v>2</v>
      </c>
      <c r="E115">
        <v>9.9566</v>
      </c>
      <c r="F115">
        <v>9.9552</v>
      </c>
      <c r="G115">
        <v>0.875</v>
      </c>
      <c r="H115">
        <v>0.875</v>
      </c>
      <c r="I115" s="1">
        <f aca="true" t="shared" si="12" ref="I115:I126">AVERAGE(E115:F115)</f>
        <v>9.9559</v>
      </c>
      <c r="J115" s="4">
        <f aca="true" t="shared" si="13" ref="J115:J126">AVERAGE(G115:H115)</f>
        <v>0.875</v>
      </c>
      <c r="K115" s="1">
        <v>4.5464</v>
      </c>
      <c r="L115" s="4">
        <f t="shared" si="11"/>
        <v>0.3995721130184112</v>
      </c>
    </row>
    <row r="116" spans="1:12" ht="15">
      <c r="A116">
        <v>7</v>
      </c>
      <c r="B116">
        <v>3</v>
      </c>
      <c r="C116">
        <v>8</v>
      </c>
      <c r="D116">
        <v>3</v>
      </c>
      <c r="E116">
        <v>9.9048</v>
      </c>
      <c r="F116">
        <v>9.8896</v>
      </c>
      <c r="G116">
        <v>0.983</v>
      </c>
      <c r="H116">
        <v>0.982</v>
      </c>
      <c r="I116" s="1">
        <f t="shared" si="12"/>
        <v>9.8972</v>
      </c>
      <c r="J116" s="4">
        <f t="shared" si="13"/>
        <v>0.9824999999999999</v>
      </c>
      <c r="K116" s="1">
        <v>4.3711</v>
      </c>
      <c r="L116" s="4">
        <f t="shared" si="11"/>
        <v>0.4339212858182112</v>
      </c>
    </row>
    <row r="117" spans="1:12" ht="15">
      <c r="A117">
        <v>7</v>
      </c>
      <c r="B117">
        <v>3</v>
      </c>
      <c r="C117">
        <v>8</v>
      </c>
      <c r="D117">
        <v>4</v>
      </c>
      <c r="E117">
        <v>3.8274</v>
      </c>
      <c r="F117">
        <v>3.8137</v>
      </c>
      <c r="G117">
        <v>0.878</v>
      </c>
      <c r="H117">
        <v>0.877</v>
      </c>
      <c r="I117" s="1">
        <f t="shared" si="12"/>
        <v>3.82055</v>
      </c>
      <c r="J117" s="4">
        <f t="shared" si="13"/>
        <v>0.8775</v>
      </c>
      <c r="K117" s="1">
        <v>1.698</v>
      </c>
      <c r="L117" s="4">
        <f t="shared" si="11"/>
        <v>0.38999489602282394</v>
      </c>
    </row>
    <row r="118" spans="1:12" ht="15">
      <c r="A118">
        <v>7</v>
      </c>
      <c r="B118">
        <v>3</v>
      </c>
      <c r="C118">
        <v>8</v>
      </c>
      <c r="D118">
        <v>5</v>
      </c>
      <c r="E118">
        <v>0.4594</v>
      </c>
      <c r="F118">
        <v>0.443</v>
      </c>
      <c r="G118">
        <v>0.776</v>
      </c>
      <c r="H118">
        <v>0.775</v>
      </c>
      <c r="I118" s="1">
        <f t="shared" si="12"/>
        <v>0.4512</v>
      </c>
      <c r="J118" s="4">
        <f t="shared" si="13"/>
        <v>0.7755000000000001</v>
      </c>
      <c r="K118" s="1">
        <v>0.21730000000000002</v>
      </c>
      <c r="L118" s="4">
        <f t="shared" si="11"/>
        <v>0.3734843750000001</v>
      </c>
    </row>
    <row r="119" spans="1:12" ht="15">
      <c r="A119">
        <v>7</v>
      </c>
      <c r="B119">
        <v>3</v>
      </c>
      <c r="C119">
        <v>9</v>
      </c>
      <c r="D119">
        <v>0</v>
      </c>
      <c r="E119">
        <v>13.5954</v>
      </c>
      <c r="F119">
        <v>13.61</v>
      </c>
      <c r="G119">
        <v>0.889</v>
      </c>
      <c r="H119">
        <v>0.889</v>
      </c>
      <c r="I119" s="1">
        <f t="shared" si="12"/>
        <v>13.602699999999999</v>
      </c>
      <c r="J119" s="4">
        <f t="shared" si="13"/>
        <v>0.889</v>
      </c>
      <c r="K119" s="1">
        <v>6.6183</v>
      </c>
      <c r="L119" s="4">
        <f t="shared" si="11"/>
        <v>0.43253682724753173</v>
      </c>
    </row>
    <row r="120" spans="1:12" ht="15">
      <c r="A120">
        <v>7</v>
      </c>
      <c r="B120">
        <v>3</v>
      </c>
      <c r="C120">
        <v>9</v>
      </c>
      <c r="D120">
        <v>0.55</v>
      </c>
      <c r="E120">
        <v>10.2159</v>
      </c>
      <c r="F120">
        <v>10.202</v>
      </c>
      <c r="G120">
        <v>0.882</v>
      </c>
      <c r="H120">
        <v>0.881</v>
      </c>
      <c r="I120" s="1">
        <f t="shared" si="12"/>
        <v>10.20895</v>
      </c>
      <c r="J120" s="4">
        <f t="shared" si="13"/>
        <v>0.8815</v>
      </c>
      <c r="K120" s="1">
        <v>4.8305</v>
      </c>
      <c r="L120" s="4">
        <f t="shared" si="11"/>
        <v>0.4170934082349311</v>
      </c>
    </row>
    <row r="121" spans="1:12" ht="15">
      <c r="A121">
        <v>7</v>
      </c>
      <c r="B121">
        <v>3</v>
      </c>
      <c r="C121">
        <v>9</v>
      </c>
      <c r="D121">
        <v>1</v>
      </c>
      <c r="E121">
        <v>10.094</v>
      </c>
      <c r="F121">
        <v>10.048</v>
      </c>
      <c r="G121">
        <v>0.856</v>
      </c>
      <c r="H121">
        <v>0.854</v>
      </c>
      <c r="I121" s="1">
        <f t="shared" si="12"/>
        <v>10.071</v>
      </c>
      <c r="J121" s="4">
        <f t="shared" si="13"/>
        <v>0.855</v>
      </c>
      <c r="K121" s="1">
        <v>4.7513000000000005</v>
      </c>
      <c r="L121" s="4">
        <f t="shared" si="11"/>
        <v>0.40337220732797147</v>
      </c>
    </row>
    <row r="122" spans="1:12" ht="15">
      <c r="A122">
        <v>7</v>
      </c>
      <c r="B122">
        <v>3</v>
      </c>
      <c r="C122">
        <v>9</v>
      </c>
      <c r="D122">
        <v>1.3</v>
      </c>
      <c r="E122">
        <v>8.8408</v>
      </c>
      <c r="F122">
        <v>8.8379</v>
      </c>
      <c r="G122">
        <v>0.841</v>
      </c>
      <c r="H122">
        <v>0.84</v>
      </c>
      <c r="I122" s="1">
        <f t="shared" si="12"/>
        <v>8.83935</v>
      </c>
      <c r="J122" s="4">
        <f t="shared" si="13"/>
        <v>0.8405</v>
      </c>
      <c r="K122" s="1">
        <v>4.1945</v>
      </c>
      <c r="L122" s="4">
        <f t="shared" si="11"/>
        <v>0.39883897006001573</v>
      </c>
    </row>
    <row r="123" spans="1:12" ht="15">
      <c r="A123">
        <v>7</v>
      </c>
      <c r="B123">
        <v>3</v>
      </c>
      <c r="C123">
        <v>9</v>
      </c>
      <c r="D123">
        <v>2</v>
      </c>
      <c r="E123">
        <v>8.8553</v>
      </c>
      <c r="F123">
        <v>8.8679</v>
      </c>
      <c r="G123">
        <v>0.882</v>
      </c>
      <c r="H123">
        <v>0.882</v>
      </c>
      <c r="I123" s="1">
        <f t="shared" si="12"/>
        <v>8.8616</v>
      </c>
      <c r="J123" s="4">
        <f t="shared" si="13"/>
        <v>0.882</v>
      </c>
      <c r="K123" s="1">
        <v>4.0111</v>
      </c>
      <c r="L123" s="4">
        <f t="shared" si="11"/>
        <v>0.3992270244651079</v>
      </c>
    </row>
    <row r="124" spans="1:12" ht="15">
      <c r="A124">
        <v>7</v>
      </c>
      <c r="B124">
        <v>3</v>
      </c>
      <c r="C124">
        <v>9</v>
      </c>
      <c r="D124">
        <v>3</v>
      </c>
      <c r="E124">
        <v>7.2179</v>
      </c>
      <c r="F124">
        <v>7.224</v>
      </c>
      <c r="G124">
        <v>0.861</v>
      </c>
      <c r="H124">
        <v>0.861</v>
      </c>
      <c r="I124" s="1">
        <f t="shared" si="12"/>
        <v>7.22095</v>
      </c>
      <c r="J124" s="4">
        <f t="shared" si="13"/>
        <v>0.861</v>
      </c>
      <c r="K124" s="1">
        <v>3.2464</v>
      </c>
      <c r="L124" s="4">
        <f t="shared" si="11"/>
        <v>0.387089011833623</v>
      </c>
    </row>
    <row r="125" spans="1:12" ht="15">
      <c r="A125">
        <v>7</v>
      </c>
      <c r="B125">
        <v>3</v>
      </c>
      <c r="C125">
        <v>9</v>
      </c>
      <c r="D125">
        <v>4</v>
      </c>
      <c r="E125">
        <v>7.3626</v>
      </c>
      <c r="F125">
        <v>7.3637</v>
      </c>
      <c r="G125">
        <v>0.871</v>
      </c>
      <c r="H125">
        <v>0.871</v>
      </c>
      <c r="I125" s="1">
        <f t="shared" si="12"/>
        <v>7.363149999999999</v>
      </c>
      <c r="J125" s="4">
        <f t="shared" si="13"/>
        <v>0.871</v>
      </c>
      <c r="K125" s="1">
        <v>3.1029</v>
      </c>
      <c r="L125" s="4">
        <f t="shared" si="11"/>
        <v>0.3670475136320733</v>
      </c>
    </row>
    <row r="126" spans="1:12" ht="15">
      <c r="A126">
        <v>7</v>
      </c>
      <c r="B126">
        <v>3</v>
      </c>
      <c r="C126">
        <v>9</v>
      </c>
      <c r="D126">
        <v>5</v>
      </c>
      <c r="E126">
        <v>1.6228</v>
      </c>
      <c r="F126">
        <v>1.6081</v>
      </c>
      <c r="G126">
        <v>0.918</v>
      </c>
      <c r="H126">
        <v>0.919</v>
      </c>
      <c r="I126" s="1">
        <f t="shared" si="12"/>
        <v>1.61545</v>
      </c>
      <c r="J126" s="4">
        <f t="shared" si="13"/>
        <v>0.9185000000000001</v>
      </c>
      <c r="K126" s="1">
        <v>0.6667000000000001</v>
      </c>
      <c r="L126" s="4">
        <f t="shared" si="11"/>
        <v>0.37906710204586963</v>
      </c>
    </row>
    <row r="128" spans="11:12" ht="15">
      <c r="K128" s="1" t="s">
        <v>19</v>
      </c>
      <c r="L128" s="4">
        <f>MAX(L3:L126)</f>
        <v>0.44487590485047795</v>
      </c>
    </row>
    <row r="129" spans="11:12" ht="15">
      <c r="K129" s="1" t="s">
        <v>20</v>
      </c>
      <c r="L129" s="4">
        <f>MIN(L3:L126)</f>
        <v>0.2796134157105032</v>
      </c>
    </row>
    <row r="130" spans="11:12" ht="15">
      <c r="K130" s="1" t="s">
        <v>21</v>
      </c>
      <c r="L130" s="4">
        <f>AVERAGE(L3:L126)</f>
        <v>0.3773364812338758</v>
      </c>
    </row>
    <row r="131" spans="11:12" ht="15">
      <c r="K131" s="1" t="s">
        <v>22</v>
      </c>
      <c r="L131" s="4">
        <f>STDEV(L3:L126)</f>
        <v>0.038865495837416296</v>
      </c>
    </row>
    <row r="132" spans="11:12" ht="15">
      <c r="K132" s="1" t="s">
        <v>23</v>
      </c>
      <c r="L132" s="4">
        <f>L130+(3*L131)</f>
        <v>0.4939329687461247</v>
      </c>
    </row>
    <row r="133" spans="11:12" ht="15">
      <c r="K133" s="1" t="s">
        <v>24</v>
      </c>
      <c r="L133" s="4">
        <f>L130-(3*L131)</f>
        <v>0.26073999372162693</v>
      </c>
    </row>
  </sheetData>
  <sheetProtection selectLockedCells="1" selectUnlockedCells="1"/>
  <mergeCells count="9">
    <mergeCell ref="L1:L2"/>
    <mergeCell ref="E1:F2"/>
    <mergeCell ref="G1:H2"/>
    <mergeCell ref="I1:J1"/>
    <mergeCell ref="K1:K2"/>
    <mergeCell ref="A1:A2"/>
    <mergeCell ref="B1:B2"/>
    <mergeCell ref="C1:C2"/>
    <mergeCell ref="D1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andisl</cp:lastModifiedBy>
  <dcterms:created xsi:type="dcterms:W3CDTF">2011-06-06T10:14:19Z</dcterms:created>
  <dcterms:modified xsi:type="dcterms:W3CDTF">2011-06-13T07:34:41Z</dcterms:modified>
  <cp:category/>
  <cp:version/>
  <cp:contentType/>
  <cp:contentStatus/>
  <cp:revision>3</cp:revision>
</cp:coreProperties>
</file>