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<sst xmlns="http://schemas.openxmlformats.org/spreadsheetml/2006/main" count="252" uniqueCount="69">
  <si>
    <t>Всего бензин:</t>
  </si>
  <si>
    <t>Пробег</t>
  </si>
  <si>
    <t>литр на 100 км</t>
  </si>
  <si>
    <t>цена км</t>
  </si>
  <si>
    <t>покупка</t>
  </si>
  <si>
    <t>каско</t>
  </si>
  <si>
    <t>осаго</t>
  </si>
  <si>
    <t>омывайка</t>
  </si>
  <si>
    <t>бензин</t>
  </si>
  <si>
    <t>нокиа нордмен 5</t>
  </si>
  <si>
    <t>защита</t>
  </si>
  <si>
    <t>коврики резин</t>
  </si>
  <si>
    <t>ключ  для колёс</t>
  </si>
  <si>
    <t>секретные болты</t>
  </si>
  <si>
    <t>ключ с чипом</t>
  </si>
  <si>
    <t>крышка бенз бачка и лампочки</t>
  </si>
  <si>
    <t>предохранители набор</t>
  </si>
  <si>
    <t>лампочки запасные</t>
  </si>
  <si>
    <t>штраф превышение скорости</t>
  </si>
  <si>
    <t>лампочка светодиод в номер</t>
  </si>
  <si>
    <t>возврат ключа с чипом по почте</t>
  </si>
  <si>
    <t>Самоблокирующийся дифференциал</t>
  </si>
  <si>
    <t>Установка дифференциала</t>
  </si>
  <si>
    <t>Ремонт стекла, скол</t>
  </si>
  <si>
    <t>Дворники зимние</t>
  </si>
  <si>
    <t>Масло 4 литра синт. и 4 литра промывка</t>
  </si>
  <si>
    <t>фильтр масляный</t>
  </si>
  <si>
    <t>Масло трансмиссионное3 литра синт castrol 75w140</t>
  </si>
  <si>
    <t>поездка в Оренбург</t>
  </si>
  <si>
    <t>диски для летней резины</t>
  </si>
  <si>
    <t>бортовка балансировка</t>
  </si>
  <si>
    <t>Ремонт стекла, скол 3 шт</t>
  </si>
  <si>
    <t>Дворники летние</t>
  </si>
  <si>
    <t>замена масла работа</t>
  </si>
  <si>
    <t>ступичный подшипник правый задний с работой</t>
  </si>
  <si>
    <t>мойка</t>
  </si>
  <si>
    <t>ремонт колеса прокол</t>
  </si>
  <si>
    <t>фильтр воздушный фильтр салонный</t>
  </si>
  <si>
    <t>фильтр топливный</t>
  </si>
  <si>
    <t>Промывка инжектора</t>
  </si>
  <si>
    <t>дворники летние</t>
  </si>
  <si>
    <t>Замена лампочки левой ближней</t>
  </si>
  <si>
    <t>диагностика подвески</t>
  </si>
  <si>
    <t>замена фильтра топливного (работа)</t>
  </si>
  <si>
    <t>прокол колеса и балансировка 4х колёс</t>
  </si>
  <si>
    <t>свечи купил но не поставил</t>
  </si>
  <si>
    <t>Сменил воздушный и салонный фильтры</t>
  </si>
  <si>
    <t>старт на Байкал</t>
  </si>
  <si>
    <t>31285 км пробег до</t>
  </si>
  <si>
    <t>начало</t>
  </si>
  <si>
    <t>конец</t>
  </si>
  <si>
    <t>пробег</t>
  </si>
  <si>
    <t>литры</t>
  </si>
  <si>
    <t>денег на бензин и машину</t>
  </si>
  <si>
    <t>рублей на 1 км  только бензин</t>
  </si>
  <si>
    <t>литров на 100 км сред</t>
  </si>
  <si>
    <t>финиш с Байкала 40290</t>
  </si>
  <si>
    <t>заглушки на колёса</t>
  </si>
  <si>
    <t>сменил свечи</t>
  </si>
  <si>
    <t>дворник летний 60 см</t>
  </si>
  <si>
    <t>нашатырный спирт для омывайки</t>
  </si>
  <si>
    <t>Масло трансмиссионное 2 литра синт castrol 75w140</t>
  </si>
  <si>
    <t>ОСАГО</t>
  </si>
  <si>
    <t>ОСАГО+</t>
  </si>
  <si>
    <t>вода дистилированная</t>
  </si>
  <si>
    <t>подшипники ступичные задние два, фильтр воздушный</t>
  </si>
  <si>
    <t>Работы замена подшипников ступичных, масла и фильтров</t>
  </si>
  <si>
    <t>лампа ближний левый замена</t>
  </si>
  <si>
    <t>задний дворник и щётки для передних (зимние)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</si>
</sst>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"/>
    <numFmt numFmtId="167" formatCode="#,##0.00&quot; ₽&quot;"/>
    <numFmt numFmtId="168" formatCode="DD/MM/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9" borderId="0" applyBorder="0" applyProtection="0">
      <alignment/>
    </xf>
    <xf numFmtId="164" fontId="1" fillId="7" borderId="0" applyBorder="0" applyProtection="0">
      <alignment/>
    </xf>
    <xf numFmtId="164" fontId="1" fillId="10" borderId="0" applyBorder="0" applyProtection="0">
      <alignment/>
    </xf>
    <xf numFmtId="164" fontId="1" fillId="6" borderId="0" applyBorder="0" applyProtection="0">
      <alignment/>
    </xf>
    <xf numFmtId="164" fontId="2" fillId="11" borderId="0" applyBorder="0" applyProtection="0">
      <alignment/>
    </xf>
    <xf numFmtId="164" fontId="2" fillId="8" borderId="0" applyBorder="0" applyProtection="0">
      <alignment/>
    </xf>
    <xf numFmtId="164" fontId="2" fillId="9" borderId="0" applyBorder="0" applyProtection="0">
      <alignment/>
    </xf>
    <xf numFmtId="164" fontId="2" fillId="7" borderId="0" applyBorder="0" applyProtection="0">
      <alignment/>
    </xf>
    <xf numFmtId="164" fontId="2" fillId="11" borderId="0" applyBorder="0" applyProtection="0">
      <alignment/>
    </xf>
    <xf numFmtId="164" fontId="2" fillId="12" borderId="0" applyBorder="0" applyProtection="0">
      <alignment/>
    </xf>
    <xf numFmtId="164" fontId="3" fillId="13" borderId="0" applyBorder="0" applyProtection="0">
      <alignment/>
    </xf>
    <xf numFmtId="164" fontId="3" fillId="13" borderId="0" applyBorder="0" applyProtection="0">
      <alignment/>
    </xf>
    <xf numFmtId="164" fontId="4" fillId="0" borderId="0" applyBorder="0" applyProtection="0">
      <alignment/>
    </xf>
    <xf numFmtId="164" fontId="3" fillId="14" borderId="0" applyBorder="0" applyProtection="0">
      <alignment/>
    </xf>
    <xf numFmtId="164" fontId="3" fillId="14" borderId="0" applyBorder="0" applyProtection="0">
      <alignment/>
    </xf>
    <xf numFmtId="164" fontId="4" fillId="15" borderId="0" applyBorder="0" applyProtection="0">
      <alignment/>
    </xf>
    <xf numFmtId="164" fontId="4" fillId="15" borderId="0" applyBorder="0" applyProtection="0">
      <alignment/>
    </xf>
    <xf numFmtId="164" fontId="4" fillId="0" borderId="0" applyBorder="0" applyProtection="0">
      <alignment/>
    </xf>
    <xf numFmtId="164" fontId="5" fillId="16" borderId="0" applyBorder="0" applyProtection="0">
      <alignment/>
    </xf>
    <xf numFmtId="164" fontId="5" fillId="16" borderId="0" applyBorder="0" applyProtection="0">
      <alignment/>
    </xf>
    <xf numFmtId="164" fontId="6" fillId="17" borderId="0" applyBorder="0" applyProtection="0">
      <alignment/>
    </xf>
    <xf numFmtId="164" fontId="6" fillId="17" borderId="0" applyBorder="0" applyProtection="0">
      <alignment/>
    </xf>
    <xf numFmtId="164" fontId="7" fillId="0" borderId="0" applyBorder="0" applyProtection="0">
      <alignment/>
    </xf>
    <xf numFmtId="164" fontId="7" fillId="0" borderId="0" applyBorder="0" applyProtection="0">
      <alignment/>
    </xf>
    <xf numFmtId="164" fontId="8" fillId="18" borderId="0" applyBorder="0" applyProtection="0">
      <alignment/>
    </xf>
    <xf numFmtId="164" fontId="8" fillId="18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1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3" fillId="4" borderId="0" applyBorder="0" applyProtection="0">
      <alignment/>
    </xf>
    <xf numFmtId="164" fontId="13" fillId="4" borderId="0" applyBorder="0" applyProtection="0">
      <alignment/>
    </xf>
    <xf numFmtId="164" fontId="14" fillId="4" borderId="1" applyProtection="0">
      <alignment/>
    </xf>
    <xf numFmtId="164" fontId="14" fillId="4" borderId="1" applyProtection="0">
      <alignment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5" fillId="0" borderId="0" applyBorder="0" applyProtection="0">
      <alignment/>
    </xf>
    <xf numFmtId="164" fontId="5" fillId="0" borderId="0" applyBorder="0" applyProtection="0">
      <alignment/>
    </xf>
  </cellStyleXfs>
  <cellXfs count="118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19" borderId="0" xfId="0" applyFill="1" applyAlignment="1">
      <alignment/>
    </xf>
    <xf numFmtId="164" fontId="15" fillId="7" borderId="0" xfId="0" applyFont="1" applyFill="1" applyAlignment="1">
      <alignment/>
    </xf>
    <xf numFmtId="167" fontId="16" fillId="7" borderId="0" xfId="0" applyNumberFormat="1" applyFont="1" applyFill="1" applyAlignment="1">
      <alignment/>
    </xf>
    <xf numFmtId="164" fontId="16" fillId="7" borderId="0" xfId="0" applyFont="1" applyFill="1" applyAlignment="1">
      <alignment/>
    </xf>
    <xf numFmtId="165" fontId="16" fillId="7" borderId="0" xfId="0" applyNumberFormat="1" applyFont="1" applyFill="1" applyAlignment="1">
      <alignment/>
    </xf>
    <xf numFmtId="166" fontId="1" fillId="7" borderId="0" xfId="0" applyNumberFormat="1" applyFont="1" applyFill="1" applyAlignment="1">
      <alignment/>
    </xf>
    <xf numFmtId="164" fontId="17" fillId="7" borderId="0" xfId="0" applyFont="1" applyFill="1" applyAlignment="1">
      <alignment/>
    </xf>
    <xf numFmtId="164" fontId="0" fillId="0" borderId="0" xfId="0" applyNumberFormat="1" applyAlignment="1">
      <alignment/>
    </xf>
    <xf numFmtId="168" fontId="18" fillId="4" borderId="0" xfId="0" applyNumberFormat="1" applyFont="1" applyFill="1" applyAlignment="1">
      <alignment/>
    </xf>
    <xf numFmtId="165" fontId="19" fillId="4" borderId="0" xfId="0" applyNumberFormat="1" applyFont="1" applyFill="1" applyAlignment="1">
      <alignment/>
    </xf>
    <xf numFmtId="164" fontId="20" fillId="4" borderId="0" xfId="0" applyFont="1" applyFill="1" applyAlignment="1">
      <alignment/>
    </xf>
    <xf numFmtId="166" fontId="19" fillId="4" borderId="0" xfId="0" applyNumberFormat="1" applyFont="1" applyFill="1" applyAlignment="1">
      <alignment/>
    </xf>
    <xf numFmtId="164" fontId="19" fillId="4" borderId="0" xfId="0" applyFont="1" applyFill="1" applyAlignment="1">
      <alignment/>
    </xf>
    <xf numFmtId="168" fontId="15" fillId="0" borderId="0" xfId="0" applyNumberFormat="1" applyFont="1" applyAlignment="1">
      <alignment/>
    </xf>
    <xf numFmtId="168" fontId="15" fillId="9" borderId="0" xfId="0" applyNumberFormat="1" applyFont="1" applyFill="1" applyAlignment="1">
      <alignment/>
    </xf>
    <xf numFmtId="165" fontId="0" fillId="9" borderId="0" xfId="0" applyNumberFormat="1" applyFill="1" applyAlignment="1">
      <alignment/>
    </xf>
    <xf numFmtId="164" fontId="16" fillId="9" borderId="0" xfId="0" applyFont="1" applyFill="1" applyAlignment="1">
      <alignment/>
    </xf>
    <xf numFmtId="166" fontId="0" fillId="9" borderId="0" xfId="0" applyNumberFormat="1" applyFill="1" applyAlignment="1">
      <alignment/>
    </xf>
    <xf numFmtId="167" fontId="0" fillId="9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10" borderId="0" xfId="0" applyNumberFormat="1" applyFill="1" applyAlignment="1">
      <alignment/>
    </xf>
    <xf numFmtId="164" fontId="16" fillId="10" borderId="0" xfId="0" applyFont="1" applyFill="1" applyAlignment="1">
      <alignment/>
    </xf>
    <xf numFmtId="166" fontId="0" fillId="10" borderId="0" xfId="0" applyNumberFormat="1" applyFill="1" applyAlignment="1">
      <alignment/>
    </xf>
    <xf numFmtId="168" fontId="15" fillId="20" borderId="0" xfId="0" applyNumberFormat="1" applyFont="1" applyFill="1" applyAlignment="1">
      <alignment/>
    </xf>
    <xf numFmtId="165" fontId="0" fillId="20" borderId="0" xfId="0" applyNumberFormat="1" applyFill="1" applyAlignment="1">
      <alignment/>
    </xf>
    <xf numFmtId="164" fontId="16" fillId="20" borderId="0" xfId="0" applyFont="1" applyFill="1" applyAlignment="1">
      <alignment/>
    </xf>
    <xf numFmtId="166" fontId="0" fillId="20" borderId="0" xfId="0" applyNumberFormat="1" applyFill="1" applyAlignment="1">
      <alignment/>
    </xf>
    <xf numFmtId="167" fontId="0" fillId="20" borderId="0" xfId="0" applyNumberFormat="1" applyFill="1" applyAlignment="1">
      <alignment/>
    </xf>
    <xf numFmtId="168" fontId="15" fillId="18" borderId="0" xfId="0" applyNumberFormat="1" applyFont="1" applyFill="1" applyAlignment="1">
      <alignment/>
    </xf>
    <xf numFmtId="165" fontId="0" fillId="18" borderId="0" xfId="0" applyNumberFormat="1" applyFill="1" applyAlignment="1">
      <alignment/>
    </xf>
    <xf numFmtId="164" fontId="16" fillId="18" borderId="0" xfId="0" applyFont="1" applyFill="1" applyAlignment="1">
      <alignment/>
    </xf>
    <xf numFmtId="166" fontId="0" fillId="18" borderId="0" xfId="0" applyNumberFormat="1" applyFill="1" applyAlignment="1">
      <alignment/>
    </xf>
    <xf numFmtId="167" fontId="0" fillId="18" borderId="0" xfId="0" applyNumberFormat="1" applyFill="1" applyAlignment="1">
      <alignment/>
    </xf>
    <xf numFmtId="164" fontId="15" fillId="21" borderId="0" xfId="0" applyFont="1" applyFill="1" applyAlignment="1">
      <alignment/>
    </xf>
    <xf numFmtId="165" fontId="0" fillId="21" borderId="0" xfId="0" applyNumberFormat="1" applyFill="1" applyAlignment="1">
      <alignment/>
    </xf>
    <xf numFmtId="164" fontId="16" fillId="21" borderId="0" xfId="0" applyFont="1" applyFill="1" applyAlignment="1">
      <alignment/>
    </xf>
    <xf numFmtId="166" fontId="0" fillId="21" borderId="0" xfId="0" applyNumberFormat="1" applyFill="1" applyAlignment="1">
      <alignment/>
    </xf>
    <xf numFmtId="164" fontId="0" fillId="21" borderId="0" xfId="0" applyFill="1" applyAlignment="1">
      <alignment/>
    </xf>
    <xf numFmtId="168" fontId="15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4" fontId="16" fillId="22" borderId="0" xfId="0" applyFont="1" applyFill="1" applyAlignment="1">
      <alignment/>
    </xf>
    <xf numFmtId="166" fontId="0" fillId="22" borderId="0" xfId="0" applyNumberFormat="1" applyFill="1" applyAlignment="1">
      <alignment/>
    </xf>
    <xf numFmtId="167" fontId="0" fillId="22" borderId="0" xfId="0" applyNumberFormat="1" applyFill="1" applyAlignment="1">
      <alignment/>
    </xf>
    <xf numFmtId="168" fontId="15" fillId="23" borderId="0" xfId="0" applyNumberFormat="1" applyFont="1" applyFill="1" applyAlignment="1">
      <alignment/>
    </xf>
    <xf numFmtId="164" fontId="0" fillId="10" borderId="0" xfId="0" applyFill="1" applyAlignment="1">
      <alignment/>
    </xf>
    <xf numFmtId="166" fontId="0" fillId="24" borderId="0" xfId="0" applyNumberFormat="1" applyFill="1" applyAlignment="1">
      <alignment/>
    </xf>
    <xf numFmtId="166" fontId="0" fillId="25" borderId="0" xfId="0" applyNumberFormat="1" applyFill="1" applyAlignment="1">
      <alignment/>
    </xf>
    <xf numFmtId="168" fontId="15" fillId="26" borderId="0" xfId="0" applyNumberFormat="1" applyFont="1" applyFill="1" applyAlignment="1">
      <alignment/>
    </xf>
    <xf numFmtId="165" fontId="0" fillId="26" borderId="0" xfId="0" applyNumberFormat="1" applyFill="1" applyAlignment="1">
      <alignment/>
    </xf>
    <xf numFmtId="164" fontId="16" fillId="26" borderId="0" xfId="0" applyFont="1" applyFill="1" applyAlignment="1">
      <alignment wrapText="1"/>
    </xf>
    <xf numFmtId="166" fontId="0" fillId="27" borderId="0" xfId="0" applyNumberFormat="1" applyFill="1" applyAlignment="1">
      <alignment/>
    </xf>
    <xf numFmtId="167" fontId="0" fillId="26" borderId="0" xfId="0" applyNumberFormat="1" applyFill="1" applyAlignment="1">
      <alignment/>
    </xf>
    <xf numFmtId="164" fontId="16" fillId="26" borderId="0" xfId="0" applyFont="1" applyFill="1" applyAlignment="1">
      <alignment/>
    </xf>
    <xf numFmtId="164" fontId="21" fillId="26" borderId="0" xfId="0" applyFont="1" applyFill="1" applyAlignment="1">
      <alignment wrapText="1"/>
    </xf>
    <xf numFmtId="168" fontId="15" fillId="28" borderId="0" xfId="0" applyNumberFormat="1" applyFont="1" applyFill="1" applyAlignment="1">
      <alignment/>
    </xf>
    <xf numFmtId="165" fontId="0" fillId="28" borderId="0" xfId="0" applyNumberFormat="1" applyFill="1" applyAlignment="1">
      <alignment/>
    </xf>
    <xf numFmtId="164" fontId="16" fillId="28" borderId="0" xfId="0" applyFont="1" applyFill="1" applyAlignment="1">
      <alignment/>
    </xf>
    <xf numFmtId="166" fontId="0" fillId="28" borderId="0" xfId="0" applyNumberFormat="1" applyFill="1" applyAlignment="1">
      <alignment/>
    </xf>
    <xf numFmtId="167" fontId="0" fillId="28" borderId="0" xfId="0" applyNumberFormat="1" applyFill="1" applyAlignment="1">
      <alignment/>
    </xf>
    <xf numFmtId="168" fontId="15" fillId="29" borderId="0" xfId="0" applyNumberFormat="1" applyFont="1" applyFill="1" applyAlignment="1">
      <alignment/>
    </xf>
    <xf numFmtId="165" fontId="0" fillId="29" borderId="0" xfId="0" applyNumberFormat="1" applyFill="1" applyAlignment="1">
      <alignment/>
    </xf>
    <xf numFmtId="164" fontId="16" fillId="29" borderId="0" xfId="0" applyFont="1" applyFill="1" applyAlignment="1">
      <alignment/>
    </xf>
    <xf numFmtId="166" fontId="0" fillId="29" borderId="0" xfId="0" applyNumberFormat="1" applyFill="1" applyAlignment="1">
      <alignment/>
    </xf>
    <xf numFmtId="167" fontId="0" fillId="29" borderId="0" xfId="0" applyNumberFormat="1" applyFill="1" applyAlignment="1">
      <alignment/>
    </xf>
    <xf numFmtId="168" fontId="15" fillId="15" borderId="0" xfId="0" applyNumberFormat="1" applyFont="1" applyFill="1" applyAlignment="1">
      <alignment/>
    </xf>
    <xf numFmtId="165" fontId="0" fillId="15" borderId="0" xfId="0" applyNumberFormat="1" applyFill="1" applyAlignment="1">
      <alignment/>
    </xf>
    <xf numFmtId="164" fontId="16" fillId="15" borderId="0" xfId="0" applyFont="1" applyFill="1" applyAlignment="1">
      <alignment horizontal="justify"/>
    </xf>
    <xf numFmtId="166" fontId="0" fillId="15" borderId="0" xfId="0" applyNumberFormat="1" applyFill="1" applyAlignment="1">
      <alignment/>
    </xf>
    <xf numFmtId="167" fontId="0" fillId="15" borderId="0" xfId="0" applyNumberFormat="1" applyFill="1" applyAlignment="1">
      <alignment/>
    </xf>
    <xf numFmtId="164" fontId="16" fillId="15" borderId="0" xfId="0" applyFont="1" applyFill="1" applyAlignment="1">
      <alignment/>
    </xf>
    <xf numFmtId="164" fontId="22" fillId="15" borderId="0" xfId="0" applyFont="1" applyFill="1" applyAlignment="1">
      <alignment horizontal="justify"/>
    </xf>
    <xf numFmtId="168" fontId="15" fillId="30" borderId="0" xfId="0" applyNumberFormat="1" applyFont="1" applyFill="1" applyAlignment="1">
      <alignment/>
    </xf>
    <xf numFmtId="165" fontId="0" fillId="30" borderId="0" xfId="0" applyNumberFormat="1" applyFill="1" applyAlignment="1">
      <alignment/>
    </xf>
    <xf numFmtId="164" fontId="16" fillId="30" borderId="0" xfId="0" applyFont="1" applyFill="1" applyAlignment="1">
      <alignment/>
    </xf>
    <xf numFmtId="166" fontId="0" fillId="30" borderId="0" xfId="0" applyNumberFormat="1" applyFill="1" applyAlignment="1">
      <alignment/>
    </xf>
    <xf numFmtId="167" fontId="0" fillId="30" borderId="0" xfId="0" applyNumberFormat="1" applyFill="1" applyAlignment="1">
      <alignment/>
    </xf>
    <xf numFmtId="168" fontId="15" fillId="25" borderId="0" xfId="0" applyNumberFormat="1" applyFont="1" applyFill="1" applyAlignment="1">
      <alignment/>
    </xf>
    <xf numFmtId="165" fontId="0" fillId="25" borderId="0" xfId="0" applyNumberFormat="1" applyFill="1" applyAlignment="1">
      <alignment/>
    </xf>
    <xf numFmtId="164" fontId="16" fillId="25" borderId="0" xfId="0" applyFont="1" applyFill="1" applyAlignment="1">
      <alignment/>
    </xf>
    <xf numFmtId="166" fontId="0" fillId="31" borderId="0" xfId="0" applyNumberFormat="1" applyFill="1" applyAlignment="1">
      <alignment/>
    </xf>
    <xf numFmtId="167" fontId="0" fillId="25" borderId="0" xfId="0" applyNumberFormat="1" applyFill="1" applyAlignment="1">
      <alignment/>
    </xf>
    <xf numFmtId="168" fontId="15" fillId="32" borderId="0" xfId="0" applyNumberFormat="1" applyFont="1" applyFill="1" applyAlignment="1">
      <alignment/>
    </xf>
    <xf numFmtId="165" fontId="0" fillId="32" borderId="0" xfId="0" applyNumberFormat="1" applyFill="1" applyAlignment="1">
      <alignment/>
    </xf>
    <xf numFmtId="164" fontId="16" fillId="32" borderId="0" xfId="0" applyFont="1" applyFill="1" applyAlignment="1">
      <alignment/>
    </xf>
    <xf numFmtId="167" fontId="0" fillId="32" borderId="0" xfId="0" applyNumberFormat="1" applyFill="1" applyAlignment="1">
      <alignment/>
    </xf>
    <xf numFmtId="168" fontId="15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164" fontId="16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8" fontId="15" fillId="31" borderId="0" xfId="0" applyNumberFormat="1" applyFont="1" applyFill="1" applyAlignment="1">
      <alignment/>
    </xf>
    <xf numFmtId="165" fontId="0" fillId="31" borderId="0" xfId="0" applyNumberFormat="1" applyFill="1" applyAlignment="1">
      <alignment/>
    </xf>
    <xf numFmtId="164" fontId="16" fillId="31" borderId="0" xfId="0" applyFont="1" applyFill="1" applyAlignment="1">
      <alignment/>
    </xf>
    <xf numFmtId="167" fontId="0" fillId="31" borderId="0" xfId="0" applyNumberFormat="1" applyFill="1" applyAlignment="1">
      <alignment/>
    </xf>
    <xf numFmtId="168" fontId="15" fillId="35" borderId="0" xfId="0" applyNumberFormat="1" applyFont="1" applyFill="1" applyAlignment="1">
      <alignment/>
    </xf>
    <xf numFmtId="165" fontId="0" fillId="35" borderId="0" xfId="0" applyNumberFormat="1" applyFill="1" applyAlignment="1">
      <alignment/>
    </xf>
    <xf numFmtId="164" fontId="16" fillId="35" borderId="0" xfId="0" applyFont="1" applyFill="1" applyAlignment="1">
      <alignment/>
    </xf>
    <xf numFmtId="167" fontId="0" fillId="35" borderId="0" xfId="0" applyNumberFormat="1" applyFill="1" applyAlignment="1">
      <alignment/>
    </xf>
    <xf numFmtId="168" fontId="15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164" fontId="16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8" fontId="15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4" fontId="16" fillId="37" borderId="0" xfId="0" applyFont="1" applyFill="1" applyAlignment="1">
      <alignment/>
    </xf>
    <xf numFmtId="168" fontId="15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4" fontId="16" fillId="38" borderId="0" xfId="0" applyFont="1" applyFill="1" applyAlignment="1">
      <alignment/>
    </xf>
    <xf numFmtId="164" fontId="16" fillId="22" borderId="2" xfId="0" applyFont="1" applyFill="1" applyBorder="1" applyAlignment="1">
      <alignment/>
    </xf>
    <xf numFmtId="165" fontId="0" fillId="39" borderId="0" xfId="0" applyNumberFormat="1" applyFill="1" applyAlignment="1">
      <alignment/>
    </xf>
    <xf numFmtId="164" fontId="16" fillId="39" borderId="0" xfId="0" applyFont="1" applyFill="1" applyAlignment="1">
      <alignment/>
    </xf>
    <xf numFmtId="165" fontId="0" fillId="40" borderId="0" xfId="0" applyNumberFormat="1" applyFill="1" applyAlignment="1">
      <alignment/>
    </xf>
    <xf numFmtId="164" fontId="22" fillId="40" borderId="0" xfId="0" applyFont="1" applyFill="1" applyAlignment="1">
      <alignment horizontal="justify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 1 1" xfId="38"/>
    <cellStyle name="Accent 1 15" xfId="39"/>
    <cellStyle name="Accent 14" xfId="40"/>
    <cellStyle name="Accent 2 1" xfId="41"/>
    <cellStyle name="Accent 2 16" xfId="42"/>
    <cellStyle name="Accent 3 1" xfId="43"/>
    <cellStyle name="Accent 3 17" xfId="44"/>
    <cellStyle name="Accent 4" xfId="45"/>
    <cellStyle name="Bad 1" xfId="46"/>
    <cellStyle name="Bad 11" xfId="47"/>
    <cellStyle name="Error 1" xfId="48"/>
    <cellStyle name="Error 13" xfId="49"/>
    <cellStyle name="Footnote 1" xfId="50"/>
    <cellStyle name="Footnote 6" xfId="51"/>
    <cellStyle name="Good 1" xfId="52"/>
    <cellStyle name="Good 9" xfId="53"/>
    <cellStyle name="Heading 1 1" xfId="54"/>
    <cellStyle name="Heading 1 2" xfId="55"/>
    <cellStyle name="Heading 2 1" xfId="56"/>
    <cellStyle name="Heading 2 3" xfId="57"/>
    <cellStyle name="Heading 3" xfId="58"/>
    <cellStyle name="Hyperlink 1" xfId="59"/>
    <cellStyle name="Hyperlink 7" xfId="60"/>
    <cellStyle name="Neutral 1" xfId="61"/>
    <cellStyle name="Neutral 10" xfId="62"/>
    <cellStyle name="Note 1" xfId="63"/>
    <cellStyle name="Note 5" xfId="64"/>
    <cellStyle name="Status 1" xfId="65"/>
    <cellStyle name="Status 8" xfId="66"/>
    <cellStyle name="Text 1" xfId="67"/>
    <cellStyle name="Text 4" xfId="68"/>
    <cellStyle name="Warning 1" xfId="69"/>
    <cellStyle name="Warning 12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58A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AAAD"/>
      <rgbColor rgb="00C0C0C0"/>
      <rgbColor rgb="00808080"/>
      <rgbColor rgb="007DA7D8"/>
      <rgbColor rgb="00FFCCCC"/>
      <rgbColor rgb="00FFFFCC"/>
      <rgbColor rgb="00CCFFFF"/>
      <rgbColor rgb="00660066"/>
      <rgbColor rgb="00FF8080"/>
      <rgbColor rgb="00ADC5E7"/>
      <rgbColor rgb="00CCCCCC"/>
      <rgbColor rgb="00000080"/>
      <rgbColor rgb="00FF00FF"/>
      <rgbColor rgb="00FFF200"/>
      <rgbColor rgb="0059C5C7"/>
      <rgbColor rgb="00800080"/>
      <rgbColor rgb="00800000"/>
      <rgbColor rgb="0087D1D1"/>
      <rgbColor rgb="000000FF"/>
      <rgbColor rgb="0000CCCC"/>
      <rgbColor rgb="00DEE6EF"/>
      <rgbColor rgb="00CCFFCC"/>
      <rgbColor rgb="00FFFF99"/>
      <rgbColor rgb="0099CCFF"/>
      <rgbColor rgb="00FF99CC"/>
      <rgbColor rgb="00C7A0CB"/>
      <rgbColor rgb="00FFCC99"/>
      <rgbColor rgb="005E8AC7"/>
      <rgbColor rgb="0033CCCC"/>
      <rgbColor rgb="0072BF44"/>
      <rgbColor rgb="00F7A19A"/>
      <rgbColor rgb="00FF9900"/>
      <rgbColor rgb="00EC9BA4"/>
      <rgbColor rgb="0074489D"/>
      <rgbColor rgb="00729FCF"/>
      <rgbColor rgb="00003366"/>
      <rgbColor rgb="0000A65D"/>
      <rgbColor rgb="00003300"/>
      <rgbColor rgb="00333300"/>
      <rgbColor rgb="00FFF9AE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117</xdr:row>
      <xdr:rowOff>190500</xdr:rowOff>
    </xdr:from>
    <xdr:to>
      <xdr:col>6</xdr:col>
      <xdr:colOff>628650</xdr:colOff>
      <xdr:row>122</xdr:row>
      <xdr:rowOff>142875</xdr:rowOff>
    </xdr:to>
    <xdr:sp>
      <xdr:nvSpPr>
        <xdr:cNvPr id="1" name="CustomShape 1"/>
        <xdr:cNvSpPr>
          <a:spLocks/>
        </xdr:cNvSpPr>
      </xdr:nvSpPr>
      <xdr:spPr>
        <a:xfrm>
          <a:off x="28575" y="23622000"/>
          <a:ext cx="4962525" cy="9525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101</xdr:row>
      <xdr:rowOff>0</xdr:rowOff>
    </xdr:from>
    <xdr:to>
      <xdr:col>6</xdr:col>
      <xdr:colOff>619125</xdr:colOff>
      <xdr:row>105</xdr:row>
      <xdr:rowOff>133350</xdr:rowOff>
    </xdr:to>
    <xdr:sp>
      <xdr:nvSpPr>
        <xdr:cNvPr id="2" name="CustomShape 1"/>
        <xdr:cNvSpPr>
          <a:spLocks/>
        </xdr:cNvSpPr>
      </xdr:nvSpPr>
      <xdr:spPr>
        <a:xfrm>
          <a:off x="28575" y="20221575"/>
          <a:ext cx="4953000" cy="10096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110</xdr:row>
      <xdr:rowOff>180975</xdr:rowOff>
    </xdr:from>
    <xdr:to>
      <xdr:col>6</xdr:col>
      <xdr:colOff>628650</xdr:colOff>
      <xdr:row>113</xdr:row>
      <xdr:rowOff>114300</xdr:rowOff>
    </xdr:to>
    <xdr:sp>
      <xdr:nvSpPr>
        <xdr:cNvPr id="3" name="CustomShape 1"/>
        <xdr:cNvSpPr>
          <a:spLocks/>
        </xdr:cNvSpPr>
      </xdr:nvSpPr>
      <xdr:spPr>
        <a:xfrm>
          <a:off x="28575" y="22278975"/>
          <a:ext cx="4962525" cy="4953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114</xdr:row>
      <xdr:rowOff>180975</xdr:rowOff>
    </xdr:from>
    <xdr:to>
      <xdr:col>6</xdr:col>
      <xdr:colOff>628650</xdr:colOff>
      <xdr:row>115</xdr:row>
      <xdr:rowOff>171450</xdr:rowOff>
    </xdr:to>
    <xdr:sp>
      <xdr:nvSpPr>
        <xdr:cNvPr id="4" name="CustomShape 1"/>
        <xdr:cNvSpPr>
          <a:spLocks/>
        </xdr:cNvSpPr>
      </xdr:nvSpPr>
      <xdr:spPr>
        <a:xfrm>
          <a:off x="28575" y="23012400"/>
          <a:ext cx="4962525" cy="1905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zoomScale="141" zoomScaleNormal="141" workbookViewId="0" topLeftCell="A1">
      <pane ySplit="1" topLeftCell="A212" activePane="bottomLeft" state="frozen"/>
      <selection pane="topLeft" activeCell="A1" sqref="A1"/>
      <selection pane="bottomLeft" activeCell="B234" sqref="B234"/>
    </sheetView>
  </sheetViews>
  <sheetFormatPr defaultColWidth="6.8515625" defaultRowHeight="12.75"/>
  <cols>
    <col min="1" max="1" width="9.57421875" style="1" customWidth="1"/>
    <col min="2" max="2" width="10.421875" style="0" customWidth="1"/>
    <col min="3" max="3" width="14.7109375" style="2" customWidth="1"/>
    <col min="4" max="4" width="8.421875" style="3" customWidth="1"/>
    <col min="5" max="5" width="8.421875" style="4" customWidth="1"/>
    <col min="6" max="6" width="13.8515625" style="3" customWidth="1"/>
    <col min="7" max="7" width="11.7109375" style="0" customWidth="1"/>
    <col min="8" max="8" width="0.5625" style="5" customWidth="1"/>
    <col min="9" max="9" width="22.7109375" style="0" customWidth="1"/>
    <col min="10" max="10" width="19.140625" style="0" customWidth="1"/>
    <col min="11" max="16384" width="8.421875" style="0" customWidth="1"/>
  </cols>
  <sheetData>
    <row r="1" spans="1:9" ht="12.75" customHeight="1">
      <c r="A1" s="6"/>
      <c r="B1" s="7">
        <f>SUM(B2:B419)</f>
        <v>860279.05</v>
      </c>
      <c r="C1" s="8" t="s">
        <v>0</v>
      </c>
      <c r="D1" s="9">
        <f>SUM(D2:D419)</f>
        <v>5918.24</v>
      </c>
      <c r="E1" s="10" t="s">
        <v>1</v>
      </c>
      <c r="F1" s="9" t="s">
        <v>2</v>
      </c>
      <c r="G1" s="11" t="s">
        <v>3</v>
      </c>
      <c r="I1" s="12">
        <f>SUM(D2:D419)</f>
        <v>5918.24</v>
      </c>
    </row>
    <row r="2" spans="1:7" ht="12.75" customHeight="1">
      <c r="A2" s="13">
        <v>43039</v>
      </c>
      <c r="B2" s="14">
        <v>544000</v>
      </c>
      <c r="C2" s="15" t="s">
        <v>4</v>
      </c>
      <c r="D2" s="14"/>
      <c r="E2" s="16"/>
      <c r="F2" s="14"/>
      <c r="G2" s="17"/>
    </row>
    <row r="3" spans="1:3" ht="15.75" customHeight="1">
      <c r="A3" s="18">
        <v>43039</v>
      </c>
      <c r="B3" s="3">
        <v>13824</v>
      </c>
      <c r="C3" s="2" t="s">
        <v>5</v>
      </c>
    </row>
    <row r="4" spans="1:5" ht="15.75" customHeight="1">
      <c r="A4" s="18">
        <v>43039</v>
      </c>
      <c r="B4" s="3">
        <v>4529</v>
      </c>
      <c r="C4" s="2" t="s">
        <v>6</v>
      </c>
      <c r="E4" s="4">
        <v>7</v>
      </c>
    </row>
    <row r="5" spans="1:3" ht="15.75" customHeight="1">
      <c r="A5" s="18">
        <v>43039</v>
      </c>
      <c r="B5" s="3">
        <v>100</v>
      </c>
      <c r="C5" s="2" t="s">
        <v>7</v>
      </c>
    </row>
    <row r="6" spans="1:7" ht="15.75" customHeight="1">
      <c r="A6" s="19">
        <v>43046</v>
      </c>
      <c r="B6" s="20">
        <v>759</v>
      </c>
      <c r="C6" s="21" t="s">
        <v>8</v>
      </c>
      <c r="D6" s="20">
        <v>15</v>
      </c>
      <c r="E6" s="22">
        <v>20</v>
      </c>
      <c r="F6" s="20"/>
      <c r="G6" s="23">
        <f>$B$1/E6</f>
        <v>43013.9525</v>
      </c>
    </row>
    <row r="7" spans="1:3" ht="15.75" customHeight="1">
      <c r="A7" s="18">
        <v>43046</v>
      </c>
      <c r="B7" s="3">
        <v>8000</v>
      </c>
      <c r="C7" s="2" t="s">
        <v>9</v>
      </c>
    </row>
    <row r="8" spans="1:3" ht="15.75" customHeight="1">
      <c r="A8" s="18">
        <v>43050</v>
      </c>
      <c r="B8" s="3">
        <v>650</v>
      </c>
      <c r="C8" s="2" t="s">
        <v>10</v>
      </c>
    </row>
    <row r="9" spans="1:3" ht="15.75" customHeight="1">
      <c r="A9" s="18">
        <v>43050</v>
      </c>
      <c r="B9" s="3">
        <v>1200</v>
      </c>
      <c r="C9" s="2" t="s">
        <v>11</v>
      </c>
    </row>
    <row r="10" spans="1:3" ht="15.75" customHeight="1">
      <c r="A10" s="18">
        <v>43050</v>
      </c>
      <c r="B10" s="3">
        <v>350</v>
      </c>
      <c r="C10" s="2" t="s">
        <v>12</v>
      </c>
    </row>
    <row r="11" spans="1:7" ht="15.75" customHeight="1">
      <c r="A11" s="18">
        <v>43050</v>
      </c>
      <c r="B11" s="3">
        <v>1200</v>
      </c>
      <c r="C11" s="2" t="s">
        <v>13</v>
      </c>
      <c r="G11" s="24"/>
    </row>
    <row r="12" spans="1:6" ht="15.75" customHeight="1">
      <c r="A12" s="19">
        <v>43050</v>
      </c>
      <c r="B12" s="25">
        <v>1600</v>
      </c>
      <c r="C12" s="26" t="s">
        <v>14</v>
      </c>
      <c r="D12" s="25"/>
      <c r="E12" s="27"/>
      <c r="F12" s="25"/>
    </row>
    <row r="13" spans="2:5" ht="15.75" customHeight="1">
      <c r="B13" s="3">
        <v>1209</v>
      </c>
      <c r="C13" s="2" t="s">
        <v>8</v>
      </c>
      <c r="D13" s="3">
        <v>30</v>
      </c>
      <c r="E13" s="4">
        <v>500</v>
      </c>
    </row>
    <row r="14" spans="1:7" ht="15.75" customHeight="1">
      <c r="A14" s="19">
        <v>43050</v>
      </c>
      <c r="B14" s="20">
        <v>1209</v>
      </c>
      <c r="C14" s="21" t="s">
        <v>8</v>
      </c>
      <c r="D14" s="20">
        <v>30</v>
      </c>
      <c r="E14" s="22">
        <v>883</v>
      </c>
      <c r="F14" s="20">
        <f aca="true" t="shared" si="0" ref="F14:F15">(($I$1-SUM(D14:$D$419))/E14)*100</f>
        <v>5.096262740656852</v>
      </c>
      <c r="G14" s="23">
        <f aca="true" t="shared" si="1" ref="G14:G15">$B$1/E14</f>
        <v>974.2684597961495</v>
      </c>
    </row>
    <row r="15" spans="1:7" ht="15.75" customHeight="1">
      <c r="A15" s="28">
        <v>43055</v>
      </c>
      <c r="B15" s="29">
        <v>1</v>
      </c>
      <c r="C15" s="30" t="s">
        <v>8</v>
      </c>
      <c r="D15" s="29">
        <v>10</v>
      </c>
      <c r="E15" s="31">
        <v>1000</v>
      </c>
      <c r="F15" s="29">
        <f t="shared" si="0"/>
        <v>7.5</v>
      </c>
      <c r="G15" s="32">
        <f t="shared" si="1"/>
        <v>860.2790500000001</v>
      </c>
    </row>
    <row r="16" spans="2:5" ht="15.75" customHeight="1">
      <c r="B16" s="3">
        <v>1218</v>
      </c>
      <c r="C16" s="2" t="s">
        <v>8</v>
      </c>
      <c r="D16" s="3">
        <v>30</v>
      </c>
      <c r="E16" s="4">
        <v>1300</v>
      </c>
    </row>
    <row r="17" spans="2:5" ht="15.75" customHeight="1">
      <c r="B17" s="3">
        <v>1218</v>
      </c>
      <c r="C17" s="2" t="s">
        <v>8</v>
      </c>
      <c r="D17" s="3">
        <v>30</v>
      </c>
      <c r="E17" s="4">
        <v>1600</v>
      </c>
    </row>
    <row r="18" spans="1:7" ht="15.75" customHeight="1">
      <c r="A18" s="19">
        <v>43059</v>
      </c>
      <c r="B18" s="20">
        <v>1218</v>
      </c>
      <c r="C18" s="21" t="s">
        <v>8</v>
      </c>
      <c r="D18" s="20">
        <v>30</v>
      </c>
      <c r="E18" s="22">
        <v>2000</v>
      </c>
      <c r="F18" s="20">
        <f aca="true" t="shared" si="2" ref="F18:F19">(($I$1-SUM(D18:$D$419))/E18)*100</f>
        <v>7.249999999999999</v>
      </c>
      <c r="G18" s="23">
        <f aca="true" t="shared" si="3" ref="G18:G19">$B$1/E18</f>
        <v>430.13952500000005</v>
      </c>
    </row>
    <row r="19" spans="1:7" ht="15.75" customHeight="1">
      <c r="A19" s="33">
        <v>43063</v>
      </c>
      <c r="B19" s="34">
        <v>1218</v>
      </c>
      <c r="C19" s="35" t="s">
        <v>8</v>
      </c>
      <c r="D19" s="34">
        <v>30</v>
      </c>
      <c r="E19" s="36">
        <v>2430</v>
      </c>
      <c r="F19" s="34">
        <f t="shared" si="2"/>
        <v>7.20164609053498</v>
      </c>
      <c r="G19" s="37">
        <f t="shared" si="3"/>
        <v>354.02430041152263</v>
      </c>
    </row>
    <row r="20" spans="2:3" ht="15.75" customHeight="1">
      <c r="B20" s="3">
        <v>90</v>
      </c>
      <c r="C20" s="2" t="s">
        <v>7</v>
      </c>
    </row>
    <row r="21" spans="2:3" ht="15.75" customHeight="1">
      <c r="B21" s="3">
        <v>452</v>
      </c>
      <c r="C21" s="2" t="s">
        <v>15</v>
      </c>
    </row>
    <row r="22" spans="1:7" ht="15.75" customHeight="1">
      <c r="A22" s="33">
        <v>43066</v>
      </c>
      <c r="B22" s="34">
        <v>1209</v>
      </c>
      <c r="C22" s="35" t="s">
        <v>8</v>
      </c>
      <c r="D22" s="34">
        <v>30</v>
      </c>
      <c r="E22" s="36">
        <v>2830</v>
      </c>
      <c r="F22" s="34">
        <f>(($I$1-SUM(D22:$D$419))/E22)*100</f>
        <v>7.243816254416961</v>
      </c>
      <c r="G22" s="37">
        <f>$B$1/E22</f>
        <v>303.9855300353357</v>
      </c>
    </row>
    <row r="23" spans="2:3" ht="15.75" customHeight="1">
      <c r="B23" s="3">
        <v>45</v>
      </c>
      <c r="C23" s="2" t="s">
        <v>16</v>
      </c>
    </row>
    <row r="24" spans="2:3" ht="15.75" customHeight="1">
      <c r="B24" s="3">
        <v>200</v>
      </c>
      <c r="C24" s="2" t="s">
        <v>17</v>
      </c>
    </row>
    <row r="25" spans="1:7" ht="15.75" customHeight="1">
      <c r="A25" s="38"/>
      <c r="B25" s="39">
        <v>250</v>
      </c>
      <c r="C25" s="40" t="s">
        <v>18</v>
      </c>
      <c r="D25" s="39"/>
      <c r="E25" s="41"/>
      <c r="F25" s="39"/>
      <c r="G25" s="42"/>
    </row>
    <row r="26" spans="1:7" ht="15.75" customHeight="1">
      <c r="A26" s="33">
        <v>43070</v>
      </c>
      <c r="B26" s="34">
        <v>1209</v>
      </c>
      <c r="C26" s="35" t="s">
        <v>8</v>
      </c>
      <c r="D26" s="34">
        <v>30</v>
      </c>
      <c r="E26" s="36">
        <v>3500</v>
      </c>
      <c r="F26" s="34">
        <f aca="true" t="shared" si="4" ref="F26:F27">(($I$1-SUM(D26:$D$419))/E26)*100</f>
        <v>6.714285714285714</v>
      </c>
      <c r="G26" s="37">
        <f aca="true" t="shared" si="5" ref="G26:G27">$B$1/E26</f>
        <v>245.7940142857143</v>
      </c>
    </row>
    <row r="27" spans="1:7" ht="15.75" customHeight="1">
      <c r="A27" s="43">
        <v>43074</v>
      </c>
      <c r="B27" s="44">
        <v>1221</v>
      </c>
      <c r="C27" s="45" t="s">
        <v>8</v>
      </c>
      <c r="D27" s="44">
        <v>30</v>
      </c>
      <c r="E27" s="46">
        <v>3850</v>
      </c>
      <c r="F27" s="44">
        <f t="shared" si="4"/>
        <v>6.883116883116883</v>
      </c>
      <c r="G27" s="47">
        <f t="shared" si="5"/>
        <v>223.4491038961039</v>
      </c>
    </row>
    <row r="28" spans="2:3" ht="15.75" customHeight="1">
      <c r="B28" s="3">
        <v>80</v>
      </c>
      <c r="C28" s="2" t="s">
        <v>19</v>
      </c>
    </row>
    <row r="29" spans="1:7" ht="15.75" customHeight="1">
      <c r="A29" s="33">
        <v>43080</v>
      </c>
      <c r="B29" s="34">
        <v>1226</v>
      </c>
      <c r="C29" s="35" t="s">
        <v>8</v>
      </c>
      <c r="D29" s="34">
        <v>30</v>
      </c>
      <c r="E29" s="36">
        <v>4540</v>
      </c>
      <c r="F29" s="34">
        <f aca="true" t="shared" si="6" ref="F29:F32">(($I$1-SUM(D29:$D$419))/E29)*100</f>
        <v>6.497797356828194</v>
      </c>
      <c r="G29" s="37">
        <f aca="true" t="shared" si="7" ref="G29:G32">$B$1/E29</f>
        <v>189.48877753303967</v>
      </c>
    </row>
    <row r="30" spans="1:7" ht="15.75" customHeight="1">
      <c r="A30" s="43">
        <v>43083</v>
      </c>
      <c r="B30" s="44">
        <v>1230</v>
      </c>
      <c r="C30" s="45" t="s">
        <v>8</v>
      </c>
      <c r="D30" s="44">
        <v>30</v>
      </c>
      <c r="E30" s="46">
        <v>5000</v>
      </c>
      <c r="F30" s="44">
        <f t="shared" si="6"/>
        <v>6.5</v>
      </c>
      <c r="G30" s="47">
        <f t="shared" si="7"/>
        <v>172.05581</v>
      </c>
    </row>
    <row r="31" spans="1:7" ht="15.75" customHeight="1">
      <c r="A31" s="28">
        <v>43085</v>
      </c>
      <c r="B31" s="29">
        <v>1</v>
      </c>
      <c r="C31" s="30" t="s">
        <v>8</v>
      </c>
      <c r="D31" s="29">
        <v>5</v>
      </c>
      <c r="E31" s="31">
        <v>5400</v>
      </c>
      <c r="F31" s="29">
        <f t="shared" si="6"/>
        <v>6.5740740740740735</v>
      </c>
      <c r="G31" s="32">
        <f t="shared" si="7"/>
        <v>159.3109351851852</v>
      </c>
    </row>
    <row r="32" spans="1:7" ht="15.75" customHeight="1">
      <c r="A32" s="43">
        <v>43087</v>
      </c>
      <c r="B32" s="44">
        <v>1235</v>
      </c>
      <c r="C32" s="45" t="s">
        <v>8</v>
      </c>
      <c r="D32" s="44">
        <v>30</v>
      </c>
      <c r="E32" s="46">
        <v>5500</v>
      </c>
      <c r="F32" s="44">
        <f t="shared" si="6"/>
        <v>6.545454545454546</v>
      </c>
      <c r="G32" s="47">
        <f t="shared" si="7"/>
        <v>156.41437272727273</v>
      </c>
    </row>
    <row r="33" spans="1:7" ht="15.75" customHeight="1">
      <c r="A33" s="48">
        <v>43084</v>
      </c>
      <c r="B33" s="25">
        <v>236</v>
      </c>
      <c r="C33" s="26" t="s">
        <v>20</v>
      </c>
      <c r="D33" s="25"/>
      <c r="E33" s="27"/>
      <c r="F33" s="25"/>
      <c r="G33" s="49"/>
    </row>
    <row r="34" spans="1:3" ht="15.75" customHeight="1">
      <c r="A34" s="48">
        <v>43088</v>
      </c>
      <c r="B34" s="3">
        <v>6000</v>
      </c>
      <c r="C34" s="2" t="s">
        <v>21</v>
      </c>
    </row>
    <row r="35" spans="1:3" ht="15.75" customHeight="1">
      <c r="A35" s="48">
        <v>43088</v>
      </c>
      <c r="B35" s="3">
        <v>6000</v>
      </c>
      <c r="C35" s="2" t="s">
        <v>22</v>
      </c>
    </row>
    <row r="36" spans="1:7" ht="15.75" customHeight="1">
      <c r="A36" s="43">
        <v>43090</v>
      </c>
      <c r="B36" s="44">
        <v>1225</v>
      </c>
      <c r="C36" s="45" t="s">
        <v>8</v>
      </c>
      <c r="D36" s="44">
        <v>30</v>
      </c>
      <c r="E36" s="46">
        <v>5930</v>
      </c>
      <c r="F36" s="44">
        <f aca="true" t="shared" si="8" ref="F36:F37">(($I$1-SUM(D36:$D$419))/E36)*100</f>
        <v>6.57672849915683</v>
      </c>
      <c r="G36" s="47">
        <f aca="true" t="shared" si="9" ref="G36:G37">$B$1/E36</f>
        <v>145.07235244519393</v>
      </c>
    </row>
    <row r="37" spans="1:7" ht="15.75" customHeight="1">
      <c r="A37" s="28">
        <v>43092</v>
      </c>
      <c r="B37" s="29">
        <v>1</v>
      </c>
      <c r="C37" s="30" t="s">
        <v>8</v>
      </c>
      <c r="D37" s="29">
        <v>7</v>
      </c>
      <c r="E37" s="31">
        <v>5920</v>
      </c>
      <c r="F37" s="29">
        <f t="shared" si="8"/>
        <v>7.094594594594595</v>
      </c>
      <c r="G37" s="32">
        <f t="shared" si="9"/>
        <v>145.3174070945946</v>
      </c>
    </row>
    <row r="38" spans="1:3" ht="15.75" customHeight="1">
      <c r="A38" s="28">
        <v>43092</v>
      </c>
      <c r="B38" s="3">
        <v>500</v>
      </c>
      <c r="C38" s="2" t="s">
        <v>23</v>
      </c>
    </row>
    <row r="39" spans="1:7" ht="15.75" customHeight="1">
      <c r="A39" s="43">
        <v>43090</v>
      </c>
      <c r="B39" s="44">
        <v>1241</v>
      </c>
      <c r="C39" s="45" t="s">
        <v>8</v>
      </c>
      <c r="D39" s="44">
        <v>30</v>
      </c>
      <c r="E39" s="46">
        <v>6380</v>
      </c>
      <c r="F39" s="44">
        <f>(($I$1-SUM(D39:$D$419))/E39)*100</f>
        <v>6.692789968652038</v>
      </c>
      <c r="G39" s="47">
        <f>$B$1/E39</f>
        <v>134.83997648902823</v>
      </c>
    </row>
    <row r="40" spans="1:3" ht="15.75" customHeight="1">
      <c r="A40" s="28">
        <v>43092</v>
      </c>
      <c r="B40" s="3">
        <v>850</v>
      </c>
      <c r="C40" s="2" t="s">
        <v>24</v>
      </c>
    </row>
    <row r="41" spans="1:7" ht="15.75" customHeight="1">
      <c r="A41" s="43">
        <v>43098</v>
      </c>
      <c r="B41" s="44">
        <v>1231</v>
      </c>
      <c r="C41" s="45" t="s">
        <v>8</v>
      </c>
      <c r="D41" s="44">
        <v>30</v>
      </c>
      <c r="E41" s="50">
        <v>6810</v>
      </c>
      <c r="F41" s="44">
        <f aca="true" t="shared" si="10" ref="F41:F223">(($I$1-SUM(D41:$D$419))/E41)*100</f>
        <v>6.71071953010279</v>
      </c>
      <c r="G41" s="47">
        <f aca="true" t="shared" si="11" ref="G41:G112">$B$1/E41</f>
        <v>126.3258516886931</v>
      </c>
    </row>
    <row r="42" spans="1:7" ht="15.75" customHeight="1">
      <c r="A42" s="28">
        <v>43100</v>
      </c>
      <c r="B42" s="29">
        <v>1241</v>
      </c>
      <c r="C42" s="30" t="s">
        <v>8</v>
      </c>
      <c r="D42" s="29">
        <v>30</v>
      </c>
      <c r="E42" s="46">
        <v>7060</v>
      </c>
      <c r="F42" s="29">
        <f t="shared" si="10"/>
        <v>6.898016997167139</v>
      </c>
      <c r="G42" s="32">
        <f t="shared" si="11"/>
        <v>121.8525566572238</v>
      </c>
    </row>
    <row r="43" spans="1:7" ht="15.75" customHeight="1">
      <c r="A43" s="43">
        <v>43103</v>
      </c>
      <c r="B43" s="44">
        <v>1097</v>
      </c>
      <c r="C43" s="45" t="s">
        <v>8</v>
      </c>
      <c r="D43" s="44">
        <v>30</v>
      </c>
      <c r="E43" s="50">
        <v>7617</v>
      </c>
      <c r="F43" s="44">
        <f t="shared" si="10"/>
        <v>6.787449126952868</v>
      </c>
      <c r="G43" s="47">
        <f t="shared" si="11"/>
        <v>112.94197846921361</v>
      </c>
    </row>
    <row r="44" spans="1:7" ht="15.75" customHeight="1">
      <c r="A44" s="28">
        <v>43107</v>
      </c>
      <c r="B44" s="29">
        <v>1241</v>
      </c>
      <c r="C44" s="30" t="s">
        <v>8</v>
      </c>
      <c r="D44" s="29">
        <v>30</v>
      </c>
      <c r="E44" s="46">
        <v>7986</v>
      </c>
      <c r="F44" s="29">
        <f t="shared" si="10"/>
        <v>6.849486601552718</v>
      </c>
      <c r="G44" s="32">
        <f t="shared" si="11"/>
        <v>107.72339719509142</v>
      </c>
    </row>
    <row r="45" spans="1:7" ht="15.75" customHeight="1">
      <c r="A45" s="43">
        <v>43111</v>
      </c>
      <c r="B45" s="44">
        <v>1250</v>
      </c>
      <c r="C45" s="45" t="s">
        <v>8</v>
      </c>
      <c r="D45" s="44">
        <v>30.23</v>
      </c>
      <c r="E45" s="50">
        <v>8400</v>
      </c>
      <c r="F45" s="44">
        <f t="shared" si="10"/>
        <v>6.869047619047608</v>
      </c>
      <c r="G45" s="47">
        <f t="shared" si="11"/>
        <v>102.41417261904762</v>
      </c>
    </row>
    <row r="46" spans="1:7" ht="15.75" customHeight="1">
      <c r="A46" s="28">
        <v>43114</v>
      </c>
      <c r="B46" s="29">
        <v>200</v>
      </c>
      <c r="C46" s="30" t="s">
        <v>8</v>
      </c>
      <c r="D46" s="29">
        <v>4.88</v>
      </c>
      <c r="E46" s="46">
        <v>8727</v>
      </c>
      <c r="F46" s="29">
        <f t="shared" si="10"/>
        <v>6.958061189412154</v>
      </c>
      <c r="G46" s="32">
        <f t="shared" si="11"/>
        <v>98.57672166838547</v>
      </c>
    </row>
    <row r="47" spans="1:7" ht="15.75" customHeight="1">
      <c r="A47" s="43">
        <v>43115</v>
      </c>
      <c r="B47" s="44">
        <v>1241</v>
      </c>
      <c r="C47" s="45" t="s">
        <v>8</v>
      </c>
      <c r="D47" s="44">
        <v>30</v>
      </c>
      <c r="E47" s="50">
        <v>8827</v>
      </c>
      <c r="F47" s="44">
        <f t="shared" si="10"/>
        <v>6.93451908915826</v>
      </c>
      <c r="G47" s="47">
        <f t="shared" si="11"/>
        <v>97.45995808315396</v>
      </c>
    </row>
    <row r="48" spans="1:7" ht="15.75" customHeight="1">
      <c r="A48" s="28">
        <v>43117</v>
      </c>
      <c r="B48" s="29">
        <v>1232</v>
      </c>
      <c r="C48" s="30" t="s">
        <v>8</v>
      </c>
      <c r="D48" s="29">
        <v>30</v>
      </c>
      <c r="E48" s="46">
        <v>9200</v>
      </c>
      <c r="F48" s="29">
        <f t="shared" si="10"/>
        <v>6.979456521739127</v>
      </c>
      <c r="G48" s="32">
        <f t="shared" si="11"/>
        <v>93.50859239130435</v>
      </c>
    </row>
    <row r="49" spans="1:7" ht="15.75" customHeight="1">
      <c r="A49" s="43">
        <v>43119</v>
      </c>
      <c r="B49" s="44">
        <v>1225</v>
      </c>
      <c r="C49" s="45" t="s">
        <v>8</v>
      </c>
      <c r="D49" s="44">
        <v>30</v>
      </c>
      <c r="E49" s="50">
        <v>9600</v>
      </c>
      <c r="F49" s="44">
        <f t="shared" si="10"/>
        <v>7.0011458333333305</v>
      </c>
      <c r="G49" s="47">
        <f t="shared" si="11"/>
        <v>89.61240104166667</v>
      </c>
    </row>
    <row r="50" spans="1:7" ht="15.75" customHeight="1">
      <c r="A50" s="28">
        <v>43123</v>
      </c>
      <c r="B50" s="29">
        <v>1241</v>
      </c>
      <c r="C50" s="30" t="s">
        <v>8</v>
      </c>
      <c r="D50" s="29">
        <v>30</v>
      </c>
      <c r="E50" s="46">
        <v>10000</v>
      </c>
      <c r="F50" s="29">
        <f t="shared" si="10"/>
        <v>7.021099999999997</v>
      </c>
      <c r="G50" s="32">
        <f t="shared" si="11"/>
        <v>86.027905</v>
      </c>
    </row>
    <row r="51" spans="1:7" ht="15.75" customHeight="1">
      <c r="A51" s="43">
        <v>43125</v>
      </c>
      <c r="B51" s="44">
        <v>1231</v>
      </c>
      <c r="C51" s="45" t="s">
        <v>8</v>
      </c>
      <c r="D51" s="44">
        <v>30</v>
      </c>
      <c r="E51" s="50">
        <v>10365</v>
      </c>
      <c r="F51" s="44">
        <f t="shared" si="10"/>
        <v>7.063289917993243</v>
      </c>
      <c r="G51" s="47">
        <f t="shared" si="11"/>
        <v>82.99846116739026</v>
      </c>
    </row>
    <row r="52" spans="1:7" ht="15.75" customHeight="1">
      <c r="A52" s="28">
        <v>43129</v>
      </c>
      <c r="B52" s="29">
        <v>1250</v>
      </c>
      <c r="C52" s="30" t="s">
        <v>8</v>
      </c>
      <c r="D52" s="29">
        <v>30</v>
      </c>
      <c r="E52" s="51">
        <v>10750</v>
      </c>
      <c r="F52" s="29">
        <f t="shared" si="10"/>
        <v>7.089395348837206</v>
      </c>
      <c r="G52" s="32">
        <f t="shared" si="11"/>
        <v>80.0259581395349</v>
      </c>
    </row>
    <row r="53" spans="1:7" ht="15.75" customHeight="1">
      <c r="A53" s="28">
        <v>43132</v>
      </c>
      <c r="B53" s="29">
        <v>1241</v>
      </c>
      <c r="C53" s="30" t="s">
        <v>8</v>
      </c>
      <c r="D53" s="29">
        <v>30</v>
      </c>
      <c r="E53" s="50">
        <v>11201</v>
      </c>
      <c r="F53" s="29">
        <f t="shared" si="10"/>
        <v>7.071779305419149</v>
      </c>
      <c r="G53" s="32">
        <f t="shared" si="11"/>
        <v>76.80377198464423</v>
      </c>
    </row>
    <row r="54" spans="1:7" ht="22.5" customHeight="1">
      <c r="A54" s="52">
        <v>43132</v>
      </c>
      <c r="B54" s="53">
        <v>807</v>
      </c>
      <c r="C54" s="54" t="s">
        <v>25</v>
      </c>
      <c r="D54" s="53">
        <v>0</v>
      </c>
      <c r="E54" s="55">
        <v>11201</v>
      </c>
      <c r="F54" s="53">
        <f t="shared" si="10"/>
        <v>7.339612534595122</v>
      </c>
      <c r="G54" s="56">
        <f t="shared" si="11"/>
        <v>76.80377198464423</v>
      </c>
    </row>
    <row r="55" spans="1:7" ht="15.75" customHeight="1">
      <c r="A55" s="52">
        <v>43132</v>
      </c>
      <c r="B55" s="53">
        <v>170</v>
      </c>
      <c r="C55" s="57" t="s">
        <v>26</v>
      </c>
      <c r="D55" s="53">
        <v>0</v>
      </c>
      <c r="E55" s="55">
        <v>11201</v>
      </c>
      <c r="F55" s="53">
        <f t="shared" si="10"/>
        <v>7.339612534595122</v>
      </c>
      <c r="G55" s="56">
        <f t="shared" si="11"/>
        <v>76.80377198464423</v>
      </c>
    </row>
    <row r="56" spans="1:7" ht="15.75" customHeight="1">
      <c r="A56" s="28">
        <v>43136</v>
      </c>
      <c r="B56" s="29">
        <v>1241</v>
      </c>
      <c r="C56" s="30" t="s">
        <v>8</v>
      </c>
      <c r="D56" s="29">
        <v>30</v>
      </c>
      <c r="E56" s="46">
        <v>11550</v>
      </c>
      <c r="F56" s="29">
        <f t="shared" si="10"/>
        <v>7.117835497835495</v>
      </c>
      <c r="G56" s="32">
        <f t="shared" si="11"/>
        <v>74.48303463203463</v>
      </c>
    </row>
    <row r="57" spans="1:7" ht="15.75" customHeight="1">
      <c r="A57" s="43">
        <v>43138</v>
      </c>
      <c r="B57" s="44">
        <v>1232</v>
      </c>
      <c r="C57" s="45" t="s">
        <v>8</v>
      </c>
      <c r="D57" s="44">
        <v>30</v>
      </c>
      <c r="E57" s="50">
        <v>12000</v>
      </c>
      <c r="F57" s="44">
        <f t="shared" si="10"/>
        <v>7.100916666666664</v>
      </c>
      <c r="G57" s="47">
        <f t="shared" si="11"/>
        <v>71.68992083333333</v>
      </c>
    </row>
    <row r="58" spans="1:7" ht="15.75" customHeight="1">
      <c r="A58" s="28">
        <v>43140</v>
      </c>
      <c r="B58" s="29">
        <v>1232</v>
      </c>
      <c r="C58" s="30" t="s">
        <v>8</v>
      </c>
      <c r="D58" s="29">
        <v>30</v>
      </c>
      <c r="E58" s="46">
        <v>12400</v>
      </c>
      <c r="F58" s="29">
        <f t="shared" si="10"/>
        <v>7.113790322580643</v>
      </c>
      <c r="G58" s="32">
        <f t="shared" si="11"/>
        <v>69.3773427419355</v>
      </c>
    </row>
    <row r="59" spans="1:7" ht="16.5" customHeight="1">
      <c r="A59" s="52">
        <v>43141</v>
      </c>
      <c r="B59" s="53">
        <v>2690</v>
      </c>
      <c r="C59" s="58" t="s">
        <v>27</v>
      </c>
      <c r="D59" s="53">
        <v>0</v>
      </c>
      <c r="E59" s="55">
        <v>12400</v>
      </c>
      <c r="F59" s="53">
        <f t="shared" si="10"/>
        <v>7.35572580645161</v>
      </c>
      <c r="G59" s="56">
        <f t="shared" si="11"/>
        <v>69.3773427419355</v>
      </c>
    </row>
    <row r="60" spans="1:7" ht="15.75" customHeight="1">
      <c r="A60" s="28">
        <v>43145</v>
      </c>
      <c r="B60" s="29">
        <v>1232</v>
      </c>
      <c r="C60" s="30" t="s">
        <v>8</v>
      </c>
      <c r="D60" s="29">
        <v>30</v>
      </c>
      <c r="E60" s="46">
        <v>12950</v>
      </c>
      <c r="F60" s="29">
        <f t="shared" si="10"/>
        <v>7.043320463320462</v>
      </c>
      <c r="G60" s="32">
        <f t="shared" si="11"/>
        <v>66.43081467181467</v>
      </c>
    </row>
    <row r="61" spans="1:7" ht="15.75" customHeight="1">
      <c r="A61" s="43">
        <v>43147</v>
      </c>
      <c r="B61" s="44">
        <v>1</v>
      </c>
      <c r="C61" s="45" t="s">
        <v>8</v>
      </c>
      <c r="D61" s="44">
        <v>5</v>
      </c>
      <c r="E61" s="50">
        <v>13318</v>
      </c>
      <c r="F61" s="44">
        <f t="shared" si="10"/>
        <v>7.073960054062161</v>
      </c>
      <c r="G61" s="47">
        <f t="shared" si="11"/>
        <v>64.59521324523202</v>
      </c>
    </row>
    <row r="62" spans="1:7" ht="15.75" customHeight="1">
      <c r="A62" s="28">
        <v>43150</v>
      </c>
      <c r="B62" s="29">
        <v>1241</v>
      </c>
      <c r="C62" s="30" t="s">
        <v>8</v>
      </c>
      <c r="D62" s="29">
        <v>30</v>
      </c>
      <c r="E62" s="46">
        <v>13408</v>
      </c>
      <c r="F62" s="29">
        <f t="shared" si="10"/>
        <v>7.063767899761328</v>
      </c>
      <c r="G62" s="32">
        <f t="shared" si="11"/>
        <v>64.16162365751791</v>
      </c>
    </row>
    <row r="63" spans="1:7" ht="15.75" customHeight="1">
      <c r="A63" s="43">
        <v>43152</v>
      </c>
      <c r="B63" s="44">
        <v>1232</v>
      </c>
      <c r="C63" s="45" t="s">
        <v>8</v>
      </c>
      <c r="D63" s="44">
        <v>30</v>
      </c>
      <c r="E63" s="50">
        <v>13792</v>
      </c>
      <c r="F63" s="44">
        <f t="shared" si="10"/>
        <v>7.084614269141529</v>
      </c>
      <c r="G63" s="47">
        <f t="shared" si="11"/>
        <v>62.375221142691416</v>
      </c>
    </row>
    <row r="64" spans="1:7" ht="15.75" customHeight="1">
      <c r="A64" s="28">
        <v>43154</v>
      </c>
      <c r="B64" s="29">
        <v>1242</v>
      </c>
      <c r="C64" s="30" t="s">
        <v>8</v>
      </c>
      <c r="D64" s="29">
        <v>30</v>
      </c>
      <c r="E64" s="46">
        <v>14120</v>
      </c>
      <c r="F64" s="29">
        <f t="shared" si="10"/>
        <v>7.132507082152973</v>
      </c>
      <c r="G64" s="32">
        <f t="shared" si="11"/>
        <v>60.9262783286119</v>
      </c>
    </row>
    <row r="65" spans="1:7" ht="15.75" customHeight="1">
      <c r="A65" s="43">
        <v>43156</v>
      </c>
      <c r="B65" s="44">
        <v>1241</v>
      </c>
      <c r="C65" s="45" t="s">
        <v>8</v>
      </c>
      <c r="D65" s="44">
        <v>30</v>
      </c>
      <c r="E65" s="50">
        <v>14490</v>
      </c>
      <c r="F65" s="44">
        <f t="shared" si="10"/>
        <v>7.1574189095928205</v>
      </c>
      <c r="G65" s="47">
        <f t="shared" si="11"/>
        <v>59.37053485162181</v>
      </c>
    </row>
    <row r="66" spans="1:7" ht="15.75" customHeight="1">
      <c r="A66" s="28">
        <v>43159</v>
      </c>
      <c r="B66" s="29">
        <v>10</v>
      </c>
      <c r="C66" s="30" t="s">
        <v>8</v>
      </c>
      <c r="D66" s="29">
        <v>5</v>
      </c>
      <c r="E66" s="46">
        <v>15050</v>
      </c>
      <c r="F66" s="29">
        <f t="shared" si="10"/>
        <v>7.090431893687706</v>
      </c>
      <c r="G66" s="32">
        <f t="shared" si="11"/>
        <v>57.16139867109635</v>
      </c>
    </row>
    <row r="67" spans="1:7" ht="15.75" customHeight="1">
      <c r="A67" s="43">
        <v>43160</v>
      </c>
      <c r="B67" s="44">
        <v>1241</v>
      </c>
      <c r="C67" s="45" t="s">
        <v>8</v>
      </c>
      <c r="D67" s="44">
        <v>30</v>
      </c>
      <c r="E67" s="50">
        <v>15077</v>
      </c>
      <c r="F67" s="44">
        <f t="shared" si="10"/>
        <v>7.110897393380644</v>
      </c>
      <c r="G67" s="47">
        <f t="shared" si="11"/>
        <v>57.059033627379456</v>
      </c>
    </row>
    <row r="68" spans="1:7" ht="15.75" customHeight="1">
      <c r="A68" s="28">
        <v>43164</v>
      </c>
      <c r="B68" s="29">
        <v>1241</v>
      </c>
      <c r="C68" s="30" t="s">
        <v>8</v>
      </c>
      <c r="D68" s="29">
        <v>30</v>
      </c>
      <c r="E68" s="46">
        <v>15430</v>
      </c>
      <c r="F68" s="29">
        <f t="shared" si="10"/>
        <v>7.142644199611145</v>
      </c>
      <c r="G68" s="32">
        <f t="shared" si="11"/>
        <v>55.753664938431626</v>
      </c>
    </row>
    <row r="69" spans="1:7" ht="15.75" customHeight="1">
      <c r="A69" s="43">
        <v>43166</v>
      </c>
      <c r="B69" s="44">
        <v>1232</v>
      </c>
      <c r="C69" s="45" t="s">
        <v>8</v>
      </c>
      <c r="D69" s="44">
        <v>30</v>
      </c>
      <c r="E69" s="50">
        <v>15900</v>
      </c>
      <c r="F69" s="44">
        <f t="shared" si="10"/>
        <v>7.120188679245275</v>
      </c>
      <c r="G69" s="47">
        <f t="shared" si="11"/>
        <v>54.10560062893082</v>
      </c>
    </row>
    <row r="70" spans="1:7" ht="15.75" customHeight="1">
      <c r="A70" s="28">
        <v>43171</v>
      </c>
      <c r="B70" s="29">
        <v>1241</v>
      </c>
      <c r="C70" s="30" t="s">
        <v>8</v>
      </c>
      <c r="D70" s="29">
        <v>30</v>
      </c>
      <c r="E70" s="46">
        <v>16125</v>
      </c>
      <c r="F70" s="29">
        <f t="shared" si="10"/>
        <v>7.206883720930225</v>
      </c>
      <c r="G70" s="32">
        <f t="shared" si="11"/>
        <v>53.35063875968993</v>
      </c>
    </row>
    <row r="71" spans="1:7" ht="15.75" customHeight="1">
      <c r="A71" s="43">
        <v>43174</v>
      </c>
      <c r="B71" s="44">
        <v>1232</v>
      </c>
      <c r="C71" s="45" t="s">
        <v>8</v>
      </c>
      <c r="D71" s="44">
        <v>30</v>
      </c>
      <c r="E71" s="50">
        <v>16578</v>
      </c>
      <c r="F71" s="44">
        <f t="shared" si="10"/>
        <v>7.190915671371695</v>
      </c>
      <c r="G71" s="47">
        <f t="shared" si="11"/>
        <v>51.89281276390397</v>
      </c>
    </row>
    <row r="72" spans="1:7" ht="15.75" customHeight="1">
      <c r="A72" s="28">
        <v>43180</v>
      </c>
      <c r="B72" s="29">
        <v>1241</v>
      </c>
      <c r="C72" s="30" t="s">
        <v>8</v>
      </c>
      <c r="D72" s="29">
        <v>30</v>
      </c>
      <c r="E72" s="46">
        <v>16967</v>
      </c>
      <c r="F72" s="29">
        <f t="shared" si="10"/>
        <v>7.202864383803853</v>
      </c>
      <c r="G72" s="32">
        <f t="shared" si="11"/>
        <v>50.703073613485</v>
      </c>
    </row>
    <row r="73" spans="1:7" ht="15.75" customHeight="1">
      <c r="A73" s="43">
        <v>43182</v>
      </c>
      <c r="B73" s="44">
        <v>1232</v>
      </c>
      <c r="C73" s="45" t="s">
        <v>8</v>
      </c>
      <c r="D73" s="44">
        <v>30</v>
      </c>
      <c r="E73" s="50">
        <v>17450</v>
      </c>
      <c r="F73" s="44">
        <f t="shared" si="10"/>
        <v>7.175415472779367</v>
      </c>
      <c r="G73" s="47">
        <f t="shared" si="11"/>
        <v>49.29965902578797</v>
      </c>
    </row>
    <row r="74" spans="1:7" ht="15.75" customHeight="1">
      <c r="A74" s="28">
        <v>43186</v>
      </c>
      <c r="B74" s="29">
        <v>1241</v>
      </c>
      <c r="C74" s="30" t="s">
        <v>8</v>
      </c>
      <c r="D74" s="29">
        <v>30</v>
      </c>
      <c r="E74" s="46">
        <v>17901</v>
      </c>
      <c r="F74" s="29">
        <f t="shared" si="10"/>
        <v>7.162225573990277</v>
      </c>
      <c r="G74" s="32">
        <f t="shared" si="11"/>
        <v>48.05759734093068</v>
      </c>
    </row>
    <row r="75" spans="1:9" ht="15.75" customHeight="1">
      <c r="A75" s="59">
        <v>43189</v>
      </c>
      <c r="B75" s="60">
        <v>1642</v>
      </c>
      <c r="C75" s="61" t="s">
        <v>8</v>
      </c>
      <c r="D75" s="60">
        <v>40</v>
      </c>
      <c r="E75" s="62">
        <v>18350</v>
      </c>
      <c r="F75" s="60">
        <f t="shared" si="10"/>
        <v>7.150463215258854</v>
      </c>
      <c r="G75" s="63">
        <f t="shared" si="11"/>
        <v>46.88169209809264</v>
      </c>
      <c r="I75" t="s">
        <v>28</v>
      </c>
    </row>
    <row r="76" spans="1:9" ht="15.75" customHeight="1">
      <c r="A76" s="59">
        <v>43190</v>
      </c>
      <c r="B76" s="60">
        <v>987</v>
      </c>
      <c r="C76" s="61" t="s">
        <v>8</v>
      </c>
      <c r="D76" s="60">
        <v>24</v>
      </c>
      <c r="E76" s="62">
        <v>18582</v>
      </c>
      <c r="F76" s="60">
        <f t="shared" si="10"/>
        <v>7.276450328274672</v>
      </c>
      <c r="G76" s="63">
        <f t="shared" si="11"/>
        <v>46.296364761597246</v>
      </c>
      <c r="I76" t="s">
        <v>28</v>
      </c>
    </row>
    <row r="77" spans="1:9" ht="15.75" customHeight="1">
      <c r="A77" s="59">
        <v>43131</v>
      </c>
      <c r="B77" s="60">
        <v>840</v>
      </c>
      <c r="C77" s="61" t="s">
        <v>8</v>
      </c>
      <c r="D77" s="60">
        <v>20</v>
      </c>
      <c r="E77" s="62">
        <v>18859</v>
      </c>
      <c r="F77" s="60">
        <f t="shared" si="10"/>
        <v>7.296834402672463</v>
      </c>
      <c r="G77" s="63">
        <f t="shared" si="11"/>
        <v>45.61636619120844</v>
      </c>
      <c r="I77" t="s">
        <v>28</v>
      </c>
    </row>
    <row r="78" spans="1:9" ht="15.75" customHeight="1">
      <c r="A78" s="59">
        <v>43191</v>
      </c>
      <c r="B78" s="60">
        <v>1061</v>
      </c>
      <c r="C78" s="61" t="s">
        <v>8</v>
      </c>
      <c r="D78" s="60">
        <v>25</v>
      </c>
      <c r="E78" s="62">
        <v>19200</v>
      </c>
      <c r="F78" s="60">
        <f t="shared" si="10"/>
        <v>7.271406249999998</v>
      </c>
      <c r="G78" s="63">
        <f t="shared" si="11"/>
        <v>44.806200520833336</v>
      </c>
      <c r="I78" t="s">
        <v>28</v>
      </c>
    </row>
    <row r="79" spans="1:9" ht="15.75" customHeight="1">
      <c r="A79" s="59">
        <v>43191</v>
      </c>
      <c r="B79" s="60">
        <v>150</v>
      </c>
      <c r="C79" s="61" t="s">
        <v>8</v>
      </c>
      <c r="D79" s="60">
        <v>4</v>
      </c>
      <c r="E79" s="62">
        <v>19767</v>
      </c>
      <c r="F79" s="60">
        <f t="shared" si="10"/>
        <v>7.189305408003237</v>
      </c>
      <c r="G79" s="63">
        <f t="shared" si="11"/>
        <v>43.52097182172307</v>
      </c>
      <c r="I79" t="s">
        <v>28</v>
      </c>
    </row>
    <row r="80" spans="1:9" ht="15.75" customHeight="1">
      <c r="A80" s="59">
        <v>43191</v>
      </c>
      <c r="B80" s="60">
        <v>1249</v>
      </c>
      <c r="C80" s="61" t="s">
        <v>8</v>
      </c>
      <c r="D80" s="60">
        <v>30</v>
      </c>
      <c r="E80" s="62">
        <v>19839</v>
      </c>
      <c r="F80" s="60">
        <f t="shared" si="10"/>
        <v>7.183376178234789</v>
      </c>
      <c r="G80" s="63">
        <f t="shared" si="11"/>
        <v>43.36302485004285</v>
      </c>
      <c r="I80" t="s">
        <v>28</v>
      </c>
    </row>
    <row r="81" spans="1:7" ht="15.75" customHeight="1">
      <c r="A81" s="43">
        <v>43192</v>
      </c>
      <c r="B81" s="44">
        <v>1241</v>
      </c>
      <c r="C81" s="45" t="s">
        <v>8</v>
      </c>
      <c r="D81" s="44">
        <v>30</v>
      </c>
      <c r="E81" s="50">
        <v>20220</v>
      </c>
      <c r="F81" s="44">
        <f t="shared" si="10"/>
        <v>7.19638971315529</v>
      </c>
      <c r="G81" s="47">
        <f t="shared" si="11"/>
        <v>42.54594708209694</v>
      </c>
    </row>
    <row r="82" spans="1:7" ht="15.75" customHeight="1">
      <c r="A82" s="28">
        <v>43195</v>
      </c>
      <c r="B82" s="29">
        <v>1300</v>
      </c>
      <c r="C82" s="30" t="s">
        <v>8</v>
      </c>
      <c r="D82" s="29">
        <v>32</v>
      </c>
      <c r="E82" s="46">
        <v>20520</v>
      </c>
      <c r="F82" s="29">
        <f t="shared" si="10"/>
        <v>7.2373781676413245</v>
      </c>
      <c r="G82" s="32">
        <f t="shared" si="11"/>
        <v>41.92393031189084</v>
      </c>
    </row>
    <row r="83" spans="1:13" ht="15.75" customHeight="1">
      <c r="A83" s="43">
        <v>43195</v>
      </c>
      <c r="B83" s="44">
        <v>13800</v>
      </c>
      <c r="C83" s="45" t="s">
        <v>29</v>
      </c>
      <c r="D83" s="44">
        <v>0</v>
      </c>
      <c r="E83" s="50">
        <v>20520</v>
      </c>
      <c r="F83" s="44">
        <f t="shared" si="10"/>
        <v>7.393323586744637</v>
      </c>
      <c r="G83" s="47">
        <f t="shared" si="11"/>
        <v>41.92393031189084</v>
      </c>
      <c r="K83" s="12">
        <f>E81-E75</f>
        <v>1870</v>
      </c>
      <c r="L83">
        <v>143</v>
      </c>
      <c r="M83" s="12">
        <f>L83/16.5</f>
        <v>8.666666666666666</v>
      </c>
    </row>
    <row r="84" spans="1:7" ht="15.75" customHeight="1">
      <c r="A84" s="28">
        <v>43195</v>
      </c>
      <c r="B84" s="29">
        <v>800</v>
      </c>
      <c r="C84" s="30" t="s">
        <v>30</v>
      </c>
      <c r="D84" s="29">
        <v>0</v>
      </c>
      <c r="E84" s="46">
        <v>20520</v>
      </c>
      <c r="F84" s="29">
        <f t="shared" si="10"/>
        <v>7.393323586744637</v>
      </c>
      <c r="G84" s="32">
        <f t="shared" si="11"/>
        <v>41.92393031189084</v>
      </c>
    </row>
    <row r="85" spans="1:7" ht="15.75" customHeight="1">
      <c r="A85" s="43">
        <v>43205</v>
      </c>
      <c r="B85" s="44">
        <v>1</v>
      </c>
      <c r="C85" s="45" t="s">
        <v>8</v>
      </c>
      <c r="D85" s="44">
        <v>5</v>
      </c>
      <c r="E85" s="50">
        <v>21150</v>
      </c>
      <c r="F85" s="44">
        <f t="shared" si="10"/>
        <v>7.173096926713947</v>
      </c>
      <c r="G85" s="47">
        <f t="shared" si="11"/>
        <v>40.67513238770686</v>
      </c>
    </row>
    <row r="86" spans="1:7" ht="15.75" customHeight="1">
      <c r="A86" s="28">
        <v>43206</v>
      </c>
      <c r="B86" s="29">
        <v>1254</v>
      </c>
      <c r="C86" s="30" t="s">
        <v>8</v>
      </c>
      <c r="D86" s="29">
        <v>30</v>
      </c>
      <c r="E86" s="46">
        <v>21200</v>
      </c>
      <c r="F86" s="29">
        <f t="shared" si="10"/>
        <v>7.179764150943395</v>
      </c>
      <c r="G86" s="32">
        <f t="shared" si="11"/>
        <v>40.579200471698115</v>
      </c>
    </row>
    <row r="87" spans="1:7" ht="15.75" customHeight="1">
      <c r="A87" s="43">
        <v>43206</v>
      </c>
      <c r="B87" s="44">
        <v>1000</v>
      </c>
      <c r="C87" s="45" t="s">
        <v>31</v>
      </c>
      <c r="D87" s="44">
        <v>0</v>
      </c>
      <c r="E87" s="50">
        <v>21200</v>
      </c>
      <c r="F87" s="44">
        <f t="shared" si="10"/>
        <v>7.321273584905659</v>
      </c>
      <c r="G87" s="47">
        <f t="shared" si="11"/>
        <v>40.579200471698115</v>
      </c>
    </row>
    <row r="88" spans="1:7" ht="15.75" customHeight="1">
      <c r="A88" s="28">
        <v>43209</v>
      </c>
      <c r="B88" s="29">
        <v>1245</v>
      </c>
      <c r="C88" s="30" t="s">
        <v>8</v>
      </c>
      <c r="D88" s="29">
        <v>30</v>
      </c>
      <c r="E88" s="46">
        <v>21500</v>
      </c>
      <c r="F88" s="29">
        <f t="shared" si="10"/>
        <v>7.219116279069766</v>
      </c>
      <c r="G88" s="32">
        <f t="shared" si="11"/>
        <v>40.01297906976745</v>
      </c>
    </row>
    <row r="89" spans="1:7" ht="15.75" customHeight="1">
      <c r="A89" s="43">
        <v>43213</v>
      </c>
      <c r="B89" s="44">
        <v>1263</v>
      </c>
      <c r="C89" s="45" t="s">
        <v>8</v>
      </c>
      <c r="D89" s="44">
        <v>30</v>
      </c>
      <c r="E89" s="50">
        <v>22065</v>
      </c>
      <c r="F89" s="44">
        <f t="shared" si="10"/>
        <v>7.170224337185586</v>
      </c>
      <c r="G89" s="47">
        <f t="shared" si="11"/>
        <v>38.98840018128258</v>
      </c>
    </row>
    <row r="90" spans="1:7" ht="15.75" customHeight="1">
      <c r="A90" s="28">
        <v>43216</v>
      </c>
      <c r="B90" s="29">
        <v>1263</v>
      </c>
      <c r="C90" s="30" t="s">
        <v>8</v>
      </c>
      <c r="D90" s="29">
        <v>30</v>
      </c>
      <c r="E90" s="46">
        <v>22500</v>
      </c>
      <c r="F90" s="29">
        <f t="shared" si="10"/>
        <v>7.164933333333331</v>
      </c>
      <c r="G90" s="32">
        <f t="shared" si="11"/>
        <v>38.23462444444445</v>
      </c>
    </row>
    <row r="91" spans="1:7" ht="15.75" customHeight="1">
      <c r="A91" s="43">
        <v>43220</v>
      </c>
      <c r="B91" s="44">
        <v>1263</v>
      </c>
      <c r="C91" s="45" t="s">
        <v>8</v>
      </c>
      <c r="D91" s="44">
        <v>30</v>
      </c>
      <c r="E91" s="50">
        <v>22950</v>
      </c>
      <c r="F91" s="44">
        <f t="shared" si="10"/>
        <v>7.1551633986928085</v>
      </c>
      <c r="G91" s="47">
        <f t="shared" si="11"/>
        <v>37.48492592592593</v>
      </c>
    </row>
    <row r="92" spans="1:7" ht="15.75" customHeight="1">
      <c r="A92" s="28">
        <v>43223</v>
      </c>
      <c r="B92" s="29">
        <v>1600</v>
      </c>
      <c r="C92" s="30" t="s">
        <v>8</v>
      </c>
      <c r="D92" s="29">
        <v>38</v>
      </c>
      <c r="E92" s="46">
        <v>23383</v>
      </c>
      <c r="F92" s="29">
        <f t="shared" si="10"/>
        <v>7.1509643758285915</v>
      </c>
      <c r="G92" s="32">
        <f t="shared" si="11"/>
        <v>36.79079031775222</v>
      </c>
    </row>
    <row r="93" spans="1:7" ht="15.75" customHeight="1">
      <c r="A93" s="43">
        <v>43227</v>
      </c>
      <c r="B93" s="44">
        <v>1</v>
      </c>
      <c r="C93" s="45" t="s">
        <v>8</v>
      </c>
      <c r="D93" s="44">
        <v>5</v>
      </c>
      <c r="E93" s="50">
        <v>23910</v>
      </c>
      <c r="F93" s="44">
        <f t="shared" si="10"/>
        <v>7.152279381012128</v>
      </c>
      <c r="G93" s="47">
        <f t="shared" si="11"/>
        <v>35.97988498536178</v>
      </c>
    </row>
    <row r="94" spans="1:7" ht="15.75" customHeight="1">
      <c r="A94" s="28">
        <v>43228</v>
      </c>
      <c r="B94" s="29">
        <v>1600</v>
      </c>
      <c r="C94" s="30" t="s">
        <v>8</v>
      </c>
      <c r="D94" s="29">
        <v>38</v>
      </c>
      <c r="E94" s="46">
        <v>23970</v>
      </c>
      <c r="F94" s="29">
        <f t="shared" si="10"/>
        <v>7.155235711305798</v>
      </c>
      <c r="G94" s="32">
        <f t="shared" si="11"/>
        <v>35.88982269503546</v>
      </c>
    </row>
    <row r="95" spans="1:7" ht="15.75" customHeight="1">
      <c r="A95" s="43">
        <v>43232</v>
      </c>
      <c r="B95" s="44">
        <v>1</v>
      </c>
      <c r="C95" s="45" t="s">
        <v>8</v>
      </c>
      <c r="D95" s="44">
        <v>5</v>
      </c>
      <c r="E95" s="50">
        <v>24534</v>
      </c>
      <c r="F95" s="44">
        <f t="shared" si="10"/>
        <v>7.145634629493762</v>
      </c>
      <c r="G95" s="47">
        <f t="shared" si="11"/>
        <v>35.06476929974729</v>
      </c>
    </row>
    <row r="96" spans="1:7" ht="15.75" customHeight="1">
      <c r="A96" s="28">
        <v>43232</v>
      </c>
      <c r="B96" s="29">
        <v>1</v>
      </c>
      <c r="C96" s="30" t="s">
        <v>8</v>
      </c>
      <c r="D96" s="29">
        <v>5</v>
      </c>
      <c r="E96" s="46">
        <v>24630</v>
      </c>
      <c r="F96" s="29">
        <f t="shared" si="10"/>
        <v>7.138083637840031</v>
      </c>
      <c r="G96" s="32">
        <f t="shared" si="11"/>
        <v>34.92809784815266</v>
      </c>
    </row>
    <row r="97" spans="1:7" ht="15.75" customHeight="1">
      <c r="A97" s="64">
        <v>43232</v>
      </c>
      <c r="B97" s="65">
        <v>500</v>
      </c>
      <c r="C97" s="66" t="s">
        <v>32</v>
      </c>
      <c r="D97" s="65">
        <v>0</v>
      </c>
      <c r="E97" s="67">
        <v>24650</v>
      </c>
      <c r="F97" s="65">
        <f t="shared" si="10"/>
        <v>7.152576064908725</v>
      </c>
      <c r="G97" s="68">
        <f t="shared" si="11"/>
        <v>34.89975862068966</v>
      </c>
    </row>
    <row r="98" spans="1:7" ht="15.75" customHeight="1">
      <c r="A98" s="28">
        <v>43234</v>
      </c>
      <c r="B98" s="29">
        <v>1600</v>
      </c>
      <c r="C98" s="30" t="s">
        <v>8</v>
      </c>
      <c r="D98" s="29">
        <v>37.48</v>
      </c>
      <c r="E98" s="46">
        <v>24700</v>
      </c>
      <c r="F98" s="29">
        <f t="shared" si="10"/>
        <v>7.138097165991905</v>
      </c>
      <c r="G98" s="32">
        <f t="shared" si="11"/>
        <v>34.82911133603239</v>
      </c>
    </row>
    <row r="99" spans="1:7" ht="15.75" customHeight="1">
      <c r="A99" s="43">
        <v>43237</v>
      </c>
      <c r="B99" s="44">
        <v>1600</v>
      </c>
      <c r="C99" s="45" t="s">
        <v>8</v>
      </c>
      <c r="D99" s="44">
        <v>37.28</v>
      </c>
      <c r="E99" s="50">
        <v>25278</v>
      </c>
      <c r="F99" s="44">
        <f t="shared" si="10"/>
        <v>7.123150565709313</v>
      </c>
      <c r="G99" s="47">
        <f t="shared" si="11"/>
        <v>34.03271817390617</v>
      </c>
    </row>
    <row r="100" spans="1:7" ht="15.75" customHeight="1">
      <c r="A100" s="28">
        <v>43240</v>
      </c>
      <c r="B100" s="29">
        <v>343</v>
      </c>
      <c r="C100" s="30" t="s">
        <v>8</v>
      </c>
      <c r="D100" s="29">
        <v>10</v>
      </c>
      <c r="E100" s="46">
        <v>25831</v>
      </c>
      <c r="F100" s="29">
        <f t="shared" si="10"/>
        <v>7.114978127056637</v>
      </c>
      <c r="G100" s="32">
        <f t="shared" si="11"/>
        <v>33.30413263133445</v>
      </c>
    </row>
    <row r="101" spans="1:7" ht="15.75" customHeight="1">
      <c r="A101" s="43">
        <v>43241</v>
      </c>
      <c r="B101" s="44">
        <v>1600</v>
      </c>
      <c r="C101" s="45" t="s">
        <v>8</v>
      </c>
      <c r="D101" s="44">
        <v>36.58</v>
      </c>
      <c r="E101" s="50">
        <v>25953</v>
      </c>
      <c r="F101" s="44">
        <f t="shared" si="10"/>
        <v>7.120063191153238</v>
      </c>
      <c r="G101" s="47">
        <f t="shared" si="11"/>
        <v>33.14757638808616</v>
      </c>
    </row>
    <row r="102" spans="1:7" ht="21.75" customHeight="1">
      <c r="A102" s="69">
        <v>43241</v>
      </c>
      <c r="B102" s="70">
        <v>2180</v>
      </c>
      <c r="C102" s="71" t="s">
        <v>25</v>
      </c>
      <c r="D102" s="70">
        <v>0</v>
      </c>
      <c r="E102" s="72">
        <v>25953</v>
      </c>
      <c r="F102" s="70">
        <f t="shared" si="10"/>
        <v>7.261010287827996</v>
      </c>
      <c r="G102" s="73">
        <f t="shared" si="11"/>
        <v>33.14757638808616</v>
      </c>
    </row>
    <row r="103" spans="1:7" ht="15.75" customHeight="1">
      <c r="A103" s="69">
        <v>43241</v>
      </c>
      <c r="B103" s="70">
        <v>220</v>
      </c>
      <c r="C103" s="74" t="s">
        <v>26</v>
      </c>
      <c r="D103" s="70">
        <v>0</v>
      </c>
      <c r="E103" s="72">
        <v>26100</v>
      </c>
      <c r="F103" s="70">
        <f t="shared" si="10"/>
        <v>7.220114942528736</v>
      </c>
      <c r="G103" s="73">
        <f t="shared" si="11"/>
        <v>32.96088314176245</v>
      </c>
    </row>
    <row r="104" spans="1:7" ht="15.75" customHeight="1">
      <c r="A104" s="69">
        <v>43241</v>
      </c>
      <c r="B104" s="70">
        <v>550</v>
      </c>
      <c r="C104" s="74" t="s">
        <v>33</v>
      </c>
      <c r="D104" s="70">
        <v>0</v>
      </c>
      <c r="E104" s="72">
        <v>26100</v>
      </c>
      <c r="F104" s="70">
        <f t="shared" si="10"/>
        <v>7.220114942528736</v>
      </c>
      <c r="G104" s="73">
        <f t="shared" si="11"/>
        <v>32.96088314176245</v>
      </c>
    </row>
    <row r="105" spans="1:13" ht="15.75" customHeight="1">
      <c r="A105" s="69">
        <v>43241</v>
      </c>
      <c r="B105" s="70">
        <v>1000</v>
      </c>
      <c r="C105" s="74" t="s">
        <v>34</v>
      </c>
      <c r="D105" s="70">
        <v>0</v>
      </c>
      <c r="E105" s="72">
        <v>26100</v>
      </c>
      <c r="F105" s="70">
        <f t="shared" si="10"/>
        <v>7.220114942528736</v>
      </c>
      <c r="G105" s="73">
        <f t="shared" si="11"/>
        <v>32.96088314176245</v>
      </c>
      <c r="K105">
        <v>296</v>
      </c>
      <c r="L105">
        <v>32</v>
      </c>
      <c r="M105" s="12">
        <f>K105/L105</f>
        <v>9.25</v>
      </c>
    </row>
    <row r="106" spans="1:7" ht="15.75" customHeight="1">
      <c r="A106" s="59">
        <v>43241</v>
      </c>
      <c r="B106" s="60">
        <v>230</v>
      </c>
      <c r="C106" s="61" t="s">
        <v>35</v>
      </c>
      <c r="D106" s="60">
        <v>0</v>
      </c>
      <c r="E106" s="62">
        <v>26100</v>
      </c>
      <c r="F106" s="60">
        <f t="shared" si="10"/>
        <v>7.220114942528736</v>
      </c>
      <c r="G106" s="63">
        <f t="shared" si="11"/>
        <v>32.96088314176245</v>
      </c>
    </row>
    <row r="107" spans="1:7" ht="15.75" customHeight="1">
      <c r="A107" s="43">
        <v>43244</v>
      </c>
      <c r="B107" s="44">
        <v>1600</v>
      </c>
      <c r="C107" s="45" t="s">
        <v>8</v>
      </c>
      <c r="D107" s="44">
        <v>36.83</v>
      </c>
      <c r="E107" s="46">
        <v>26530</v>
      </c>
      <c r="F107" s="44">
        <f t="shared" si="10"/>
        <v>7.103090840557859</v>
      </c>
      <c r="G107" s="47">
        <f t="shared" si="11"/>
        <v>32.42665096117603</v>
      </c>
    </row>
    <row r="108" spans="1:7" ht="15.75" customHeight="1">
      <c r="A108" s="28">
        <v>43250</v>
      </c>
      <c r="B108" s="29">
        <v>1634</v>
      </c>
      <c r="C108" s="30" t="s">
        <v>8</v>
      </c>
      <c r="D108" s="29">
        <v>40.21</v>
      </c>
      <c r="E108" s="46">
        <v>27109</v>
      </c>
      <c r="F108" s="29">
        <f t="shared" si="10"/>
        <v>7.087240399867202</v>
      </c>
      <c r="G108" s="32">
        <f t="shared" si="11"/>
        <v>31.734075399313884</v>
      </c>
    </row>
    <row r="109" spans="1:7" ht="15.75" customHeight="1">
      <c r="A109" s="43">
        <v>43250</v>
      </c>
      <c r="B109" s="44">
        <v>200</v>
      </c>
      <c r="C109" s="45" t="s">
        <v>36</v>
      </c>
      <c r="D109" s="44">
        <v>0</v>
      </c>
      <c r="E109" s="50">
        <v>27109</v>
      </c>
      <c r="F109" s="44">
        <f t="shared" si="10"/>
        <v>7.235567523700616</v>
      </c>
      <c r="G109" s="47">
        <f t="shared" si="11"/>
        <v>31.734075399313884</v>
      </c>
    </row>
    <row r="110" spans="1:7" ht="15.75" customHeight="1">
      <c r="A110" s="28">
        <v>43253</v>
      </c>
      <c r="B110" s="29">
        <v>445</v>
      </c>
      <c r="C110" s="30" t="s">
        <v>8</v>
      </c>
      <c r="D110" s="29">
        <v>10</v>
      </c>
      <c r="E110" s="46">
        <v>27649</v>
      </c>
      <c r="F110" s="29">
        <f t="shared" si="10"/>
        <v>7.094252956707295</v>
      </c>
      <c r="G110" s="32">
        <f t="shared" si="11"/>
        <v>31.114291656117764</v>
      </c>
    </row>
    <row r="111" spans="1:7" ht="15.75" customHeight="1">
      <c r="A111" s="43">
        <v>43259</v>
      </c>
      <c r="B111" s="44">
        <v>1790</v>
      </c>
      <c r="C111" s="45" t="s">
        <v>8</v>
      </c>
      <c r="D111" s="44">
        <v>40</v>
      </c>
      <c r="E111" s="50">
        <v>28294</v>
      </c>
      <c r="F111" s="44">
        <f t="shared" si="10"/>
        <v>6.967873047289178</v>
      </c>
      <c r="G111" s="47">
        <f t="shared" si="11"/>
        <v>30.404999293136356</v>
      </c>
    </row>
    <row r="112" spans="1:7" ht="16.5" customHeight="1">
      <c r="A112" s="69">
        <v>43263</v>
      </c>
      <c r="B112" s="70">
        <v>400</v>
      </c>
      <c r="C112" s="75" t="s">
        <v>37</v>
      </c>
      <c r="D112" s="70">
        <v>0</v>
      </c>
      <c r="E112" s="72">
        <v>28900</v>
      </c>
      <c r="F112" s="70">
        <f t="shared" si="10"/>
        <v>6.960173010380622</v>
      </c>
      <c r="G112" s="73">
        <f t="shared" si="11"/>
        <v>29.76744117647059</v>
      </c>
    </row>
    <row r="113" spans="1:7" ht="12" customHeight="1">
      <c r="A113" s="69">
        <v>43263</v>
      </c>
      <c r="B113" s="70">
        <v>270</v>
      </c>
      <c r="C113" s="71" t="s">
        <v>38</v>
      </c>
      <c r="D113" s="70">
        <v>0</v>
      </c>
      <c r="E113" s="72">
        <v>28900</v>
      </c>
      <c r="F113" s="70">
        <f t="shared" si="10"/>
        <v>6.960173010380622</v>
      </c>
      <c r="G113" s="73"/>
    </row>
    <row r="114" spans="1:7" ht="13.5" customHeight="1">
      <c r="A114" s="69">
        <v>43263</v>
      </c>
      <c r="B114" s="70">
        <v>177</v>
      </c>
      <c r="C114" s="74" t="s">
        <v>39</v>
      </c>
      <c r="D114" s="70">
        <v>0</v>
      </c>
      <c r="E114" s="72">
        <v>28900</v>
      </c>
      <c r="F114" s="70">
        <f t="shared" si="10"/>
        <v>6.960173010380622</v>
      </c>
      <c r="G114" s="73">
        <f aca="true" t="shared" si="12" ref="G114:G233">$B$1/E114</f>
        <v>29.76744117647059</v>
      </c>
    </row>
    <row r="115" spans="1:7" ht="15.75" customHeight="1">
      <c r="A115" s="28">
        <v>43264</v>
      </c>
      <c r="B115" s="29">
        <v>1911</v>
      </c>
      <c r="C115" s="30" t="s">
        <v>8</v>
      </c>
      <c r="D115" s="29">
        <v>43</v>
      </c>
      <c r="E115" s="46">
        <v>28955</v>
      </c>
      <c r="F115" s="29">
        <f t="shared" si="10"/>
        <v>6.946952167155931</v>
      </c>
      <c r="G115" s="32">
        <f t="shared" si="12"/>
        <v>29.710897945087204</v>
      </c>
    </row>
    <row r="116" spans="1:7" ht="15.75" customHeight="1">
      <c r="A116" s="76">
        <v>43268</v>
      </c>
      <c r="B116" s="77">
        <v>800</v>
      </c>
      <c r="C116" s="78" t="s">
        <v>40</v>
      </c>
      <c r="D116" s="77">
        <v>0</v>
      </c>
      <c r="E116" s="79">
        <v>29550</v>
      </c>
      <c r="F116" s="77">
        <f t="shared" si="10"/>
        <v>6.95258883248731</v>
      </c>
      <c r="G116" s="80">
        <f t="shared" si="12"/>
        <v>29.11265820642978</v>
      </c>
    </row>
    <row r="117" spans="1:7" ht="15.75" customHeight="1">
      <c r="A117" s="28">
        <v>43276</v>
      </c>
      <c r="B117" s="29">
        <v>1790</v>
      </c>
      <c r="C117" s="30" t="s">
        <v>8</v>
      </c>
      <c r="D117" s="29">
        <v>40</v>
      </c>
      <c r="E117" s="46">
        <v>29550</v>
      </c>
      <c r="F117" s="29">
        <f t="shared" si="10"/>
        <v>6.95258883248731</v>
      </c>
      <c r="G117" s="32">
        <f t="shared" si="12"/>
        <v>29.11265820642978</v>
      </c>
    </row>
    <row r="118" spans="1:7" ht="15.75" customHeight="1">
      <c r="A118" s="81">
        <v>43272</v>
      </c>
      <c r="B118" s="82">
        <v>222</v>
      </c>
      <c r="C118" s="83" t="s">
        <v>8</v>
      </c>
      <c r="D118" s="82">
        <v>5</v>
      </c>
      <c r="E118" s="84">
        <v>30156</v>
      </c>
      <c r="F118" s="82">
        <f t="shared" si="10"/>
        <v>6.945516646770128</v>
      </c>
      <c r="G118" s="85">
        <f t="shared" si="12"/>
        <v>28.52762468497148</v>
      </c>
    </row>
    <row r="119" spans="1:7" ht="15.75" customHeight="1">
      <c r="A119" s="69">
        <v>43272</v>
      </c>
      <c r="B119" s="70">
        <v>0</v>
      </c>
      <c r="C119" s="74" t="s">
        <v>41</v>
      </c>
      <c r="D119" s="70">
        <v>0</v>
      </c>
      <c r="E119" s="72">
        <v>30156</v>
      </c>
      <c r="F119" s="70">
        <f t="shared" si="10"/>
        <v>6.962097095105451</v>
      </c>
      <c r="G119" s="73">
        <f t="shared" si="12"/>
        <v>28.52762468497148</v>
      </c>
    </row>
    <row r="120" spans="1:7" ht="15.75" customHeight="1">
      <c r="A120" s="69">
        <v>43272</v>
      </c>
      <c r="B120" s="70">
        <v>250</v>
      </c>
      <c r="C120" s="74" t="s">
        <v>42</v>
      </c>
      <c r="D120" s="70">
        <v>0</v>
      </c>
      <c r="E120" s="72">
        <v>30156</v>
      </c>
      <c r="F120" s="70">
        <f t="shared" si="10"/>
        <v>6.962097095105451</v>
      </c>
      <c r="G120" s="73">
        <f t="shared" si="12"/>
        <v>28.52762468497148</v>
      </c>
    </row>
    <row r="121" spans="1:7" ht="15.75" customHeight="1">
      <c r="A121" s="69">
        <v>43272</v>
      </c>
      <c r="B121" s="70">
        <v>250</v>
      </c>
      <c r="C121" s="74" t="s">
        <v>43</v>
      </c>
      <c r="D121" s="70">
        <v>0</v>
      </c>
      <c r="E121" s="72">
        <v>30156</v>
      </c>
      <c r="F121" s="70">
        <f t="shared" si="10"/>
        <v>6.962097095105451</v>
      </c>
      <c r="G121" s="73">
        <f t="shared" si="12"/>
        <v>28.52762468497148</v>
      </c>
    </row>
    <row r="122" spans="1:7" ht="15.75" customHeight="1">
      <c r="A122" s="69">
        <v>43273</v>
      </c>
      <c r="B122" s="70">
        <v>400</v>
      </c>
      <c r="C122" s="74" t="s">
        <v>44</v>
      </c>
      <c r="D122" s="70">
        <v>0</v>
      </c>
      <c r="E122" s="72">
        <v>30205</v>
      </c>
      <c r="F122" s="70">
        <f t="shared" si="10"/>
        <v>6.950802847210726</v>
      </c>
      <c r="G122" s="73">
        <f t="shared" si="12"/>
        <v>28.48134580367489</v>
      </c>
    </row>
    <row r="123" spans="1:7" ht="15.75" customHeight="1">
      <c r="A123" s="69">
        <v>43273</v>
      </c>
      <c r="B123" s="70">
        <v>230</v>
      </c>
      <c r="C123" s="74" t="s">
        <v>35</v>
      </c>
      <c r="D123" s="70">
        <v>0</v>
      </c>
      <c r="E123" s="72">
        <v>30205</v>
      </c>
      <c r="F123" s="70">
        <f t="shared" si="10"/>
        <v>6.950802847210726</v>
      </c>
      <c r="G123" s="73">
        <f t="shared" si="12"/>
        <v>28.48134580367489</v>
      </c>
    </row>
    <row r="124" spans="1:7" ht="15.75" customHeight="1">
      <c r="A124" s="86">
        <v>43273</v>
      </c>
      <c r="B124" s="87">
        <v>1790</v>
      </c>
      <c r="C124" s="88" t="s">
        <v>8</v>
      </c>
      <c r="D124" s="87">
        <v>40</v>
      </c>
      <c r="E124" s="84">
        <v>30205</v>
      </c>
      <c r="F124" s="87">
        <f t="shared" si="10"/>
        <v>6.950802847210726</v>
      </c>
      <c r="G124" s="89">
        <f t="shared" si="12"/>
        <v>28.48134580367489</v>
      </c>
    </row>
    <row r="125" spans="1:7" ht="15.75" customHeight="1">
      <c r="A125" s="28">
        <v>43277</v>
      </c>
      <c r="B125" s="29">
        <v>1800</v>
      </c>
      <c r="C125" s="30" t="s">
        <v>8</v>
      </c>
      <c r="D125" s="29">
        <v>40.5</v>
      </c>
      <c r="E125" s="46">
        <v>30750</v>
      </c>
      <c r="F125" s="29">
        <f t="shared" si="10"/>
        <v>6.957691056910568</v>
      </c>
      <c r="G125" s="32">
        <f t="shared" si="12"/>
        <v>27.976554471544716</v>
      </c>
    </row>
    <row r="126" spans="1:7" ht="15.75" customHeight="1">
      <c r="A126" s="28"/>
      <c r="B126" s="29">
        <v>400</v>
      </c>
      <c r="C126" s="30" t="s">
        <v>45</v>
      </c>
      <c r="D126" s="29">
        <v>0</v>
      </c>
      <c r="E126" s="46">
        <v>30750</v>
      </c>
      <c r="F126" s="29">
        <f t="shared" si="10"/>
        <v>7.089398373983739</v>
      </c>
      <c r="G126" s="32">
        <f t="shared" si="12"/>
        <v>27.976554471544716</v>
      </c>
    </row>
    <row r="127" spans="1:7" ht="15.75" customHeight="1">
      <c r="A127" s="90">
        <v>43280</v>
      </c>
      <c r="B127" s="91">
        <v>0</v>
      </c>
      <c r="C127" s="92" t="s">
        <v>46</v>
      </c>
      <c r="D127" s="91">
        <v>0</v>
      </c>
      <c r="E127" s="46">
        <v>31250</v>
      </c>
      <c r="F127" s="91">
        <f t="shared" si="10"/>
        <v>6.975967999999999</v>
      </c>
      <c r="G127" s="93">
        <f t="shared" si="12"/>
        <v>27.5289296</v>
      </c>
    </row>
    <row r="128" spans="1:10" ht="15.75" customHeight="1">
      <c r="A128" s="90">
        <v>43280</v>
      </c>
      <c r="B128" s="91">
        <v>1600</v>
      </c>
      <c r="C128" s="92" t="s">
        <v>8</v>
      </c>
      <c r="D128" s="91">
        <v>36</v>
      </c>
      <c r="E128" s="46">
        <v>31287</v>
      </c>
      <c r="F128" s="91">
        <f t="shared" si="10"/>
        <v>6.967718221625595</v>
      </c>
      <c r="G128" s="93">
        <f t="shared" si="12"/>
        <v>27.496373893310324</v>
      </c>
      <c r="I128" t="s">
        <v>47</v>
      </c>
      <c r="J128" t="s">
        <v>48</v>
      </c>
    </row>
    <row r="129" spans="1:7" ht="15.75" customHeight="1">
      <c r="A129" s="90">
        <v>43280</v>
      </c>
      <c r="B129" s="91">
        <v>1333</v>
      </c>
      <c r="C129" s="92" t="s">
        <v>8</v>
      </c>
      <c r="D129" s="91">
        <v>30</v>
      </c>
      <c r="E129" s="46">
        <v>31764</v>
      </c>
      <c r="F129" s="91">
        <f t="shared" si="10"/>
        <v>6.976419846366956</v>
      </c>
      <c r="G129" s="93">
        <f t="shared" si="12"/>
        <v>27.083460836166733</v>
      </c>
    </row>
    <row r="130" spans="1:7" ht="15.75" customHeight="1">
      <c r="A130" s="90">
        <v>43281</v>
      </c>
      <c r="B130" s="91">
        <v>1776</v>
      </c>
      <c r="C130" s="92" t="s">
        <v>8</v>
      </c>
      <c r="D130" s="91">
        <v>40</v>
      </c>
      <c r="E130" s="46">
        <v>32340</v>
      </c>
      <c r="F130" s="91">
        <f t="shared" si="10"/>
        <v>6.9449288806431655</v>
      </c>
      <c r="G130" s="93">
        <f t="shared" si="12"/>
        <v>26.601083797155226</v>
      </c>
    </row>
    <row r="131" spans="1:10" ht="15.75" customHeight="1">
      <c r="A131" s="90">
        <v>43281</v>
      </c>
      <c r="B131" s="91">
        <v>1855</v>
      </c>
      <c r="C131" s="92" t="s">
        <v>8</v>
      </c>
      <c r="D131" s="91">
        <v>42</v>
      </c>
      <c r="E131" s="46">
        <v>32876</v>
      </c>
      <c r="F131" s="91">
        <f t="shared" si="10"/>
        <v>6.953370239688526</v>
      </c>
      <c r="G131" s="93">
        <f t="shared" si="12"/>
        <v>26.167388064241393</v>
      </c>
      <c r="I131">
        <v>31285</v>
      </c>
      <c r="J131" t="s">
        <v>49</v>
      </c>
    </row>
    <row r="132" spans="1:10" ht="15.75" customHeight="1">
      <c r="A132" s="90">
        <v>43282</v>
      </c>
      <c r="B132" s="91">
        <v>1824</v>
      </c>
      <c r="C132" s="92" t="s">
        <v>8</v>
      </c>
      <c r="D132" s="91">
        <v>42</v>
      </c>
      <c r="E132" s="46">
        <v>33503</v>
      </c>
      <c r="F132" s="91">
        <f t="shared" si="10"/>
        <v>6.948601617765572</v>
      </c>
      <c r="G132" s="93">
        <f t="shared" si="12"/>
        <v>25.6776721487628</v>
      </c>
      <c r="I132">
        <v>40290</v>
      </c>
      <c r="J132" t="s">
        <v>50</v>
      </c>
    </row>
    <row r="133" spans="1:10" ht="15.75" customHeight="1">
      <c r="A133" s="90">
        <v>43283</v>
      </c>
      <c r="B133" s="91">
        <v>1293</v>
      </c>
      <c r="C133" s="92" t="s">
        <v>8</v>
      </c>
      <c r="D133" s="91">
        <v>30</v>
      </c>
      <c r="E133" s="46">
        <v>33990</v>
      </c>
      <c r="F133" s="91">
        <f t="shared" si="10"/>
        <v>6.972609591056192</v>
      </c>
      <c r="G133" s="93">
        <f t="shared" si="12"/>
        <v>25.309769049720508</v>
      </c>
      <c r="I133" s="12">
        <f>I132-I131</f>
        <v>9005</v>
      </c>
      <c r="J133" t="s">
        <v>51</v>
      </c>
    </row>
    <row r="134" spans="1:10" ht="15.75" customHeight="1">
      <c r="A134" s="90">
        <v>43284</v>
      </c>
      <c r="B134" s="91">
        <v>1293</v>
      </c>
      <c r="C134" s="92" t="s">
        <v>8</v>
      </c>
      <c r="D134" s="91">
        <v>30</v>
      </c>
      <c r="E134" s="46">
        <v>34380</v>
      </c>
      <c r="F134" s="91">
        <f t="shared" si="10"/>
        <v>6.9807737056428145</v>
      </c>
      <c r="G134" s="93">
        <f t="shared" si="12"/>
        <v>25.022659976730658</v>
      </c>
      <c r="I134" s="12">
        <f>SUM(D127:D148)</f>
        <v>636</v>
      </c>
      <c r="J134" t="s">
        <v>52</v>
      </c>
    </row>
    <row r="135" spans="1:7" ht="15.75" customHeight="1">
      <c r="A135" s="90">
        <v>43285</v>
      </c>
      <c r="B135" s="91">
        <v>1075</v>
      </c>
      <c r="C135" s="92" t="s">
        <v>8</v>
      </c>
      <c r="D135" s="91">
        <v>25</v>
      </c>
      <c r="E135" s="46">
        <v>34822</v>
      </c>
      <c r="F135" s="91">
        <f t="shared" si="10"/>
        <v>6.97831830452013</v>
      </c>
      <c r="G135" s="93">
        <f t="shared" si="12"/>
        <v>24.705044224915284</v>
      </c>
    </row>
    <row r="136" spans="1:10" ht="15.75" customHeight="1">
      <c r="A136" s="90">
        <v>43285</v>
      </c>
      <c r="B136" s="91">
        <v>1696</v>
      </c>
      <c r="C136" s="92" t="s">
        <v>8</v>
      </c>
      <c r="D136" s="91">
        <v>40</v>
      </c>
      <c r="E136" s="46">
        <v>35267</v>
      </c>
      <c r="F136" s="91">
        <f t="shared" si="10"/>
        <v>6.961153486261944</v>
      </c>
      <c r="G136" s="93">
        <f t="shared" si="12"/>
        <v>24.39331528057391</v>
      </c>
      <c r="I136" s="12">
        <f>SUM(B127:B148)</f>
        <v>28074</v>
      </c>
      <c r="J136" t="s">
        <v>53</v>
      </c>
    </row>
    <row r="137" spans="1:10" ht="15.75" customHeight="1">
      <c r="A137" s="90">
        <v>43288</v>
      </c>
      <c r="B137" s="91">
        <v>644</v>
      </c>
      <c r="C137" s="92" t="s">
        <v>8</v>
      </c>
      <c r="D137" s="91">
        <v>15</v>
      </c>
      <c r="E137" s="46">
        <v>35882</v>
      </c>
      <c r="F137" s="91">
        <f t="shared" si="10"/>
        <v>6.953319212975864</v>
      </c>
      <c r="G137" s="93">
        <f t="shared" si="12"/>
        <v>23.97522573992531</v>
      </c>
      <c r="I137" t="s">
        <v>54</v>
      </c>
      <c r="J137" s="12">
        <f>(I136/I133)</f>
        <v>3.117601332593004</v>
      </c>
    </row>
    <row r="138" spans="1:10" ht="15.75" customHeight="1">
      <c r="A138" s="90">
        <v>43288</v>
      </c>
      <c r="B138" s="91">
        <v>424</v>
      </c>
      <c r="C138" s="92" t="s">
        <v>8</v>
      </c>
      <c r="D138" s="91">
        <v>10</v>
      </c>
      <c r="E138" s="46">
        <v>36105</v>
      </c>
      <c r="F138" s="91">
        <f t="shared" si="10"/>
        <v>6.951918016895166</v>
      </c>
      <c r="G138" s="93">
        <f t="shared" si="12"/>
        <v>23.82714443982828</v>
      </c>
      <c r="I138" t="s">
        <v>55</v>
      </c>
      <c r="J138" s="12">
        <f>(I134/I133)*100</f>
        <v>7.062742920599667</v>
      </c>
    </row>
    <row r="139" spans="1:7" ht="15.75" customHeight="1">
      <c r="A139" s="90">
        <v>43289</v>
      </c>
      <c r="B139" s="91">
        <v>1287</v>
      </c>
      <c r="C139" s="92" t="s">
        <v>8</v>
      </c>
      <c r="D139" s="91">
        <v>30</v>
      </c>
      <c r="E139" s="46">
        <v>36140</v>
      </c>
      <c r="F139" s="91">
        <f t="shared" si="10"/>
        <v>6.972855561704481</v>
      </c>
      <c r="G139" s="93">
        <f t="shared" si="12"/>
        <v>23.804068898727174</v>
      </c>
    </row>
    <row r="140" spans="1:7" ht="15.75" customHeight="1">
      <c r="A140" s="90">
        <v>43290</v>
      </c>
      <c r="B140" s="91">
        <v>1272</v>
      </c>
      <c r="C140" s="92" t="s">
        <v>8</v>
      </c>
      <c r="D140" s="91">
        <v>30</v>
      </c>
      <c r="E140" s="46">
        <v>36454</v>
      </c>
      <c r="F140" s="91">
        <f t="shared" si="10"/>
        <v>6.995089702090305</v>
      </c>
      <c r="G140" s="93">
        <f t="shared" si="12"/>
        <v>23.599030284742415</v>
      </c>
    </row>
    <row r="141" spans="1:7" ht="15.75" customHeight="1">
      <c r="A141" s="90">
        <v>43291</v>
      </c>
      <c r="B141" s="91">
        <v>444</v>
      </c>
      <c r="C141" s="92" t="s">
        <v>8</v>
      </c>
      <c r="D141" s="91">
        <v>10</v>
      </c>
      <c r="E141" s="46">
        <v>37189</v>
      </c>
      <c r="F141" s="91">
        <f t="shared" si="10"/>
        <v>6.937508403022398</v>
      </c>
      <c r="G141" s="93">
        <f t="shared" si="12"/>
        <v>23.132621205195086</v>
      </c>
    </row>
    <row r="142" spans="1:7" ht="15.75" customHeight="1">
      <c r="A142" s="90">
        <v>43292</v>
      </c>
      <c r="B142" s="91">
        <v>2110</v>
      </c>
      <c r="C142" s="92" t="s">
        <v>8</v>
      </c>
      <c r="D142" s="91">
        <v>50</v>
      </c>
      <c r="E142" s="46">
        <v>37250</v>
      </c>
      <c r="F142" s="91">
        <f t="shared" si="10"/>
        <v>6.952993288590603</v>
      </c>
      <c r="G142" s="93">
        <f t="shared" si="12"/>
        <v>23.09473959731544</v>
      </c>
    </row>
    <row r="143" spans="1:7" ht="15.75" customHeight="1">
      <c r="A143" s="90"/>
      <c r="B143" s="91">
        <v>400</v>
      </c>
      <c r="C143" s="92" t="s">
        <v>23</v>
      </c>
      <c r="D143" s="91">
        <v>0</v>
      </c>
      <c r="E143" s="46">
        <v>37726</v>
      </c>
      <c r="F143" s="91">
        <f t="shared" si="10"/>
        <v>6.997799925780628</v>
      </c>
      <c r="G143" s="93">
        <f t="shared" si="12"/>
        <v>22.803346498436092</v>
      </c>
    </row>
    <row r="144" spans="1:7" ht="15.75" customHeight="1">
      <c r="A144" s="90">
        <v>43293</v>
      </c>
      <c r="B144" s="91">
        <v>1315</v>
      </c>
      <c r="C144" s="92" t="s">
        <v>8</v>
      </c>
      <c r="D144" s="91">
        <v>30</v>
      </c>
      <c r="E144" s="46">
        <v>37726</v>
      </c>
      <c r="F144" s="91">
        <f t="shared" si="10"/>
        <v>6.997799925780628</v>
      </c>
      <c r="G144" s="93">
        <f t="shared" si="12"/>
        <v>22.803346498436092</v>
      </c>
    </row>
    <row r="145" spans="1:7" ht="15.75" customHeight="1">
      <c r="A145" s="90">
        <v>43294</v>
      </c>
      <c r="B145" s="91">
        <v>1839</v>
      </c>
      <c r="C145" s="92" t="s">
        <v>8</v>
      </c>
      <c r="D145" s="91">
        <v>42</v>
      </c>
      <c r="E145" s="46">
        <v>38222</v>
      </c>
      <c r="F145" s="91">
        <f t="shared" si="10"/>
        <v>6.985479566741666</v>
      </c>
      <c r="G145" s="93">
        <f t="shared" si="12"/>
        <v>22.50743158390456</v>
      </c>
    </row>
    <row r="146" spans="1:7" ht="15.75" customHeight="1">
      <c r="A146" s="90">
        <v>43294</v>
      </c>
      <c r="B146" s="91">
        <v>1818</v>
      </c>
      <c r="C146" s="92" t="s">
        <v>8</v>
      </c>
      <c r="D146" s="94">
        <v>42</v>
      </c>
      <c r="E146" s="46">
        <v>38831</v>
      </c>
      <c r="F146" s="91">
        <f t="shared" si="10"/>
        <v>6.984084880636604</v>
      </c>
      <c r="G146" s="93">
        <f t="shared" si="12"/>
        <v>22.154439751744743</v>
      </c>
    </row>
    <row r="147" spans="1:7" ht="15.75" customHeight="1">
      <c r="A147" s="90">
        <v>43295</v>
      </c>
      <c r="B147" s="91">
        <v>1776</v>
      </c>
      <c r="C147" s="92" t="s">
        <v>8</v>
      </c>
      <c r="D147" s="91">
        <v>40</v>
      </c>
      <c r="E147" s="46">
        <v>39437</v>
      </c>
      <c r="F147" s="91">
        <f t="shared" si="10"/>
        <v>6.983264447092831</v>
      </c>
      <c r="G147" s="93">
        <f t="shared" si="12"/>
        <v>21.81400841849025</v>
      </c>
    </row>
    <row r="148" spans="1:9" ht="15.75" customHeight="1">
      <c r="A148" s="90">
        <v>43296</v>
      </c>
      <c r="B148" s="91">
        <v>1000</v>
      </c>
      <c r="C148" s="92" t="s">
        <v>8</v>
      </c>
      <c r="D148" s="91">
        <v>22</v>
      </c>
      <c r="E148" s="46">
        <v>40031</v>
      </c>
      <c r="F148" s="91">
        <f t="shared" si="10"/>
        <v>6.97956583647673</v>
      </c>
      <c r="G148" s="93">
        <f t="shared" si="12"/>
        <v>21.49032125103045</v>
      </c>
      <c r="I148" t="s">
        <v>56</v>
      </c>
    </row>
    <row r="149" spans="1:7" ht="15.75" customHeight="1">
      <c r="A149" s="95">
        <v>43297</v>
      </c>
      <c r="B149" s="96">
        <v>1758</v>
      </c>
      <c r="C149" s="97" t="s">
        <v>8</v>
      </c>
      <c r="D149" s="96">
        <v>39</v>
      </c>
      <c r="E149" s="46">
        <v>40210</v>
      </c>
      <c r="F149" s="96">
        <f t="shared" si="10"/>
        <v>7.003208157174831</v>
      </c>
      <c r="G149" s="98">
        <f t="shared" si="12"/>
        <v>21.394654314847052</v>
      </c>
    </row>
    <row r="150" spans="1:7" ht="15.75" customHeight="1">
      <c r="A150" s="43">
        <v>43300</v>
      </c>
      <c r="B150" s="44">
        <v>1300</v>
      </c>
      <c r="C150" s="45" t="s">
        <v>8</v>
      </c>
      <c r="D150" s="44">
        <v>29</v>
      </c>
      <c r="E150" s="50">
        <v>40830</v>
      </c>
      <c r="F150" s="44">
        <f t="shared" si="10"/>
        <v>6.992383051677688</v>
      </c>
      <c r="G150" s="47">
        <f t="shared" si="12"/>
        <v>21.069778349253003</v>
      </c>
    </row>
    <row r="151" spans="1:7" ht="15.75" customHeight="1">
      <c r="A151" s="90"/>
      <c r="B151" s="91">
        <v>177</v>
      </c>
      <c r="C151" s="92" t="s">
        <v>39</v>
      </c>
      <c r="D151" s="91">
        <v>0</v>
      </c>
      <c r="E151" s="46">
        <v>40830</v>
      </c>
      <c r="F151" s="91">
        <f t="shared" si="10"/>
        <v>7.063409257898604</v>
      </c>
      <c r="G151" s="93">
        <f t="shared" si="12"/>
        <v>21.069778349253003</v>
      </c>
    </row>
    <row r="152" spans="1:7" ht="15.75" customHeight="1">
      <c r="A152" s="43">
        <v>43301</v>
      </c>
      <c r="B152" s="44">
        <v>445</v>
      </c>
      <c r="C152" s="45" t="s">
        <v>8</v>
      </c>
      <c r="D152" s="44">
        <v>10</v>
      </c>
      <c r="E152" s="50">
        <v>40999</v>
      </c>
      <c r="F152" s="44">
        <f t="shared" si="10"/>
        <v>7.03429351935413</v>
      </c>
      <c r="G152" s="47">
        <f t="shared" si="12"/>
        <v>20.98292763238128</v>
      </c>
    </row>
    <row r="153" spans="1:7" ht="15.75" customHeight="1">
      <c r="A153" s="28">
        <v>43303</v>
      </c>
      <c r="B153" s="29">
        <v>6</v>
      </c>
      <c r="C153" s="30" t="s">
        <v>8</v>
      </c>
      <c r="D153" s="29">
        <v>267</v>
      </c>
      <c r="E153" s="46">
        <v>41481</v>
      </c>
      <c r="F153" s="29">
        <f t="shared" si="10"/>
        <v>6.976664014850171</v>
      </c>
      <c r="G153" s="32">
        <f t="shared" si="12"/>
        <v>20.739110677177504</v>
      </c>
    </row>
    <row r="154" spans="1:7" ht="15.75" customHeight="1">
      <c r="A154" s="43">
        <v>43304</v>
      </c>
      <c r="B154" s="44">
        <v>1600</v>
      </c>
      <c r="C154" s="45" t="s">
        <v>8</v>
      </c>
      <c r="D154" s="44">
        <v>36</v>
      </c>
      <c r="E154" s="50">
        <v>41518</v>
      </c>
      <c r="F154" s="44">
        <f t="shared" si="10"/>
        <v>7.613541114697239</v>
      </c>
      <c r="G154" s="47">
        <f t="shared" si="12"/>
        <v>20.720628402138832</v>
      </c>
    </row>
    <row r="155" spans="1:7" ht="15.75" customHeight="1">
      <c r="A155" s="99">
        <v>43306</v>
      </c>
      <c r="B155" s="100">
        <v>2059</v>
      </c>
      <c r="C155" s="101" t="s">
        <v>25</v>
      </c>
      <c r="D155" s="100">
        <v>0</v>
      </c>
      <c r="E155" s="46">
        <v>42000</v>
      </c>
      <c r="F155" s="100">
        <f t="shared" si="10"/>
        <v>7.611880952380952</v>
      </c>
      <c r="G155" s="102">
        <f t="shared" si="12"/>
        <v>20.482834523809526</v>
      </c>
    </row>
    <row r="156" spans="1:7" ht="15.75" customHeight="1">
      <c r="A156" s="99">
        <v>43306</v>
      </c>
      <c r="B156" s="100">
        <v>220</v>
      </c>
      <c r="C156" s="101" t="s">
        <v>26</v>
      </c>
      <c r="D156" s="100">
        <v>0</v>
      </c>
      <c r="E156" s="46">
        <v>42000</v>
      </c>
      <c r="F156" s="100">
        <f t="shared" si="10"/>
        <v>7.611880952380952</v>
      </c>
      <c r="G156" s="102">
        <f t="shared" si="12"/>
        <v>20.482834523809526</v>
      </c>
    </row>
    <row r="157" spans="1:7" ht="15.75" customHeight="1">
      <c r="A157" s="99">
        <v>43306</v>
      </c>
      <c r="B157" s="100">
        <v>230</v>
      </c>
      <c r="C157" s="101" t="s">
        <v>35</v>
      </c>
      <c r="D157" s="100">
        <v>0</v>
      </c>
      <c r="E157" s="46">
        <v>42000</v>
      </c>
      <c r="F157" s="100">
        <f t="shared" si="10"/>
        <v>7.611880952380952</v>
      </c>
      <c r="G157" s="102">
        <f t="shared" si="12"/>
        <v>20.482834523809526</v>
      </c>
    </row>
    <row r="158" spans="1:7" ht="15.75" customHeight="1">
      <c r="A158" s="99">
        <v>43306</v>
      </c>
      <c r="B158" s="100">
        <v>500</v>
      </c>
      <c r="C158" s="101" t="s">
        <v>33</v>
      </c>
      <c r="D158" s="100">
        <v>0</v>
      </c>
      <c r="E158" s="46">
        <v>42000</v>
      </c>
      <c r="F158" s="100">
        <f t="shared" si="10"/>
        <v>7.611880952380952</v>
      </c>
      <c r="G158" s="102">
        <f t="shared" si="12"/>
        <v>20.482834523809526</v>
      </c>
    </row>
    <row r="159" spans="1:7" ht="15.75" customHeight="1">
      <c r="A159" s="99">
        <v>43306</v>
      </c>
      <c r="B159" s="100">
        <v>240</v>
      </c>
      <c r="C159" s="101" t="s">
        <v>57</v>
      </c>
      <c r="D159" s="100">
        <v>0</v>
      </c>
      <c r="E159" s="46">
        <v>42000</v>
      </c>
      <c r="F159" s="100">
        <f t="shared" si="10"/>
        <v>7.611880952380952</v>
      </c>
      <c r="G159" s="102">
        <f t="shared" si="12"/>
        <v>20.482834523809526</v>
      </c>
    </row>
    <row r="160" spans="1:7" ht="15.75" customHeight="1">
      <c r="A160" s="99">
        <v>43306</v>
      </c>
      <c r="B160" s="100">
        <v>0</v>
      </c>
      <c r="C160" s="101" t="s">
        <v>58</v>
      </c>
      <c r="D160" s="100">
        <v>0</v>
      </c>
      <c r="E160" s="46">
        <v>42000</v>
      </c>
      <c r="F160" s="100">
        <f t="shared" si="10"/>
        <v>7.611880952380952</v>
      </c>
      <c r="G160" s="102">
        <f t="shared" si="12"/>
        <v>20.482834523809526</v>
      </c>
    </row>
    <row r="161" spans="1:7" ht="15.75" customHeight="1">
      <c r="A161" s="28">
        <v>43306</v>
      </c>
      <c r="B161" s="29">
        <v>1790</v>
      </c>
      <c r="C161" s="30" t="s">
        <v>8</v>
      </c>
      <c r="D161" s="29">
        <v>40</v>
      </c>
      <c r="E161" s="46">
        <v>42000</v>
      </c>
      <c r="F161" s="29">
        <f t="shared" si="10"/>
        <v>7.611880952380952</v>
      </c>
      <c r="G161" s="32">
        <f t="shared" si="12"/>
        <v>20.482834523809526</v>
      </c>
    </row>
    <row r="162" spans="1:7" ht="15.75" customHeight="1">
      <c r="A162" s="43">
        <v>43311</v>
      </c>
      <c r="B162" s="44">
        <v>1778</v>
      </c>
      <c r="C162" s="45" t="s">
        <v>8</v>
      </c>
      <c r="D162" s="44">
        <v>40</v>
      </c>
      <c r="E162" s="50">
        <v>42570</v>
      </c>
      <c r="F162" s="44">
        <f t="shared" si="10"/>
        <v>7.603922950434577</v>
      </c>
      <c r="G162" s="47">
        <f t="shared" si="12"/>
        <v>20.208575287761334</v>
      </c>
    </row>
    <row r="163" spans="1:7" ht="15.75" customHeight="1">
      <c r="A163" s="28">
        <v>43312</v>
      </c>
      <c r="B163" s="29">
        <v>1400</v>
      </c>
      <c r="C163" s="30" t="s">
        <v>8</v>
      </c>
      <c r="D163" s="29">
        <v>31</v>
      </c>
      <c r="E163" s="46">
        <v>43000</v>
      </c>
      <c r="F163" s="29">
        <f t="shared" si="10"/>
        <v>7.620906976744185</v>
      </c>
      <c r="G163" s="32">
        <f t="shared" si="12"/>
        <v>20.006489534883723</v>
      </c>
    </row>
    <row r="164" spans="1:7" ht="15.75" customHeight="1">
      <c r="A164" s="43">
        <v>43315</v>
      </c>
      <c r="B164" s="44">
        <v>1822</v>
      </c>
      <c r="C164" s="45" t="s">
        <v>8</v>
      </c>
      <c r="D164" s="44">
        <v>41</v>
      </c>
      <c r="E164" s="50">
        <v>43515</v>
      </c>
      <c r="F164" s="44">
        <f t="shared" si="10"/>
        <v>7.601953349419739</v>
      </c>
      <c r="G164" s="47">
        <f t="shared" si="12"/>
        <v>19.76971274273239</v>
      </c>
    </row>
    <row r="165" spans="1:7" ht="15.75" customHeight="1">
      <c r="A165" s="28">
        <v>43320</v>
      </c>
      <c r="B165" s="29">
        <v>1924</v>
      </c>
      <c r="C165" s="30" t="s">
        <v>8</v>
      </c>
      <c r="D165" s="29">
        <v>43</v>
      </c>
      <c r="E165" s="46">
        <v>44155</v>
      </c>
      <c r="F165" s="29">
        <f t="shared" si="10"/>
        <v>7.584622353074397</v>
      </c>
      <c r="G165" s="32">
        <f t="shared" si="12"/>
        <v>19.483162722228514</v>
      </c>
    </row>
    <row r="166" spans="1:7" ht="15.75" customHeight="1">
      <c r="A166" s="43">
        <v>43324</v>
      </c>
      <c r="B166" s="44">
        <v>905</v>
      </c>
      <c r="C166" s="45" t="s">
        <v>8</v>
      </c>
      <c r="D166" s="44">
        <v>25</v>
      </c>
      <c r="E166" s="50">
        <v>44757</v>
      </c>
      <c r="F166" s="44">
        <f t="shared" si="10"/>
        <v>7.57868042987689</v>
      </c>
      <c r="G166" s="47">
        <f t="shared" si="12"/>
        <v>19.22110619567889</v>
      </c>
    </row>
    <row r="167" spans="1:7" ht="15.75" customHeight="1">
      <c r="A167" s="28">
        <v>43323</v>
      </c>
      <c r="B167" s="29">
        <v>444</v>
      </c>
      <c r="C167" s="30" t="s">
        <v>8</v>
      </c>
      <c r="D167" s="29">
        <v>10</v>
      </c>
      <c r="E167" s="46">
        <v>45000</v>
      </c>
      <c r="F167" s="29">
        <f t="shared" si="10"/>
        <v>7.5933111111111105</v>
      </c>
      <c r="G167" s="32">
        <f t="shared" si="12"/>
        <v>19.117312222222225</v>
      </c>
    </row>
    <row r="168" spans="1:7" ht="15.75" customHeight="1">
      <c r="A168" s="43">
        <v>43342</v>
      </c>
      <c r="B168" s="44">
        <v>2000</v>
      </c>
      <c r="C168" s="45" t="s">
        <v>8</v>
      </c>
      <c r="D168" s="44">
        <v>45</v>
      </c>
      <c r="E168" s="50">
        <v>45300</v>
      </c>
      <c r="F168" s="44">
        <f t="shared" si="10"/>
        <v>7.565099337748343</v>
      </c>
      <c r="G168" s="47">
        <f t="shared" si="12"/>
        <v>18.990707505518763</v>
      </c>
    </row>
    <row r="169" spans="1:7" ht="15.75" customHeight="1">
      <c r="A169" s="28">
        <v>43328</v>
      </c>
      <c r="B169" s="29">
        <v>400</v>
      </c>
      <c r="C169" s="30" t="s">
        <v>59</v>
      </c>
      <c r="D169" s="29">
        <v>0</v>
      </c>
      <c r="E169" s="46">
        <v>45202</v>
      </c>
      <c r="F169" s="29">
        <f t="shared" si="10"/>
        <v>7.681053935666562</v>
      </c>
      <c r="G169" s="32">
        <f t="shared" si="12"/>
        <v>19.03188022653865</v>
      </c>
    </row>
    <row r="170" spans="1:7" ht="15.75" customHeight="1">
      <c r="A170" s="43">
        <v>43329</v>
      </c>
      <c r="B170" s="44">
        <v>1924</v>
      </c>
      <c r="C170" s="45" t="s">
        <v>8</v>
      </c>
      <c r="D170" s="44">
        <v>43</v>
      </c>
      <c r="E170" s="50">
        <v>45760</v>
      </c>
      <c r="F170" s="44">
        <f t="shared" si="10"/>
        <v>7.587390734265734</v>
      </c>
      <c r="G170" s="47">
        <f t="shared" si="12"/>
        <v>18.799804414335664</v>
      </c>
    </row>
    <row r="171" spans="1:7" ht="15.75" customHeight="1">
      <c r="A171" s="28">
        <v>43332</v>
      </c>
      <c r="B171" s="29">
        <v>2045</v>
      </c>
      <c r="C171" s="30" t="s">
        <v>8</v>
      </c>
      <c r="D171" s="29">
        <v>46</v>
      </c>
      <c r="E171" s="46">
        <v>46390</v>
      </c>
      <c r="F171" s="29">
        <f t="shared" si="10"/>
        <v>7.577042466048717</v>
      </c>
      <c r="G171" s="32">
        <f t="shared" si="12"/>
        <v>18.54449342530718</v>
      </c>
    </row>
    <row r="172" spans="1:7" ht="15.75" customHeight="1">
      <c r="A172" s="43">
        <v>43336</v>
      </c>
      <c r="B172" s="44">
        <v>889</v>
      </c>
      <c r="C172" s="45" t="s">
        <v>8</v>
      </c>
      <c r="D172" s="44">
        <v>20</v>
      </c>
      <c r="E172" s="50">
        <v>47028</v>
      </c>
      <c r="F172" s="44">
        <f t="shared" si="10"/>
        <v>7.572063451560772</v>
      </c>
      <c r="G172" s="47">
        <f t="shared" si="12"/>
        <v>18.29291166964362</v>
      </c>
    </row>
    <row r="173" spans="1:7" ht="15.75" customHeight="1">
      <c r="A173" s="28">
        <v>43339</v>
      </c>
      <c r="B173" s="29">
        <v>1881</v>
      </c>
      <c r="C173" s="30" t="s">
        <v>8</v>
      </c>
      <c r="D173" s="29">
        <v>45</v>
      </c>
      <c r="E173" s="46">
        <v>47293</v>
      </c>
      <c r="F173" s="29">
        <f t="shared" si="10"/>
        <v>7.571923963377243</v>
      </c>
      <c r="G173" s="32">
        <f t="shared" si="12"/>
        <v>18.190409785803396</v>
      </c>
    </row>
    <row r="174" spans="1:7" ht="15.75" customHeight="1">
      <c r="A174" s="43">
        <v>43341</v>
      </c>
      <c r="B174" s="44">
        <v>224</v>
      </c>
      <c r="C174" s="45" t="s">
        <v>8</v>
      </c>
      <c r="D174" s="44">
        <v>5</v>
      </c>
      <c r="E174" s="50">
        <v>47888</v>
      </c>
      <c r="F174" s="44">
        <f t="shared" si="10"/>
        <v>7.5718133979285</v>
      </c>
      <c r="G174" s="47">
        <f t="shared" si="12"/>
        <v>17.964397134981624</v>
      </c>
    </row>
    <row r="175" spans="1:7" ht="15.75" customHeight="1">
      <c r="A175" s="28">
        <v>43342</v>
      </c>
      <c r="B175" s="29">
        <v>2000</v>
      </c>
      <c r="C175" s="30" t="s">
        <v>8</v>
      </c>
      <c r="D175" s="29">
        <v>44.7</v>
      </c>
      <c r="E175" s="46">
        <v>47293</v>
      </c>
      <c r="F175" s="29">
        <f t="shared" si="10"/>
        <v>7.677647854862241</v>
      </c>
      <c r="G175" s="32">
        <f t="shared" si="12"/>
        <v>18.190409785803396</v>
      </c>
    </row>
    <row r="176" spans="1:7" ht="15.75" customHeight="1">
      <c r="A176" s="43">
        <v>43345</v>
      </c>
      <c r="B176" s="44">
        <v>179</v>
      </c>
      <c r="C176" s="45" t="s">
        <v>8</v>
      </c>
      <c r="D176" s="44">
        <v>4</v>
      </c>
      <c r="E176" s="50">
        <v>48610</v>
      </c>
      <c r="F176" s="44">
        <f t="shared" si="10"/>
        <v>7.561592264966055</v>
      </c>
      <c r="G176" s="47">
        <f t="shared" si="12"/>
        <v>17.697573544538162</v>
      </c>
    </row>
    <row r="177" spans="1:7" ht="15.75" customHeight="1">
      <c r="A177" s="43">
        <v>43345</v>
      </c>
      <c r="B177" s="44">
        <v>177</v>
      </c>
      <c r="C177" s="45" t="s">
        <v>39</v>
      </c>
      <c r="D177" s="44">
        <v>0</v>
      </c>
      <c r="E177" s="50">
        <v>48610</v>
      </c>
      <c r="F177" s="44">
        <f t="shared" si="10"/>
        <v>7.569821024480558</v>
      </c>
      <c r="G177" s="47">
        <f t="shared" si="12"/>
        <v>17.697573544538162</v>
      </c>
    </row>
    <row r="178" spans="1:7" ht="15.75" customHeight="1">
      <c r="A178" s="28">
        <v>43346</v>
      </c>
      <c r="B178" s="29">
        <v>1800</v>
      </c>
      <c r="C178" s="30" t="s">
        <v>8</v>
      </c>
      <c r="D178" s="29">
        <v>40</v>
      </c>
      <c r="E178" s="46">
        <v>48620</v>
      </c>
      <c r="F178" s="29">
        <f t="shared" si="10"/>
        <v>7.568264088852324</v>
      </c>
      <c r="G178" s="32">
        <f t="shared" si="12"/>
        <v>17.693933566433568</v>
      </c>
    </row>
    <row r="179" spans="1:7" ht="15.75" customHeight="1">
      <c r="A179" s="43">
        <v>43349</v>
      </c>
      <c r="B179" s="44">
        <v>1800</v>
      </c>
      <c r="C179" s="45" t="s">
        <v>8</v>
      </c>
      <c r="D179" s="44">
        <v>40.5</v>
      </c>
      <c r="E179" s="50">
        <v>49200</v>
      </c>
      <c r="F179" s="44">
        <f t="shared" si="10"/>
        <v>7.560345528455284</v>
      </c>
      <c r="G179" s="47">
        <f t="shared" si="12"/>
        <v>17.485346544715448</v>
      </c>
    </row>
    <row r="180" spans="1:7" ht="15.75" customHeight="1">
      <c r="A180" s="28">
        <v>43355</v>
      </c>
      <c r="B180" s="29">
        <v>1900</v>
      </c>
      <c r="C180" s="30" t="s">
        <v>8</v>
      </c>
      <c r="D180" s="29">
        <v>42.46</v>
      </c>
      <c r="E180" s="46">
        <v>49880</v>
      </c>
      <c r="F180" s="29">
        <f t="shared" si="10"/>
        <v>7.53847233360064</v>
      </c>
      <c r="G180" s="32">
        <f t="shared" si="12"/>
        <v>17.246973736968727</v>
      </c>
    </row>
    <row r="181" spans="1:7" ht="15.75" customHeight="1">
      <c r="A181" s="43">
        <v>43360</v>
      </c>
      <c r="B181" s="44">
        <v>250</v>
      </c>
      <c r="C181" s="45" t="s">
        <v>8</v>
      </c>
      <c r="D181" s="44">
        <v>5.63</v>
      </c>
      <c r="E181" s="50">
        <v>50500</v>
      </c>
      <c r="F181" s="44">
        <f t="shared" si="10"/>
        <v>7.529999999999999</v>
      </c>
      <c r="G181" s="47">
        <f t="shared" si="12"/>
        <v>17.035228712871287</v>
      </c>
    </row>
    <row r="182" spans="1:7" ht="15.75" customHeight="1">
      <c r="A182" s="28">
        <v>43360</v>
      </c>
      <c r="B182" s="29">
        <v>1911</v>
      </c>
      <c r="C182" s="30" t="s">
        <v>8</v>
      </c>
      <c r="D182" s="29">
        <v>43</v>
      </c>
      <c r="E182" s="46">
        <v>50628</v>
      </c>
      <c r="F182" s="29">
        <f t="shared" si="10"/>
        <v>7.522082642016276</v>
      </c>
      <c r="G182" s="32">
        <f t="shared" si="12"/>
        <v>16.992159476969267</v>
      </c>
    </row>
    <row r="183" spans="1:7" ht="15.75" customHeight="1">
      <c r="A183" s="90">
        <v>43363</v>
      </c>
      <c r="B183" s="91">
        <v>1200</v>
      </c>
      <c r="C183" s="92" t="s">
        <v>23</v>
      </c>
      <c r="D183" s="91">
        <v>0</v>
      </c>
      <c r="E183" s="46">
        <v>51000</v>
      </c>
      <c r="F183" s="91">
        <f t="shared" si="10"/>
        <v>7.551529411764705</v>
      </c>
      <c r="G183" s="93">
        <f t="shared" si="12"/>
        <v>16.86821666666667</v>
      </c>
    </row>
    <row r="184" spans="1:7" ht="15.75" customHeight="1">
      <c r="A184" s="43">
        <v>43364</v>
      </c>
      <c r="B184" s="44">
        <v>889</v>
      </c>
      <c r="C184" s="45" t="s">
        <v>8</v>
      </c>
      <c r="D184" s="44">
        <v>20</v>
      </c>
      <c r="E184" s="50">
        <v>51257</v>
      </c>
      <c r="F184" s="44">
        <f t="shared" si="10"/>
        <v>7.513666426049125</v>
      </c>
      <c r="G184" s="47">
        <f t="shared" si="12"/>
        <v>16.783640283278384</v>
      </c>
    </row>
    <row r="185" spans="1:7" ht="15.75" customHeight="1">
      <c r="A185" s="28">
        <v>43367</v>
      </c>
      <c r="B185" s="29">
        <v>1955.8</v>
      </c>
      <c r="C185" s="30" t="s">
        <v>8</v>
      </c>
      <c r="D185" s="29">
        <v>44</v>
      </c>
      <c r="E185" s="46">
        <v>51472</v>
      </c>
      <c r="F185" s="29">
        <f t="shared" si="10"/>
        <v>7.521137705937209</v>
      </c>
      <c r="G185" s="32">
        <f t="shared" si="12"/>
        <v>16.713534543052535</v>
      </c>
    </row>
    <row r="186" spans="1:7" ht="15.75" customHeight="1">
      <c r="A186" s="43">
        <v>43371</v>
      </c>
      <c r="B186" s="44">
        <v>5</v>
      </c>
      <c r="C186" s="45" t="s">
        <v>8</v>
      </c>
      <c r="D186" s="44">
        <v>6.71</v>
      </c>
      <c r="E186" s="50">
        <v>52114</v>
      </c>
      <c r="F186" s="44">
        <f t="shared" si="10"/>
        <v>7.512913996239014</v>
      </c>
      <c r="G186" s="47">
        <f t="shared" si="12"/>
        <v>16.50763806270868</v>
      </c>
    </row>
    <row r="187" spans="1:7" ht="15.75" customHeight="1">
      <c r="A187" s="28">
        <v>43367</v>
      </c>
      <c r="B187" s="29">
        <v>889</v>
      </c>
      <c r="C187" s="30" t="s">
        <v>8</v>
      </c>
      <c r="D187" s="29">
        <v>20</v>
      </c>
      <c r="E187" s="46">
        <v>52211</v>
      </c>
      <c r="F187" s="29">
        <f t="shared" si="10"/>
        <v>7.511807856581947</v>
      </c>
      <c r="G187" s="32">
        <f t="shared" si="12"/>
        <v>16.476969412575894</v>
      </c>
    </row>
    <row r="188" spans="1:7" ht="15.75" customHeight="1">
      <c r="A188" s="43">
        <v>43374</v>
      </c>
      <c r="B188" s="44">
        <v>984.5</v>
      </c>
      <c r="C188" s="45" t="s">
        <v>8</v>
      </c>
      <c r="D188" s="44">
        <v>22</v>
      </c>
      <c r="E188" s="50">
        <v>52240</v>
      </c>
      <c r="F188" s="44">
        <f t="shared" si="10"/>
        <v>7.5459226646248085</v>
      </c>
      <c r="G188" s="47">
        <f t="shared" si="12"/>
        <v>16.467822549770293</v>
      </c>
    </row>
    <row r="189" spans="1:7" ht="15.75" customHeight="1">
      <c r="A189" s="103">
        <v>43374</v>
      </c>
      <c r="B189" s="104">
        <v>50</v>
      </c>
      <c r="C189" s="105" t="s">
        <v>60</v>
      </c>
      <c r="D189" s="104">
        <v>0</v>
      </c>
      <c r="E189" s="106">
        <v>52240</v>
      </c>
      <c r="F189" s="29">
        <f t="shared" si="10"/>
        <v>7.58803598774885</v>
      </c>
      <c r="G189" s="32">
        <f t="shared" si="12"/>
        <v>16.467822549770293</v>
      </c>
    </row>
    <row r="190" spans="1:7" ht="15.75" customHeight="1">
      <c r="A190" s="43">
        <v>43378</v>
      </c>
      <c r="B190" s="44">
        <v>200</v>
      </c>
      <c r="C190" s="45" t="s">
        <v>35</v>
      </c>
      <c r="D190" s="44">
        <v>0</v>
      </c>
      <c r="E190" s="50">
        <v>52800</v>
      </c>
      <c r="F190" s="44">
        <f t="shared" si="10"/>
        <v>7.507556818181818</v>
      </c>
      <c r="G190" s="47">
        <f t="shared" si="12"/>
        <v>16.293163825757578</v>
      </c>
    </row>
    <row r="191" spans="1:7" ht="15.75" customHeight="1">
      <c r="A191" s="28">
        <v>43378</v>
      </c>
      <c r="B191" s="29">
        <v>1778</v>
      </c>
      <c r="C191" s="30" t="s">
        <v>8</v>
      </c>
      <c r="D191" s="29">
        <v>40</v>
      </c>
      <c r="E191" s="46">
        <v>52800</v>
      </c>
      <c r="F191" s="29">
        <f t="shared" si="10"/>
        <v>7.507556818181818</v>
      </c>
      <c r="G191" s="32">
        <f t="shared" si="12"/>
        <v>16.293163825757578</v>
      </c>
    </row>
    <row r="192" spans="1:7" ht="15.75" customHeight="1">
      <c r="A192" s="43">
        <v>43382</v>
      </c>
      <c r="B192" s="44">
        <v>1111.25</v>
      </c>
      <c r="C192" s="45" t="s">
        <v>8</v>
      </c>
      <c r="D192" s="44">
        <v>25</v>
      </c>
      <c r="E192" s="50">
        <v>53160</v>
      </c>
      <c r="F192" s="44">
        <f t="shared" si="10"/>
        <v>7.531960120391271</v>
      </c>
      <c r="G192" s="47">
        <f t="shared" si="12"/>
        <v>16.182826373212944</v>
      </c>
    </row>
    <row r="193" spans="1:7" ht="15.75" customHeight="1">
      <c r="A193" s="103">
        <v>43382</v>
      </c>
      <c r="B193" s="104">
        <v>1897</v>
      </c>
      <c r="C193" s="105" t="s">
        <v>61</v>
      </c>
      <c r="D193" s="104">
        <v>0</v>
      </c>
      <c r="E193" s="106">
        <v>53160</v>
      </c>
      <c r="F193" s="29">
        <f t="shared" si="10"/>
        <v>7.578987960872836</v>
      </c>
      <c r="G193" s="32">
        <f t="shared" si="12"/>
        <v>16.182826373212944</v>
      </c>
    </row>
    <row r="194" spans="1:7" ht="15.75" customHeight="1">
      <c r="A194" s="103">
        <v>43382</v>
      </c>
      <c r="B194" s="104">
        <v>178</v>
      </c>
      <c r="C194" s="105" t="s">
        <v>39</v>
      </c>
      <c r="D194" s="104">
        <v>0</v>
      </c>
      <c r="E194" s="106">
        <v>53160</v>
      </c>
      <c r="F194" s="44">
        <f t="shared" si="10"/>
        <v>7.578987960872836</v>
      </c>
      <c r="G194" s="47">
        <f t="shared" si="12"/>
        <v>16.182826373212944</v>
      </c>
    </row>
    <row r="195" spans="1:7" ht="15.75" customHeight="1">
      <c r="A195" s="28">
        <v>43386</v>
      </c>
      <c r="B195" s="29">
        <v>570.75</v>
      </c>
      <c r="C195" s="30" t="s">
        <v>8</v>
      </c>
      <c r="D195" s="29">
        <v>15</v>
      </c>
      <c r="E195" s="46">
        <v>53702</v>
      </c>
      <c r="F195" s="29">
        <f t="shared" si="10"/>
        <v>7.502495251573498</v>
      </c>
      <c r="G195" s="32">
        <f t="shared" si="12"/>
        <v>16.019497411642025</v>
      </c>
    </row>
    <row r="196" spans="1:7" ht="15.75" customHeight="1">
      <c r="A196" s="43">
        <v>43386</v>
      </c>
      <c r="B196" s="44">
        <v>500</v>
      </c>
      <c r="C196" s="45" t="s">
        <v>8</v>
      </c>
      <c r="D196" s="44">
        <v>11.18</v>
      </c>
      <c r="E196" s="50">
        <v>53888</v>
      </c>
      <c r="F196" s="44">
        <f t="shared" si="10"/>
        <v>7.504435124703088</v>
      </c>
      <c r="G196" s="47">
        <f t="shared" si="12"/>
        <v>15.964204461104513</v>
      </c>
    </row>
    <row r="197" spans="1:7" ht="15.75" customHeight="1">
      <c r="A197" s="28">
        <v>43387</v>
      </c>
      <c r="B197" s="29">
        <v>222.25</v>
      </c>
      <c r="C197" s="30" t="s">
        <v>8</v>
      </c>
      <c r="D197" s="29">
        <v>5</v>
      </c>
      <c r="E197" s="46">
        <v>54041</v>
      </c>
      <c r="F197" s="29">
        <f t="shared" si="10"/>
        <v>7.503876686219722</v>
      </c>
      <c r="G197" s="32">
        <f t="shared" si="12"/>
        <v>15.919006865157936</v>
      </c>
    </row>
    <row r="198" spans="1:7" ht="15.75" customHeight="1">
      <c r="A198" s="43">
        <v>43388</v>
      </c>
      <c r="B198" s="44">
        <v>1790</v>
      </c>
      <c r="C198" s="45" t="s">
        <v>8</v>
      </c>
      <c r="D198" s="44">
        <v>40</v>
      </c>
      <c r="E198" s="50">
        <v>54083</v>
      </c>
      <c r="F198" s="44">
        <f t="shared" si="10"/>
        <v>7.507294343878853</v>
      </c>
      <c r="G198" s="47">
        <f t="shared" si="12"/>
        <v>15.906644416914743</v>
      </c>
    </row>
    <row r="199" spans="1:7" ht="15.75" customHeight="1">
      <c r="A199" s="28">
        <v>43387</v>
      </c>
      <c r="B199" s="29">
        <v>150</v>
      </c>
      <c r="C199" s="30" t="s">
        <v>35</v>
      </c>
      <c r="D199" s="29">
        <v>0</v>
      </c>
      <c r="E199" s="46">
        <v>54083</v>
      </c>
      <c r="F199" s="29">
        <f t="shared" si="10"/>
        <v>7.581254738087755</v>
      </c>
      <c r="G199" s="32">
        <f t="shared" si="12"/>
        <v>15.906644416914743</v>
      </c>
    </row>
    <row r="200" spans="1:7" ht="15.75" customHeight="1">
      <c r="A200" s="107">
        <v>43389</v>
      </c>
      <c r="B200" s="108">
        <v>10000</v>
      </c>
      <c r="C200" s="109" t="s">
        <v>5</v>
      </c>
      <c r="D200" s="108">
        <v>0</v>
      </c>
      <c r="E200" s="50">
        <v>54083</v>
      </c>
      <c r="F200" s="44">
        <f t="shared" si="10"/>
        <v>7.581254738087755</v>
      </c>
      <c r="G200" s="47">
        <f t="shared" si="12"/>
        <v>15.906644416914743</v>
      </c>
    </row>
    <row r="201" spans="1:7" ht="15.75" customHeight="1">
      <c r="A201" s="107">
        <v>43389</v>
      </c>
      <c r="B201" s="108">
        <v>5000</v>
      </c>
      <c r="C201" s="109" t="s">
        <v>62</v>
      </c>
      <c r="D201" s="108">
        <v>0</v>
      </c>
      <c r="E201" s="46">
        <v>54083</v>
      </c>
      <c r="F201" s="29">
        <f t="shared" si="10"/>
        <v>7.581254738087755</v>
      </c>
      <c r="G201" s="32">
        <f t="shared" si="12"/>
        <v>15.906644416914743</v>
      </c>
    </row>
    <row r="202" spans="1:7" ht="15.75" customHeight="1">
      <c r="A202" s="107">
        <v>43389</v>
      </c>
      <c r="B202" s="108">
        <v>3000</v>
      </c>
      <c r="C202" s="109" t="s">
        <v>63</v>
      </c>
      <c r="D202" s="108">
        <v>0</v>
      </c>
      <c r="E202" s="50">
        <v>54083</v>
      </c>
      <c r="F202" s="44">
        <f t="shared" si="10"/>
        <v>7.581254738087755</v>
      </c>
      <c r="G202" s="47">
        <f t="shared" si="12"/>
        <v>15.906644416914743</v>
      </c>
    </row>
    <row r="203" spans="1:7" ht="15.75" customHeight="1">
      <c r="A203" s="107">
        <v>43389</v>
      </c>
      <c r="B203" s="108">
        <v>2219</v>
      </c>
      <c r="C203" s="109" t="s">
        <v>25</v>
      </c>
      <c r="D203" s="108">
        <v>0</v>
      </c>
      <c r="E203" s="50">
        <v>54083</v>
      </c>
      <c r="F203" s="44">
        <f t="shared" si="10"/>
        <v>7.581254738087755</v>
      </c>
      <c r="G203" s="47">
        <f t="shared" si="12"/>
        <v>15.906644416914743</v>
      </c>
    </row>
    <row r="204" spans="1:7" ht="15.75" customHeight="1">
      <c r="A204" s="107">
        <v>43389</v>
      </c>
      <c r="B204" s="108">
        <v>250</v>
      </c>
      <c r="C204" s="109" t="s">
        <v>26</v>
      </c>
      <c r="D204" s="108">
        <v>0</v>
      </c>
      <c r="E204" s="46">
        <v>54083</v>
      </c>
      <c r="F204" s="29">
        <f t="shared" si="10"/>
        <v>7.581254738087755</v>
      </c>
      <c r="G204" s="32">
        <f t="shared" si="12"/>
        <v>15.906644416914743</v>
      </c>
    </row>
    <row r="205" spans="1:7" ht="15.75" customHeight="1">
      <c r="A205" s="107">
        <v>43389</v>
      </c>
      <c r="B205" s="108">
        <v>50</v>
      </c>
      <c r="C205" s="109" t="s">
        <v>64</v>
      </c>
      <c r="D205" s="108">
        <v>0</v>
      </c>
      <c r="E205" s="46">
        <v>54083</v>
      </c>
      <c r="F205" s="44">
        <f t="shared" si="10"/>
        <v>7.581254738087755</v>
      </c>
      <c r="G205" s="47">
        <f t="shared" si="12"/>
        <v>15.906644416914743</v>
      </c>
    </row>
    <row r="206" spans="1:7" ht="15.75" customHeight="1">
      <c r="A206" s="110">
        <v>43389</v>
      </c>
      <c r="B206" s="111">
        <v>2200</v>
      </c>
      <c r="C206" s="112" t="s">
        <v>65</v>
      </c>
      <c r="D206" s="111">
        <v>0</v>
      </c>
      <c r="E206" s="46">
        <v>54083</v>
      </c>
      <c r="F206" s="44">
        <f t="shared" si="10"/>
        <v>7.581254738087755</v>
      </c>
      <c r="G206" s="47">
        <f t="shared" si="12"/>
        <v>15.906644416914743</v>
      </c>
    </row>
    <row r="207" spans="1:7" ht="15.75" customHeight="1">
      <c r="A207" s="110">
        <v>43389</v>
      </c>
      <c r="B207" s="111">
        <v>2200</v>
      </c>
      <c r="C207" s="112" t="s">
        <v>66</v>
      </c>
      <c r="D207" s="111">
        <v>0</v>
      </c>
      <c r="E207" s="46">
        <v>54083</v>
      </c>
      <c r="F207" s="44">
        <f t="shared" si="10"/>
        <v>7.581254738087755</v>
      </c>
      <c r="G207" s="47">
        <f t="shared" si="12"/>
        <v>15.906644416914743</v>
      </c>
    </row>
    <row r="208" spans="1:7" ht="15.75" customHeight="1">
      <c r="A208" s="28">
        <v>43392</v>
      </c>
      <c r="B208" s="29">
        <v>1625</v>
      </c>
      <c r="C208" s="30" t="s">
        <v>8</v>
      </c>
      <c r="D208" s="29">
        <v>36.32</v>
      </c>
      <c r="E208" s="46">
        <v>54638</v>
      </c>
      <c r="F208" s="29">
        <f t="shared" si="10"/>
        <v>7.504246129067682</v>
      </c>
      <c r="G208" s="32">
        <f t="shared" si="12"/>
        <v>15.745068450528937</v>
      </c>
    </row>
    <row r="209" spans="1:7" ht="15.75" customHeight="1">
      <c r="A209" s="43">
        <v>43395</v>
      </c>
      <c r="B209" s="44">
        <v>895</v>
      </c>
      <c r="C209" s="45" t="s">
        <v>8</v>
      </c>
      <c r="D209" s="44">
        <v>20</v>
      </c>
      <c r="E209" s="50">
        <v>54890</v>
      </c>
      <c r="F209" s="44">
        <f t="shared" si="10"/>
        <v>7.535962834760429</v>
      </c>
      <c r="G209" s="47">
        <f t="shared" si="12"/>
        <v>15.672782838404082</v>
      </c>
    </row>
    <row r="210" spans="1:7" ht="15.75" customHeight="1">
      <c r="A210" s="28">
        <v>43398</v>
      </c>
      <c r="B210" s="29">
        <v>1866.9</v>
      </c>
      <c r="C210" s="30" t="s">
        <v>8</v>
      </c>
      <c r="D210" s="29">
        <v>40</v>
      </c>
      <c r="E210" s="46">
        <v>55448</v>
      </c>
      <c r="F210" s="29">
        <f t="shared" si="10"/>
        <v>7.496194632809118</v>
      </c>
      <c r="G210" s="32">
        <f t="shared" si="12"/>
        <v>15.515060056268938</v>
      </c>
    </row>
    <row r="211" spans="1:7" ht="15.75" customHeight="1">
      <c r="A211" s="43">
        <v>43403</v>
      </c>
      <c r="B211" s="44">
        <v>1778</v>
      </c>
      <c r="C211" s="45" t="s">
        <v>8</v>
      </c>
      <c r="D211" s="44">
        <v>40</v>
      </c>
      <c r="E211" s="50">
        <v>56023</v>
      </c>
      <c r="F211" s="44">
        <f t="shared" si="10"/>
        <v>7.490655623583171</v>
      </c>
      <c r="G211" s="47">
        <f t="shared" si="12"/>
        <v>15.355819038609143</v>
      </c>
    </row>
    <row r="212" spans="1:7" ht="15.75" customHeight="1">
      <c r="A212" s="28">
        <v>43405</v>
      </c>
      <c r="B212" s="29">
        <v>50</v>
      </c>
      <c r="C212" s="30" t="s">
        <v>35</v>
      </c>
      <c r="D212" s="29">
        <v>0</v>
      </c>
      <c r="E212" s="46">
        <v>56499</v>
      </c>
      <c r="F212" s="29">
        <f t="shared" si="10"/>
        <v>7.498345103453158</v>
      </c>
      <c r="G212" s="32">
        <f t="shared" si="12"/>
        <v>15.226447370749925</v>
      </c>
    </row>
    <row r="213" spans="1:7" ht="15.75" customHeight="1">
      <c r="A213" s="43">
        <v>43406</v>
      </c>
      <c r="B213" s="44">
        <v>1500</v>
      </c>
      <c r="C213" s="45" t="s">
        <v>8</v>
      </c>
      <c r="D213" s="44">
        <v>33.75</v>
      </c>
      <c r="E213" s="50">
        <v>56499</v>
      </c>
      <c r="F213" s="44">
        <f t="shared" si="10"/>
        <v>7.498345103453158</v>
      </c>
      <c r="G213" s="47">
        <f t="shared" si="12"/>
        <v>15.226447370749925</v>
      </c>
    </row>
    <row r="214" spans="1:7" ht="15.75" customHeight="1">
      <c r="A214" s="28">
        <v>43406</v>
      </c>
      <c r="B214" s="29">
        <v>100</v>
      </c>
      <c r="C214" s="30" t="s">
        <v>7</v>
      </c>
      <c r="D214" s="29">
        <v>0</v>
      </c>
      <c r="E214" s="46">
        <v>56499</v>
      </c>
      <c r="F214" s="29">
        <f t="shared" si="10"/>
        <v>7.558080673994231</v>
      </c>
      <c r="G214" s="32">
        <f t="shared" si="12"/>
        <v>15.226447370749925</v>
      </c>
    </row>
    <row r="215" spans="1:7" ht="15.75" customHeight="1">
      <c r="A215" s="43">
        <v>43413</v>
      </c>
      <c r="B215" s="44">
        <v>2089.15</v>
      </c>
      <c r="C215" s="45" t="s">
        <v>8</v>
      </c>
      <c r="D215" s="44">
        <v>47</v>
      </c>
      <c r="E215" s="50">
        <v>57083</v>
      </c>
      <c r="F215" s="44">
        <f t="shared" si="10"/>
        <v>7.480756092006375</v>
      </c>
      <c r="G215" s="47">
        <f t="shared" si="12"/>
        <v>15.070669901722054</v>
      </c>
    </row>
    <row r="216" spans="1:7" ht="15.75" customHeight="1">
      <c r="A216" s="28">
        <v>43414</v>
      </c>
      <c r="B216" s="29">
        <v>200</v>
      </c>
      <c r="C216" s="30" t="s">
        <v>35</v>
      </c>
      <c r="D216" s="29">
        <v>0</v>
      </c>
      <c r="E216" s="46">
        <v>57120</v>
      </c>
      <c r="F216" s="29">
        <f t="shared" si="10"/>
        <v>7.558193277310924</v>
      </c>
      <c r="G216" s="32">
        <f t="shared" si="12"/>
        <v>15.060907738095239</v>
      </c>
    </row>
    <row r="217" spans="1:7" ht="15.75" customHeight="1">
      <c r="A217" s="43">
        <v>43419</v>
      </c>
      <c r="B217" s="44">
        <v>1297.75</v>
      </c>
      <c r="C217" s="45" t="s">
        <v>8</v>
      </c>
      <c r="D217" s="44">
        <v>29</v>
      </c>
      <c r="E217" s="50">
        <v>57470</v>
      </c>
      <c r="F217" s="44">
        <f t="shared" si="10"/>
        <v>7.512162867583086</v>
      </c>
      <c r="G217" s="47">
        <f t="shared" si="12"/>
        <v>14.969184792065427</v>
      </c>
    </row>
    <row r="218" spans="1:7" ht="12.75">
      <c r="A218" s="28">
        <v>43425</v>
      </c>
      <c r="B218" s="29">
        <v>1517</v>
      </c>
      <c r="C218" s="30" t="s">
        <v>8</v>
      </c>
      <c r="D218" s="29">
        <v>40</v>
      </c>
      <c r="E218" s="46">
        <v>57911</v>
      </c>
      <c r="F218" s="29">
        <f t="shared" si="10"/>
        <v>7.505033586019927</v>
      </c>
      <c r="G218" s="32">
        <f t="shared" si="12"/>
        <v>14.855192450484365</v>
      </c>
    </row>
    <row r="219" spans="1:7" ht="12.75">
      <c r="A219" s="43">
        <v>43431</v>
      </c>
      <c r="B219" s="44">
        <v>1600</v>
      </c>
      <c r="C219" s="45" t="s">
        <v>8</v>
      </c>
      <c r="D219" s="44">
        <v>36</v>
      </c>
      <c r="E219" s="50">
        <v>58400</v>
      </c>
      <c r="F219" s="44">
        <f t="shared" si="10"/>
        <v>7.510684931506849</v>
      </c>
      <c r="G219" s="47">
        <f t="shared" si="12"/>
        <v>14.730805650684932</v>
      </c>
    </row>
    <row r="220" spans="1:7" ht="12.75">
      <c r="A220" s="28">
        <v>43437</v>
      </c>
      <c r="B220" s="29">
        <v>1822.45</v>
      </c>
      <c r="C220" s="30" t="s">
        <v>8</v>
      </c>
      <c r="D220" s="29">
        <v>41</v>
      </c>
      <c r="E220" s="46">
        <v>58835</v>
      </c>
      <c r="F220" s="29">
        <f t="shared" si="10"/>
        <v>7.516342313248916</v>
      </c>
      <c r="G220" s="32">
        <f t="shared" si="12"/>
        <v>14.621892580946716</v>
      </c>
    </row>
    <row r="221" spans="1:7" ht="12.75">
      <c r="A221" s="43">
        <v>43437</v>
      </c>
      <c r="B221" s="44">
        <v>0</v>
      </c>
      <c r="C221" s="113" t="s">
        <v>67</v>
      </c>
      <c r="D221" s="44">
        <v>0</v>
      </c>
      <c r="E221" s="50">
        <v>58835</v>
      </c>
      <c r="F221" s="44">
        <f t="shared" si="10"/>
        <v>7.586028724398741</v>
      </c>
      <c r="G221" s="47">
        <f t="shared" si="12"/>
        <v>14.621892580946716</v>
      </c>
    </row>
    <row r="222" spans="1:7" ht="12.75">
      <c r="A222" s="28">
        <v>43440</v>
      </c>
      <c r="B222" s="29">
        <v>1745.25</v>
      </c>
      <c r="C222" s="30" t="s">
        <v>8</v>
      </c>
      <c r="D222" s="29">
        <v>39</v>
      </c>
      <c r="E222" s="46">
        <v>59296</v>
      </c>
      <c r="F222" s="29">
        <f t="shared" si="10"/>
        <v>7.5270507285483</v>
      </c>
      <c r="G222" s="32">
        <f t="shared" si="12"/>
        <v>14.50821387614679</v>
      </c>
    </row>
    <row r="223" spans="1:7" ht="12.75">
      <c r="A223" s="43">
        <v>43449</v>
      </c>
      <c r="B223" s="44">
        <v>2013.75</v>
      </c>
      <c r="C223" s="45" t="s">
        <v>8</v>
      </c>
      <c r="D223" s="44">
        <v>45</v>
      </c>
      <c r="E223" s="50">
        <v>59894</v>
      </c>
      <c r="F223" s="44">
        <f t="shared" si="10"/>
        <v>7.517013390322903</v>
      </c>
      <c r="G223" s="47">
        <f t="shared" si="12"/>
        <v>14.363359435001838</v>
      </c>
    </row>
    <row r="224" spans="1:7" ht="12.75">
      <c r="A224" s="28">
        <v>43452</v>
      </c>
      <c r="B224" s="29">
        <v>1735</v>
      </c>
      <c r="C224" s="30" t="s">
        <v>8</v>
      </c>
      <c r="D224" s="29">
        <v>39</v>
      </c>
      <c r="E224" s="46">
        <v>60373</v>
      </c>
      <c r="F224" s="29">
        <f>(($I$1-SUM(D224:$D$418))/E224)*100</f>
        <v>7.531909959750219</v>
      </c>
      <c r="G224" s="32">
        <f t="shared" si="12"/>
        <v>14.249400394215959</v>
      </c>
    </row>
    <row r="225" spans="1:7" ht="12.75">
      <c r="A225" s="28">
        <v>43452</v>
      </c>
      <c r="B225" s="114">
        <v>200</v>
      </c>
      <c r="C225" s="115" t="s">
        <v>35</v>
      </c>
      <c r="D225" s="114">
        <v>0</v>
      </c>
      <c r="E225" s="46">
        <v>60373</v>
      </c>
      <c r="F225" s="29">
        <f>(($I$1-SUM(D225:$D$417))/E225)*100</f>
        <v>7.596508372948171</v>
      </c>
      <c r="G225" s="32">
        <f t="shared" si="12"/>
        <v>14.249400394215959</v>
      </c>
    </row>
    <row r="226" spans="1:7" ht="16.5" customHeight="1">
      <c r="A226" s="28">
        <v>43452</v>
      </c>
      <c r="B226" s="116">
        <v>1400</v>
      </c>
      <c r="C226" s="117" t="s">
        <v>68</v>
      </c>
      <c r="D226" s="116">
        <v>0</v>
      </c>
      <c r="E226" s="46">
        <v>60373</v>
      </c>
      <c r="F226" s="29">
        <f aca="true" t="shared" si="13" ref="F226:F233">(($I$1-SUM(D226:$D$419))/E226)*100</f>
        <v>7.596508372948171</v>
      </c>
      <c r="G226" s="32">
        <f t="shared" si="12"/>
        <v>14.249400394215959</v>
      </c>
    </row>
    <row r="227" spans="1:7" ht="12.75">
      <c r="A227" s="43">
        <v>43457</v>
      </c>
      <c r="B227" s="44">
        <v>1029.25</v>
      </c>
      <c r="C227" s="45" t="s">
        <v>8</v>
      </c>
      <c r="D227" s="44">
        <v>23</v>
      </c>
      <c r="E227" s="50">
        <v>60688</v>
      </c>
      <c r="F227" s="44">
        <f t="shared" si="13"/>
        <v>7.55707882942262</v>
      </c>
      <c r="G227" s="47">
        <f t="shared" si="12"/>
        <v>14.17543913129449</v>
      </c>
    </row>
    <row r="228" spans="1:7" ht="12.75">
      <c r="A228" s="28">
        <v>43461</v>
      </c>
      <c r="B228" s="29">
        <v>1000</v>
      </c>
      <c r="C228" s="30" t="s">
        <v>8</v>
      </c>
      <c r="D228" s="29">
        <v>22</v>
      </c>
      <c r="E228" s="46">
        <v>61296</v>
      </c>
      <c r="F228" s="29">
        <f t="shared" si="13"/>
        <v>7.519642391020621</v>
      </c>
      <c r="G228" s="32">
        <f t="shared" si="12"/>
        <v>14.034831799791178</v>
      </c>
    </row>
    <row r="229" spans="1:7" ht="12.75">
      <c r="A229" s="43">
        <v>43463</v>
      </c>
      <c r="B229" s="44">
        <v>22222</v>
      </c>
      <c r="C229" s="45" t="s">
        <v>8</v>
      </c>
      <c r="D229" s="44">
        <v>333</v>
      </c>
      <c r="E229" s="50">
        <v>61499</v>
      </c>
      <c r="F229" s="44">
        <f t="shared" si="13"/>
        <v>7.5305939933982655</v>
      </c>
      <c r="G229" s="47">
        <f t="shared" si="12"/>
        <v>13.98850469113319</v>
      </c>
    </row>
    <row r="230" spans="1:7" ht="12.75">
      <c r="A230" s="28">
        <v>43464</v>
      </c>
      <c r="B230" s="29">
        <v>222</v>
      </c>
      <c r="C230" s="30" t="s">
        <v>8</v>
      </c>
      <c r="D230" s="29">
        <v>33</v>
      </c>
      <c r="E230" s="46">
        <v>61296</v>
      </c>
      <c r="F230" s="29">
        <f t="shared" si="13"/>
        <v>8.098799269120335</v>
      </c>
      <c r="G230" s="32">
        <f t="shared" si="12"/>
        <v>14.034831799791178</v>
      </c>
    </row>
    <row r="231" spans="1:7" ht="12.75">
      <c r="A231" s="43">
        <v>43465</v>
      </c>
      <c r="B231" s="44">
        <v>333</v>
      </c>
      <c r="C231" s="45" t="s">
        <v>8</v>
      </c>
      <c r="D231" s="44">
        <v>444</v>
      </c>
      <c r="E231" s="50">
        <v>61499</v>
      </c>
      <c r="F231" s="44">
        <f t="shared" si="13"/>
        <v>8.125725621554821</v>
      </c>
      <c r="G231" s="47">
        <f t="shared" si="12"/>
        <v>13.98850469113319</v>
      </c>
    </row>
    <row r="232" spans="1:7" ht="14.25">
      <c r="A232" s="28">
        <v>43464</v>
      </c>
      <c r="B232" s="29">
        <v>222</v>
      </c>
      <c r="C232" s="30" t="s">
        <v>8</v>
      </c>
      <c r="D232" s="29">
        <v>33</v>
      </c>
      <c r="E232" s="46">
        <v>61296</v>
      </c>
      <c r="F232" s="29">
        <f t="shared" si="13"/>
        <v>8.876990341947272</v>
      </c>
      <c r="G232" s="32">
        <f t="shared" si="12"/>
        <v>14.034831799791178</v>
      </c>
    </row>
    <row r="233" spans="1:7" ht="14.25">
      <c r="A233" s="43">
        <v>43465</v>
      </c>
      <c r="B233" s="44">
        <v>333</v>
      </c>
      <c r="C233" s="45" t="s">
        <v>8</v>
      </c>
      <c r="D233" s="44">
        <v>444</v>
      </c>
      <c r="E233" s="50">
        <v>61499</v>
      </c>
      <c r="F233" s="44">
        <f t="shared" si="13"/>
        <v>8.9013479893982</v>
      </c>
      <c r="G233" s="47">
        <f t="shared" si="12"/>
        <v>13.98850469113319</v>
      </c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 Шолопов</cp:lastModifiedBy>
  <dcterms:modified xsi:type="dcterms:W3CDTF">2018-12-25T10:28:41Z</dcterms:modified>
  <cp:category/>
  <cp:version/>
  <cp:contentType/>
  <cp:contentStatus/>
  <cp:revision>8</cp:revision>
</cp:coreProperties>
</file>