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69" windowWidth="20742" windowHeight="10703" activeTab="0"/>
  </bookViews>
  <sheets>
    <sheet name="Food log" sheetId="1" r:id="rId1"/>
    <sheet name="Compliance" sheetId="2" r:id="rId2"/>
  </sheets>
  <definedNames>
    <definedName name="no" localSheetId="1">#REF!</definedName>
    <definedName name="no">#REF!</definedName>
    <definedName name="TF_shake" localSheetId="1">#REF!</definedName>
    <definedName name="TF_shake">#REF!</definedName>
    <definedName name="TJ_lime_pilaf" localSheetId="1">#REF!</definedName>
    <definedName name="TJ_lime_pilaf">#REF!</definedName>
    <definedName name="TJ_milk" localSheetId="1">#REF!</definedName>
    <definedName name="TJ_milk">#REF!</definedName>
    <definedName name="TJ_turkey_dog" localSheetId="1">#REF!</definedName>
    <definedName name="TJ_turkey_dog">#REF!</definedName>
  </definedNames>
  <calcPr fullCalcOnLoad="1"/>
</workbook>
</file>

<file path=xl/sharedStrings.xml><?xml version="1.0" encoding="utf-8"?>
<sst xmlns="http://schemas.openxmlformats.org/spreadsheetml/2006/main" count="60" uniqueCount="57">
  <si>
    <t>Trader Joe's fresh boneless skinless breasts/tenders</t>
  </si>
  <si>
    <t>Trader Joe's Just… Grilled Chicken Strips</t>
  </si>
  <si>
    <t>Trader Joe's Uncured Turkey Bacon</t>
  </si>
  <si>
    <t>Trader Joe's Pollo Asado autentico</t>
  </si>
  <si>
    <t>Trader Joe's Smoked Turkey Breast (deli slices)</t>
  </si>
  <si>
    <t>Trader Joe's turkey jerky teriyaki</t>
  </si>
  <si>
    <t>Servings per container: 4</t>
  </si>
  <si>
    <t>Carbs</t>
  </si>
  <si>
    <t>$5.99/lb</t>
  </si>
  <si>
    <t>8 slices per container. All natural ingredients.</t>
  </si>
  <si>
    <t>Good. Cooks fast in pan, 3-4 minutes per side. Quite a bit of cartilage though.</t>
  </si>
  <si>
    <t>$4.99/lb</t>
  </si>
  <si>
    <t>Trader Joe's Curry Chicken tenders</t>
  </si>
  <si>
    <t>SUCKS, never again. Just get the TJ grilled strips. These burgers are rubbery if microwaved (and dubious to), and stick to each other. They're intended for baking for 25 minutes.</t>
  </si>
  <si>
    <t>Weight Watchers Chicken Burgers</t>
  </si>
  <si>
    <t>Very rarely, contains pieces of cartilage. Microwaves to perfection, already spiced.</t>
  </si>
  <si>
    <t>Expensive</t>
  </si>
  <si>
    <t>Nothing to spit.</t>
  </si>
  <si>
    <t>57g/tender. No microwave cooking. From Safeway. Oven for 25 minutes from frozen next time. They'll leak, use a tray, not something flat.</t>
  </si>
  <si>
    <t>Weight Watchers Chicken Tenders</t>
  </si>
  <si>
    <t>Servings per container: 3.5</t>
  </si>
  <si>
    <t>Poultry</t>
  </si>
  <si>
    <t>Notes</t>
  </si>
  <si>
    <t>Allergy</t>
  </si>
  <si>
    <t>Cost / item</t>
  </si>
  <si>
    <t>Key ingredient</t>
  </si>
  <si>
    <t>Ca</t>
  </si>
  <si>
    <t>Potassium</t>
  </si>
  <si>
    <t>Sugars</t>
  </si>
  <si>
    <t>Sodium</t>
  </si>
  <si>
    <t>Cholesterol</t>
  </si>
  <si>
    <t>Sat. Fat.</t>
  </si>
  <si>
    <t>Fat</t>
  </si>
  <si>
    <t>Cal.</t>
  </si>
  <si>
    <r>
      <t>Prot./serving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Total prot.</t>
    </r>
  </si>
  <si>
    <r>
      <t xml:space="preserve">Serving size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# of servings</t>
    </r>
  </si>
  <si>
    <t>Taste</t>
  </si>
  <si>
    <t>Food</t>
  </si>
  <si>
    <t>Date &amp; time</t>
  </si>
  <si>
    <t>?</t>
  </si>
  <si>
    <t>Sleep (h)</t>
  </si>
  <si>
    <t>Carbs (g)</t>
  </si>
  <si>
    <t>Protein (g)</t>
  </si>
  <si>
    <t>Calories</t>
  </si>
  <si>
    <t>Date</t>
  </si>
  <si>
    <t>HOW TO USE THIS SPREADHSEET</t>
  </si>
  <si>
    <r>
      <t xml:space="preserve">This spreadsheet is divided in two parts. At the top (just below this notice) you'll find the </t>
    </r>
    <r>
      <rPr>
        <b/>
        <sz val="10"/>
        <rFont val="Arial"/>
        <family val="2"/>
      </rPr>
      <t>FOODS</t>
    </r>
    <r>
      <rPr>
        <sz val="10"/>
        <rFont val="Arial"/>
        <family val="2"/>
      </rPr>
      <t xml:space="preserve"> list.</t>
    </r>
  </si>
  <si>
    <t>Below the foods list, you'll find the food log, after more details on how to use the spreadsheet.</t>
  </si>
  <si>
    <t>↓↓↓↓↓↓↓↓↓↓↓↓↓↓↓↓↓ FOODS ↓↓↓↓↓↓↓↓↓↓↓↓↓↓↓↓↓</t>
  </si>
  <si>
    <t>Trader Joe's Peppered Uncured Turkey Bacon</t>
  </si>
  <si>
    <t>8 slices per container. All natural ingredients. Fat cal 15.</t>
  </si>
  <si>
    <t>Trader Joe's Grilled Balsamic Vinegar &amp; Rosemary chicken</t>
  </si>
  <si>
    <t>$5.49/340g</t>
  </si>
  <si>
    <t>Cal/g protein or carb</t>
  </si>
  <si>
    <t>Jennie O Premium Portions hickory smoked cajun style turkey breast</t>
  </si>
  <si>
    <t>$6.49/lb</t>
  </si>
  <si>
    <t>TASTES GREAT! Can bite into it! Just like the Romanian pastrama de pui! From fresh&amp;easy probably.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</si>
</sst>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&quot;g&quot;"/>
    <numFmt numFmtId="167" formatCode="0&quot;mg&quot;"/>
    <numFmt numFmtId="168" formatCode="d\-mmm\-yyyy\ hh:mm"/>
    <numFmt numFmtId="169" formatCode="0\ &quot;mL&quot;"/>
    <numFmt numFmtId="170" formatCode="0\ &quot;piece&quot;"/>
    <numFmt numFmtId="171" formatCode="0\ &quot;fl.oz.&quot;"/>
    <numFmt numFmtId="172" formatCode="0\ &quot;bottle&quot;"/>
    <numFmt numFmtId="173" formatCode="0\ &quot;bag&quot;"/>
    <numFmt numFmtId="174" formatCode="0\ &quot;large pan&quot;"/>
    <numFmt numFmtId="175" formatCode="0\ &quot;cup&quot;"/>
    <numFmt numFmtId="176" formatCode="0\ &quot;bar&quot;"/>
    <numFmt numFmtId="177" formatCode="0\ &quot;box&quot;"/>
    <numFmt numFmtId="178" formatCode="0\ &quot;dog&quot;"/>
    <numFmt numFmtId="179" formatCode="0\ &quot;can&quot;"/>
    <numFmt numFmtId="180" formatCode="0&quot;oz&quot;"/>
    <numFmt numFmtId="181" formatCode="0\ &quot;scoop&quot;"/>
    <numFmt numFmtId="182" formatCode="0\ &quot;package&quot;"/>
    <numFmt numFmtId="183" formatCode="0.0&quot;g&quot;"/>
    <numFmt numFmtId="184" formatCode="0&quot;tbsp&quot;"/>
    <numFmt numFmtId="185" formatCode="0\ &quot;jar&quot;"/>
    <numFmt numFmtId="186" formatCode="0\ &quot;patty&quot;"/>
    <numFmt numFmtId="187" formatCode="0\ &quot;skewer&quot;"/>
    <numFmt numFmtId="188" formatCode="0\ &quot;slice&quot;"/>
    <numFmt numFmtId="189" formatCode="#\ &quot;skewer&quot;"/>
    <numFmt numFmtId="190" formatCode="0\ &quot;square&quot;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168" fontId="0" fillId="0" borderId="0" xfId="0" applyNumberFormat="1" applyAlignment="1">
      <alignment horizontal="left" vertical="center"/>
    </xf>
    <xf numFmtId="167" fontId="0" fillId="0" borderId="0" xfId="0" applyNumberFormat="1" applyAlignment="1">
      <alignment wrapText="1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 vertical="center"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9" fontId="0" fillId="0" borderId="0" xfId="0" applyNumberFormat="1" applyAlignment="1">
      <alignment horizontal="right" vertical="center"/>
    </xf>
    <xf numFmtId="9" fontId="0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166" fontId="0" fillId="0" borderId="0" xfId="0" applyNumberFormat="1" applyAlignment="1">
      <alignment wrapText="1"/>
    </xf>
    <xf numFmtId="0" fontId="0" fillId="35" borderId="0" xfId="0" applyFill="1" applyAlignment="1">
      <alignment/>
    </xf>
    <xf numFmtId="165" fontId="0" fillId="35" borderId="0" xfId="0" applyNumberFormat="1" applyFill="1" applyAlignment="1">
      <alignment/>
    </xf>
    <xf numFmtId="166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167" fontId="0" fillId="35" borderId="0" xfId="0" applyNumberFormat="1" applyFill="1" applyAlignment="1">
      <alignment/>
    </xf>
    <xf numFmtId="166" fontId="0" fillId="35" borderId="0" xfId="0" applyNumberFormat="1" applyFill="1" applyAlignment="1">
      <alignment wrapText="1"/>
    </xf>
    <xf numFmtId="164" fontId="0" fillId="35" borderId="0" xfId="0" applyNumberFormat="1" applyFill="1" applyAlignment="1">
      <alignment wrapText="1"/>
    </xf>
    <xf numFmtId="9" fontId="0" fillId="35" borderId="0" xfId="0" applyNumberFormat="1" applyFill="1" applyAlignment="1">
      <alignment horizontal="right" vertical="center"/>
    </xf>
    <xf numFmtId="0" fontId="0" fillId="35" borderId="0" xfId="0" applyNumberFormat="1" applyFill="1" applyAlignment="1">
      <alignment vertical="center"/>
    </xf>
    <xf numFmtId="168" fontId="0" fillId="35" borderId="0" xfId="0" applyNumberFormat="1" applyFill="1" applyAlignment="1">
      <alignment horizontal="left" vertical="center"/>
    </xf>
    <xf numFmtId="170" fontId="0" fillId="0" borderId="0" xfId="0" applyNumberFormat="1" applyAlignment="1">
      <alignment wrapText="1"/>
    </xf>
    <xf numFmtId="0" fontId="0" fillId="0" borderId="0" xfId="0" applyAlignment="1">
      <alignment horizontal="left" vertical="center"/>
    </xf>
    <xf numFmtId="0" fontId="0" fillId="36" borderId="0" xfId="0" applyFill="1" applyAlignment="1">
      <alignment/>
    </xf>
    <xf numFmtId="9" fontId="2" fillId="36" borderId="0" xfId="0" applyNumberFormat="1" applyFont="1" applyFill="1" applyAlignment="1">
      <alignment horizontal="right" vertical="center"/>
    </xf>
    <xf numFmtId="0" fontId="2" fillId="36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wrapText="1"/>
    </xf>
    <xf numFmtId="168" fontId="0" fillId="36" borderId="0" xfId="0" applyNumberFormat="1" applyFill="1" applyAlignment="1">
      <alignment horizontal="left" vertic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166" fontId="0" fillId="33" borderId="0" xfId="0" applyNumberFormat="1" applyFill="1" applyAlignment="1">
      <alignment wrapText="1"/>
    </xf>
    <xf numFmtId="167" fontId="0" fillId="33" borderId="0" xfId="0" applyNumberFormat="1" applyFill="1" applyAlignment="1">
      <alignment wrapText="1"/>
    </xf>
    <xf numFmtId="1" fontId="0" fillId="33" borderId="0" xfId="0" applyNumberFormat="1" applyFill="1" applyAlignment="1">
      <alignment/>
    </xf>
    <xf numFmtId="9" fontId="0" fillId="33" borderId="0" xfId="0" applyNumberFormat="1" applyFont="1" applyFill="1" applyAlignment="1">
      <alignment horizontal="right" vertical="center"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6" fontId="0" fillId="34" borderId="0" xfId="0" applyNumberFormat="1" applyFill="1" applyAlignment="1">
      <alignment wrapText="1"/>
    </xf>
    <xf numFmtId="167" fontId="0" fillId="34" borderId="0" xfId="0" applyNumberFormat="1" applyFill="1" applyAlignment="1">
      <alignment wrapText="1"/>
    </xf>
    <xf numFmtId="1" fontId="0" fillId="34" borderId="0" xfId="0" applyNumberFormat="1" applyFill="1" applyAlignment="1">
      <alignment/>
    </xf>
    <xf numFmtId="9" fontId="0" fillId="34" borderId="0" xfId="0" applyNumberFormat="1" applyFill="1" applyAlignment="1">
      <alignment horizontal="right" vertical="center"/>
    </xf>
    <xf numFmtId="168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NumberFormat="1" applyFont="1" applyFill="1" applyAlignment="1">
      <alignment vertical="center"/>
    </xf>
    <xf numFmtId="0" fontId="0" fillId="16" borderId="0" xfId="0" applyFill="1" applyAlignment="1">
      <alignment/>
    </xf>
    <xf numFmtId="170" fontId="0" fillId="34" borderId="0" xfId="0" applyNumberFormat="1" applyFill="1" applyAlignment="1">
      <alignment wrapText="1"/>
    </xf>
    <xf numFmtId="165" fontId="0" fillId="33" borderId="0" xfId="0" applyNumberFormat="1" applyFont="1" applyFill="1" applyAlignment="1">
      <alignment/>
    </xf>
    <xf numFmtId="9" fontId="0" fillId="33" borderId="0" xfId="0" applyNumberFormat="1" applyFill="1" applyAlignment="1">
      <alignment horizontal="right" vertical="center"/>
    </xf>
    <xf numFmtId="0" fontId="0" fillId="33" borderId="0" xfId="0" applyNumberFormat="1" applyFill="1" applyAlignment="1">
      <alignment vertical="center"/>
    </xf>
    <xf numFmtId="165" fontId="0" fillId="34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 wrapText="1"/>
    </xf>
    <xf numFmtId="167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/>
    </xf>
    <xf numFmtId="170" fontId="0" fillId="0" borderId="0" xfId="0" applyNumberFormat="1" applyFill="1" applyAlignment="1">
      <alignment wrapText="1"/>
    </xf>
    <xf numFmtId="9" fontId="0" fillId="0" borderId="0" xfId="0" applyNumberFormat="1" applyFill="1" applyAlignment="1">
      <alignment horizontal="right" vertical="center"/>
    </xf>
    <xf numFmtId="0" fontId="2" fillId="36" borderId="0" xfId="0" applyFont="1" applyFill="1" applyAlignment="1">
      <alignment horizontal="center" vertical="distributed"/>
    </xf>
    <xf numFmtId="164" fontId="2" fillId="36" borderId="0" xfId="0" applyNumberFormat="1" applyFont="1" applyFill="1" applyAlignment="1">
      <alignment horizontal="center" vertical="center" wrapText="1"/>
    </xf>
    <xf numFmtId="165" fontId="2" fillId="36" borderId="0" xfId="0" applyNumberFormat="1" applyFont="1" applyFill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166" fontId="2" fillId="36" borderId="0" xfId="0" applyNumberFormat="1" applyFont="1" applyFill="1" applyAlignment="1">
      <alignment vertical="center"/>
    </xf>
    <xf numFmtId="1" fontId="2" fillId="36" borderId="0" xfId="0" applyNumberFormat="1" applyFont="1" applyFill="1" applyAlignment="1">
      <alignment vertical="center"/>
    </xf>
    <xf numFmtId="167" fontId="2" fillId="36" borderId="0" xfId="0" applyNumberFormat="1" applyFont="1" applyFill="1" applyAlignment="1">
      <alignment vertical="center"/>
    </xf>
    <xf numFmtId="166" fontId="2" fillId="36" borderId="0" xfId="0" applyNumberFormat="1" applyFont="1" applyFill="1" applyAlignment="1">
      <alignment vertical="center" wrapText="1"/>
    </xf>
    <xf numFmtId="164" fontId="2" fillId="36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distributed"/>
    </xf>
    <xf numFmtId="164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textRotation="45"/>
    </xf>
    <xf numFmtId="1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horizontal="center" vertical="center" textRotation="90"/>
    </xf>
    <xf numFmtId="167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 textRotation="90"/>
    </xf>
    <xf numFmtId="166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0" fontId="0" fillId="0" borderId="0" xfId="55">
      <alignment/>
      <protection/>
    </xf>
    <xf numFmtId="164" fontId="0" fillId="37" borderId="0" xfId="55" applyNumberFormat="1" applyFill="1" applyAlignment="1">
      <alignment horizontal="right"/>
      <protection/>
    </xf>
    <xf numFmtId="1" fontId="0" fillId="35" borderId="0" xfId="55" applyNumberFormat="1" applyFont="1" applyFill="1" applyAlignment="1">
      <alignment/>
      <protection/>
    </xf>
    <xf numFmtId="1" fontId="0" fillId="37" borderId="0" xfId="55" applyNumberFormat="1" applyFont="1" applyFill="1" applyAlignment="1">
      <alignment/>
      <protection/>
    </xf>
    <xf numFmtId="1" fontId="0" fillId="35" borderId="0" xfId="55" applyNumberFormat="1" applyFill="1" applyAlignment="1">
      <alignment/>
      <protection/>
    </xf>
    <xf numFmtId="16" fontId="0" fillId="0" borderId="0" xfId="55" applyNumberFormat="1">
      <alignment/>
      <protection/>
    </xf>
    <xf numFmtId="164" fontId="0" fillId="38" borderId="0" xfId="55" applyNumberFormat="1" applyFill="1" applyAlignment="1">
      <alignment horizontal="right"/>
      <protection/>
    </xf>
    <xf numFmtId="1" fontId="0" fillId="38" borderId="0" xfId="55" applyNumberFormat="1" applyFont="1" applyFill="1" applyAlignment="1">
      <alignment/>
      <protection/>
    </xf>
    <xf numFmtId="1" fontId="0" fillId="39" borderId="0" xfId="55" applyNumberFormat="1" applyFont="1" applyFill="1" applyAlignment="1">
      <alignment/>
      <protection/>
    </xf>
    <xf numFmtId="1" fontId="0" fillId="38" borderId="0" xfId="55" applyNumberFormat="1" applyFill="1" applyAlignment="1">
      <alignment/>
      <protection/>
    </xf>
    <xf numFmtId="164" fontId="0" fillId="40" borderId="0" xfId="55" applyNumberFormat="1" applyFill="1" applyAlignment="1">
      <alignment horizontal="right"/>
      <protection/>
    </xf>
    <xf numFmtId="1" fontId="0" fillId="39" borderId="0" xfId="55" applyNumberFormat="1" applyFill="1" applyAlignment="1">
      <alignment/>
      <protection/>
    </xf>
    <xf numFmtId="1" fontId="0" fillId="40" borderId="0" xfId="55" applyNumberFormat="1" applyFont="1" applyFill="1" applyAlignment="1">
      <alignment/>
      <protection/>
    </xf>
    <xf numFmtId="1" fontId="0" fillId="37" borderId="0" xfId="55" applyNumberFormat="1" applyFill="1" applyAlignment="1">
      <alignment/>
      <protection/>
    </xf>
    <xf numFmtId="164" fontId="0" fillId="41" borderId="0" xfId="55" applyNumberFormat="1" applyFill="1" applyAlignment="1">
      <alignment horizontal="right"/>
      <protection/>
    </xf>
    <xf numFmtId="1" fontId="0" fillId="42" borderId="0" xfId="55" applyNumberFormat="1" applyFont="1" applyFill="1" applyAlignment="1">
      <alignment/>
      <protection/>
    </xf>
    <xf numFmtId="1" fontId="0" fillId="39" borderId="0" xfId="55" applyNumberFormat="1" applyFont="1" applyFill="1" applyAlignment="1">
      <alignment wrapText="1"/>
      <protection/>
    </xf>
    <xf numFmtId="1" fontId="0" fillId="39" borderId="0" xfId="55" applyNumberFormat="1" applyFill="1">
      <alignment/>
      <protection/>
    </xf>
    <xf numFmtId="1" fontId="0" fillId="41" borderId="0" xfId="55" applyNumberFormat="1" applyFont="1" applyFill="1" applyAlignment="1">
      <alignment wrapText="1"/>
      <protection/>
    </xf>
    <xf numFmtId="1" fontId="0" fillId="37" borderId="0" xfId="55" applyNumberFormat="1" applyFill="1">
      <alignment/>
      <protection/>
    </xf>
    <xf numFmtId="164" fontId="0" fillId="0" borderId="0" xfId="55" applyNumberFormat="1" applyAlignment="1">
      <alignment horizontal="right"/>
      <protection/>
    </xf>
    <xf numFmtId="1" fontId="0" fillId="37" borderId="0" xfId="55" applyNumberFormat="1" applyFont="1" applyFill="1" applyAlignment="1">
      <alignment wrapText="1"/>
      <protection/>
    </xf>
    <xf numFmtId="1" fontId="0" fillId="40" borderId="0" xfId="55" applyNumberFormat="1" applyFont="1" applyFill="1" applyAlignment="1">
      <alignment wrapText="1"/>
      <protection/>
    </xf>
    <xf numFmtId="1" fontId="0" fillId="35" borderId="0" xfId="55" applyNumberFormat="1" applyFill="1">
      <alignment/>
      <protection/>
    </xf>
    <xf numFmtId="164" fontId="0" fillId="42" borderId="0" xfId="55" applyNumberFormat="1" applyFill="1" applyAlignment="1">
      <alignment horizontal="right"/>
      <protection/>
    </xf>
    <xf numFmtId="164" fontId="0" fillId="39" borderId="0" xfId="55" applyNumberFormat="1" applyFill="1" applyAlignment="1">
      <alignment horizontal="right"/>
      <protection/>
    </xf>
    <xf numFmtId="1" fontId="0" fillId="42" borderId="0" xfId="55" applyNumberFormat="1" applyFont="1" applyFill="1" applyAlignment="1">
      <alignment wrapText="1"/>
      <protection/>
    </xf>
    <xf numFmtId="1" fontId="0" fillId="38" borderId="0" xfId="55" applyNumberFormat="1" applyFont="1" applyFill="1" applyAlignment="1">
      <alignment wrapText="1"/>
      <protection/>
    </xf>
    <xf numFmtId="1" fontId="0" fillId="42" borderId="0" xfId="55" applyNumberFormat="1" applyFill="1">
      <alignment/>
      <protection/>
    </xf>
    <xf numFmtId="0" fontId="2" fillId="0" borderId="0" xfId="55" applyFont="1" applyAlignment="1">
      <alignment horizontal="center"/>
      <protection/>
    </xf>
    <xf numFmtId="166" fontId="2" fillId="34" borderId="0" xfId="0" applyNumberFormat="1" applyFont="1" applyFill="1" applyAlignment="1">
      <alignment horizontal="center" vertical="center"/>
    </xf>
    <xf numFmtId="166" fontId="2" fillId="34" borderId="0" xfId="0" applyNumberFormat="1" applyFont="1" applyFill="1" applyAlignment="1">
      <alignment horizontal="center" vertical="center" textRotation="90"/>
    </xf>
    <xf numFmtId="0" fontId="0" fillId="35" borderId="0" xfId="0" applyNumberFormat="1" applyFont="1" applyFill="1" applyAlignment="1">
      <alignment vertical="center"/>
    </xf>
    <xf numFmtId="0" fontId="2" fillId="35" borderId="0" xfId="0" applyNumberFormat="1" applyFont="1" applyFill="1" applyAlignment="1">
      <alignment vertical="center"/>
    </xf>
    <xf numFmtId="9" fontId="0" fillId="43" borderId="0" xfId="0" applyNumberFormat="1" applyFont="1" applyFill="1" applyAlignment="1">
      <alignment horizontal="right" vertical="center"/>
    </xf>
    <xf numFmtId="0" fontId="0" fillId="43" borderId="0" xfId="0" applyNumberFormat="1" applyFont="1" applyFill="1" applyAlignment="1">
      <alignment vertical="center"/>
    </xf>
    <xf numFmtId="166" fontId="0" fillId="43" borderId="0" xfId="0" applyNumberFormat="1" applyFill="1" applyAlignment="1">
      <alignment wrapText="1"/>
    </xf>
    <xf numFmtId="1" fontId="0" fillId="43" borderId="0" xfId="0" applyNumberFormat="1" applyFill="1" applyAlignment="1">
      <alignment/>
    </xf>
    <xf numFmtId="167" fontId="0" fillId="43" borderId="0" xfId="0" applyNumberFormat="1" applyFill="1" applyAlignment="1">
      <alignment wrapText="1"/>
    </xf>
    <xf numFmtId="0" fontId="0" fillId="43" borderId="0" xfId="0" applyFill="1" applyAlignment="1">
      <alignment/>
    </xf>
    <xf numFmtId="165" fontId="0" fillId="43" borderId="0" xfId="0" applyNumberFormat="1" applyFont="1" applyFill="1" applyAlignment="1">
      <alignment/>
    </xf>
    <xf numFmtId="165" fontId="0" fillId="43" borderId="0" xfId="0" applyNumberFormat="1" applyFill="1" applyAlignment="1">
      <alignment/>
    </xf>
    <xf numFmtId="164" fontId="0" fillId="43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8.421875" style="8" customWidth="1"/>
    <col min="2" max="2" width="47.8515625" style="0" customWidth="1"/>
    <col min="3" max="3" width="7.140625" style="7" customWidth="1"/>
    <col min="4" max="4" width="12.57421875" style="6" customWidth="1"/>
    <col min="5" max="5" width="5.421875" style="0" customWidth="1"/>
    <col min="6" max="6" width="7.140625" style="4" customWidth="1"/>
    <col min="7" max="7" width="5.57421875" style="3" customWidth="1"/>
    <col min="8" max="8" width="4.57421875" style="3" customWidth="1"/>
    <col min="9" max="9" width="7.7109375" style="5" customWidth="1"/>
    <col min="10" max="10" width="7.57421875" style="3" customWidth="1"/>
    <col min="11" max="11" width="6.00390625" style="4" customWidth="1"/>
    <col min="12" max="12" width="7.28125" style="4" customWidth="1"/>
    <col min="13" max="13" width="7.28125" style="3" customWidth="1"/>
    <col min="14" max="14" width="7.421875" style="3" customWidth="1"/>
    <col min="16" max="17" width="9.140625" style="2" customWidth="1"/>
    <col min="18" max="18" width="7.8515625" style="1" customWidth="1"/>
    <col min="19" max="19" width="63.421875" style="0" customWidth="1"/>
  </cols>
  <sheetData>
    <row r="1" spans="1:19" ht="45.75">
      <c r="A1" s="93" t="s">
        <v>38</v>
      </c>
      <c r="B1" s="92" t="s">
        <v>37</v>
      </c>
      <c r="C1" s="19" t="s">
        <v>36</v>
      </c>
      <c r="D1" s="91" t="s">
        <v>35</v>
      </c>
      <c r="E1" s="90" t="s">
        <v>34</v>
      </c>
      <c r="F1" s="89" t="s">
        <v>33</v>
      </c>
      <c r="G1" s="124" t="s">
        <v>32</v>
      </c>
      <c r="H1" s="125" t="s">
        <v>31</v>
      </c>
      <c r="I1" s="86" t="s">
        <v>30</v>
      </c>
      <c r="J1" s="85" t="s">
        <v>29</v>
      </c>
      <c r="K1" s="84" t="s">
        <v>7</v>
      </c>
      <c r="L1" s="84" t="s">
        <v>28</v>
      </c>
      <c r="M1" s="83" t="s">
        <v>27</v>
      </c>
      <c r="N1" s="83" t="s">
        <v>26</v>
      </c>
      <c r="O1" s="82" t="s">
        <v>25</v>
      </c>
      <c r="P1" s="81" t="s">
        <v>24</v>
      </c>
      <c r="Q1" s="81" t="s">
        <v>23</v>
      </c>
      <c r="R1" s="80" t="s">
        <v>53</v>
      </c>
      <c r="S1" s="79" t="s">
        <v>22</v>
      </c>
    </row>
    <row r="2" spans="1:19" ht="12">
      <c r="A2" s="31"/>
      <c r="B2" s="127" t="s">
        <v>45</v>
      </c>
      <c r="C2" s="29"/>
      <c r="D2" s="28"/>
      <c r="E2" s="27"/>
      <c r="F2" s="25"/>
      <c r="G2" s="24"/>
      <c r="H2" s="24"/>
      <c r="I2" s="26"/>
      <c r="J2" s="24"/>
      <c r="K2" s="25"/>
      <c r="L2" s="25"/>
      <c r="M2" s="24"/>
      <c r="N2" s="24"/>
      <c r="O2" s="22"/>
      <c r="P2" s="23"/>
      <c r="Q2" s="23"/>
      <c r="R2" s="23"/>
      <c r="S2" s="22"/>
    </row>
    <row r="3" spans="1:19" ht="12">
      <c r="A3" s="31"/>
      <c r="B3" s="126"/>
      <c r="C3" s="29"/>
      <c r="D3" s="28"/>
      <c r="E3" s="27"/>
      <c r="F3" s="25"/>
      <c r="G3" s="24"/>
      <c r="H3" s="24"/>
      <c r="I3" s="26"/>
      <c r="J3" s="24"/>
      <c r="K3" s="25"/>
      <c r="L3" s="25"/>
      <c r="M3" s="24"/>
      <c r="N3" s="24"/>
      <c r="O3" s="22"/>
      <c r="P3" s="23"/>
      <c r="Q3" s="23"/>
      <c r="R3" s="23"/>
      <c r="S3" s="22"/>
    </row>
    <row r="4" spans="1:19" ht="12">
      <c r="A4" s="31"/>
      <c r="B4" s="126" t="s">
        <v>46</v>
      </c>
      <c r="C4" s="29"/>
      <c r="D4" s="28"/>
      <c r="E4" s="27"/>
      <c r="F4" s="25"/>
      <c r="G4" s="24"/>
      <c r="H4" s="24"/>
      <c r="I4" s="26"/>
      <c r="J4" s="24"/>
      <c r="K4" s="25"/>
      <c r="L4" s="25"/>
      <c r="M4" s="24"/>
      <c r="N4" s="24"/>
      <c r="O4" s="22"/>
      <c r="P4" s="23"/>
      <c r="Q4" s="23"/>
      <c r="R4" s="23"/>
      <c r="S4" s="22"/>
    </row>
    <row r="5" spans="1:19" ht="12">
      <c r="A5" s="31"/>
      <c r="B5" s="126" t="s">
        <v>47</v>
      </c>
      <c r="C5" s="29"/>
      <c r="D5" s="28"/>
      <c r="E5" s="27"/>
      <c r="F5" s="25"/>
      <c r="G5" s="24"/>
      <c r="H5" s="24"/>
      <c r="I5" s="26"/>
      <c r="J5" s="24"/>
      <c r="K5" s="25"/>
      <c r="L5" s="25"/>
      <c r="M5" s="24"/>
      <c r="N5" s="24"/>
      <c r="O5" s="22"/>
      <c r="P5" s="23"/>
      <c r="Q5" s="23"/>
      <c r="R5" s="23"/>
      <c r="S5" s="22"/>
    </row>
    <row r="6" spans="1:19" ht="12">
      <c r="A6" s="31"/>
      <c r="B6" s="30"/>
      <c r="C6" s="29"/>
      <c r="D6" s="28"/>
      <c r="E6" s="27"/>
      <c r="F6" s="25"/>
      <c r="G6" s="24"/>
      <c r="H6" s="24"/>
      <c r="I6" s="26"/>
      <c r="J6" s="24"/>
      <c r="K6" s="25"/>
      <c r="L6" s="25"/>
      <c r="M6" s="24"/>
      <c r="N6" s="24"/>
      <c r="O6" s="22"/>
      <c r="P6" s="23"/>
      <c r="Q6" s="23"/>
      <c r="R6" s="23"/>
      <c r="S6" s="22"/>
    </row>
    <row r="7" spans="1:19" ht="12">
      <c r="A7" s="31"/>
      <c r="B7" s="127" t="s">
        <v>48</v>
      </c>
      <c r="C7" s="29"/>
      <c r="D7" s="28"/>
      <c r="E7" s="27"/>
      <c r="F7" s="25"/>
      <c r="G7" s="24"/>
      <c r="H7" s="24"/>
      <c r="I7" s="26"/>
      <c r="J7" s="24"/>
      <c r="K7" s="25"/>
      <c r="L7" s="25"/>
      <c r="M7" s="24"/>
      <c r="N7" s="24"/>
      <c r="O7" s="22"/>
      <c r="P7" s="23"/>
      <c r="Q7" s="23"/>
      <c r="R7" s="23"/>
      <c r="S7" s="22"/>
    </row>
    <row r="8" spans="1:19" ht="12">
      <c r="A8" s="93"/>
      <c r="B8" s="92"/>
      <c r="C8" s="19"/>
      <c r="D8" s="91"/>
      <c r="E8" s="90"/>
      <c r="F8" s="89"/>
      <c r="G8" s="88"/>
      <c r="H8" s="87"/>
      <c r="I8" s="86"/>
      <c r="J8" s="85"/>
      <c r="K8" s="84"/>
      <c r="L8" s="84"/>
      <c r="M8" s="83"/>
      <c r="N8" s="83"/>
      <c r="O8" s="82"/>
      <c r="P8" s="81"/>
      <c r="Q8" s="81"/>
      <c r="R8" s="80"/>
      <c r="S8" s="79"/>
    </row>
    <row r="9" spans="1:19" s="34" customFormat="1" ht="12">
      <c r="A9" s="38"/>
      <c r="B9" s="36" t="s">
        <v>21</v>
      </c>
      <c r="C9" s="35"/>
      <c r="D9" s="78"/>
      <c r="E9" s="77"/>
      <c r="F9" s="75"/>
      <c r="G9" s="74"/>
      <c r="H9" s="74"/>
      <c r="I9" s="76"/>
      <c r="J9" s="74"/>
      <c r="K9" s="75"/>
      <c r="L9" s="75"/>
      <c r="M9" s="74"/>
      <c r="N9" s="74"/>
      <c r="O9" s="73"/>
      <c r="P9" s="72"/>
      <c r="Q9" s="72"/>
      <c r="R9" s="71"/>
      <c r="S9" s="70"/>
    </row>
    <row r="10" spans="2:19" ht="12">
      <c r="B10" s="129" t="s">
        <v>54</v>
      </c>
      <c r="C10" s="128">
        <v>0.95</v>
      </c>
      <c r="D10" s="130">
        <v>56</v>
      </c>
      <c r="E10" s="130">
        <v>12</v>
      </c>
      <c r="F10" s="131">
        <v>50</v>
      </c>
      <c r="G10" s="130">
        <v>0.5</v>
      </c>
      <c r="H10" s="130">
        <v>0</v>
      </c>
      <c r="I10" s="132">
        <v>30</v>
      </c>
      <c r="J10" s="132">
        <v>480</v>
      </c>
      <c r="K10" s="130">
        <v>1</v>
      </c>
      <c r="L10" s="130">
        <v>1</v>
      </c>
      <c r="M10" s="130"/>
      <c r="N10" s="130"/>
      <c r="O10" s="133"/>
      <c r="P10" s="134" t="s">
        <v>55</v>
      </c>
      <c r="Q10" s="135"/>
      <c r="R10" s="136">
        <f>F10/E10</f>
        <v>4.166666666666667</v>
      </c>
      <c r="S10" s="39" t="s">
        <v>56</v>
      </c>
    </row>
    <row r="11" spans="1:19" s="58" customFormat="1" ht="12">
      <c r="A11" s="8"/>
      <c r="B11" s="10" t="s">
        <v>4</v>
      </c>
      <c r="C11" s="18"/>
      <c r="D11" s="21">
        <v>56</v>
      </c>
      <c r="E11" s="21">
        <v>11</v>
      </c>
      <c r="F11" s="4">
        <v>50</v>
      </c>
      <c r="G11" s="21"/>
      <c r="H11" s="21"/>
      <c r="I11" s="9"/>
      <c r="J11" s="21"/>
      <c r="K11" s="21">
        <v>2</v>
      </c>
      <c r="L11" s="21">
        <v>0.5</v>
      </c>
      <c r="M11" s="21"/>
      <c r="N11" s="21"/>
      <c r="O11"/>
      <c r="P11" s="2"/>
      <c r="Q11" s="2"/>
      <c r="R11" s="1">
        <f aca="true" t="shared" si="0" ref="R11:R20">F11/E11</f>
        <v>4.545454545454546</v>
      </c>
      <c r="S11" t="s">
        <v>20</v>
      </c>
    </row>
    <row r="12" spans="1:19" ht="12">
      <c r="A12" s="33"/>
      <c r="B12" s="12" t="s">
        <v>2</v>
      </c>
      <c r="C12" s="17">
        <v>0.75</v>
      </c>
      <c r="D12" s="32">
        <v>1</v>
      </c>
      <c r="E12" s="21">
        <v>6</v>
      </c>
      <c r="F12" s="4">
        <v>30</v>
      </c>
      <c r="G12" s="21">
        <v>1.5</v>
      </c>
      <c r="H12" s="21">
        <v>0</v>
      </c>
      <c r="I12" s="9">
        <v>25</v>
      </c>
      <c r="J12" s="9">
        <v>180</v>
      </c>
      <c r="K12" s="21">
        <v>0</v>
      </c>
      <c r="L12" s="21">
        <v>0</v>
      </c>
      <c r="M12" s="21"/>
      <c r="N12" s="21"/>
      <c r="P12" s="2">
        <v>2.99</v>
      </c>
      <c r="R12" s="1">
        <f>F12/E12</f>
        <v>5</v>
      </c>
      <c r="S12" s="11" t="s">
        <v>9</v>
      </c>
    </row>
    <row r="13" spans="1:19" ht="12">
      <c r="A13" s="33"/>
      <c r="B13" s="12" t="s">
        <v>49</v>
      </c>
      <c r="C13" s="17">
        <v>0.75</v>
      </c>
      <c r="D13" s="32">
        <v>1</v>
      </c>
      <c r="E13" s="21">
        <v>5</v>
      </c>
      <c r="F13" s="4">
        <v>40</v>
      </c>
      <c r="G13" s="21">
        <v>1.5</v>
      </c>
      <c r="H13" s="21">
        <v>0.5</v>
      </c>
      <c r="I13" s="9">
        <v>20</v>
      </c>
      <c r="J13" s="9">
        <v>260</v>
      </c>
      <c r="K13" s="21">
        <v>0</v>
      </c>
      <c r="L13" s="21">
        <v>0</v>
      </c>
      <c r="M13" s="21"/>
      <c r="N13" s="21">
        <v>0</v>
      </c>
      <c r="R13" s="1">
        <f>F13/E13</f>
        <v>8</v>
      </c>
      <c r="S13" s="39" t="s">
        <v>50</v>
      </c>
    </row>
    <row r="14" spans="2:19" ht="12">
      <c r="B14" s="10" t="s">
        <v>0</v>
      </c>
      <c r="C14" s="18">
        <v>0.8</v>
      </c>
      <c r="D14" s="21">
        <v>112</v>
      </c>
      <c r="E14" s="21">
        <v>26</v>
      </c>
      <c r="F14" s="4">
        <v>120</v>
      </c>
      <c r="G14" s="21">
        <v>1.5</v>
      </c>
      <c r="H14" s="21">
        <v>0</v>
      </c>
      <c r="I14" s="9">
        <v>65</v>
      </c>
      <c r="J14" s="9">
        <v>75</v>
      </c>
      <c r="K14" s="21">
        <v>0</v>
      </c>
      <c r="L14" s="21">
        <v>0</v>
      </c>
      <c r="M14" s="21"/>
      <c r="N14" s="21"/>
      <c r="R14" s="1">
        <f>F14/E14</f>
        <v>4.615384615384615</v>
      </c>
      <c r="S14" s="11"/>
    </row>
    <row r="15" spans="2:19" ht="12">
      <c r="B15" s="15" t="s">
        <v>19</v>
      </c>
      <c r="C15" s="69">
        <v>0.75</v>
      </c>
      <c r="D15" s="68">
        <v>1</v>
      </c>
      <c r="E15" s="65">
        <v>12</v>
      </c>
      <c r="F15" s="67">
        <v>60</v>
      </c>
      <c r="G15" s="65">
        <v>0.5</v>
      </c>
      <c r="H15" s="65"/>
      <c r="I15" s="66"/>
      <c r="J15" s="65"/>
      <c r="K15" s="65">
        <v>0</v>
      </c>
      <c r="L15" s="65">
        <v>0</v>
      </c>
      <c r="M15" s="65"/>
      <c r="N15" s="65"/>
      <c r="O15" s="55"/>
      <c r="P15" s="64"/>
      <c r="Q15" s="64"/>
      <c r="R15" s="1">
        <f t="shared" si="0"/>
        <v>5</v>
      </c>
      <c r="S15" s="56" t="s">
        <v>18</v>
      </c>
    </row>
    <row r="16" spans="2:19" ht="12">
      <c r="B16" s="10" t="s">
        <v>3</v>
      </c>
      <c r="C16" s="18">
        <v>0.85</v>
      </c>
      <c r="D16" s="21">
        <v>112</v>
      </c>
      <c r="E16" s="21">
        <v>22</v>
      </c>
      <c r="F16" s="4">
        <v>120</v>
      </c>
      <c r="G16" s="21">
        <v>2</v>
      </c>
      <c r="H16" s="21">
        <v>1</v>
      </c>
      <c r="I16" s="9">
        <v>60</v>
      </c>
      <c r="J16" s="9">
        <v>690</v>
      </c>
      <c r="K16" s="21">
        <v>3</v>
      </c>
      <c r="L16" s="21">
        <v>1</v>
      </c>
      <c r="M16" s="21"/>
      <c r="N16" s="21"/>
      <c r="P16" s="40" t="s">
        <v>8</v>
      </c>
      <c r="R16" s="1">
        <f t="shared" si="0"/>
        <v>5.454545454545454</v>
      </c>
      <c r="S16" s="11" t="s">
        <v>17</v>
      </c>
    </row>
    <row r="17" spans="1:19" s="55" customFormat="1" ht="12">
      <c r="A17" s="54"/>
      <c r="B17" s="16" t="s">
        <v>5</v>
      </c>
      <c r="C17" s="46"/>
      <c r="D17" s="43">
        <v>28</v>
      </c>
      <c r="E17" s="43">
        <v>11</v>
      </c>
      <c r="F17" s="45">
        <v>60</v>
      </c>
      <c r="G17" s="43"/>
      <c r="H17" s="43"/>
      <c r="I17" s="44"/>
      <c r="J17" s="43"/>
      <c r="K17" s="43">
        <v>6</v>
      </c>
      <c r="L17" s="43">
        <v>5</v>
      </c>
      <c r="M17" s="43"/>
      <c r="N17" s="43"/>
      <c r="O17" s="13"/>
      <c r="P17" s="63" t="s">
        <v>16</v>
      </c>
      <c r="Q17" s="42"/>
      <c r="R17" s="41">
        <f t="shared" si="0"/>
        <v>5.454545454545454</v>
      </c>
      <c r="S17" s="55" t="s">
        <v>6</v>
      </c>
    </row>
    <row r="18" spans="1:19" s="55" customFormat="1" ht="12">
      <c r="A18" s="54"/>
      <c r="B18" s="62" t="s">
        <v>1</v>
      </c>
      <c r="C18" s="61"/>
      <c r="D18" s="43">
        <v>85</v>
      </c>
      <c r="E18" s="43">
        <v>16</v>
      </c>
      <c r="F18" s="45">
        <v>90</v>
      </c>
      <c r="G18" s="43">
        <v>1.5</v>
      </c>
      <c r="H18" s="43">
        <v>0</v>
      </c>
      <c r="I18" s="44">
        <v>40</v>
      </c>
      <c r="J18" s="44">
        <v>340</v>
      </c>
      <c r="K18" s="43">
        <v>1</v>
      </c>
      <c r="L18" s="43">
        <v>0</v>
      </c>
      <c r="M18" s="43"/>
      <c r="N18" s="43"/>
      <c r="O18" s="13"/>
      <c r="P18" s="60" t="s">
        <v>11</v>
      </c>
      <c r="Q18" s="42"/>
      <c r="R18" s="41">
        <f t="shared" si="0"/>
        <v>5.625</v>
      </c>
      <c r="S18" s="56" t="s">
        <v>15</v>
      </c>
    </row>
    <row r="19" spans="2:19" ht="12">
      <c r="B19" s="57" t="s">
        <v>14</v>
      </c>
      <c r="C19" s="53">
        <v>0.65</v>
      </c>
      <c r="D19" s="59">
        <v>1</v>
      </c>
      <c r="E19" s="50">
        <v>25</v>
      </c>
      <c r="F19" s="52">
        <v>140</v>
      </c>
      <c r="G19" s="50"/>
      <c r="H19" s="50"/>
      <c r="I19" s="51"/>
      <c r="J19" s="50"/>
      <c r="K19" s="50">
        <v>0</v>
      </c>
      <c r="L19" s="50"/>
      <c r="M19" s="50"/>
      <c r="N19" s="50"/>
      <c r="O19" s="49"/>
      <c r="P19" s="48"/>
      <c r="Q19" s="48"/>
      <c r="R19" s="47">
        <f t="shared" si="0"/>
        <v>5.6</v>
      </c>
      <c r="S19" s="14" t="s">
        <v>13</v>
      </c>
    </row>
    <row r="20" spans="2:19" ht="12">
      <c r="B20" s="10" t="s">
        <v>12</v>
      </c>
      <c r="C20" s="18">
        <v>0.9</v>
      </c>
      <c r="D20" s="21">
        <v>113</v>
      </c>
      <c r="E20" s="21">
        <v>26</v>
      </c>
      <c r="F20" s="4">
        <v>150</v>
      </c>
      <c r="G20" s="21"/>
      <c r="H20" s="21"/>
      <c r="I20" s="9"/>
      <c r="J20" s="21"/>
      <c r="K20" s="21">
        <v>6</v>
      </c>
      <c r="L20" s="21">
        <v>2</v>
      </c>
      <c r="M20" s="21"/>
      <c r="N20" s="21"/>
      <c r="P20" s="2" t="s">
        <v>11</v>
      </c>
      <c r="R20" s="1">
        <f t="shared" si="0"/>
        <v>5.769230769230769</v>
      </c>
      <c r="S20" s="11" t="s">
        <v>10</v>
      </c>
    </row>
    <row r="21" spans="2:18" ht="12">
      <c r="B21" s="20" t="s">
        <v>51</v>
      </c>
      <c r="C21" s="18"/>
      <c r="D21" s="37">
        <v>1</v>
      </c>
      <c r="E21" s="21">
        <f>19*4</f>
        <v>76</v>
      </c>
      <c r="F21" s="21">
        <f>110*4</f>
        <v>440</v>
      </c>
      <c r="G21" s="21">
        <f>3.5*4</f>
        <v>14</v>
      </c>
      <c r="H21" s="21">
        <f>1*4</f>
        <v>4</v>
      </c>
      <c r="I21" s="9">
        <f>75*4</f>
        <v>300</v>
      </c>
      <c r="J21" s="9">
        <v>960</v>
      </c>
      <c r="K21" s="21">
        <f>2*4</f>
        <v>8</v>
      </c>
      <c r="L21" s="21">
        <f>1*4</f>
        <v>4</v>
      </c>
      <c r="M21" s="21"/>
      <c r="N21" s="21"/>
      <c r="P21" s="40" t="s">
        <v>52</v>
      </c>
      <c r="R21" s="1">
        <f>F21/E21</f>
        <v>5.7894736842105265</v>
      </c>
    </row>
  </sheetData>
  <sheetProtection/>
  <conditionalFormatting sqref="H1:H65536">
    <cfRule type="cellIs" priority="490" dxfId="0" operator="greaterThan" stopIfTrue="1">
      <formula>17</formula>
    </cfRule>
  </conditionalFormatting>
  <conditionalFormatting sqref="G1:G65536">
    <cfRule type="cellIs" priority="489" dxfId="0" operator="greaterThan" stopIfTrue="1">
      <formula>53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8.00390625" style="94" customWidth="1"/>
    <col min="2" max="16384" width="9.140625" style="94" customWidth="1"/>
  </cols>
  <sheetData>
    <row r="1" spans="1:5" ht="12">
      <c r="A1" s="123" t="s">
        <v>44</v>
      </c>
      <c r="B1" s="123" t="s">
        <v>43</v>
      </c>
      <c r="C1" s="123" t="s">
        <v>42</v>
      </c>
      <c r="D1" s="123" t="s">
        <v>41</v>
      </c>
      <c r="E1" s="123" t="s">
        <v>40</v>
      </c>
    </row>
    <row r="2" spans="1:5" ht="12">
      <c r="A2" s="99">
        <v>40557</v>
      </c>
      <c r="B2" s="113">
        <v>1940</v>
      </c>
      <c r="C2" s="110">
        <v>145</v>
      </c>
      <c r="D2" s="121">
        <v>225</v>
      </c>
      <c r="E2" s="100">
        <v>7.26</v>
      </c>
    </row>
    <row r="3" spans="1:5" ht="12">
      <c r="A3" s="99">
        <v>40558</v>
      </c>
      <c r="B3" s="122">
        <v>1110</v>
      </c>
      <c r="C3" s="110">
        <v>163</v>
      </c>
      <c r="D3" s="116">
        <v>107</v>
      </c>
      <c r="E3" s="118">
        <v>3.84</v>
      </c>
    </row>
    <row r="4" spans="1:5" ht="12">
      <c r="A4" s="99">
        <v>40559</v>
      </c>
      <c r="B4" s="122">
        <v>978.75</v>
      </c>
      <c r="C4" s="121">
        <v>139.75</v>
      </c>
      <c r="D4" s="120">
        <v>58.875</v>
      </c>
      <c r="E4" s="100">
        <f>6.13+2.36</f>
        <v>8.49</v>
      </c>
    </row>
    <row r="5" spans="1:5" ht="12">
      <c r="A5" s="99">
        <v>40560</v>
      </c>
      <c r="B5" s="117">
        <v>1480</v>
      </c>
      <c r="C5" s="110">
        <v>155.66666666666669</v>
      </c>
      <c r="D5" s="116">
        <v>106</v>
      </c>
      <c r="E5" s="100">
        <f>3.36+3.97</f>
        <v>7.33</v>
      </c>
    </row>
    <row r="6" spans="1:5" ht="12">
      <c r="A6" s="99">
        <v>40561</v>
      </c>
      <c r="B6" s="111">
        <v>2411.666666666667</v>
      </c>
      <c r="C6" s="110">
        <v>181.33333333333331</v>
      </c>
      <c r="D6" s="112">
        <v>136.58333333333334</v>
      </c>
      <c r="E6" s="100">
        <v>7.5</v>
      </c>
    </row>
    <row r="7" spans="1:5" ht="12">
      <c r="A7" s="99">
        <v>40562</v>
      </c>
      <c r="B7" s="113">
        <v>1727.7380952380954</v>
      </c>
      <c r="C7" s="110">
        <v>152.1190476190476</v>
      </c>
      <c r="D7" s="112">
        <v>130.86904761904762</v>
      </c>
      <c r="E7" s="119">
        <v>9.71</v>
      </c>
    </row>
    <row r="8" spans="1:5" ht="12">
      <c r="A8" s="99">
        <v>40563</v>
      </c>
      <c r="B8" s="111">
        <v>2595</v>
      </c>
      <c r="C8" s="110">
        <v>156.5</v>
      </c>
      <c r="D8" s="112">
        <v>132.8</v>
      </c>
      <c r="E8" s="118">
        <v>3.58</v>
      </c>
    </row>
    <row r="9" spans="1:5" ht="12">
      <c r="A9" s="99">
        <v>40564</v>
      </c>
      <c r="B9" s="111">
        <v>2729.5</v>
      </c>
      <c r="C9" s="110">
        <v>145.9</v>
      </c>
      <c r="D9" s="110">
        <v>254.1</v>
      </c>
      <c r="E9" s="114" t="s">
        <v>39</v>
      </c>
    </row>
    <row r="10" spans="1:5" ht="12">
      <c r="A10" s="99">
        <v>40565</v>
      </c>
      <c r="B10" s="111">
        <v>2840</v>
      </c>
      <c r="C10" s="110">
        <v>170.25</v>
      </c>
      <c r="D10" s="110">
        <v>292</v>
      </c>
      <c r="E10" s="104">
        <v>4.98</v>
      </c>
    </row>
    <row r="11" spans="1:5" ht="12">
      <c r="A11" s="99">
        <v>40566</v>
      </c>
      <c r="B11" s="117">
        <v>1477.3529411764707</v>
      </c>
      <c r="C11" s="110">
        <v>146.52941176470588</v>
      </c>
      <c r="D11" s="116">
        <v>112.47058823529412</v>
      </c>
      <c r="E11" s="114" t="s">
        <v>39</v>
      </c>
    </row>
    <row r="12" spans="1:5" ht="12">
      <c r="A12" s="99">
        <v>40567</v>
      </c>
      <c r="B12" s="113">
        <v>1826.1029411764707</v>
      </c>
      <c r="C12" s="110">
        <v>158.27941176470588</v>
      </c>
      <c r="D12" s="115">
        <v>178.34558823529412</v>
      </c>
      <c r="E12" s="114" t="s">
        <v>39</v>
      </c>
    </row>
    <row r="13" spans="1:5" ht="12">
      <c r="A13" s="99">
        <v>40568</v>
      </c>
      <c r="B13" s="113">
        <v>1816.25</v>
      </c>
      <c r="C13" s="110">
        <v>174.25</v>
      </c>
      <c r="D13" s="112">
        <v>130.875</v>
      </c>
      <c r="E13" s="108">
        <f>5.42+0.74</f>
        <v>6.16</v>
      </c>
    </row>
    <row r="14" spans="1:5" ht="12">
      <c r="A14" s="99">
        <v>40569</v>
      </c>
      <c r="B14" s="111">
        <v>2578.6029411764707</v>
      </c>
      <c r="C14" s="102">
        <v>200.77941176470588</v>
      </c>
      <c r="D14" s="110">
        <v>279.34558823529414</v>
      </c>
      <c r="E14" s="100">
        <f>3.43+4.89</f>
        <v>8.32</v>
      </c>
    </row>
    <row r="15" spans="1:5" ht="12">
      <c r="A15" s="99">
        <v>40570</v>
      </c>
      <c r="B15" s="98">
        <v>1315</v>
      </c>
      <c r="C15" s="109">
        <v>98.5</v>
      </c>
      <c r="D15" s="106">
        <v>118</v>
      </c>
      <c r="E15" s="108">
        <v>6.11</v>
      </c>
    </row>
    <row r="16" spans="1:5" ht="12">
      <c r="A16" s="99">
        <v>40571</v>
      </c>
      <c r="B16" s="107">
        <v>2322.3676470588234</v>
      </c>
      <c r="C16" s="102">
        <v>244.9264705882353</v>
      </c>
      <c r="D16" s="106">
        <v>109.69852941176471</v>
      </c>
      <c r="E16" s="95">
        <v>6.5</v>
      </c>
    </row>
    <row r="17" spans="1:5" ht="12">
      <c r="A17" s="99">
        <v>40572</v>
      </c>
      <c r="B17" s="98">
        <v>1573.5294117647059</v>
      </c>
      <c r="C17" s="101">
        <v>119.04411764705883</v>
      </c>
      <c r="D17" s="106">
        <v>109.70588235294117</v>
      </c>
      <c r="E17" s="95">
        <v>6.93</v>
      </c>
    </row>
    <row r="18" spans="1:5" ht="12">
      <c r="A18" s="99">
        <v>40573</v>
      </c>
      <c r="B18" s="105">
        <v>2466.3550420168067</v>
      </c>
      <c r="C18" s="102">
        <v>166.18970588235294</v>
      </c>
      <c r="D18" s="102">
        <v>228.04600840336133</v>
      </c>
      <c r="E18" s="104">
        <v>5.65</v>
      </c>
    </row>
    <row r="19" spans="1:5" ht="12">
      <c r="A19" s="99">
        <v>40574</v>
      </c>
      <c r="B19" s="103">
        <v>2268.470588235294</v>
      </c>
      <c r="C19" s="102">
        <v>193.21764705882353</v>
      </c>
      <c r="D19" s="101">
        <v>220.13529411764705</v>
      </c>
      <c r="E19" s="100">
        <v>7.71</v>
      </c>
    </row>
    <row r="20" spans="1:5" ht="12">
      <c r="A20" s="99">
        <v>40575</v>
      </c>
      <c r="B20" s="98">
        <v>1400.1851851851852</v>
      </c>
      <c r="C20" s="97">
        <v>103.55555555555556</v>
      </c>
      <c r="D20" s="96">
        <v>152.2962962962963</v>
      </c>
      <c r="E20" s="95">
        <v>6.5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Matt Russo</cp:lastModifiedBy>
  <dcterms:created xsi:type="dcterms:W3CDTF">2013-10-23T04:41:55Z</dcterms:created>
  <dcterms:modified xsi:type="dcterms:W3CDTF">2018-01-31T07:51:48Z</dcterms:modified>
  <cp:category/>
  <cp:version/>
  <cp:contentType/>
  <cp:contentStatus/>
</cp:coreProperties>
</file>